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cspears/dev/fhir/fsh/davinci/carin/carin-bb/input/fsh/scripts/"/>
    </mc:Choice>
  </mc:AlternateContent>
  <xr:revisionPtr revIDLastSave="0" documentId="13_ncr:1_{B4BFDD31-CA28-7347-91BF-B09C8A7FBCCC}" xr6:coauthVersionLast="47" xr6:coauthVersionMax="47" xr10:uidLastSave="{00000000-0000-0000-0000-000000000000}"/>
  <bookViews>
    <workbookView xWindow="-38400" yWindow="-1100" windowWidth="38400" windowHeight="22380" activeTab="1"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1" i="7" l="1"/>
  <c r="J29" i="7"/>
  <c r="J27" i="7"/>
  <c r="J25" i="7"/>
  <c r="J23" i="7"/>
  <c r="AB12" i="7"/>
  <c r="AB13" i="7"/>
  <c r="AB14" i="7"/>
  <c r="AB15" i="7"/>
  <c r="AB16" i="7"/>
  <c r="AB17" i="7"/>
  <c r="AB18" i="7"/>
  <c r="AB19" i="7"/>
  <c r="AB20" i="7"/>
  <c r="AB21" i="7"/>
  <c r="AB10" i="7"/>
  <c r="J26" i="7"/>
  <c r="J28" i="7"/>
  <c r="J30" i="7"/>
  <c r="J24" i="7"/>
  <c r="J22" i="7"/>
  <c r="J9" i="7"/>
  <c r="J21" i="7"/>
  <c r="J16" i="7"/>
  <c r="Y16" i="7"/>
  <c r="Y15" i="7"/>
  <c r="J15" i="7"/>
  <c r="Y21" i="7" l="1"/>
  <c r="Y20" i="7"/>
  <c r="J20" i="7"/>
  <c r="Y19" i="7"/>
  <c r="J19" i="7"/>
  <c r="Y18" i="7"/>
  <c r="J18" i="7"/>
  <c r="Y17" i="7"/>
  <c r="J17" i="7"/>
  <c r="A10" i="7" l="1"/>
  <c r="A11" i="7" s="1"/>
  <c r="A12" i="7" s="1"/>
  <c r="A13" i="7" s="1"/>
  <c r="A14" i="7" s="1"/>
  <c r="J12" i="7"/>
  <c r="A17" i="7" l="1"/>
  <c r="A18" i="7" s="1"/>
  <c r="A19" i="7" s="1"/>
  <c r="A20" i="7" s="1"/>
  <c r="A21" i="7" s="1"/>
  <c r="A15" i="7"/>
  <c r="A16" i="7" s="1"/>
  <c r="A22" i="7"/>
  <c r="A23" i="7" s="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<sst xmlns="http://schemas.openxmlformats.org/spreadsheetml/2006/main" count="567" uniqueCount="199">
  <si>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</si>
  <si>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</si>
  <si>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</si>
  <si>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</si>
  <si>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</si>
  <si>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</si>
  <si>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</si>
  <si>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</si>
  <si>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</si>
  <si>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</si>
  <si>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</si>
  <si>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</si>
  <si>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</si>
  <si>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</si>
  <si>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</si>
  <si>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</si>
  <si>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</si>
  <si>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</si>
  <si>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</si>
  <si>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</si>
  <si>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</si>
  <si>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</si>
  <si>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</si>
  <si>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</si>
  <si>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</si>
  <si>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</si>
  <si>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</si>
  <si>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</si>
  <si>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</si>
  <si>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</si>
  <si>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</si>
  <si>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</si>
  <si>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</si>
  <si>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</si>
  <si>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</si>
  <si>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</si>
  <si>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</si>
  <si>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</si>
  <si>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</si>
  <si>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</si>
  <si>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</si>
  <si>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</si>
  <si>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</si>
  <si>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</si>
  <si>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</si>
  <si>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</si>
  <si>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</si>
  <si>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</si>
  <si>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</si>
  <si>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</si>
  <si>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</si>
  <si>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</si>
  <si>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</si>
  <si>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</si>
  <si>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</si>
  <si>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</si>
  <si>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</si>
  <si>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</si>
  <si>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</si>
  <si>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</si>
  <si>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</si>
  <si>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</si>
  <si>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</si>
  <si>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</si>
  <si>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</si>
  <si>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</si>
  <si>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</si>
  <si>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</si>
  <si>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</si>
  <si>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</si>
  <si>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</si>
  <si>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</si>
  <si>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</si>
  <si>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</si>
  <si>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</si>
  <si>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</si>
  <si>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</si>
  <si>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</si>
  <si>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</si>
  <si>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</si>
  <si>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</si>
  <si>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</si>
  <si>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</si>
  <si>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</si>
  <si>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</si>
  <si>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</si>
  <si>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</si>
  <si>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</si>
  <si>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</si>
  <si>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</si>
  <si>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</si>
  <si>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</si>
  <si>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</si>
  <si>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</si>
  <si>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</si>
  <si>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</si>
  <si>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</si>
  <si>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</si>
  <si>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</si>
  <si>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</si>
  <si>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</si>
  <si>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</si>
  <si>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</si>
  <si>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</si>
  <si>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</si>
  <si>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</si>
  <si>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</si>
  <si>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</si>
  <si>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</si>
  <si>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</si>
  <si>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</si>
  <si>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</si>
  <si>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</si>
  <si>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</si>
  <si>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</si>
  <si>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</si>
  <si>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</si>
  <si>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</si>
  <si>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</si>
  <si>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</si>
  <si>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</si>
  <si>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</si>
  <si>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</si>
  <si>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</si>
  <si>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</si>
  <si>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</si>
  <si>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</si>
  <si>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</si>
  <si>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</si>
  <si>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</si>
  <si>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</si>
  <si>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</si>
  <si>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</si>
  <si>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</si>
  <si>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</si>
  <si>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</si>
  <si>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</si>
  <si>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</si>
  <si>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</si>
  <si>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</si>
  <si>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</si>
  <si>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</si>
  <si>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</si>
  <si>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</si>
  <si>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</si>
  <si>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</si>
  <si>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</si>
  <si>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</si>
  <si>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</si>
  <si>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</si>
  <si>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</si>
  <si>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</si>
  <si>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</si>
  <si>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</si>
  <si>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</si>
  <si>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</si>
  <si>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</si>
  <si>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</si>
  <si>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</si>
  <si>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</si>
  <si>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</si>
  <si>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</si>
  <si>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</si>
  <si>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</si>
  <si>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</si>
  <si>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</si>
  <si>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</si>
  <si>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</si>
  <si>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</si>
  <si>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</si>
  <si>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</si>
  <si>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</si>
  <si>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</si>
  <si>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</si>
  <si>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</si>
  <si>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</si>
  <si>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</si>
  <si>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</si>
  <si>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</si>
  <si>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</si>
  <si>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</si>
  <si>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</si>
  <si>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</si>
  <si>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</si>
  <si>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</si>
  <si>
    <t>service-start-date</t>
  </si>
  <si>
    <t>billable-period-start</t>
  </si>
  <si>
    <t>2.0.0</t>
  </si>
  <si>
    <t>http://hl7.org/fhir/us/carin-bb/StructureDefinition/C4BB-RelatedPerson</t>
  </si>
  <si>
    <t>C4BB-RelatedPerson</t>
  </si>
  <si>
    <t>RelatedPerson</t>
  </si>
  <si>
    <t>conf_RelatedPerson</t>
  </si>
  <si>
    <t>ExplanationOfBenefit:patient,ExplanationOfBenefit:provider,ExplanationOfBenefit:care-team,ExplanationOfBenefit:coverage,ExplanationOfBenefit:insurer,ExplanationOfBenefit:payee,ExplanationOfBenefit:*</t>
  </si>
  <si>
    <t>/SearchParameter-explanationofbenefit-billable-period-start.html</t>
  </si>
  <si>
    <t>http://hl7.org/fhir/R4/search.html#id</t>
  </si>
  <si>
    <t>http://hl7.org/fhir/R4/search.html#lastUpdated</t>
  </si>
  <si>
    <t xml:space="preserve">Searches using service-date, _lastUpdated, or type require a patient search argument.
_include:* SHALL be supported.
Note: `_include=ExplanationOfBenefit:*` means, at minimum, the resources that are included as reference type search parameters for the ExplanationOfBenefit resource on the server. Servers claiming compliance to this guide will, at minimum, support the include of `patient`, `provider`, `care-team`, `coverage`, `insurer`, and `payee`, and will support returning all of them in support `ExplanationOfBenefit:*` (Where not supported only as contained resources). Not all of these are defined as required search parameters, but are defined as part of the _include requirement. For example, the insurer search parameter is not required because in the context of the use case, it is anticipated there will ever be one insurer. It however must be returned in the `_include=ExplanationOfBenefit:*` results. The means in which this is done (including defining all of the _include as search parameters) is not defined.
</t>
  </si>
  <si>
    <t xml:space="preserve">The C4BB  Server **SHALL**:
1. Support all profiles defined in this Implementation Guide..
2.  Implement the RESTful behavior according to the FHIR specification.
3. Return the following response classes:
   - (Status 400): invalid parameter
   - (Status 401/4xx): unauthorized request
   - (Status 403): insufficient scope
   - (Status 404): unknown resource
   - (Status 410): deleted resource.
4. Support json source formats for all CARIN-BB interactions.
5. Identify the CARIN-BB  profiles supported as part of the FHIR `meta.profile` attribute for each instance.
6. Support the searchParameters on each profile  individually and in combination.
The C4BB  Server **SHOULD**:
1. Support xml source formats for all C4BB interactions.
</t>
  </si>
  <si>
    <t>1. See the [General Security Considerations](Security_And_Privacy_Considerations.html) section for requirements and recommendations.
2. A server **SHALL** reject any unauthorized requests by returning an HTTP 401 "Unauthorized", HTTP 403 "Forbidden", or HTTP 404 "Not Found"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</si>
</sst>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xf numFmtId="0" fontId="19" fillId="0" borderId="0" xfId="0" applyFont="1"/>
    <xf numFmtId="0" fontId="20"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1"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xf numFmtId="49" fontId="10" fillId="0" borderId="0" xfId="2" applyNumberFormat="1"/>
    <xf numFmtId="0" fontId="10" fillId="0" borderId="0" xfId="2"/>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4BB-Patient" TargetMode="External"/><Relationship Id="rId1" Type="http://schemas.openxmlformats.org/officeDocument/2006/relationships/hyperlink" Target="http://hl7.org/fhir/us/carin-bb/StructureDefinition/C4BB-RelatedPers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hl7.org/fhir/us/carin-bb/StructureDefinition/C4BB-Patient" TargetMode="External"/><Relationship Id="rId13" Type="http://schemas.openxmlformats.org/officeDocument/2006/relationships/hyperlink" Target="http://hl7.org/fhir/R4/search.html" TargetMode="External"/><Relationship Id="rId18" Type="http://schemas.openxmlformats.org/officeDocument/2006/relationships/vmlDrawing" Target="../drawings/vmlDrawing2.vml"/><Relationship Id="rId3" Type="http://schemas.openxmlformats.org/officeDocument/2006/relationships/hyperlink" Target="http://hl7.org/fhir/us/carin-bb/StructureDefinition/C4BB-Practitioner" TargetMode="External"/><Relationship Id="rId7" Type="http://schemas.openxmlformats.org/officeDocument/2006/relationships/hyperlink" Target="http://hl7.org/fhir/R4/search.html" TargetMode="External"/><Relationship Id="rId12" Type="http://schemas.openxmlformats.org/officeDocument/2006/relationships/hyperlink" Target="http://hl7.org/fhir/R4/search.html" TargetMode="External"/><Relationship Id="rId17" Type="http://schemas.openxmlformats.org/officeDocument/2006/relationships/printerSettings" Target="../printerSettings/printerSettings3.bin"/><Relationship Id="rId2" Type="http://schemas.openxmlformats.org/officeDocument/2006/relationships/hyperlink" Target="http://hl7.org/fhir/us/carin-bb/StructureDefinition/C4BB-Organization" TargetMode="External"/><Relationship Id="rId16" Type="http://schemas.openxmlformats.org/officeDocument/2006/relationships/hyperlink" Target="http://hl7.org/fhir/R4/search.html" TargetMode="External"/><Relationship Id="rId1" Type="http://schemas.openxmlformats.org/officeDocument/2006/relationships/hyperlink" Target="http://hl7.org/fhir/us/carin-bb/StructureDefinition/C4BB-Patient" TargetMode="External"/><Relationship Id="rId6" Type="http://schemas.openxmlformats.org/officeDocument/2006/relationships/hyperlink" Target="http://hl7.org/fhir/R4/search.html" TargetMode="External"/><Relationship Id="rId11" Type="http://schemas.openxmlformats.org/officeDocument/2006/relationships/hyperlink" Target="http://hl7.org/fhir/us/carin-bb/StructureDefinition/C4BB-RelatedPerson" TargetMode="External"/><Relationship Id="rId5" Type="http://schemas.openxmlformats.org/officeDocument/2006/relationships/hyperlink" Target="http://hl7.org/fhir/R4/search.html" TargetMode="External"/><Relationship Id="rId15" Type="http://schemas.openxmlformats.org/officeDocument/2006/relationships/hyperlink" Target="http://hl7.org/fhir/R4/search.html" TargetMode="External"/><Relationship Id="rId10" Type="http://schemas.openxmlformats.org/officeDocument/2006/relationships/hyperlink" Target="http://hl7.org/fhir/us/carin-bb/StructureDefinition/C4BB-Practitioner" TargetMode="External"/><Relationship Id="rId19" Type="http://schemas.openxmlformats.org/officeDocument/2006/relationships/comments" Target="../comments2.xml"/><Relationship Id="rId4" Type="http://schemas.openxmlformats.org/officeDocument/2006/relationships/hyperlink" Target="http://hl7.org/fhir/us/carin-bb/StructureDefinition/C4BB-RelatedPerson" TargetMode="External"/><Relationship Id="rId9" Type="http://schemas.openxmlformats.org/officeDocument/2006/relationships/hyperlink" Target="http://hl7.org/fhir/us/carin-bb/StructureDefinition/C4BB-Organization" TargetMode="External"/><Relationship Id="rId14" Type="http://schemas.openxmlformats.org/officeDocument/2006/relationships/hyperlink" Target="http://hl7.org/fhir/R4/sear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x14ac:dyDescent="0.2">
      <c r="A1" t="s">
        <v>0</v>
      </c>
      <c r="B1" t="s">
        <v>1</v>
      </c>
    </row>
    <row r="2" spans="1:3" x14ac:dyDescent="0.2">
      <c r="A2" t="s">
        <v>156</v>
      </c>
      <c r="B2" t="b">
        <v>0</v>
      </c>
      <c r="C2" t="s">
        <v>155</v>
      </c>
    </row>
    <row r="3" spans="1:3" x14ac:dyDescent="0.2">
      <c r="A3" t="s">
        <v>112</v>
      </c>
      <c r="C3" t="s">
        <v>120</v>
      </c>
    </row>
    <row r="4" spans="1:3" x14ac:dyDescent="0.2">
      <c r="A4" t="s">
        <v>113</v>
      </c>
      <c r="B4" s="10" t="s">
        <v>132</v>
      </c>
    </row>
    <row r="5" spans="1:3" x14ac:dyDescent="0.2">
      <c r="A5" t="s">
        <v>114</v>
      </c>
      <c r="B5" t="s">
        <v>119</v>
      </c>
    </row>
    <row r="6" spans="1:3" x14ac:dyDescent="0.2">
      <c r="A6" t="s">
        <v>115</v>
      </c>
      <c r="B6" s="16" t="s">
        <v>117</v>
      </c>
    </row>
    <row r="7" spans="1:3" x14ac:dyDescent="0.2">
      <c r="A7" t="s">
        <v>116</v>
      </c>
      <c r="B7" s="16" t="s">
        <v>121</v>
      </c>
    </row>
    <row r="8" spans="1:3" x14ac:dyDescent="0.2">
      <c r="A8" t="s">
        <v>122</v>
      </c>
      <c r="B8" s="10" t="s">
        <v>126</v>
      </c>
    </row>
    <row r="9" spans="1:3" x14ac:dyDescent="0.2">
      <c r="A9" t="s">
        <v>122</v>
      </c>
      <c r="B9"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7" t="s">
        <v>183</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3"/>
  <sheetViews>
    <sheetView zoomScale="90" zoomScaleNormal="90" workbookViewId="0">
      <selection activeCell="A2" sqref="A2:XFD21"/>
    </sheetView>
  </sheetViews>
  <sheetFormatPr baseColWidth="10" defaultColWidth="8.83203125" defaultRowHeight="15" x14ac:dyDescent="0.2"/>
  <cols>
    <col min="2" max="2" width="21.1640625" customWidth="1"/>
    <col min="3" max="3" width="96.5" customWidth="1"/>
    <col min="4" max="4" width="25.33203125" customWidth="1"/>
    <col min="5" max="5" width="12.83203125" bestFit="1" customWidth="1"/>
    <col min="6" max="6" width="21.5" customWidth="1"/>
    <col min="7" max="7" width="18.83203125" customWidth="1"/>
    <col min="8" max="8" width="88.83203125" customWidth="1"/>
    <col min="9" max="9" width="82.6640625" customWidth="1"/>
    <col min="10" max="10" width="83.5" bestFit="1" customWidth="1"/>
  </cols>
  <sheetData>
    <row r="1" spans="1:10" ht="18" customHeight="1" thickBot="1" x14ac:dyDescent="0.25">
      <c r="A1" t="s">
        <v>75</v>
      </c>
      <c r="B1" s="3" t="s">
        <v>37</v>
      </c>
      <c r="C1" s="3" t="s">
        <v>39</v>
      </c>
      <c r="D1" s="3" t="s">
        <v>70</v>
      </c>
      <c r="E1" s="3" t="s">
        <v>71</v>
      </c>
      <c r="F1" s="3" t="s">
        <v>72</v>
      </c>
      <c r="G1" s="3" t="s">
        <v>86</v>
      </c>
      <c r="H1" s="3" t="s">
        <v>3</v>
      </c>
      <c r="I1" s="3" t="s">
        <v>55</v>
      </c>
      <c r="J1" s="3" t="s">
        <v>56</v>
      </c>
    </row>
    <row r="2" spans="1:10" ht="82" customHeight="1" thickTop="1" x14ac:dyDescent="0.2">
      <c r="C2" s="25"/>
      <c r="H2" s="4"/>
      <c r="I2" s="4"/>
      <c r="J2" s="4"/>
    </row>
    <row r="3" spans="1:10" x14ac:dyDescent="0.2">
      <c r="C3" s="25"/>
      <c r="J3" s="4"/>
    </row>
    <row r="4" spans="1:10" x14ac:dyDescent="0.2">
      <c r="C4" s="25"/>
      <c r="J4" s="4"/>
    </row>
    <row r="5" spans="1:10" x14ac:dyDescent="0.2">
      <c r="C5" s="25"/>
      <c r="J5" s="4"/>
    </row>
    <row r="6" spans="1:10" x14ac:dyDescent="0.2">
      <c r="C6" s="25"/>
      <c r="J6" s="4"/>
    </row>
    <row r="7" spans="1:10" x14ac:dyDescent="0.2">
      <c r="C7" s="25"/>
      <c r="J7" s="4"/>
    </row>
    <row r="8" spans="1:10" x14ac:dyDescent="0.2">
      <c r="C8" s="25"/>
      <c r="I8" s="4"/>
      <c r="J8" s="4"/>
    </row>
    <row r="9" spans="1:10" x14ac:dyDescent="0.2">
      <c r="C9" s="25"/>
      <c r="H9" s="4"/>
      <c r="I9" s="4"/>
      <c r="J9" s="4"/>
    </row>
    <row r="10" spans="1:10" x14ac:dyDescent="0.2">
      <c r="C10" s="25"/>
      <c r="H10" s="4"/>
      <c r="J10" s="4"/>
    </row>
    <row r="11" spans="1:10" x14ac:dyDescent="0.2">
      <c r="C11" s="25"/>
      <c r="J11" s="4"/>
    </row>
    <row r="12" spans="1:10" x14ac:dyDescent="0.2">
      <c r="C12" s="25"/>
      <c r="H12" s="4"/>
      <c r="J12" s="4"/>
    </row>
    <row r="13" spans="1:10" x14ac:dyDescent="0.2">
      <c r="J13" s="4"/>
    </row>
    <row r="14" spans="1:10" x14ac:dyDescent="0.2">
      <c r="J14" s="4"/>
    </row>
    <row r="15" spans="1:10" x14ac:dyDescent="0.2">
      <c r="J15" s="4"/>
    </row>
    <row r="16" spans="1:10" x14ac:dyDescent="0.2">
      <c r="I16" s="4"/>
      <c r="J16" s="4"/>
    </row>
    <row r="17" spans="8:10" x14ac:dyDescent="0.2">
      <c r="J17" s="4"/>
    </row>
    <row r="18" spans="8:10" x14ac:dyDescent="0.2">
      <c r="H18" s="4"/>
      <c r="I18" s="4"/>
      <c r="J18" s="4"/>
    </row>
    <row r="19" spans="8:10" x14ac:dyDescent="0.2">
      <c r="I19" s="4"/>
      <c r="J19" s="4"/>
    </row>
    <row r="20" spans="8:10" x14ac:dyDescent="0.2">
      <c r="J20" s="4"/>
    </row>
    <row r="21" spans="8:10" x14ac:dyDescent="0.2">
      <c r="H21" s="4"/>
      <c r="J21" s="4"/>
    </row>
    <row r="22" spans="8:10" x14ac:dyDescent="0.2">
      <c r="H22" s="4"/>
      <c r="I22" s="4"/>
      <c r="J22" s="4"/>
    </row>
    <row r="23" spans="8:10" x14ac:dyDescent="0.2">
      <c r="H23" s="4"/>
      <c r="I23" s="4"/>
      <c r="J23" s="4"/>
    </row>
    <row r="24" spans="8:10" x14ac:dyDescent="0.2">
      <c r="H24" s="4"/>
      <c r="I24" s="4"/>
      <c r="J24" s="4"/>
    </row>
    <row r="25" spans="8:10" x14ac:dyDescent="0.2">
      <c r="J25" s="4"/>
    </row>
    <row r="26" spans="8:10" x14ac:dyDescent="0.2">
      <c r="J26" s="4"/>
    </row>
    <row r="27" spans="8:10" x14ac:dyDescent="0.2">
      <c r="J27" s="4"/>
    </row>
    <row r="28" spans="8:10" x14ac:dyDescent="0.2">
      <c r="H28" s="4"/>
      <c r="I28" s="4"/>
      <c r="J28" s="4"/>
    </row>
    <row r="29" spans="8:10" x14ac:dyDescent="0.2">
      <c r="H29" s="4"/>
      <c r="I29" s="4"/>
      <c r="J29" s="4"/>
    </row>
    <row r="30" spans="8:10" x14ac:dyDescent="0.2">
      <c r="H30" s="4"/>
      <c r="I30" s="4"/>
      <c r="J30" s="4"/>
    </row>
    <row r="31" spans="8:10" x14ac:dyDescent="0.2">
      <c r="H31" s="4"/>
      <c r="I31" s="4"/>
      <c r="J31" s="4"/>
    </row>
    <row r="32" spans="8:10" x14ac:dyDescent="0.2">
      <c r="H32" s="4"/>
      <c r="I32" s="4"/>
      <c r="J32" s="4"/>
    </row>
    <row r="33" spans="8:10" x14ac:dyDescent="0.2">
      <c r="H33" s="4"/>
      <c r="I33" s="4"/>
      <c r="J33" s="4"/>
    </row>
    <row r="34" spans="8:10" x14ac:dyDescent="0.2">
      <c r="H34" s="4"/>
      <c r="I34" s="4"/>
      <c r="J34" s="4"/>
    </row>
    <row r="35" spans="8:10" x14ac:dyDescent="0.2">
      <c r="H35" s="4"/>
      <c r="I35" s="4"/>
      <c r="J35" s="4"/>
    </row>
    <row r="36" spans="8:10" x14ac:dyDescent="0.2">
      <c r="H36" s="4"/>
      <c r="I36" s="4"/>
      <c r="J36" s="4"/>
    </row>
    <row r="37" spans="8:10" x14ac:dyDescent="0.2">
      <c r="H37" s="4"/>
      <c r="I37" s="4"/>
      <c r="J37" s="4"/>
    </row>
    <row r="38" spans="8:10" x14ac:dyDescent="0.2">
      <c r="H38" s="4"/>
      <c r="I38" s="4"/>
      <c r="J38" s="4"/>
    </row>
    <row r="39" spans="8:10" x14ac:dyDescent="0.2">
      <c r="H39" s="4"/>
      <c r="I39" s="4"/>
      <c r="J39" s="4"/>
    </row>
    <row r="40" spans="8:10" ht="16" x14ac:dyDescent="0.2">
      <c r="H40" s="4"/>
      <c r="I40" s="6"/>
      <c r="J40" s="4"/>
    </row>
    <row r="41" spans="8:10" ht="16" x14ac:dyDescent="0.2">
      <c r="H41" s="4"/>
      <c r="I41" s="6"/>
      <c r="J41" s="4"/>
    </row>
    <row r="42" spans="8:10" ht="16" x14ac:dyDescent="0.2">
      <c r="H42" s="4"/>
      <c r="I42" s="6"/>
      <c r="J42" s="4"/>
    </row>
    <row r="43" spans="8:10" x14ac:dyDescent="0.2">
      <c r="H43" s="4"/>
      <c r="I43" s="4"/>
      <c r="J43" s="4"/>
    </row>
    <row r="44" spans="8:10" x14ac:dyDescent="0.2">
      <c r="H44" s="4"/>
      <c r="I44" s="4"/>
      <c r="J44" s="4"/>
    </row>
    <row r="45" spans="8:10" x14ac:dyDescent="0.2">
      <c r="H45" s="4"/>
      <c r="I45" s="4"/>
      <c r="J45" s="4"/>
    </row>
    <row r="46" spans="8:10" x14ac:dyDescent="0.2">
      <c r="H46" s="4"/>
      <c r="I46" s="4"/>
      <c r="J46" s="4"/>
    </row>
    <row r="47" spans="8:10" x14ac:dyDescent="0.2">
      <c r="H47" s="4"/>
      <c r="I47" s="4"/>
      <c r="J47" s="4"/>
    </row>
    <row r="48" spans="8:10" x14ac:dyDescent="0.2">
      <c r="H48" s="4"/>
      <c r="I48" s="4"/>
      <c r="J48" s="4"/>
    </row>
    <row r="49" spans="8:10" x14ac:dyDescent="0.2">
      <c r="H49" s="4"/>
      <c r="I49" s="4"/>
      <c r="J49" s="4"/>
    </row>
    <row r="50" spans="8:10" x14ac:dyDescent="0.2">
      <c r="H50" s="4"/>
      <c r="I50" s="4"/>
      <c r="J50" s="4"/>
    </row>
    <row r="51" spans="8:10" x14ac:dyDescent="0.2">
      <c r="H51" s="4"/>
      <c r="I51" s="4"/>
      <c r="J51" s="4"/>
    </row>
    <row r="52" spans="8:10" x14ac:dyDescent="0.2">
      <c r="H52" s="4"/>
      <c r="I52" s="4"/>
      <c r="J52" s="4"/>
    </row>
    <row r="53" spans="8:10" x14ac:dyDescent="0.2">
      <c r="H53" s="4"/>
      <c r="I53" s="4"/>
      <c r="J53" s="4"/>
    </row>
    <row r="54" spans="8:10" x14ac:dyDescent="0.2">
      <c r="H54" s="4"/>
      <c r="I54" s="4"/>
      <c r="J54" s="4"/>
    </row>
    <row r="55" spans="8:10" x14ac:dyDescent="0.2">
      <c r="H55" s="4"/>
      <c r="I55" s="4"/>
      <c r="J55" s="4"/>
    </row>
    <row r="56" spans="8:10" x14ac:dyDescent="0.2">
      <c r="H56" s="4"/>
      <c r="I56" s="4"/>
      <c r="J56" s="4"/>
    </row>
    <row r="57" spans="8:10" x14ac:dyDescent="0.2">
      <c r="H57" s="4"/>
      <c r="I57" s="4"/>
      <c r="J57" s="4"/>
    </row>
    <row r="58" spans="8:10" x14ac:dyDescent="0.2">
      <c r="H58" s="4"/>
      <c r="I58" s="4"/>
      <c r="J58" s="4"/>
    </row>
    <row r="59" spans="8:10" x14ac:dyDescent="0.2">
      <c r="H59" s="4"/>
      <c r="I59" s="4"/>
      <c r="J59" s="4"/>
    </row>
    <row r="60" spans="8:10" x14ac:dyDescent="0.2">
      <c r="H60" s="4"/>
      <c r="I60" s="4"/>
      <c r="J60" s="4"/>
    </row>
    <row r="61" spans="8:10" x14ac:dyDescent="0.2">
      <c r="H61" s="4"/>
      <c r="I61" s="4"/>
      <c r="J61" s="4"/>
    </row>
    <row r="62" spans="8:10" x14ac:dyDescent="0.2">
      <c r="H62" s="4"/>
      <c r="I62" s="4"/>
      <c r="J62" s="4"/>
    </row>
    <row r="63" spans="8:10" x14ac:dyDescent="0.2">
      <c r="H63" s="4"/>
      <c r="I63" s="4"/>
      <c r="J63" s="4"/>
    </row>
    <row r="64" spans="8:10" x14ac:dyDescent="0.2">
      <c r="H64" s="4"/>
      <c r="I64" s="4"/>
      <c r="J64" s="4"/>
    </row>
    <row r="65" spans="3:10" x14ac:dyDescent="0.2">
      <c r="H65" s="4"/>
      <c r="I65" s="4"/>
      <c r="J65" s="4"/>
    </row>
    <row r="66" spans="3:10" x14ac:dyDescent="0.2">
      <c r="H66" s="4"/>
      <c r="I66" s="4"/>
      <c r="J66" s="4"/>
    </row>
    <row r="67" spans="3:10" x14ac:dyDescent="0.2">
      <c r="H67" s="4"/>
      <c r="I67" s="4"/>
      <c r="J67" s="4"/>
    </row>
    <row r="68" spans="3:10" x14ac:dyDescent="0.2">
      <c r="H68" s="4"/>
      <c r="I68" s="4"/>
      <c r="J68" s="4"/>
    </row>
    <row r="69" spans="3:10" x14ac:dyDescent="0.2">
      <c r="H69" s="4"/>
      <c r="I69" s="4"/>
      <c r="J69" s="4"/>
    </row>
    <row r="70" spans="3:10" x14ac:dyDescent="0.2">
      <c r="H70" s="4"/>
      <c r="I70" s="4"/>
      <c r="J70" s="4"/>
    </row>
    <row r="71" spans="3:10" ht="16" x14ac:dyDescent="0.2">
      <c r="C71" s="7"/>
      <c r="H71" s="4"/>
      <c r="I71" s="4"/>
      <c r="J71" s="4"/>
    </row>
    <row r="72" spans="3:10" x14ac:dyDescent="0.2">
      <c r="H72" s="4"/>
      <c r="I72" s="4"/>
      <c r="J72" s="4"/>
    </row>
    <row r="73" spans="3:10" x14ac:dyDescent="0.2">
      <c r="H73" s="4"/>
      <c r="I73" s="4"/>
      <c r="J73" s="4"/>
    </row>
    <row r="74" spans="3:10" x14ac:dyDescent="0.2">
      <c r="H74" s="4"/>
      <c r="I74" s="4"/>
      <c r="J74" s="4"/>
    </row>
    <row r="75" spans="3:10" x14ac:dyDescent="0.2">
      <c r="H75" s="4"/>
      <c r="I75" s="4"/>
      <c r="J75" s="4"/>
    </row>
    <row r="76" spans="3:10" x14ac:dyDescent="0.2">
      <c r="H76" s="4"/>
      <c r="I76" s="4"/>
      <c r="J76" s="4"/>
    </row>
    <row r="77" spans="3:10" x14ac:dyDescent="0.2">
      <c r="H77" s="4"/>
      <c r="I77" s="4"/>
      <c r="J77" s="4"/>
    </row>
    <row r="78" spans="3:10" ht="20.25" customHeight="1" x14ac:dyDescent="0.2">
      <c r="H78" s="4"/>
      <c r="I78" s="4"/>
      <c r="J78" s="4"/>
    </row>
    <row r="79" spans="3:10" x14ac:dyDescent="0.2">
      <c r="H79" s="4"/>
      <c r="I79" s="4"/>
      <c r="J79" s="4"/>
    </row>
    <row r="80" spans="3:10" ht="20.25" customHeight="1" x14ac:dyDescent="0.2">
      <c r="H80" s="4"/>
      <c r="I80" s="6"/>
      <c r="J80" s="4"/>
    </row>
    <row r="81" spans="8:10" x14ac:dyDescent="0.2">
      <c r="H81" s="4"/>
      <c r="I81" s="4"/>
      <c r="J81" s="4"/>
    </row>
    <row r="82" spans="8:10" ht="20.25" customHeight="1" x14ac:dyDescent="0.2">
      <c r="H82" s="4"/>
      <c r="I82" s="4"/>
      <c r="J82" s="4"/>
    </row>
    <row r="83" spans="8:10" x14ac:dyDescent="0.2">
      <c r="H83" s="4"/>
      <c r="I83" s="4"/>
      <c r="J83" s="4"/>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topLeftCell="A1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ht="16" x14ac:dyDescent="0.2">
      <c r="A2" t="s">
        <v>2</v>
      </c>
      <c r="B2" s="7" t="s">
        <v>133</v>
      </c>
    </row>
    <row r="3" spans="1:2" ht="16" x14ac:dyDescent="0.2">
      <c r="A3" t="s">
        <v>177</v>
      </c>
      <c r="B3" s="7" t="s">
        <v>178</v>
      </c>
    </row>
    <row r="4" spans="1:2" x14ac:dyDescent="0.2">
      <c r="A4" t="s">
        <v>62</v>
      </c>
      <c r="B4" t="s">
        <v>187</v>
      </c>
    </row>
    <row r="5" spans="1:2" x14ac:dyDescent="0.2">
      <c r="A5" t="s">
        <v>111</v>
      </c>
      <c r="B5" t="s">
        <v>118</v>
      </c>
    </row>
    <row r="6" spans="1:2" ht="257" customHeight="1" x14ac:dyDescent="0.2">
      <c r="A6" t="s">
        <v>3</v>
      </c>
      <c r="B6" s="29" t="s">
        <v>179</v>
      </c>
    </row>
    <row r="7" spans="1:2" x14ac:dyDescent="0.2">
      <c r="A7" t="s">
        <v>4</v>
      </c>
      <c r="B7" s="10" t="s">
        <v>151</v>
      </c>
    </row>
    <row r="8" spans="1:2" x14ac:dyDescent="0.2">
      <c r="A8" t="s">
        <v>5</v>
      </c>
      <c r="B8" t="s">
        <v>6</v>
      </c>
    </row>
    <row r="9" spans="1:2" ht="351.75" customHeight="1" x14ac:dyDescent="0.2">
      <c r="A9" t="s">
        <v>7</v>
      </c>
      <c r="B9" s="1" t="s">
        <v>197</v>
      </c>
    </row>
    <row r="10" spans="1:2" ht="103.5" customHeight="1" x14ac:dyDescent="0.2">
      <c r="A10" t="s">
        <v>8</v>
      </c>
      <c r="B10" s="2" t="s">
        <v>198</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zoomScale="105" workbookViewId="0">
      <selection activeCell="B23" sqref="B23"/>
    </sheetView>
  </sheetViews>
  <sheetFormatPr baseColWidth="10" defaultColWidth="8.83203125" defaultRowHeight="15" x14ac:dyDescent="0.2"/>
  <cols>
    <col min="1" max="1" width="114.6640625" customWidth="1"/>
    <col min="2" max="2" width="60.5" bestFit="1" customWidth="1"/>
    <col min="3" max="3" width="20.1640625" customWidth="1"/>
    <col min="4" max="4" width="31.1640625" customWidth="1"/>
  </cols>
  <sheetData>
    <row r="1" spans="1:6" s="22" customFormat="1" ht="26" x14ac:dyDescent="0.35">
      <c r="A1" s="21" t="s">
        <v>9</v>
      </c>
      <c r="B1" s="22" t="s">
        <v>10</v>
      </c>
      <c r="C1" s="22" t="s">
        <v>11</v>
      </c>
      <c r="D1" s="22" t="s">
        <v>12</v>
      </c>
      <c r="E1" s="22" t="s">
        <v>157</v>
      </c>
    </row>
    <row r="2" spans="1:6" ht="19" x14ac:dyDescent="0.25">
      <c r="A2" s="20" t="s">
        <v>169</v>
      </c>
      <c r="B2" s="20" t="s">
        <v>159</v>
      </c>
      <c r="C2" s="20" t="s">
        <v>13</v>
      </c>
      <c r="D2" s="20" t="s">
        <v>135</v>
      </c>
      <c r="F2" s="20" t="s">
        <v>158</v>
      </c>
    </row>
    <row r="3" spans="1:6" ht="19" x14ac:dyDescent="0.25">
      <c r="A3" s="20" t="s">
        <v>170</v>
      </c>
      <c r="B3" s="20" t="s">
        <v>166</v>
      </c>
      <c r="C3" s="20" t="s">
        <v>13</v>
      </c>
      <c r="D3" s="20" t="s">
        <v>135</v>
      </c>
      <c r="E3" t="b">
        <v>1</v>
      </c>
    </row>
    <row r="4" spans="1:6" ht="19" x14ac:dyDescent="0.25">
      <c r="A4" s="20" t="s">
        <v>171</v>
      </c>
      <c r="B4" s="20" t="s">
        <v>167</v>
      </c>
      <c r="C4" s="20" t="s">
        <v>13</v>
      </c>
      <c r="D4" s="20" t="s">
        <v>135</v>
      </c>
      <c r="E4" t="b">
        <v>1</v>
      </c>
    </row>
    <row r="5" spans="1:6" ht="19" x14ac:dyDescent="0.25">
      <c r="A5" s="20" t="s">
        <v>180</v>
      </c>
      <c r="B5" s="20" t="s">
        <v>181</v>
      </c>
      <c r="C5" s="20" t="s">
        <v>13</v>
      </c>
      <c r="D5" s="20" t="s">
        <v>135</v>
      </c>
      <c r="E5" t="b">
        <v>1</v>
      </c>
    </row>
    <row r="6" spans="1:6" ht="19" x14ac:dyDescent="0.25">
      <c r="A6" s="20" t="s">
        <v>172</v>
      </c>
      <c r="B6" s="20" t="s">
        <v>160</v>
      </c>
      <c r="C6" s="20" t="s">
        <v>13</v>
      </c>
      <c r="D6" s="20" t="s">
        <v>135</v>
      </c>
      <c r="E6" t="b">
        <v>1</v>
      </c>
    </row>
    <row r="7" spans="1:6" ht="19" x14ac:dyDescent="0.25">
      <c r="A7" s="20" t="s">
        <v>173</v>
      </c>
      <c r="B7" s="20" t="s">
        <v>161</v>
      </c>
      <c r="C7" s="20" t="s">
        <v>13</v>
      </c>
      <c r="D7" s="20" t="s">
        <v>135</v>
      </c>
      <c r="E7" t="b">
        <v>1</v>
      </c>
    </row>
    <row r="8" spans="1:6" ht="19" x14ac:dyDescent="0.25">
      <c r="A8" s="20" t="s">
        <v>168</v>
      </c>
      <c r="B8" s="20" t="s">
        <v>162</v>
      </c>
      <c r="C8" s="20" t="s">
        <v>13</v>
      </c>
      <c r="D8" s="20" t="s">
        <v>134</v>
      </c>
      <c r="E8" t="b">
        <v>1</v>
      </c>
    </row>
    <row r="9" spans="1:6" ht="19" x14ac:dyDescent="0.25">
      <c r="A9" s="20" t="s">
        <v>174</v>
      </c>
      <c r="B9" s="20" t="s">
        <v>163</v>
      </c>
      <c r="C9" s="20" t="s">
        <v>63</v>
      </c>
      <c r="D9" s="20" t="s">
        <v>84</v>
      </c>
      <c r="E9" t="b">
        <v>1</v>
      </c>
    </row>
    <row r="10" spans="1:6" ht="19" x14ac:dyDescent="0.25">
      <c r="A10" s="20" t="s">
        <v>175</v>
      </c>
      <c r="B10" s="20" t="s">
        <v>164</v>
      </c>
      <c r="C10" s="20" t="s">
        <v>63</v>
      </c>
      <c r="D10" s="20" t="s">
        <v>85</v>
      </c>
      <c r="E10" t="b">
        <v>1</v>
      </c>
    </row>
    <row r="11" spans="1:6" ht="19" x14ac:dyDescent="0.25">
      <c r="A11" s="31" t="s">
        <v>176</v>
      </c>
      <c r="B11" s="20" t="s">
        <v>165</v>
      </c>
      <c r="C11" s="20" t="s">
        <v>13</v>
      </c>
      <c r="D11" s="20" t="s">
        <v>22</v>
      </c>
      <c r="E11" t="b">
        <v>1</v>
      </c>
    </row>
    <row r="12" spans="1:6" ht="19" x14ac:dyDescent="0.25">
      <c r="A12" s="31" t="s">
        <v>188</v>
      </c>
      <c r="B12" s="20" t="s">
        <v>189</v>
      </c>
      <c r="C12" s="20" t="s">
        <v>63</v>
      </c>
      <c r="D12" s="20" t="s">
        <v>190</v>
      </c>
      <c r="E12" t="b">
        <v>1</v>
      </c>
    </row>
  </sheetData>
  <hyperlinks>
    <hyperlink ref="A12" r:id="rId1" xr:uid="{9B794999-77AF-994F-94B5-734419EC7E92}"/>
    <hyperlink ref="A11" r:id="rId2" xr:uid="{C9599929-5104-7841-AF03-EBA223AB5D12}"/>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zoomScale="125" zoomScaleNormal="125" workbookViewId="0">
      <pane xSplit="1" ySplit="1" topLeftCell="Q2" activePane="bottomRight" state="frozen"/>
      <selection pane="topRight" activeCell="B1" sqref="B1"/>
      <selection pane="bottomLeft" activeCell="A2" sqref="A2"/>
      <selection pane="bottomRight" activeCell="U1" sqref="U1"/>
    </sheetView>
  </sheetViews>
  <sheetFormatPr baseColWidth="10" defaultColWidth="8.83203125" defaultRowHeight="25.5" customHeight="1" x14ac:dyDescent="0.2"/>
  <cols>
    <col min="1" max="1" width="36.5" customWidth="1"/>
    <col min="2" max="2" width="25.33203125" customWidth="1"/>
    <col min="3" max="3" width="40.5" style="1" customWidth="1"/>
    <col min="4" max="4" width="11.33203125" customWidth="1"/>
    <col min="5" max="12" width="17.5" customWidth="1"/>
    <col min="13" max="13" width="20.5" customWidth="1"/>
    <col min="14" max="17" width="17.5" customWidth="1"/>
    <col min="18" max="19" width="20.5" customWidth="1"/>
    <col min="20" max="20" width="36.6640625" style="1" customWidth="1"/>
    <col min="21" max="23" width="38.83203125" style="1" bestFit="1" customWidth="1"/>
    <col min="24" max="24" width="72.83203125" customWidth="1"/>
  </cols>
  <sheetData>
    <row r="1" spans="1:24" ht="25.5" customHeight="1" thickBot="1" x14ac:dyDescent="0.25">
      <c r="A1" t="s">
        <v>14</v>
      </c>
      <c r="B1" t="s">
        <v>15</v>
      </c>
      <c r="C1" s="1" t="s">
        <v>7</v>
      </c>
      <c r="D1" t="s">
        <v>16</v>
      </c>
      <c r="E1" t="s">
        <v>98</v>
      </c>
      <c r="F1" t="s">
        <v>17</v>
      </c>
      <c r="G1" t="s">
        <v>99</v>
      </c>
      <c r="H1" t="s">
        <v>18</v>
      </c>
      <c r="I1" t="s">
        <v>100</v>
      </c>
      <c r="J1" t="s">
        <v>92</v>
      </c>
      <c r="K1" t="s">
        <v>101</v>
      </c>
      <c r="L1" t="s">
        <v>93</v>
      </c>
      <c r="M1" t="s">
        <v>102</v>
      </c>
      <c r="N1" t="s">
        <v>96</v>
      </c>
      <c r="O1" t="s">
        <v>103</v>
      </c>
      <c r="P1" t="s">
        <v>97</v>
      </c>
      <c r="Q1" t="s">
        <v>104</v>
      </c>
      <c r="R1" t="s">
        <v>19</v>
      </c>
      <c r="S1" t="s">
        <v>105</v>
      </c>
      <c r="T1" s="9" t="s">
        <v>87</v>
      </c>
      <c r="U1" s="9" t="s">
        <v>88</v>
      </c>
      <c r="V1" s="9" t="s">
        <v>94</v>
      </c>
      <c r="W1" s="9" t="s">
        <v>95</v>
      </c>
      <c r="X1" t="s">
        <v>20</v>
      </c>
    </row>
    <row r="2" spans="1:24" ht="21" thickTop="1" x14ac:dyDescent="0.25">
      <c r="A2" t="s">
        <v>134</v>
      </c>
      <c r="B2" t="s">
        <v>13</v>
      </c>
      <c r="R2" t="s">
        <v>21</v>
      </c>
      <c r="S2" t="s">
        <v>13</v>
      </c>
      <c r="T2" s="27" t="s">
        <v>154</v>
      </c>
      <c r="V2" s="18"/>
      <c r="W2" s="18"/>
    </row>
    <row r="3" spans="1:24" ht="305" x14ac:dyDescent="0.25">
      <c r="A3" s="28" t="s">
        <v>135</v>
      </c>
      <c r="B3" t="s">
        <v>13</v>
      </c>
      <c r="C3" s="1" t="s">
        <v>184</v>
      </c>
      <c r="R3" t="s">
        <v>21</v>
      </c>
      <c r="S3" t="s">
        <v>13</v>
      </c>
      <c r="T3" s="1" t="s">
        <v>192</v>
      </c>
      <c r="W3" s="18"/>
    </row>
    <row r="4" spans="1:24" ht="16" x14ac:dyDescent="0.25">
      <c r="A4" t="s">
        <v>85</v>
      </c>
      <c r="B4" t="s">
        <v>63</v>
      </c>
      <c r="R4" t="s">
        <v>21</v>
      </c>
      <c r="S4" t="s">
        <v>13</v>
      </c>
      <c r="V4" s="18"/>
      <c r="W4" s="18"/>
    </row>
    <row r="5" spans="1:24" ht="16" x14ac:dyDescent="0.25">
      <c r="A5" t="s">
        <v>84</v>
      </c>
      <c r="B5" t="s">
        <v>63</v>
      </c>
      <c r="R5" t="s">
        <v>21</v>
      </c>
      <c r="S5" t="s">
        <v>13</v>
      </c>
      <c r="V5" s="18"/>
      <c r="W5" s="18"/>
    </row>
    <row r="6" spans="1:24" ht="16" x14ac:dyDescent="0.25">
      <c r="A6" t="s">
        <v>22</v>
      </c>
      <c r="B6" t="s">
        <v>13</v>
      </c>
      <c r="R6" t="s">
        <v>21</v>
      </c>
      <c r="S6" t="s">
        <v>13</v>
      </c>
      <c r="W6" s="18"/>
    </row>
    <row r="7" spans="1:24" ht="25.5" customHeight="1" x14ac:dyDescent="0.2">
      <c r="A7" t="s">
        <v>190</v>
      </c>
      <c r="B7" t="s">
        <v>63</v>
      </c>
      <c r="R7" t="s">
        <v>21</v>
      </c>
      <c r="S7" t="s">
        <v>13</v>
      </c>
    </row>
    <row r="39" spans="20:23" ht="25.5" customHeight="1" x14ac:dyDescent="0.2">
      <c r="T39" s="19"/>
      <c r="V39" s="19"/>
      <c r="W39" s="19"/>
    </row>
    <row r="42" spans="20:23" ht="25.5" customHeight="1" x14ac:dyDescent="0.2">
      <c r="W42" s="19"/>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
  <sheetViews>
    <sheetView workbookViewId="0">
      <pane xSplit="1" ySplit="1" topLeftCell="B2" activePane="bottomRight" state="frozen"/>
      <selection pane="topRight" activeCell="B1" sqref="B1"/>
      <selection pane="bottomLeft" activeCell="A2" sqref="A2"/>
      <selection pane="bottomRight" activeCell="G4" sqref="G4"/>
    </sheetView>
  </sheetViews>
  <sheetFormatPr baseColWidth="10" defaultColWidth="8.83203125" defaultRowHeight="15" x14ac:dyDescent="0.2"/>
  <cols>
    <col min="1" max="1" width="10.6640625" customWidth="1"/>
    <col min="2" max="2" width="15" customWidth="1"/>
    <col min="3" max="3" width="42.5" customWidth="1"/>
    <col min="4" max="5" width="14.5" customWidth="1"/>
    <col min="6" max="6" width="14.33203125" customWidth="1"/>
    <col min="7" max="7" width="81.33203125" customWidth="1"/>
    <col min="8" max="8" width="17.5" bestFit="1" customWidth="1"/>
    <col min="9" max="9" width="21.6640625" bestFit="1" customWidth="1"/>
    <col min="10" max="10" width="20.5" customWidth="1"/>
  </cols>
  <sheetData>
    <row r="1" spans="1:10" x14ac:dyDescent="0.2">
      <c r="A1" t="s">
        <v>26</v>
      </c>
      <c r="B1" t="s">
        <v>136</v>
      </c>
      <c r="C1" t="s">
        <v>148</v>
      </c>
      <c r="D1" t="s">
        <v>137</v>
      </c>
      <c r="E1" t="s">
        <v>90</v>
      </c>
      <c r="F1" t="s">
        <v>91</v>
      </c>
      <c r="G1" t="s">
        <v>149</v>
      </c>
      <c r="H1" t="s">
        <v>138</v>
      </c>
      <c r="I1" t="s">
        <v>89</v>
      </c>
      <c r="J1" t="s">
        <v>191</v>
      </c>
    </row>
    <row r="2" spans="1:10" x14ac:dyDescent="0.2">
      <c r="A2" t="s">
        <v>27</v>
      </c>
    </row>
    <row r="3" spans="1:10" ht="395" x14ac:dyDescent="0.2">
      <c r="A3" t="s">
        <v>28</v>
      </c>
      <c r="B3" t="s">
        <v>13</v>
      </c>
      <c r="C3" s="1" t="s">
        <v>196</v>
      </c>
      <c r="D3" t="s">
        <v>13</v>
      </c>
      <c r="E3" t="s">
        <v>30</v>
      </c>
      <c r="F3" t="s">
        <v>30</v>
      </c>
      <c r="H3" t="s">
        <v>30</v>
      </c>
      <c r="I3" t="s">
        <v>30</v>
      </c>
      <c r="J3" t="s">
        <v>30</v>
      </c>
    </row>
    <row r="4" spans="1:10" x14ac:dyDescent="0.2">
      <c r="A4" t="s">
        <v>29</v>
      </c>
      <c r="B4" t="s">
        <v>13</v>
      </c>
      <c r="D4" t="s">
        <v>13</v>
      </c>
      <c r="E4" t="s">
        <v>13</v>
      </c>
      <c r="F4" t="s">
        <v>13</v>
      </c>
      <c r="G4" t="s">
        <v>150</v>
      </c>
      <c r="H4" t="s">
        <v>13</v>
      </c>
      <c r="I4" t="s">
        <v>13</v>
      </c>
      <c r="J4" t="s">
        <v>13</v>
      </c>
    </row>
    <row r="5" spans="1:10" x14ac:dyDescent="0.2">
      <c r="A5" t="s">
        <v>31</v>
      </c>
      <c r="B5" t="s">
        <v>63</v>
      </c>
      <c r="D5" t="s">
        <v>63</v>
      </c>
      <c r="E5" t="s">
        <v>63</v>
      </c>
      <c r="F5" t="s">
        <v>63</v>
      </c>
      <c r="H5" t="s">
        <v>63</v>
      </c>
      <c r="I5" t="s">
        <v>63</v>
      </c>
      <c r="J5" t="s">
        <v>63</v>
      </c>
    </row>
    <row r="6" spans="1:10" x14ac:dyDescent="0.2">
      <c r="A6" t="s">
        <v>32</v>
      </c>
    </row>
    <row r="7" spans="1:10" x14ac:dyDescent="0.2">
      <c r="A7" t="s">
        <v>33</v>
      </c>
    </row>
    <row r="8" spans="1:10" x14ac:dyDescent="0.2">
      <c r="A8" t="s">
        <v>34</v>
      </c>
    </row>
    <row r="9" spans="1:10" x14ac:dyDescent="0.2">
      <c r="A9" t="s">
        <v>35</v>
      </c>
    </row>
    <row r="10" spans="1:10" x14ac:dyDescent="0.2">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4" sqref="B4"/>
    </sheetView>
  </sheetViews>
  <sheetFormatPr baseColWidth="10" defaultColWidth="8.83203125" defaultRowHeight="15" x14ac:dyDescent="0.2"/>
  <cols>
    <col min="1" max="1" width="24.1640625" customWidth="1"/>
    <col min="3" max="3" width="51.1640625" customWidth="1"/>
  </cols>
  <sheetData>
    <row r="1" spans="1:3" ht="16" x14ac:dyDescent="0.2">
      <c r="A1" t="s">
        <v>26</v>
      </c>
      <c r="B1" t="s">
        <v>25</v>
      </c>
      <c r="C1" s="1" t="s">
        <v>106</v>
      </c>
    </row>
    <row r="2" spans="1:3" ht="59.25" customHeight="1" x14ac:dyDescent="0.2">
      <c r="A2" t="s">
        <v>107</v>
      </c>
      <c r="C2" s="1"/>
    </row>
    <row r="3" spans="1:3" x14ac:dyDescent="0.2">
      <c r="A3" t="s">
        <v>108</v>
      </c>
      <c r="C3" s="1"/>
    </row>
    <row r="4" spans="1:3" x14ac:dyDescent="0.2">
      <c r="A4" t="s">
        <v>109</v>
      </c>
      <c r="B4" t="s">
        <v>13</v>
      </c>
      <c r="C4" s="1"/>
    </row>
    <row r="5" spans="1:3" x14ac:dyDescent="0.2">
      <c r="A5" t="s">
        <v>110</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37"/>
  <sheetViews>
    <sheetView zoomScaleNormal="100" workbookViewId="0">
      <pane xSplit="6" ySplit="1" topLeftCell="R14" activePane="bottomRight" state="frozen"/>
      <selection pane="topRight" activeCell="F1" sqref="F1"/>
      <selection pane="bottomLeft" activeCell="A2" sqref="A2"/>
      <selection pane="bottomRight" activeCell="D23" sqref="D23"/>
    </sheetView>
  </sheetViews>
  <sheetFormatPr baseColWidth="10" defaultColWidth="8.83203125" defaultRowHeight="19" customHeight="1" x14ac:dyDescent="0.2"/>
  <cols>
    <col min="2" max="2" width="43" customWidth="1"/>
    <col min="3" max="3" width="33.5" customWidth="1"/>
    <col min="4" max="4" width="13.6640625" customWidth="1"/>
    <col min="5" max="5" width="9" customWidth="1"/>
    <col min="6" max="6" width="75.5" style="26" customWidth="1"/>
    <col min="8" max="8" width="14.33203125" customWidth="1"/>
    <col min="9" max="9" width="23.5" customWidth="1"/>
    <col min="10" max="10" width="36.1640625" bestFit="1" customWidth="1"/>
    <col min="11" max="11" width="17.6640625" customWidth="1"/>
    <col min="12" max="12" width="22.5" customWidth="1"/>
    <col min="13" max="13" width="12.6640625" customWidth="1"/>
    <col min="14" max="14" width="15" customWidth="1"/>
    <col min="15" max="15" width="16.33203125" customWidth="1"/>
    <col min="16" max="16" width="18" bestFit="1" customWidth="1"/>
    <col min="17" max="17" width="19" bestFit="1" customWidth="1"/>
    <col min="18" max="18" width="21.1640625" bestFit="1" customWidth="1"/>
    <col min="19" max="19" width="17.6640625" customWidth="1"/>
    <col min="20" max="20" width="15" customWidth="1"/>
    <col min="21" max="21" width="13.6640625" customWidth="1"/>
    <col min="22" max="22" width="14.83203125" customWidth="1"/>
    <col min="23" max="23" width="16" customWidth="1"/>
    <col min="24" max="24" width="50.83203125" customWidth="1"/>
    <col min="25" max="25" width="68.6640625" bestFit="1" customWidth="1"/>
    <col min="26" max="26" width="38.33203125" customWidth="1"/>
    <col min="27" max="27" width="24.33203125" style="1" customWidth="1"/>
    <col min="28" max="28" width="38.1640625" customWidth="1"/>
  </cols>
  <sheetData>
    <row r="1" spans="1:31" thickBot="1" x14ac:dyDescent="0.25">
      <c r="A1" t="s">
        <v>74</v>
      </c>
      <c r="B1" s="3" t="s">
        <v>37</v>
      </c>
      <c r="C1" s="3" t="s">
        <v>26</v>
      </c>
      <c r="D1" s="3" t="s">
        <v>38</v>
      </c>
      <c r="E1" s="3" t="s">
        <v>40</v>
      </c>
      <c r="F1" s="23" t="s">
        <v>39</v>
      </c>
      <c r="G1" s="3" t="s">
        <v>41</v>
      </c>
      <c r="H1" s="3" t="s">
        <v>32</v>
      </c>
      <c r="I1" s="3" t="s">
        <v>14</v>
      </c>
      <c r="J1" s="3" t="s">
        <v>42</v>
      </c>
      <c r="K1" s="3" t="s">
        <v>43</v>
      </c>
      <c r="L1" s="3" t="s">
        <v>44</v>
      </c>
      <c r="M1" s="3" t="s">
        <v>45</v>
      </c>
      <c r="N1" s="3" t="s">
        <v>46</v>
      </c>
      <c r="O1" s="3" t="s">
        <v>47</v>
      </c>
      <c r="P1" s="3" t="s">
        <v>48</v>
      </c>
      <c r="Q1" s="3" t="s">
        <v>49</v>
      </c>
      <c r="R1" s="3" t="s">
        <v>50</v>
      </c>
      <c r="S1" s="3" t="s">
        <v>51</v>
      </c>
      <c r="T1" s="3" t="s">
        <v>52</v>
      </c>
      <c r="U1" s="3" t="s">
        <v>87</v>
      </c>
      <c r="V1" s="3" t="s">
        <v>88</v>
      </c>
      <c r="W1" s="3" t="s">
        <v>53</v>
      </c>
      <c r="X1" s="3" t="s">
        <v>54</v>
      </c>
      <c r="Y1" s="3" t="s">
        <v>3</v>
      </c>
      <c r="Z1" s="3" t="s">
        <v>55</v>
      </c>
      <c r="AA1" s="9" t="s">
        <v>56</v>
      </c>
      <c r="AB1" s="5" t="s">
        <v>76</v>
      </c>
    </row>
    <row r="2" spans="1:31" s="11" customFormat="1" ht="16" thickTop="1" x14ac:dyDescent="0.2">
      <c r="A2" s="11">
        <v>1</v>
      </c>
      <c r="B2" s="11" t="s">
        <v>78</v>
      </c>
      <c r="C2" s="11" t="s">
        <v>73</v>
      </c>
      <c r="D2" s="11" t="s">
        <v>30</v>
      </c>
      <c r="E2" s="11" t="b">
        <v>0</v>
      </c>
      <c r="F2" s="24" t="str">
        <f>"http://hl7.org/fhir/us/core/StructureDefinition/us-core-"&amp;LOWER(B2)</f>
        <v>http://hl7.org/fhir/us/core/StructureDefinition/us-core-!example category search</v>
      </c>
      <c r="G2" s="11" t="s">
        <v>57</v>
      </c>
      <c r="H2" s="11" t="s">
        <v>57</v>
      </c>
      <c r="I2" s="11" t="s">
        <v>58</v>
      </c>
      <c r="J2" s="11" t="str">
        <f>B2&amp;"."&amp;C2</f>
        <v>!EXAMPLE CATEGORY SEARCH.category</v>
      </c>
      <c r="K2" s="11" t="s">
        <v>57</v>
      </c>
      <c r="M2" s="11" t="s">
        <v>57</v>
      </c>
      <c r="Y2" s="12"/>
      <c r="Z2" s="12"/>
      <c r="AA2" s="13"/>
      <c r="AB2" s="11" t="str">
        <f t="shared" ref="AB2:AB4" si="0">"SearchParameter-us-core-"&amp;LOWER((B2)&amp;"-"&amp;C2&amp;".html")</f>
        <v>SearchParameter-us-core-!example category search-category.html</v>
      </c>
    </row>
    <row r="3" spans="1:31" s="11" customFormat="1" ht="15" x14ac:dyDescent="0.2">
      <c r="A3" s="11">
        <v>2</v>
      </c>
      <c r="B3" s="11" t="s">
        <v>79</v>
      </c>
      <c r="C3" s="11" t="s">
        <v>26</v>
      </c>
      <c r="D3" s="11" t="s">
        <v>13</v>
      </c>
      <c r="E3" s="11" t="b">
        <v>0</v>
      </c>
      <c r="F3" s="24" t="str">
        <f t="shared" ref="F3:F8" si="1">"http://hl7.org/fhir/us/core/StructureDefinition/us-core-"&amp;LOWER(B3)</f>
        <v>http://hl7.org/fhir/us/core/StructureDefinition/us-core-!example code search</v>
      </c>
      <c r="G3" s="11" t="s">
        <v>57</v>
      </c>
      <c r="H3" s="11" t="s">
        <v>57</v>
      </c>
      <c r="I3" s="11" t="s">
        <v>58</v>
      </c>
      <c r="J3" s="11" t="str">
        <f>B3&amp;"."&amp;C3</f>
        <v>!EXAMPLE CODE SEARCH.code</v>
      </c>
      <c r="K3" s="11" t="s">
        <v>57</v>
      </c>
      <c r="M3" s="11" t="s">
        <v>57</v>
      </c>
      <c r="Y3" s="12"/>
      <c r="Z3" s="12"/>
      <c r="AA3" s="13"/>
      <c r="AB3" s="11" t="str">
        <f t="shared" si="0"/>
        <v>SearchParameter-us-core-!example code search-code.html</v>
      </c>
    </row>
    <row r="4" spans="1:31" s="11" customFormat="1" ht="15" x14ac:dyDescent="0.2">
      <c r="A4" s="11">
        <v>3</v>
      </c>
      <c r="B4" s="11" t="s">
        <v>80</v>
      </c>
      <c r="C4" s="11" t="s">
        <v>64</v>
      </c>
      <c r="D4" s="11" t="s">
        <v>13</v>
      </c>
      <c r="E4" s="11" t="b">
        <v>0</v>
      </c>
      <c r="F4" s="24" t="str">
        <f t="shared" si="1"/>
        <v>http://hl7.org/fhir/us/core/StructureDefinition/us-core-!example date search</v>
      </c>
      <c r="G4" s="11" t="s">
        <v>57</v>
      </c>
      <c r="H4" s="11" t="s">
        <v>57</v>
      </c>
      <c r="I4" s="11" t="s">
        <v>64</v>
      </c>
      <c r="J4" s="11" t="str">
        <f>B4&amp;"."&amp;C4</f>
        <v>!EXAMPLE DATE SEARCH.date</v>
      </c>
      <c r="K4" s="11" t="s">
        <v>57</v>
      </c>
      <c r="M4" s="11" t="s">
        <v>57</v>
      </c>
      <c r="N4" s="11" t="s">
        <v>63</v>
      </c>
      <c r="AA4" s="13"/>
      <c r="AB4" s="11" t="str">
        <f t="shared" si="0"/>
        <v>SearchParameter-us-core-!example date search-date.html</v>
      </c>
    </row>
    <row r="5" spans="1:31" s="11" customFormat="1" ht="61" x14ac:dyDescent="0.2">
      <c r="A5" s="11">
        <v>4</v>
      </c>
      <c r="B5" s="11" t="s">
        <v>77</v>
      </c>
      <c r="C5" s="11" t="s">
        <v>68</v>
      </c>
      <c r="D5" s="11" t="s">
        <v>13</v>
      </c>
      <c r="E5" s="11" t="b">
        <v>0</v>
      </c>
      <c r="F5" s="24" t="str">
        <f t="shared" si="1"/>
        <v>http://hl7.org/fhir/us/core/StructureDefinition/us-core-!example patient search</v>
      </c>
      <c r="G5" s="11" t="s">
        <v>57</v>
      </c>
      <c r="H5" s="11" t="s">
        <v>57</v>
      </c>
      <c r="I5" s="11" t="s">
        <v>69</v>
      </c>
      <c r="J5" s="11" t="str">
        <f>B5&amp;"."&amp;C5</f>
        <v>!EXAMPLE PATIENT SEARCH.patient</v>
      </c>
      <c r="K5" s="11" t="s">
        <v>57</v>
      </c>
      <c r="M5" s="11" t="s">
        <v>57</v>
      </c>
      <c r="Y5" s="11" t="str">
        <f>"support searching for all "&amp;LOWER(B5)&amp;"s for a patient"</f>
        <v>support searching for all !example patient searchs for a patient</v>
      </c>
      <c r="Z5" s="12"/>
      <c r="AA5" s="13" t="str">
        <f>"Fetches a bundle of all "&amp;B5&amp; " resources for the specified patient"</f>
        <v>Fetches a bundle of all !EXAMPLE PATIENT SEARCH resources for the specified patient</v>
      </c>
      <c r="AB5" s="11" t="str">
        <f>"SearchParameter-us-core-"&amp;LOWER((B5)&amp;"-"&amp;C5&amp;".html")</f>
        <v>SearchParameter-us-core-!example patient search-patient.html</v>
      </c>
    </row>
    <row r="6" spans="1:31" s="11" customFormat="1" ht="15" x14ac:dyDescent="0.2">
      <c r="A6" s="11">
        <v>5</v>
      </c>
      <c r="B6" s="11" t="s">
        <v>83</v>
      </c>
      <c r="C6" s="11" t="s">
        <v>60</v>
      </c>
      <c r="D6" s="11" t="s">
        <v>13</v>
      </c>
      <c r="E6" s="11" t="b">
        <v>0</v>
      </c>
      <c r="F6" s="24" t="str">
        <f t="shared" si="1"/>
        <v>http://hl7.org/fhir/us/core/StructureDefinition/us-core-!example status search</v>
      </c>
      <c r="G6" s="11" t="s">
        <v>57</v>
      </c>
      <c r="H6" s="11" t="s">
        <v>57</v>
      </c>
      <c r="I6" s="11" t="s">
        <v>58</v>
      </c>
      <c r="J6" s="11" t="str">
        <f t="shared" ref="J6" si="2">B6&amp;"."&amp;C6</f>
        <v>!EXAMPLE STATUS SEARCH.status</v>
      </c>
      <c r="K6" s="11" t="s">
        <v>57</v>
      </c>
      <c r="M6" s="11" t="s">
        <v>57</v>
      </c>
      <c r="Y6" s="12"/>
      <c r="Z6" s="12"/>
      <c r="AA6" s="13"/>
      <c r="AB6" s="11" t="str">
        <f t="shared" ref="AB6" si="3">"SearchParameter-us-core-"&amp;LOWER((B6)&amp;"-"&amp;C6&amp;".html")</f>
        <v>SearchParameter-us-core-!example status search-status.html</v>
      </c>
    </row>
    <row r="7" spans="1:31" s="11" customFormat="1" ht="15" x14ac:dyDescent="0.2">
      <c r="A7" s="11">
        <v>6</v>
      </c>
      <c r="B7" s="11" t="s">
        <v>65</v>
      </c>
      <c r="C7" s="14" t="s">
        <v>66</v>
      </c>
      <c r="D7" s="11" t="s">
        <v>13</v>
      </c>
      <c r="E7" s="11" t="b">
        <v>0</v>
      </c>
      <c r="F7" s="24" t="str">
        <f t="shared" si="1"/>
        <v>http://hl7.org/fhir/us/core/StructureDefinition/us-core-!patient</v>
      </c>
      <c r="G7" s="11" t="s">
        <v>57</v>
      </c>
      <c r="H7" s="11" t="s">
        <v>57</v>
      </c>
      <c r="I7" s="11" t="s">
        <v>61</v>
      </c>
      <c r="J7" s="11" t="str">
        <f t="shared" ref="J7:J8" si="4">B7&amp;"."&amp;C7</f>
        <v>!Patient.address</v>
      </c>
      <c r="K7" s="11" t="s">
        <v>57</v>
      </c>
      <c r="M7" s="11" t="s">
        <v>57</v>
      </c>
      <c r="Y7" s="11" t="s">
        <v>81</v>
      </c>
      <c r="Z7" s="12"/>
      <c r="AA7" s="13"/>
      <c r="AB7" s="11" t="str">
        <f>"SearchParameter-us-core-"&amp;LOWER((B7)&amp;"-"&amp;C7&amp;".html")</f>
        <v>SearchParameter-us-core-!patient-address.html</v>
      </c>
    </row>
    <row r="8" spans="1:31" s="11" customFormat="1" ht="15" x14ac:dyDescent="0.2">
      <c r="A8" s="11">
        <v>7</v>
      </c>
      <c r="B8" s="11" t="s">
        <v>65</v>
      </c>
      <c r="C8" s="11" t="s">
        <v>67</v>
      </c>
      <c r="D8" s="11" t="s">
        <v>13</v>
      </c>
      <c r="E8" s="11" t="b">
        <v>0</v>
      </c>
      <c r="F8" s="24" t="str">
        <f t="shared" si="1"/>
        <v>http://hl7.org/fhir/us/core/StructureDefinition/us-core-!patient</v>
      </c>
      <c r="G8" s="11" t="s">
        <v>57</v>
      </c>
      <c r="H8" s="11" t="s">
        <v>57</v>
      </c>
      <c r="I8" s="11" t="s">
        <v>61</v>
      </c>
      <c r="J8" s="11" t="str">
        <f t="shared" si="4"/>
        <v>!Patient.telecom</v>
      </c>
      <c r="K8" s="11" t="s">
        <v>57</v>
      </c>
      <c r="M8" s="11" t="s">
        <v>57</v>
      </c>
      <c r="Y8" s="11" t="s">
        <v>82</v>
      </c>
      <c r="AA8" s="13"/>
      <c r="AB8" s="11" t="str">
        <f t="shared" ref="AB8" si="5">"SearchParameter-us-core-"&amp;LOWER((B8)&amp;"-"&amp;C8&amp;".html")</f>
        <v>SearchParameter-us-core-!patient-telecom.html</v>
      </c>
    </row>
    <row r="9" spans="1:31" ht="78" x14ac:dyDescent="0.2">
      <c r="A9">
        <v>1</v>
      </c>
      <c r="B9" t="s">
        <v>135</v>
      </c>
      <c r="C9" t="s">
        <v>139</v>
      </c>
      <c r="D9" t="s">
        <v>13</v>
      </c>
      <c r="E9" t="b">
        <v>1</v>
      </c>
      <c r="F9" s="25" t="s">
        <v>182</v>
      </c>
      <c r="G9" t="s">
        <v>57</v>
      </c>
      <c r="H9" t="s">
        <v>153</v>
      </c>
      <c r="I9" t="s">
        <v>58</v>
      </c>
      <c r="J9" t="str">
        <f>B9&amp;"."&amp;"id"</f>
        <v>ExplanationOfBenefit.id</v>
      </c>
      <c r="K9" t="s">
        <v>57</v>
      </c>
      <c r="M9" t="s">
        <v>57</v>
      </c>
      <c r="S9" t="s">
        <v>13</v>
      </c>
      <c r="U9" t="s">
        <v>13</v>
      </c>
      <c r="Y9" s="15"/>
      <c r="Z9" s="4"/>
      <c r="AA9" s="8"/>
      <c r="AB9" s="32" t="s">
        <v>194</v>
      </c>
    </row>
    <row r="10" spans="1:31" ht="78" x14ac:dyDescent="0.2">
      <c r="A10">
        <f>A9+1</f>
        <v>2</v>
      </c>
      <c r="B10" t="s">
        <v>135</v>
      </c>
      <c r="C10" t="s">
        <v>68</v>
      </c>
      <c r="D10" t="s">
        <v>13</v>
      </c>
      <c r="E10" t="b">
        <v>1</v>
      </c>
      <c r="F10" s="25" t="s">
        <v>182</v>
      </c>
      <c r="G10" t="s">
        <v>57</v>
      </c>
      <c r="H10" t="s">
        <v>57</v>
      </c>
      <c r="I10" t="s">
        <v>69</v>
      </c>
      <c r="J10" t="str">
        <f t="shared" ref="J10:J14" si="6">B10&amp;"."&amp;C10</f>
        <v>ExplanationOfBenefit.patient</v>
      </c>
      <c r="K10" t="s">
        <v>57</v>
      </c>
      <c r="M10" t="s">
        <v>57</v>
      </c>
      <c r="S10" t="s">
        <v>13</v>
      </c>
      <c r="U10" t="s">
        <v>13</v>
      </c>
      <c r="Y10" s="15" t="str">
        <f t="shared" ref="Y10:Y12" si="7">"Support searching for a "&amp; B9 &amp;" by its " &amp; C10</f>
        <v>Support searching for a ExplanationOfBenefit by its patient</v>
      </c>
      <c r="Z10" s="4"/>
      <c r="AA10" s="8"/>
      <c r="AB10" t="str">
        <f>"SearchParameter-"&amp;LOWER((B10)&amp;"-"&amp;C10&amp;".html")</f>
        <v>SearchParameter-explanationofbenefit-patient.html</v>
      </c>
    </row>
    <row r="11" spans="1:31" ht="78" x14ac:dyDescent="0.2">
      <c r="A11">
        <f t="shared" ref="A11:A21" si="8">A10+1</f>
        <v>3</v>
      </c>
      <c r="B11" t="s">
        <v>135</v>
      </c>
      <c r="C11" t="s">
        <v>141</v>
      </c>
      <c r="D11" t="s">
        <v>13</v>
      </c>
      <c r="E11" t="b">
        <v>1</v>
      </c>
      <c r="F11" s="25" t="s">
        <v>182</v>
      </c>
      <c r="G11" t="s">
        <v>57</v>
      </c>
      <c r="H11" t="s">
        <v>153</v>
      </c>
      <c r="I11" t="s">
        <v>64</v>
      </c>
      <c r="J11" t="str">
        <f t="shared" si="6"/>
        <v>ExplanationOfBenefit._lastUpdated</v>
      </c>
      <c r="K11" t="s">
        <v>57</v>
      </c>
      <c r="M11" t="s">
        <v>57</v>
      </c>
      <c r="S11" t="s">
        <v>13</v>
      </c>
      <c r="U11" t="s">
        <v>13</v>
      </c>
      <c r="Y11" s="15" t="str">
        <f t="shared" si="7"/>
        <v>Support searching for a ExplanationOfBenefit by its _lastUpdated</v>
      </c>
      <c r="Z11" s="4"/>
      <c r="AA11" s="8"/>
      <c r="AB11" s="32" t="s">
        <v>195</v>
      </c>
    </row>
    <row r="12" spans="1:31" ht="78" x14ac:dyDescent="0.2">
      <c r="A12">
        <f t="shared" si="8"/>
        <v>4</v>
      </c>
      <c r="B12" t="s">
        <v>135</v>
      </c>
      <c r="C12" t="s">
        <v>14</v>
      </c>
      <c r="D12" t="s">
        <v>13</v>
      </c>
      <c r="E12" t="b">
        <v>1</v>
      </c>
      <c r="F12" s="25" t="s">
        <v>182</v>
      </c>
      <c r="G12" t="s">
        <v>57</v>
      </c>
      <c r="H12" t="s">
        <v>57</v>
      </c>
      <c r="I12" t="s">
        <v>58</v>
      </c>
      <c r="J12" t="str">
        <f>B12&amp;"."&amp;"provided_by"</f>
        <v>ExplanationOfBenefit.provided_by</v>
      </c>
      <c r="K12" t="s">
        <v>57</v>
      </c>
      <c r="M12" t="s">
        <v>57</v>
      </c>
      <c r="S12" t="s">
        <v>13</v>
      </c>
      <c r="U12" t="s">
        <v>13</v>
      </c>
      <c r="Y12" s="15" t="str">
        <f t="shared" si="7"/>
        <v>Support searching for a ExplanationOfBenefit by its type</v>
      </c>
      <c r="AA12" s="8"/>
      <c r="AB12" t="str">
        <f t="shared" ref="AB12:AB21" si="9">"SearchParameter-"&amp;LOWER((B12)&amp;"-"&amp;C12&amp;".html")</f>
        <v>SearchParameter-explanationofbenefit-type.html</v>
      </c>
    </row>
    <row r="13" spans="1:31" ht="78" x14ac:dyDescent="0.2">
      <c r="A13">
        <f t="shared" si="8"/>
        <v>5</v>
      </c>
      <c r="B13" t="s">
        <v>135</v>
      </c>
      <c r="C13" t="s">
        <v>140</v>
      </c>
      <c r="D13" t="s">
        <v>13</v>
      </c>
      <c r="E13" t="b">
        <v>1</v>
      </c>
      <c r="F13" s="25" t="s">
        <v>182</v>
      </c>
      <c r="G13" t="s">
        <v>57</v>
      </c>
      <c r="H13" t="s">
        <v>57</v>
      </c>
      <c r="I13" t="s">
        <v>58</v>
      </c>
      <c r="J13" t="str">
        <f t="shared" ref="J13" si="10">B13&amp;"."&amp;C13</f>
        <v>ExplanationOfBenefit.identifier</v>
      </c>
      <c r="K13" t="s">
        <v>57</v>
      </c>
      <c r="M13" t="s">
        <v>57</v>
      </c>
      <c r="S13" t="s">
        <v>13</v>
      </c>
      <c r="U13" t="s">
        <v>13</v>
      </c>
      <c r="Y13" s="15" t="str">
        <f t="shared" ref="Y13" si="11">"Support searching for a "&amp; B12 &amp;" by its " &amp; C13</f>
        <v>Support searching for a ExplanationOfBenefit by its identifier</v>
      </c>
      <c r="AA13" s="8"/>
      <c r="AB13" t="str">
        <f t="shared" si="9"/>
        <v>SearchParameter-explanationofbenefit-identifier.html</v>
      </c>
    </row>
    <row r="14" spans="1:31" ht="78" x14ac:dyDescent="0.2">
      <c r="A14">
        <f t="shared" si="8"/>
        <v>6</v>
      </c>
      <c r="B14" t="s">
        <v>135</v>
      </c>
      <c r="C14" t="s">
        <v>142</v>
      </c>
      <c r="D14" t="s">
        <v>13</v>
      </c>
      <c r="E14" t="b">
        <v>1</v>
      </c>
      <c r="F14" s="25" t="s">
        <v>182</v>
      </c>
      <c r="G14" t="s">
        <v>57</v>
      </c>
      <c r="H14" t="s">
        <v>57</v>
      </c>
      <c r="I14" t="s">
        <v>64</v>
      </c>
      <c r="J14" t="str">
        <f t="shared" si="6"/>
        <v>ExplanationOfBenefit.service-date</v>
      </c>
      <c r="K14" t="s">
        <v>57</v>
      </c>
      <c r="M14" t="s">
        <v>57</v>
      </c>
      <c r="S14" t="s">
        <v>30</v>
      </c>
      <c r="U14" t="s">
        <v>30</v>
      </c>
      <c r="Y14" s="15" t="str">
        <f>"Support searching for a "&amp; B12 &amp;" by its " &amp; C14</f>
        <v>Support searching for a ExplanationOfBenefit by its service-date</v>
      </c>
      <c r="Z14" s="4"/>
      <c r="AB14" t="str">
        <f t="shared" si="9"/>
        <v>SearchParameter-explanationofbenefit-service-date.html</v>
      </c>
    </row>
    <row r="15" spans="1:31" ht="78" x14ac:dyDescent="0.2">
      <c r="A15">
        <f t="shared" si="8"/>
        <v>7</v>
      </c>
      <c r="B15" t="s">
        <v>135</v>
      </c>
      <c r="C15" t="s">
        <v>185</v>
      </c>
      <c r="D15" t="s">
        <v>13</v>
      </c>
      <c r="E15" t="b">
        <v>1</v>
      </c>
      <c r="F15" s="25" t="s">
        <v>182</v>
      </c>
      <c r="G15" t="s">
        <v>57</v>
      </c>
      <c r="H15" t="s">
        <v>57</v>
      </c>
      <c r="I15" t="s">
        <v>64</v>
      </c>
      <c r="J15" t="str">
        <f t="shared" ref="J15" si="12">B15&amp;"."&amp;C15</f>
        <v>ExplanationOfBenefit.service-start-date</v>
      </c>
      <c r="K15" t="s">
        <v>57</v>
      </c>
      <c r="M15" t="s">
        <v>57</v>
      </c>
      <c r="S15" t="s">
        <v>13</v>
      </c>
      <c r="U15" t="s">
        <v>13</v>
      </c>
      <c r="Y15" s="15" t="str">
        <f>"Support searching for a "&amp; B13 &amp;" by its " &amp; C15</f>
        <v>Support searching for a ExplanationOfBenefit by its service-start-date</v>
      </c>
      <c r="Z15" s="4"/>
      <c r="AB15" t="str">
        <f t="shared" si="9"/>
        <v>SearchParameter-explanationofbenefit-service-start-date.html</v>
      </c>
    </row>
    <row r="16" spans="1:31" ht="78" x14ac:dyDescent="0.2">
      <c r="A16">
        <f t="shared" si="8"/>
        <v>8</v>
      </c>
      <c r="B16" t="s">
        <v>135</v>
      </c>
      <c r="C16" t="s">
        <v>186</v>
      </c>
      <c r="D16" t="s">
        <v>13</v>
      </c>
      <c r="E16" t="b">
        <v>1</v>
      </c>
      <c r="F16" s="25" t="s">
        <v>182</v>
      </c>
      <c r="G16" t="s">
        <v>57</v>
      </c>
      <c r="H16" t="s">
        <v>57</v>
      </c>
      <c r="I16" t="s">
        <v>64</v>
      </c>
      <c r="J16" t="str">
        <f>B16&amp;"."&amp;C16</f>
        <v>ExplanationOfBenefit.billable-period-start</v>
      </c>
      <c r="K16" t="s">
        <v>57</v>
      </c>
      <c r="M16" t="s">
        <v>57</v>
      </c>
      <c r="S16" t="s">
        <v>30</v>
      </c>
      <c r="U16" t="s">
        <v>30</v>
      </c>
      <c r="Y16" s="15" t="str">
        <f>"Support searching for a "&amp; B14 &amp;" by its " &amp; C16</f>
        <v>Support searching for a ExplanationOfBenefit by its billable-period-start</v>
      </c>
      <c r="Z16" s="4"/>
      <c r="AB16" t="str">
        <f t="shared" si="9"/>
        <v>SearchParameter-explanationofbenefit-billable-period-start.html</v>
      </c>
      <c r="AE16" t="s">
        <v>193</v>
      </c>
    </row>
    <row r="17" spans="1:28" ht="78" x14ac:dyDescent="0.2">
      <c r="A17">
        <f>A14+1</f>
        <v>7</v>
      </c>
      <c r="B17" t="s">
        <v>147</v>
      </c>
      <c r="C17" t="s">
        <v>143</v>
      </c>
      <c r="D17" t="s">
        <v>13</v>
      </c>
      <c r="E17" t="b">
        <v>1</v>
      </c>
      <c r="F17" s="25" t="s">
        <v>182</v>
      </c>
      <c r="G17" t="s">
        <v>57</v>
      </c>
      <c r="H17" t="s">
        <v>57</v>
      </c>
      <c r="I17" t="s">
        <v>69</v>
      </c>
      <c r="J17" t="str">
        <f t="shared" ref="J17:J20" si="13">B17&amp;"."&amp;C17</f>
        <v>!ExplanationOfBenefit.provider</v>
      </c>
      <c r="K17" t="s">
        <v>57</v>
      </c>
      <c r="M17" t="s">
        <v>57</v>
      </c>
      <c r="S17" t="s">
        <v>13</v>
      </c>
      <c r="U17" t="s">
        <v>13</v>
      </c>
      <c r="Y17" s="15" t="str">
        <f>"Support searching for a "&amp; B13 &amp;" by its " &amp; C17</f>
        <v>Support searching for a ExplanationOfBenefit by its provider</v>
      </c>
      <c r="Z17" s="4"/>
      <c r="AB17" t="str">
        <f t="shared" si="9"/>
        <v>SearchParameter-!explanationofbenefit-provider.html</v>
      </c>
    </row>
    <row r="18" spans="1:28" ht="78" x14ac:dyDescent="0.2">
      <c r="A18">
        <f t="shared" si="8"/>
        <v>8</v>
      </c>
      <c r="B18" t="s">
        <v>147</v>
      </c>
      <c r="C18" t="s">
        <v>144</v>
      </c>
      <c r="D18" t="s">
        <v>13</v>
      </c>
      <c r="E18" t="b">
        <v>1</v>
      </c>
      <c r="F18" s="25" t="s">
        <v>182</v>
      </c>
      <c r="G18" t="s">
        <v>57</v>
      </c>
      <c r="H18" t="s">
        <v>57</v>
      </c>
      <c r="I18" t="s">
        <v>69</v>
      </c>
      <c r="J18" t="str">
        <f t="shared" si="13"/>
        <v>!ExplanationOfBenefit.care-team</v>
      </c>
      <c r="K18" t="s">
        <v>57</v>
      </c>
      <c r="M18" t="s">
        <v>57</v>
      </c>
      <c r="S18" t="s">
        <v>13</v>
      </c>
      <c r="U18" t="s">
        <v>13</v>
      </c>
      <c r="Y18" s="15" t="str">
        <f>"Support searching for a "&amp; B14 &amp;" by its " &amp; C18</f>
        <v>Support searching for a ExplanationOfBenefit by its care-team</v>
      </c>
      <c r="Z18" s="4"/>
      <c r="AB18" t="str">
        <f t="shared" si="9"/>
        <v>SearchParameter-!explanationofbenefit-care-team.html</v>
      </c>
    </row>
    <row r="19" spans="1:28" ht="78" x14ac:dyDescent="0.2">
      <c r="A19">
        <f t="shared" si="8"/>
        <v>9</v>
      </c>
      <c r="B19" t="s">
        <v>147</v>
      </c>
      <c r="C19" t="s">
        <v>145</v>
      </c>
      <c r="D19" t="s">
        <v>13</v>
      </c>
      <c r="E19" t="b">
        <v>1</v>
      </c>
      <c r="F19" s="25" t="s">
        <v>182</v>
      </c>
      <c r="G19" t="s">
        <v>57</v>
      </c>
      <c r="H19" t="s">
        <v>57</v>
      </c>
      <c r="I19" t="s">
        <v>69</v>
      </c>
      <c r="J19" t="str">
        <f t="shared" si="13"/>
        <v>!ExplanationOfBenefit.insurer</v>
      </c>
      <c r="K19" t="s">
        <v>57</v>
      </c>
      <c r="M19" t="s">
        <v>57</v>
      </c>
      <c r="S19" t="s">
        <v>13</v>
      </c>
      <c r="U19" t="s">
        <v>13</v>
      </c>
      <c r="Y19" s="15" t="str">
        <f t="shared" ref="Y19:Y21" si="14">"Support searching for a "&amp; B17 &amp;" by its " &amp; C19</f>
        <v>Support searching for a !ExplanationOfBenefit by its insurer</v>
      </c>
      <c r="Z19" s="4"/>
      <c r="AB19" t="str">
        <f t="shared" si="9"/>
        <v>SearchParameter-!explanationofbenefit-insurer.html</v>
      </c>
    </row>
    <row r="20" spans="1:28" ht="78" x14ac:dyDescent="0.2">
      <c r="A20">
        <f t="shared" si="8"/>
        <v>10</v>
      </c>
      <c r="B20" t="s">
        <v>147</v>
      </c>
      <c r="C20" t="s">
        <v>152</v>
      </c>
      <c r="D20" t="s">
        <v>13</v>
      </c>
      <c r="E20" t="b">
        <v>1</v>
      </c>
      <c r="F20" s="25" t="s">
        <v>182</v>
      </c>
      <c r="G20" t="s">
        <v>57</v>
      </c>
      <c r="H20" t="s">
        <v>57</v>
      </c>
      <c r="I20" t="s">
        <v>69</v>
      </c>
      <c r="J20" t="str">
        <f t="shared" si="13"/>
        <v>!ExplanationOfBenefit.facility</v>
      </c>
      <c r="K20" t="s">
        <v>57</v>
      </c>
      <c r="M20" t="s">
        <v>57</v>
      </c>
      <c r="S20" t="s">
        <v>13</v>
      </c>
      <c r="U20" t="s">
        <v>13</v>
      </c>
      <c r="Y20" s="15" t="str">
        <f t="shared" si="14"/>
        <v>Support searching for a !ExplanationOfBenefit by its facility</v>
      </c>
      <c r="Z20" s="4"/>
      <c r="AB20" t="str">
        <f t="shared" si="9"/>
        <v>SearchParameter-!explanationofbenefit-facility.html</v>
      </c>
    </row>
    <row r="21" spans="1:28" ht="78" x14ac:dyDescent="0.2">
      <c r="A21">
        <f t="shared" si="8"/>
        <v>11</v>
      </c>
      <c r="B21" t="s">
        <v>147</v>
      </c>
      <c r="C21" t="s">
        <v>146</v>
      </c>
      <c r="D21" t="s">
        <v>13</v>
      </c>
      <c r="E21" t="b">
        <v>1</v>
      </c>
      <c r="F21" s="25" t="s">
        <v>182</v>
      </c>
      <c r="G21" t="s">
        <v>57</v>
      </c>
      <c r="H21" t="s">
        <v>57</v>
      </c>
      <c r="I21" t="s">
        <v>69</v>
      </c>
      <c r="J21" t="str">
        <f>B21&amp;"."&amp;C21</f>
        <v>!ExplanationOfBenefit.coverage</v>
      </c>
      <c r="K21" t="s">
        <v>57</v>
      </c>
      <c r="M21" t="s">
        <v>57</v>
      </c>
      <c r="S21" t="s">
        <v>13</v>
      </c>
      <c r="U21" t="s">
        <v>13</v>
      </c>
      <c r="Y21" s="15" t="str">
        <f t="shared" si="14"/>
        <v>Support searching for a !ExplanationOfBenefit by its coverage</v>
      </c>
      <c r="Z21" s="4"/>
      <c r="AB21" t="str">
        <f t="shared" si="9"/>
        <v>SearchParameter-!explanationofbenefit-coverage.html</v>
      </c>
    </row>
    <row r="22" spans="1:28" ht="19" customHeight="1" x14ac:dyDescent="0.2">
      <c r="A22">
        <f>A21+1</f>
        <v>12</v>
      </c>
      <c r="B22" t="s">
        <v>134</v>
      </c>
      <c r="C22" t="s">
        <v>139</v>
      </c>
      <c r="D22" t="s">
        <v>13</v>
      </c>
      <c r="E22" t="b">
        <v>1</v>
      </c>
      <c r="F22" s="30" t="s">
        <v>168</v>
      </c>
      <c r="G22" t="s">
        <v>57</v>
      </c>
      <c r="H22" t="s">
        <v>153</v>
      </c>
      <c r="I22" t="s">
        <v>58</v>
      </c>
      <c r="J22" t="str">
        <f>B22&amp;"."&amp;"id"</f>
        <v>Coverage.id</v>
      </c>
      <c r="K22" t="s">
        <v>57</v>
      </c>
      <c r="M22" t="s">
        <v>57</v>
      </c>
      <c r="S22" t="s">
        <v>13</v>
      </c>
      <c r="U22" t="s">
        <v>13</v>
      </c>
      <c r="Y22" s="15"/>
      <c r="AB22" s="32" t="s">
        <v>194</v>
      </c>
    </row>
    <row r="23" spans="1:28" ht="19" customHeight="1" x14ac:dyDescent="0.2">
      <c r="A23">
        <f>A22+1</f>
        <v>13</v>
      </c>
      <c r="B23" t="s">
        <v>134</v>
      </c>
      <c r="C23" t="s">
        <v>141</v>
      </c>
      <c r="D23" t="s">
        <v>63</v>
      </c>
      <c r="E23" t="b">
        <v>1</v>
      </c>
      <c r="F23" s="30" t="s">
        <v>168</v>
      </c>
      <c r="G23" t="s">
        <v>57</v>
      </c>
      <c r="H23" t="s">
        <v>153</v>
      </c>
      <c r="I23" t="s">
        <v>64</v>
      </c>
      <c r="J23" t="str">
        <f>B23&amp;"."&amp;"meta.lastUpdate"</f>
        <v>Coverage.meta.lastUpdate</v>
      </c>
      <c r="K23" t="s">
        <v>57</v>
      </c>
      <c r="M23" t="s">
        <v>57</v>
      </c>
      <c r="S23" t="s">
        <v>13</v>
      </c>
      <c r="U23" t="s">
        <v>13</v>
      </c>
      <c r="Y23" s="15"/>
      <c r="AB23" s="32" t="s">
        <v>195</v>
      </c>
    </row>
    <row r="24" spans="1:28" ht="19" customHeight="1" x14ac:dyDescent="0.2">
      <c r="A24">
        <v>13</v>
      </c>
      <c r="B24" t="s">
        <v>22</v>
      </c>
      <c r="C24" t="s">
        <v>139</v>
      </c>
      <c r="D24" t="s">
        <v>13</v>
      </c>
      <c r="E24" t="b">
        <v>1</v>
      </c>
      <c r="F24" s="10" t="s">
        <v>176</v>
      </c>
      <c r="G24" t="s">
        <v>57</v>
      </c>
      <c r="H24" t="s">
        <v>153</v>
      </c>
      <c r="I24" t="s">
        <v>58</v>
      </c>
      <c r="J24" t="str">
        <f>B24&amp;"."&amp;"id"</f>
        <v>Patient.id</v>
      </c>
      <c r="K24" t="s">
        <v>57</v>
      </c>
      <c r="M24" t="s">
        <v>57</v>
      </c>
      <c r="S24" t="s">
        <v>13</v>
      </c>
      <c r="U24" t="s">
        <v>13</v>
      </c>
      <c r="Y24" s="15"/>
      <c r="AB24" s="32" t="s">
        <v>194</v>
      </c>
    </row>
    <row r="25" spans="1:28" ht="19" customHeight="1" x14ac:dyDescent="0.2">
      <c r="A25">
        <v>13</v>
      </c>
      <c r="B25" t="s">
        <v>22</v>
      </c>
      <c r="C25" t="s">
        <v>141</v>
      </c>
      <c r="D25" t="s">
        <v>63</v>
      </c>
      <c r="E25" t="b">
        <v>1</v>
      </c>
      <c r="F25" s="10" t="s">
        <v>176</v>
      </c>
      <c r="G25" t="s">
        <v>57</v>
      </c>
      <c r="H25" t="s">
        <v>153</v>
      </c>
      <c r="I25" t="s">
        <v>64</v>
      </c>
      <c r="J25" t="str">
        <f>B25&amp;"."&amp;"meta.lastUpdate"</f>
        <v>Patient.meta.lastUpdate</v>
      </c>
      <c r="K25" t="s">
        <v>57</v>
      </c>
      <c r="M25" t="s">
        <v>57</v>
      </c>
      <c r="S25" t="s">
        <v>13</v>
      </c>
      <c r="U25" t="s">
        <v>13</v>
      </c>
      <c r="Y25" s="15"/>
      <c r="AB25" s="32" t="s">
        <v>195</v>
      </c>
    </row>
    <row r="26" spans="1:28" ht="19" customHeight="1" x14ac:dyDescent="0.2">
      <c r="A26">
        <v>14</v>
      </c>
      <c r="B26" t="s">
        <v>84</v>
      </c>
      <c r="C26" t="s">
        <v>139</v>
      </c>
      <c r="D26" t="s">
        <v>13</v>
      </c>
      <c r="E26" t="b">
        <v>1</v>
      </c>
      <c r="F26" s="10" t="s">
        <v>174</v>
      </c>
      <c r="G26" t="s">
        <v>57</v>
      </c>
      <c r="H26" t="s">
        <v>153</v>
      </c>
      <c r="I26" t="s">
        <v>58</v>
      </c>
      <c r="J26" t="str">
        <f t="shared" ref="J26:J30" si="15">B26&amp;"."&amp;"id"</f>
        <v>Organization.id</v>
      </c>
      <c r="K26" t="s">
        <v>57</v>
      </c>
      <c r="M26" t="s">
        <v>57</v>
      </c>
      <c r="S26" t="s">
        <v>63</v>
      </c>
      <c r="U26" t="s">
        <v>63</v>
      </c>
      <c r="Y26" s="15"/>
      <c r="AB26" s="32" t="s">
        <v>194</v>
      </c>
    </row>
    <row r="27" spans="1:28" ht="19" customHeight="1" x14ac:dyDescent="0.2">
      <c r="A27">
        <v>14</v>
      </c>
      <c r="B27" t="s">
        <v>84</v>
      </c>
      <c r="C27" t="s">
        <v>141</v>
      </c>
      <c r="D27" t="s">
        <v>63</v>
      </c>
      <c r="E27" t="b">
        <v>1</v>
      </c>
      <c r="F27" s="10" t="s">
        <v>174</v>
      </c>
      <c r="G27" t="s">
        <v>57</v>
      </c>
      <c r="H27" t="s">
        <v>153</v>
      </c>
      <c r="I27" t="s">
        <v>64</v>
      </c>
      <c r="J27" t="str">
        <f>B27&amp;"."&amp;"meta.lastUpdate"</f>
        <v>Organization.meta.lastUpdate</v>
      </c>
      <c r="K27" t="s">
        <v>57</v>
      </c>
      <c r="M27" t="s">
        <v>57</v>
      </c>
      <c r="S27" t="s">
        <v>63</v>
      </c>
      <c r="U27" t="s">
        <v>63</v>
      </c>
      <c r="Y27" s="15"/>
      <c r="AB27" s="32" t="s">
        <v>195</v>
      </c>
    </row>
    <row r="28" spans="1:28" ht="19" customHeight="1" x14ac:dyDescent="0.2">
      <c r="A28">
        <v>15</v>
      </c>
      <c r="B28" t="s">
        <v>85</v>
      </c>
      <c r="C28" t="s">
        <v>139</v>
      </c>
      <c r="D28" t="s">
        <v>13</v>
      </c>
      <c r="E28" t="b">
        <v>1</v>
      </c>
      <c r="F28" s="10" t="s">
        <v>175</v>
      </c>
      <c r="G28" t="s">
        <v>57</v>
      </c>
      <c r="H28" t="s">
        <v>153</v>
      </c>
      <c r="I28" t="s">
        <v>58</v>
      </c>
      <c r="J28" t="str">
        <f t="shared" si="15"/>
        <v>Practitioner.id</v>
      </c>
      <c r="K28" t="s">
        <v>57</v>
      </c>
      <c r="M28" t="s">
        <v>57</v>
      </c>
      <c r="S28" t="s">
        <v>63</v>
      </c>
      <c r="U28" t="s">
        <v>63</v>
      </c>
      <c r="Y28" s="15"/>
      <c r="AB28" s="32" t="s">
        <v>194</v>
      </c>
    </row>
    <row r="29" spans="1:28" ht="19" customHeight="1" x14ac:dyDescent="0.2">
      <c r="A29">
        <v>15</v>
      </c>
      <c r="B29" t="s">
        <v>85</v>
      </c>
      <c r="C29" t="s">
        <v>141</v>
      </c>
      <c r="D29" t="s">
        <v>63</v>
      </c>
      <c r="E29" t="b">
        <v>1</v>
      </c>
      <c r="F29" s="10" t="s">
        <v>175</v>
      </c>
      <c r="G29" t="s">
        <v>57</v>
      </c>
      <c r="H29" t="s">
        <v>153</v>
      </c>
      <c r="I29" t="s">
        <v>64</v>
      </c>
      <c r="J29" t="str">
        <f>B29&amp;"."&amp;"meta.lastUpdate"</f>
        <v>Practitioner.meta.lastUpdate</v>
      </c>
      <c r="K29" t="s">
        <v>57</v>
      </c>
      <c r="M29" t="s">
        <v>57</v>
      </c>
      <c r="S29" t="s">
        <v>63</v>
      </c>
      <c r="U29" t="s">
        <v>63</v>
      </c>
      <c r="Y29" s="15"/>
      <c r="AB29" s="32" t="s">
        <v>195</v>
      </c>
    </row>
    <row r="30" spans="1:28" ht="19" customHeight="1" x14ac:dyDescent="0.2">
      <c r="A30">
        <v>16</v>
      </c>
      <c r="B30" t="s">
        <v>190</v>
      </c>
      <c r="C30" t="s">
        <v>139</v>
      </c>
      <c r="D30" t="s">
        <v>13</v>
      </c>
      <c r="E30" t="b">
        <v>1</v>
      </c>
      <c r="F30" s="10" t="s">
        <v>188</v>
      </c>
      <c r="G30" t="s">
        <v>57</v>
      </c>
      <c r="H30" t="s">
        <v>153</v>
      </c>
      <c r="I30" t="s">
        <v>58</v>
      </c>
      <c r="J30" t="str">
        <f t="shared" si="15"/>
        <v>RelatedPerson.id</v>
      </c>
      <c r="K30" t="s">
        <v>57</v>
      </c>
      <c r="M30" t="s">
        <v>57</v>
      </c>
      <c r="S30" t="s">
        <v>63</v>
      </c>
      <c r="U30" t="s">
        <v>63</v>
      </c>
      <c r="Y30" s="15"/>
      <c r="AB30" s="32" t="s">
        <v>194</v>
      </c>
    </row>
    <row r="31" spans="1:28" ht="19" customHeight="1" x14ac:dyDescent="0.2">
      <c r="A31">
        <v>16</v>
      </c>
      <c r="B31" t="s">
        <v>190</v>
      </c>
      <c r="C31" t="s">
        <v>141</v>
      </c>
      <c r="D31" t="s">
        <v>63</v>
      </c>
      <c r="E31" t="b">
        <v>1</v>
      </c>
      <c r="F31" s="10" t="s">
        <v>188</v>
      </c>
      <c r="G31" t="s">
        <v>57</v>
      </c>
      <c r="H31" t="s">
        <v>153</v>
      </c>
      <c r="I31" t="s">
        <v>64</v>
      </c>
      <c r="J31" t="str">
        <f>B31&amp;"."&amp;"meta.lastUpdate"</f>
        <v>RelatedPerson.meta.lastUpdate</v>
      </c>
      <c r="K31" t="s">
        <v>57</v>
      </c>
      <c r="M31" t="s">
        <v>57</v>
      </c>
      <c r="S31" t="s">
        <v>63</v>
      </c>
      <c r="U31" t="s">
        <v>63</v>
      </c>
      <c r="Y31" s="15"/>
      <c r="AB31" s="32" t="s">
        <v>195</v>
      </c>
    </row>
    <row r="32" spans="1:28" ht="19" customHeight="1" x14ac:dyDescent="0.2">
      <c r="Y32" s="15"/>
    </row>
    <row r="33" spans="25:25" ht="19" customHeight="1" x14ac:dyDescent="0.2">
      <c r="Y33" s="15"/>
    </row>
    <row r="34" spans="25:25" ht="19" customHeight="1" x14ac:dyDescent="0.2">
      <c r="Y34" s="15"/>
    </row>
    <row r="35" spans="25:25" ht="19" customHeight="1" x14ac:dyDescent="0.2">
      <c r="Y35" s="15"/>
    </row>
    <row r="36" spans="25:25" ht="19" customHeight="1" x14ac:dyDescent="0.2">
      <c r="Y36" s="15"/>
    </row>
    <row r="37" spans="25:25" ht="19" customHeight="1" x14ac:dyDescent="0.2">
      <c r="Y37" s="15"/>
    </row>
  </sheetData>
  <autoFilter ref="A1:AB21" xr:uid="{1CF5B17E-E72E-48B2-A597-9C21C12723F0}"/>
  <sortState xmlns:xlrd2="http://schemas.microsoft.com/office/spreadsheetml/2017/richdata2" ref="A7:AA21">
    <sortCondition ref="B1"/>
  </sortState>
  <hyperlinks>
    <hyperlink ref="F24" r:id="rId1" xr:uid="{09DF94F6-1859-A448-B8B7-418ADFDB5F8E}"/>
    <hyperlink ref="F26" r:id="rId2" xr:uid="{EDAF2690-88C3-BE4C-9D86-79B381B3F853}"/>
    <hyperlink ref="F28" r:id="rId3" xr:uid="{0E9F2CCC-4F02-B845-BB59-D7E8A5B322C3}"/>
    <hyperlink ref="F30" r:id="rId4" xr:uid="{0608EEB9-9273-034B-A2D6-21B9EE8550EE}"/>
    <hyperlink ref="AB9" r:id="rId5" location="id" xr:uid="{3A427A9E-F6F9-6649-8484-2662A4F9148C}"/>
    <hyperlink ref="AB22" r:id="rId6" location="id" xr:uid="{DD7D12F6-4F92-7D47-8DC4-514667945F2C}"/>
    <hyperlink ref="AB11" r:id="rId7" location="lastUpdated" xr:uid="{4E353ADA-DEF5-0349-8995-D052CC33521C}"/>
    <hyperlink ref="F25" r:id="rId8" xr:uid="{8CBCC217-6B3F-9944-9B85-D12E096AA01C}"/>
    <hyperlink ref="F27" r:id="rId9" xr:uid="{50639181-8A32-9444-9409-E625280C229F}"/>
    <hyperlink ref="F29" r:id="rId10" xr:uid="{25FC2AF6-E699-AE44-BBF0-A3C97A75C3E5}"/>
    <hyperlink ref="F31" r:id="rId11" xr:uid="{1B5AA4E8-734C-CC4D-9C4C-72B7EBF5768C}"/>
    <hyperlink ref="AB23" r:id="rId12" location="lastUpdated" xr:uid="{37557FBB-3B01-F94E-804F-DE8A58CE763C}"/>
    <hyperlink ref="AB25" r:id="rId13" location="lastUpdated" xr:uid="{4EC307BB-8900-9A45-8B97-1EFF21EF3B22}"/>
    <hyperlink ref="AB27" r:id="rId14" location="lastUpdated" xr:uid="{80E3DA0E-11B3-7E49-AD78-328924CA27CB}"/>
    <hyperlink ref="AB29" r:id="rId15" location="lastUpdated" xr:uid="{16B31A2F-A796-9741-9324-87ADCA30DC3A}"/>
    <hyperlink ref="AB31" r:id="rId16" location="lastUpdated" xr:uid="{8AD4C8C7-21A1-6B4F-B8C7-ABEC7A9A20BC}"/>
  </hyperlinks>
  <pageMargins left="0.7" right="0.7" top="0.75" bottom="0.75" header="0.3" footer="0.3"/>
  <pageSetup orientation="portrait" horizontalDpi="0" verticalDpi="0" r:id="rId17"/>
  <legacyDrawing r:id="rId1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2022-09-11T16:43:23Z</dcterms:modified>
</cp:coreProperties>
</file>