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daciousinquiry-my.sharepoint.com/personal/dpyke_ainq_com/Documents/Documents/LEAP GRANT/CREDS/"/>
    </mc:Choice>
  </mc:AlternateContent>
  <xr:revisionPtr revIDLastSave="51" documentId="8_{84FE4239-8535-4517-A415-449881CE1B77}" xr6:coauthVersionLast="47" xr6:coauthVersionMax="47" xr10:uidLastSave="{EA6A6786-9BC9-48F3-A178-8F5B85680C81}"/>
  <bookViews>
    <workbookView xWindow="1035" yWindow="2265" windowWidth="28800" windowHeight="12645" activeTab="1" xr2:uid="{623A24A4-A109-4213-AAF6-CAF5FB5A86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2" l="1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15" i="2"/>
  <c r="A14" i="2"/>
  <c r="A13" i="2"/>
  <c r="A12" i="2"/>
  <c r="A10" i="2"/>
  <c r="A8" i="2"/>
  <c r="A9" i="2"/>
  <c r="XFD15" i="2"/>
  <c r="XFD14" i="2"/>
  <c r="XFD13" i="2"/>
  <c r="XFD12" i="2"/>
  <c r="XFD10" i="2"/>
  <c r="XFD9" i="2"/>
  <c r="XFD8" i="2"/>
  <c r="XFD7" i="2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<sst xmlns="http://schemas.openxmlformats.org/spreadsheetml/2006/main" count="269" uniqueCount="110">
  <si>
    <t>Episode Information</t>
  </si>
  <si>
    <t>Health Insurance</t>
  </si>
  <si>
    <t>Health Insurance Payment Source</t>
  </si>
  <si>
    <t>Health Insurance Claim Number (HIC)</t>
  </si>
  <si>
    <t>Patient Enrolled in Research Study</t>
  </si>
  <si>
    <t>Patient Restriction</t>
  </si>
  <si>
    <t>Admission Date and Time</t>
  </si>
  <si>
    <t>Medicare Beneficiary Identifier</t>
  </si>
  <si>
    <t>Claim.where(encounter=Encounter.id).insurance.coverage.exists()</t>
  </si>
  <si>
    <t>resolve(Claim.where(encounter=Encounter.id).insurance.coverage).something</t>
  </si>
  <si>
    <t>resolve(Claim.where(encounter=Encounter.id).insurance.coverage).identifier.value</t>
  </si>
  <si>
    <t>ResearchSubject.where(patient=Patient.id and period.overlaps(Encounter.period)).exists()</t>
  </si>
  <si>
    <t>Patient.meta.securityLabel.memberOf(%Restricted)</t>
  </si>
  <si>
    <t>Encounter.period.start</t>
  </si>
  <si>
    <t>Patient.identifier.where(system='http://hl7.org/fhir/sid/us-mbi').value</t>
  </si>
  <si>
    <t>Indicate if the patient has health insurance.</t>
  </si>
  <si>
    <t>Indicate the patient's health insurance payment type.    Note(s):  If the patient has multiple insurance payors, select all payors.    If there is uncertainty regarding how to identify a specific health insurance plan, please discuss with your billing department to understand how it should be identified in the registry.</t>
  </si>
  <si>
    <t>Indicate the patient's Health Insurance Claim (HIC) number.    Note(s):  Enter the Health Insurance Claim (HIC) number for those patients covered by Medicare. Patients with other insurances will not have a HIC number.</t>
  </si>
  <si>
    <t>Indicate if the patient is enrolled in an ongoing ACC - NCDR research study related to this registry.</t>
  </si>
  <si>
    <t>Indicate if the patient requested for their information not to be used for any research or studies for the associated episode of care.    Note(s):  Documentation must be found in the patient record to support the request of removal of their information.</t>
  </si>
  <si>
    <t>Observation</t>
  </si>
  <si>
    <t>Research Study</t>
  </si>
  <si>
    <t>Research Study Name</t>
  </si>
  <si>
    <t>Research Study Patient ID</t>
  </si>
  <si>
    <t>resolve(ResearchSubject.where(patient=Patient.id and period.overlaps(Encounter.period)).researchStudy).title</t>
  </si>
  <si>
    <t>ResearchSubject.where(patient=Patient.id and period.overlaps(Encounter.period)).identifier</t>
  </si>
  <si>
    <t>Indicate the research study name as provided by the research study protocol.    Note(s):  If the patient is in more than one research study, list each separately.</t>
  </si>
  <si>
    <t>Indicate the research study patient identification number as assigned by the research protocol.    Note(s):  If the patient is in more than one research study, list each separately.</t>
  </si>
  <si>
    <t>Tobacco Use</t>
  </si>
  <si>
    <t>Tobacco Type</t>
  </si>
  <si>
    <t>Smoking Amount</t>
  </si>
  <si>
    <t>Cardiac Arrest Out of Healthcare Facility</t>
  </si>
  <si>
    <t>Cardiac Arrest Witnessed</t>
  </si>
  <si>
    <t>Cardiac Arrest After Arrival of Emergency Medical Services</t>
  </si>
  <si>
    <t>First Cardiac Arrest Rhythm</t>
  </si>
  <si>
    <t>First Cardiac Arrest Rhythm Unknown</t>
  </si>
  <si>
    <t>Cardiac Arrest at Transferring Healthcare Facility</t>
  </si>
  <si>
    <t>Observation.where(code='110483000' and system='http://snomed.info/sct' and effectiveDateTime &gt; %Encounter.period.start).first()</t>
  </si>
  <si>
    <t>Observation.where(code='266918002' and system='http://snomed.info/sct' and effectiveDateTime &gt; %Encounter.period.start).first()</t>
  </si>
  <si>
    <t>Observation.where(code='100001256' and system='https://cvquality.acc.org/NCDR' and effectiveDateTime &gt; %Encounter.period.start).first()</t>
  </si>
  <si>
    <t>Observation.where(code='10001424808' and system='https://cvquality.acc.org/NCDR' and effectiveDateTime &gt; %Encounter.period.start).first()</t>
  </si>
  <si>
    <t>Observation.where(code='100014082' and system='https://cvquality.acc.org/NCDR' and effectiveDateTime &gt; %Encounter.period.start).first()</t>
  </si>
  <si>
    <t>Observation.where(code='100014081' and system='https://cvquality.acc.org/NCDR' and effectiveDateTime &gt; %Encounter.period.start).first()</t>
  </si>
  <si>
    <t>Observation.where(code='100014013' and system='https://cvquality.acc.org/NCDR' and effectiveDateTime &gt; %Encounter.period.start).first()</t>
  </si>
  <si>
    <t>Observation.where(code='100014016' and system='https://cvquality.acc.org/NCDR' and effectiveDateTime &gt; %Encounter.period.start).first()</t>
  </si>
  <si>
    <t xml:space="preserve">Indicate the frequency that the patient uses tobacco.    Note(s): Consider use of any tobacco product as equivalent to a cigarette for referenced definitions.      </t>
  </si>
  <si>
    <t xml:space="preserve">&lt;&lt;&lt; CathPCI - Instruction &gt;&gt;&gt; Indicate the type of tobacco product the patient uses. &lt;&lt;&lt; CPMI - Instruction &gt;&gt;&gt; Indicate the frequency that the patient uses tobacco.    Note(s): Consider use of any tobacco product as equivalent to a cigarette for referenced definitions.      </t>
  </si>
  <si>
    <t>Indicate the amount of cigarette smoking reported by the patient.</t>
  </si>
  <si>
    <t>Indicate if a cardiac arrest event occurred outside of any healthcare facility.</t>
  </si>
  <si>
    <t>Indicate if the out-of-hospital cardiac arrest was witnessed by another person.</t>
  </si>
  <si>
    <t>Indicate if the out-of-hospital cardiac arrest occurred after arrival of Emergency Medical Services (EMS).</t>
  </si>
  <si>
    <t>Indicate if the initial out-of-hospital cardiac arrest rhythm was a shockable rhythm.</t>
  </si>
  <si>
    <t>Indicate if the initial out-of-hospital cardiac arrest rhythm was unknown.</t>
  </si>
  <si>
    <t>Indicate if the patient had cardiac arrest at the transferring healthcare facility prior to arrival at the current facility.</t>
  </si>
  <si>
    <t>Walking</t>
  </si>
  <si>
    <t>Walking Unknown</t>
  </si>
  <si>
    <t>Cognition</t>
  </si>
  <si>
    <t>Cognition Unknown</t>
  </si>
  <si>
    <t xml:space="preserve">Basic Activities of Daily Living </t>
  </si>
  <si>
    <t>Basic Activities of Daily Living Unknown</t>
  </si>
  <si>
    <t>Observation.where(code='116329008' and system='http://snomed.info/sct' and effectiveDateTime &gt; %Encounter.period.start).first()</t>
  </si>
  <si>
    <t>Observation.where(code='112000000140' and system='https://cvquality.acc.org/NCDR' and effectiveDateTime &gt; %Encounter.period.start).first()</t>
  </si>
  <si>
    <t>Observation.where(code='112000000180' and system='https://cvquality.acc.org/NCDR' and effectiveDateTime &gt; %Encounter.period.start).first()</t>
  </si>
  <si>
    <t>Bystander Cardiopulmonary Resuscitation</t>
  </si>
  <si>
    <t>Observation.where(code='112000000186' and system='https://cvquality.acc.org/NCDR' and effectiveDateTime &gt; %Encounter.period.start).first()</t>
  </si>
  <si>
    <t>Transferring Facility American Hospital Association Name</t>
  </si>
  <si>
    <t>Transferring Facility American Hospital Association Number</t>
  </si>
  <si>
    <t>Number of Transferring Facility Unavailable</t>
  </si>
  <si>
    <t>resolve(Encounter.hospital.where(admitSource.coding.where(code = 'hosp-trans' and system-'http://terminology.hl7.org/CodeSystem/admit-source ')).origin).name</t>
  </si>
  <si>
    <t>resolve(Encounter.hospital.where(admitSource.coding.where(code = 'hosp-trans' and system-'http://terminology.hl7.org/CodeSystem/admit-source ')).origin).identifier.where(system='').value</t>
  </si>
  <si>
    <t>resolve(Encounter.hospital.where(admitSource.coding.where(code = 'hosp-trans' and system-'http://terminology.hl7.org/CodeSystem/admit-source ')).origin).identifier.where(system='').exists().not()</t>
  </si>
  <si>
    <t>Section</t>
  </si>
  <si>
    <t>Element</t>
  </si>
  <si>
    <t>Description</t>
  </si>
  <si>
    <t>Output</t>
  </si>
  <si>
    <t>Cardiac Status</t>
  </si>
  <si>
    <t>History and Risk Factors</t>
  </si>
  <si>
    <t>Arrival Information</t>
  </si>
  <si>
    <t>section</t>
  </si>
  <si>
    <t>element</t>
  </si>
  <si>
    <t>path</t>
  </si>
  <si>
    <t>map</t>
  </si>
  <si>
    <t>episodeInformation.healthInsurance</t>
  </si>
  <si>
    <t>episodeInformation.admissionDateAndTime</t>
  </si>
  <si>
    <t>historyAndRiskFactors.smokingAmount</t>
  </si>
  <si>
    <t>cardiacStatus.firstCardiacArrestRhythm</t>
  </si>
  <si>
    <t>cardiacStatus.firstCardiacArrestRhythmUnknown</t>
  </si>
  <si>
    <t>cardiacStatus.cardiacArrestAtTransferringHealthcareFacility</t>
  </si>
  <si>
    <t>cardiacStatus.cardiacArrestAfterArrivalOfEmergencyMedicalServices</t>
  </si>
  <si>
    <t>cardiacStatus.cardiacArrestWitnessed</t>
  </si>
  <si>
    <t>cardiacStatus.cardiacArrestOutOfHealthcareFacility</t>
  </si>
  <si>
    <t>historyAndRiskFactors.tobaccoUse</t>
  </si>
  <si>
    <t>historyAndRiskFactors.cognition</t>
  </si>
  <si>
    <t>historyAndRiskFactors.cognitionUnknown</t>
  </si>
  <si>
    <t>historyAndRiskFactors.basicActivitiesOfDailyLiving</t>
  </si>
  <si>
    <t>historyAndRiskFactors.basicActivitiesOfDailyLivingUnknown</t>
  </si>
  <si>
    <t>cardiacStatus.bystanderCardiopulmonaryResuscitation</t>
  </si>
  <si>
    <t>historyAndRiskFactors.walking</t>
  </si>
  <si>
    <t>historyAndRiskFactors.walkingUnknown</t>
  </si>
  <si>
    <t>historyAndRiskFactors.tobaccoType</t>
  </si>
  <si>
    <t>episodeInformation.medicareBeneficiaryIdentifier</t>
  </si>
  <si>
    <t>episodeInformation.patientRestriction</t>
  </si>
  <si>
    <t>episodeInformation.patientEnrolledInResearchStudy</t>
  </si>
  <si>
    <t>researchStudy.researchStudyPatientId</t>
  </si>
  <si>
    <t>episodeInformation.healthInsurancePaymentSource</t>
  </si>
  <si>
    <t>arrivalInformation.numberOfTransferringFacilityUnavailable</t>
  </si>
  <si>
    <t>arrivalInformation.transferringFacilityAmericanHospitalAssociationNumber</t>
  </si>
  <si>
    <t>arrivalInformation.transferringFacilityAmericanHospitalAssociationName</t>
  </si>
  <si>
    <t>researchStudy.researchStudyName</t>
  </si>
  <si>
    <t>episodeInformation.healthInsuranceClaimNumber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</si>
</sst>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85A6-1765-4E7D-9F4B-DA02F62DC97B}">
  <dimension ref="A1:K29"/>
  <sheetViews>
    <sheetView topLeftCell="A2" workbookViewId="0">
      <selection activeCell="B1" sqref="B1:B29"/>
    </sheetView>
  </sheetViews>
  <sheetFormatPr defaultRowHeight="15"/>
  <cols>
    <col min="1" max="2" width="62" customWidth="1"/>
    <col min="6" max="6" width="29.140625" customWidth="1"/>
    <col min="7" max="7" width="45.5703125" customWidth="1"/>
    <col min="8" max="8" width="68.28515625" customWidth="1"/>
    <col min="9" max="10" width="62" customWidth="1"/>
    <col min="11" max="11" width="23" customWidth="1"/>
  </cols>
  <sheetData>
    <row r="1" spans="1:11">
      <c r="A1" t="s">
        <v>71</v>
      </c>
      <c r="B1" t="s">
        <v>72</v>
      </c>
      <c r="F1" t="s">
        <v>78</v>
      </c>
      <c r="G1" t="s">
        <v>79</v>
      </c>
      <c r="H1" t="s">
        <v>80</v>
      </c>
      <c r="I1" t="s">
        <v>81</v>
      </c>
      <c r="J1" t="s">
        <v>73</v>
      </c>
      <c r="K1" t="s">
        <v>74</v>
      </c>
    </row>
    <row r="2" spans="1:11">
      <c r="A2" t="s">
        <v>0</v>
      </c>
      <c r="B2" t="s">
        <v>1</v>
      </c>
      <c r="F2" s="1" t="str">
        <f>LOWER(LEFT(A2)) &amp; MID(SUBSTITUTE(PROPER(A2)," ",""),2,LEN(A2))</f>
        <v>episodeInformation</v>
      </c>
      <c r="G2" s="1" t="str">
        <f t="shared" ref="G2:G29" si="0">LOWER(LEFT(B2)) &amp; MID(SUBSTITUTE(PROPER(B2)," ",""),2,LEN(B2))</f>
        <v>healthInsurance</v>
      </c>
      <c r="H2" t="str">
        <f>_xlfn.CONCAT(F2,".",G2)</f>
        <v>episodeInformation.healthInsurance</v>
      </c>
      <c r="I2" t="s">
        <v>8</v>
      </c>
      <c r="J2" t="s">
        <v>15</v>
      </c>
      <c r="K2" t="s">
        <v>20</v>
      </c>
    </row>
    <row r="3" spans="1:11">
      <c r="A3" t="s">
        <v>0</v>
      </c>
      <c r="B3" t="s">
        <v>6</v>
      </c>
      <c r="F3" s="1" t="str">
        <f t="shared" ref="F3:F29" si="1">LOWER(LEFT(A3)) &amp; MID(SUBSTITUTE(PROPER(A3)," ",""),2,LEN(A3))</f>
        <v>episodeInformation</v>
      </c>
      <c r="G3" s="1" t="str">
        <f t="shared" si="0"/>
        <v>admissionDateAndTime</v>
      </c>
      <c r="H3" t="str">
        <f t="shared" ref="H3:H29" si="2">_xlfn.CONCAT(F3,".",G3)</f>
        <v>episodeInformation.admissionDateAndTime</v>
      </c>
      <c r="I3" t="s">
        <v>13</v>
      </c>
      <c r="K3" t="s">
        <v>20</v>
      </c>
    </row>
    <row r="4" spans="1:11">
      <c r="A4" t="s">
        <v>76</v>
      </c>
      <c r="B4" t="s">
        <v>30</v>
      </c>
      <c r="F4" s="1" t="str">
        <f t="shared" si="1"/>
        <v>historyAndRiskFactors</v>
      </c>
      <c r="G4" s="1" t="str">
        <f t="shared" si="0"/>
        <v>smokingAmount</v>
      </c>
      <c r="H4" t="str">
        <f t="shared" si="2"/>
        <v>historyAndRiskFactors.smokingAmount</v>
      </c>
      <c r="I4" t="s">
        <v>39</v>
      </c>
      <c r="J4" t="s">
        <v>47</v>
      </c>
      <c r="K4" t="s">
        <v>20</v>
      </c>
    </row>
    <row r="5" spans="1:11">
      <c r="A5" t="s">
        <v>75</v>
      </c>
      <c r="B5" t="s">
        <v>34</v>
      </c>
      <c r="F5" s="1" t="str">
        <f t="shared" si="1"/>
        <v>cardiacStatus</v>
      </c>
      <c r="G5" s="1" t="str">
        <f t="shared" si="0"/>
        <v>firstCardiacArrestRhythm</v>
      </c>
      <c r="H5" t="str">
        <f t="shared" si="2"/>
        <v>cardiacStatus.firstCardiacArrestRhythm</v>
      </c>
      <c r="I5" t="s">
        <v>43</v>
      </c>
      <c r="J5" t="s">
        <v>51</v>
      </c>
      <c r="K5" t="s">
        <v>20</v>
      </c>
    </row>
    <row r="6" spans="1:11">
      <c r="A6" t="s">
        <v>75</v>
      </c>
      <c r="B6" t="s">
        <v>35</v>
      </c>
      <c r="F6" s="1" t="str">
        <f t="shared" si="1"/>
        <v>cardiacStatus</v>
      </c>
      <c r="G6" s="1" t="str">
        <f t="shared" si="0"/>
        <v>firstCardiacArrestRhythmUnknown</v>
      </c>
      <c r="H6" t="str">
        <f t="shared" si="2"/>
        <v>cardiacStatus.firstCardiacArrestRhythmUnknown</v>
      </c>
      <c r="I6" t="s">
        <v>43</v>
      </c>
      <c r="J6" t="s">
        <v>52</v>
      </c>
      <c r="K6" t="s">
        <v>20</v>
      </c>
    </row>
    <row r="7" spans="1:11">
      <c r="A7" t="s">
        <v>75</v>
      </c>
      <c r="B7" t="s">
        <v>36</v>
      </c>
      <c r="F7" s="1" t="str">
        <f t="shared" si="1"/>
        <v>cardiacStatus</v>
      </c>
      <c r="G7" s="1" t="str">
        <f t="shared" si="0"/>
        <v>cardiacArrestAtTransferringHealthcareFacility</v>
      </c>
      <c r="H7" t="str">
        <f t="shared" si="2"/>
        <v>cardiacStatus.cardiacArrestAtTransferringHealthcareFacility</v>
      </c>
      <c r="I7" t="s">
        <v>44</v>
      </c>
      <c r="J7" t="s">
        <v>53</v>
      </c>
      <c r="K7" t="s">
        <v>20</v>
      </c>
    </row>
    <row r="8" spans="1:11">
      <c r="A8" t="s">
        <v>75</v>
      </c>
      <c r="B8" t="s">
        <v>33</v>
      </c>
      <c r="F8" s="1" t="str">
        <f t="shared" si="1"/>
        <v>cardiacStatus</v>
      </c>
      <c r="G8" s="1" t="str">
        <f t="shared" si="0"/>
        <v>cardiacArrestAfterArrivalOfEmergencyMedicalServices</v>
      </c>
      <c r="H8" t="str">
        <f t="shared" si="2"/>
        <v>cardiacStatus.cardiacArrestAfterArrivalOfEmergencyMedicalServices</v>
      </c>
      <c r="I8" t="s">
        <v>42</v>
      </c>
      <c r="J8" t="s">
        <v>50</v>
      </c>
      <c r="K8" t="s">
        <v>20</v>
      </c>
    </row>
    <row r="9" spans="1:11">
      <c r="A9" t="s">
        <v>75</v>
      </c>
      <c r="B9" t="s">
        <v>32</v>
      </c>
      <c r="F9" s="1" t="str">
        <f t="shared" si="1"/>
        <v>cardiacStatus</v>
      </c>
      <c r="G9" s="1" t="str">
        <f t="shared" si="0"/>
        <v>cardiacArrestWitnessed</v>
      </c>
      <c r="H9" t="str">
        <f t="shared" si="2"/>
        <v>cardiacStatus.cardiacArrestWitnessed</v>
      </c>
      <c r="I9" t="s">
        <v>41</v>
      </c>
      <c r="J9" t="s">
        <v>49</v>
      </c>
      <c r="K9" t="s">
        <v>20</v>
      </c>
    </row>
    <row r="10" spans="1:11">
      <c r="A10" t="s">
        <v>75</v>
      </c>
      <c r="B10" t="s">
        <v>31</v>
      </c>
      <c r="F10" s="1" t="str">
        <f t="shared" si="1"/>
        <v>cardiacStatus</v>
      </c>
      <c r="G10" s="1" t="str">
        <f t="shared" si="0"/>
        <v>cardiacArrestOutOfHealthcareFacility</v>
      </c>
      <c r="H10" t="str">
        <f t="shared" si="2"/>
        <v>cardiacStatus.cardiacArrestOutOfHealthcareFacility</v>
      </c>
      <c r="I10" t="s">
        <v>40</v>
      </c>
      <c r="J10" t="s">
        <v>48</v>
      </c>
      <c r="K10" t="s">
        <v>20</v>
      </c>
    </row>
    <row r="11" spans="1:11">
      <c r="A11" t="s">
        <v>76</v>
      </c>
      <c r="B11" t="s">
        <v>28</v>
      </c>
      <c r="F11" s="1" t="str">
        <f t="shared" si="1"/>
        <v>historyAndRiskFactors</v>
      </c>
      <c r="G11" s="1" t="str">
        <f t="shared" si="0"/>
        <v>tobaccoUse</v>
      </c>
      <c r="H11" t="str">
        <f t="shared" si="2"/>
        <v>historyAndRiskFactors.tobaccoUse</v>
      </c>
      <c r="I11" t="s">
        <v>37</v>
      </c>
      <c r="J11" t="s">
        <v>45</v>
      </c>
      <c r="K11" t="s">
        <v>20</v>
      </c>
    </row>
    <row r="12" spans="1:11">
      <c r="A12" t="s">
        <v>76</v>
      </c>
      <c r="B12" t="s">
        <v>56</v>
      </c>
      <c r="F12" s="1" t="str">
        <f t="shared" si="1"/>
        <v>historyAndRiskFactors</v>
      </c>
      <c r="G12" s="1" t="str">
        <f t="shared" si="0"/>
        <v>cognition</v>
      </c>
      <c r="H12" t="str">
        <f t="shared" si="2"/>
        <v>historyAndRiskFactors.cognition</v>
      </c>
      <c r="I12" t="s">
        <v>61</v>
      </c>
      <c r="K12" t="s">
        <v>20</v>
      </c>
    </row>
    <row r="13" spans="1:11">
      <c r="A13" t="s">
        <v>76</v>
      </c>
      <c r="B13" t="s">
        <v>57</v>
      </c>
      <c r="F13" s="1" t="str">
        <f t="shared" si="1"/>
        <v>historyAndRiskFactors</v>
      </c>
      <c r="G13" s="1" t="str">
        <f t="shared" si="0"/>
        <v>cognitionUnknown</v>
      </c>
      <c r="H13" t="str">
        <f t="shared" si="2"/>
        <v>historyAndRiskFactors.cognitionUnknown</v>
      </c>
      <c r="I13" t="s">
        <v>61</v>
      </c>
      <c r="K13" t="s">
        <v>20</v>
      </c>
    </row>
    <row r="14" spans="1:11">
      <c r="A14" t="s">
        <v>76</v>
      </c>
      <c r="B14" t="s">
        <v>58</v>
      </c>
      <c r="F14" s="1" t="str">
        <f t="shared" si="1"/>
        <v>historyAndRiskFactors</v>
      </c>
      <c r="G14" s="1" t="str">
        <f t="shared" si="0"/>
        <v>basicActivitiesOfDailyLiving</v>
      </c>
      <c r="H14" t="str">
        <f t="shared" si="2"/>
        <v>historyAndRiskFactors.basicActivitiesOfDailyLiving</v>
      </c>
      <c r="I14" t="s">
        <v>62</v>
      </c>
      <c r="K14" t="s">
        <v>20</v>
      </c>
    </row>
    <row r="15" spans="1:11">
      <c r="A15" t="s">
        <v>76</v>
      </c>
      <c r="B15" t="s">
        <v>59</v>
      </c>
      <c r="F15" s="1" t="str">
        <f t="shared" si="1"/>
        <v>historyAndRiskFactors</v>
      </c>
      <c r="G15" s="1" t="str">
        <f t="shared" si="0"/>
        <v>basicActivitiesOfDailyLivingUnknown</v>
      </c>
      <c r="H15" t="str">
        <f t="shared" si="2"/>
        <v>historyAndRiskFactors.basicActivitiesOfDailyLivingUnknown</v>
      </c>
      <c r="I15" t="s">
        <v>62</v>
      </c>
      <c r="K15" t="s">
        <v>20</v>
      </c>
    </row>
    <row r="16" spans="1:11">
      <c r="A16" t="s">
        <v>75</v>
      </c>
      <c r="B16" t="s">
        <v>63</v>
      </c>
      <c r="F16" s="1" t="str">
        <f t="shared" si="1"/>
        <v>cardiacStatus</v>
      </c>
      <c r="G16" s="1" t="str">
        <f t="shared" si="0"/>
        <v>bystanderCardiopulmonaryResuscitation</v>
      </c>
      <c r="H16" t="str">
        <f t="shared" si="2"/>
        <v>cardiacStatus.bystanderCardiopulmonaryResuscitation</v>
      </c>
      <c r="I16" t="s">
        <v>64</v>
      </c>
      <c r="K16" t="s">
        <v>20</v>
      </c>
    </row>
    <row r="17" spans="1:11">
      <c r="A17" t="s">
        <v>76</v>
      </c>
      <c r="B17" t="s">
        <v>54</v>
      </c>
      <c r="F17" s="1" t="str">
        <f t="shared" si="1"/>
        <v>historyAndRiskFactors</v>
      </c>
      <c r="G17" s="1" t="str">
        <f t="shared" si="0"/>
        <v>walking</v>
      </c>
      <c r="H17" t="str">
        <f t="shared" si="2"/>
        <v>historyAndRiskFactors.walking</v>
      </c>
      <c r="I17" t="s">
        <v>60</v>
      </c>
      <c r="K17" t="s">
        <v>20</v>
      </c>
    </row>
    <row r="18" spans="1:11">
      <c r="A18" t="s">
        <v>76</v>
      </c>
      <c r="B18" t="s">
        <v>55</v>
      </c>
      <c r="F18" s="1" t="str">
        <f t="shared" si="1"/>
        <v>historyAndRiskFactors</v>
      </c>
      <c r="G18" s="1" t="str">
        <f t="shared" si="0"/>
        <v>walkingUnknown</v>
      </c>
      <c r="H18" t="str">
        <f t="shared" si="2"/>
        <v>historyAndRiskFactors.walkingUnknown</v>
      </c>
      <c r="I18" t="s">
        <v>60</v>
      </c>
      <c r="K18" t="s">
        <v>20</v>
      </c>
    </row>
    <row r="19" spans="1:11">
      <c r="A19" t="s">
        <v>76</v>
      </c>
      <c r="B19" t="s">
        <v>29</v>
      </c>
      <c r="F19" s="1" t="str">
        <f t="shared" si="1"/>
        <v>historyAndRiskFactors</v>
      </c>
      <c r="G19" s="1" t="str">
        <f t="shared" si="0"/>
        <v>tobaccoType</v>
      </c>
      <c r="H19" t="str">
        <f t="shared" si="2"/>
        <v>historyAndRiskFactors.tobaccoType</v>
      </c>
      <c r="I19" t="s">
        <v>38</v>
      </c>
      <c r="J19" t="s">
        <v>46</v>
      </c>
      <c r="K19" t="s">
        <v>20</v>
      </c>
    </row>
    <row r="20" spans="1:11">
      <c r="A20" t="s">
        <v>0</v>
      </c>
      <c r="B20" t="s">
        <v>7</v>
      </c>
      <c r="F20" s="1" t="str">
        <f t="shared" si="1"/>
        <v>episodeInformation</v>
      </c>
      <c r="G20" s="1" t="str">
        <f t="shared" si="0"/>
        <v>medicareBeneficiaryIdentifier</v>
      </c>
      <c r="H20" t="str">
        <f t="shared" si="2"/>
        <v>episodeInformation.medicareBeneficiaryIdentifier</v>
      </c>
      <c r="I20" t="s">
        <v>14</v>
      </c>
      <c r="K20" t="s">
        <v>20</v>
      </c>
    </row>
    <row r="21" spans="1:11">
      <c r="A21" t="s">
        <v>0</v>
      </c>
      <c r="B21" t="s">
        <v>5</v>
      </c>
      <c r="F21" s="1" t="str">
        <f t="shared" si="1"/>
        <v>episodeInformation</v>
      </c>
      <c r="G21" s="1" t="str">
        <f t="shared" si="0"/>
        <v>patientRestriction</v>
      </c>
      <c r="H21" t="str">
        <f t="shared" si="2"/>
        <v>episodeInformation.patientRestriction</v>
      </c>
      <c r="I21" t="s">
        <v>12</v>
      </c>
      <c r="J21" t="s">
        <v>19</v>
      </c>
      <c r="K21" t="s">
        <v>20</v>
      </c>
    </row>
    <row r="22" spans="1:11">
      <c r="A22" t="s">
        <v>0</v>
      </c>
      <c r="B22" t="s">
        <v>4</v>
      </c>
      <c r="F22" s="1" t="str">
        <f t="shared" si="1"/>
        <v>episodeInformation</v>
      </c>
      <c r="G22" s="1" t="str">
        <f t="shared" si="0"/>
        <v>patientEnrolledInResearchStudy</v>
      </c>
      <c r="H22" t="str">
        <f t="shared" si="2"/>
        <v>episodeInformation.patientEnrolledInResearchStudy</v>
      </c>
      <c r="I22" t="s">
        <v>11</v>
      </c>
      <c r="J22" t="s">
        <v>18</v>
      </c>
      <c r="K22" t="s">
        <v>20</v>
      </c>
    </row>
    <row r="23" spans="1:11">
      <c r="A23" t="s">
        <v>21</v>
      </c>
      <c r="B23" t="s">
        <v>23</v>
      </c>
      <c r="F23" s="1" t="str">
        <f t="shared" si="1"/>
        <v>researchStudy</v>
      </c>
      <c r="G23" s="1" t="str">
        <f t="shared" si="0"/>
        <v>researchStudyPatientId</v>
      </c>
      <c r="H23" t="str">
        <f t="shared" si="2"/>
        <v>researchStudy.researchStudyPatientId</v>
      </c>
      <c r="I23" t="s">
        <v>25</v>
      </c>
      <c r="J23" t="s">
        <v>27</v>
      </c>
      <c r="K23" t="s">
        <v>20</v>
      </c>
    </row>
    <row r="24" spans="1:11">
      <c r="A24" t="s">
        <v>0</v>
      </c>
      <c r="B24" t="s">
        <v>3</v>
      </c>
      <c r="F24" s="1" t="str">
        <f t="shared" si="1"/>
        <v>episodeInformation</v>
      </c>
      <c r="G24" s="1" t="str">
        <f t="shared" si="0"/>
        <v>healthInsuranceClaimNumber(Hic)</v>
      </c>
      <c r="H24" t="str">
        <f t="shared" si="2"/>
        <v>episodeInformation.healthInsuranceClaimNumber(Hic)</v>
      </c>
      <c r="I24" t="s">
        <v>10</v>
      </c>
      <c r="J24" t="s">
        <v>17</v>
      </c>
      <c r="K24" t="s">
        <v>20</v>
      </c>
    </row>
    <row r="25" spans="1:11">
      <c r="A25" t="s">
        <v>0</v>
      </c>
      <c r="B25" t="s">
        <v>2</v>
      </c>
      <c r="F25" s="1" t="str">
        <f t="shared" si="1"/>
        <v>episodeInformation</v>
      </c>
      <c r="G25" s="1" t="str">
        <f t="shared" si="0"/>
        <v>healthInsurancePaymentSource</v>
      </c>
      <c r="H25" t="str">
        <f t="shared" si="2"/>
        <v>episodeInformation.healthInsurancePaymentSource</v>
      </c>
      <c r="I25" t="s">
        <v>9</v>
      </c>
      <c r="J25" t="s">
        <v>16</v>
      </c>
      <c r="K25" t="s">
        <v>20</v>
      </c>
    </row>
    <row r="26" spans="1:11">
      <c r="A26" t="s">
        <v>77</v>
      </c>
      <c r="B26" t="s">
        <v>67</v>
      </c>
      <c r="F26" s="1" t="str">
        <f t="shared" si="1"/>
        <v>arrivalInformation</v>
      </c>
      <c r="G26" s="1" t="str">
        <f t="shared" si="0"/>
        <v>numberOfTransferringFacilityUnavailable</v>
      </c>
      <c r="H26" t="str">
        <f t="shared" si="2"/>
        <v>arrivalInformation.numberOfTransferringFacilityUnavailable</v>
      </c>
      <c r="I26" t="s">
        <v>70</v>
      </c>
      <c r="K26" t="s">
        <v>20</v>
      </c>
    </row>
    <row r="27" spans="1:11">
      <c r="A27" t="s">
        <v>77</v>
      </c>
      <c r="B27" t="s">
        <v>66</v>
      </c>
      <c r="F27" s="1" t="str">
        <f t="shared" si="1"/>
        <v>arrivalInformation</v>
      </c>
      <c r="G27" s="1" t="str">
        <f t="shared" si="0"/>
        <v>transferringFacilityAmericanHospitalAssociationNumber</v>
      </c>
      <c r="H27" t="str">
        <f t="shared" si="2"/>
        <v>arrivalInformation.transferringFacilityAmericanHospitalAssociationNumber</v>
      </c>
      <c r="I27" t="s">
        <v>69</v>
      </c>
      <c r="K27" t="s">
        <v>20</v>
      </c>
    </row>
    <row r="28" spans="1:11">
      <c r="A28" t="s">
        <v>77</v>
      </c>
      <c r="B28" t="s">
        <v>65</v>
      </c>
      <c r="F28" s="1" t="str">
        <f t="shared" si="1"/>
        <v>arrivalInformation</v>
      </c>
      <c r="G28" s="1" t="str">
        <f t="shared" si="0"/>
        <v>transferringFacilityAmericanHospitalAssociationName</v>
      </c>
      <c r="H28" t="str">
        <f t="shared" si="2"/>
        <v>arrivalInformation.transferringFacilityAmericanHospitalAssociationName</v>
      </c>
      <c r="I28" t="s">
        <v>68</v>
      </c>
      <c r="K28" t="s">
        <v>20</v>
      </c>
    </row>
    <row r="29" spans="1:11">
      <c r="A29" t="s">
        <v>21</v>
      </c>
      <c r="B29" t="s">
        <v>22</v>
      </c>
      <c r="F29" s="1" t="str">
        <f t="shared" si="1"/>
        <v>researchStudy</v>
      </c>
      <c r="G29" s="1" t="str">
        <f t="shared" si="0"/>
        <v>researchStudyName</v>
      </c>
      <c r="H29" t="str">
        <f t="shared" si="2"/>
        <v>researchStudy.researchStudyName</v>
      </c>
      <c r="I29" t="s">
        <v>24</v>
      </c>
      <c r="J29" t="s">
        <v>26</v>
      </c>
      <c r="K29" t="s">
        <v>20</v>
      </c>
    </row>
  </sheetData>
  <sortState xmlns:xlrd2="http://schemas.microsoft.com/office/spreadsheetml/2017/richdata2" ref="A2:E1048258">
    <sortCondition ref="C2:C104825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CDBC-E562-4CE5-A463-5EC3F9355628}">
  <dimension ref="A1:XFD18"/>
  <sheetViews>
    <sheetView tabSelected="1" workbookViewId="0">
      <selection activeCell="A19" sqref="A19"/>
    </sheetView>
  </sheetViews>
  <sheetFormatPr defaultRowHeight="15"/>
  <cols>
    <col min="1" max="1" width="132.42578125" customWidth="1"/>
    <col min="2" max="2" width="29.42578125" customWidth="1"/>
  </cols>
  <sheetData>
    <row r="1" spans="1:29 16384:16384">
      <c r="A1" t="s">
        <v>105</v>
      </c>
      <c r="B1" t="s">
        <v>107</v>
      </c>
      <c r="C1" t="s">
        <v>106</v>
      </c>
      <c r="D1" t="s">
        <v>96</v>
      </c>
      <c r="E1" t="s">
        <v>88</v>
      </c>
      <c r="F1" t="s">
        <v>87</v>
      </c>
      <c r="G1" t="s">
        <v>90</v>
      </c>
      <c r="H1" t="s">
        <v>89</v>
      </c>
      <c r="I1" t="s">
        <v>85</v>
      </c>
      <c r="J1" t="s">
        <v>86</v>
      </c>
      <c r="K1" t="s">
        <v>83</v>
      </c>
      <c r="L1" t="s">
        <v>82</v>
      </c>
      <c r="M1" t="s">
        <v>109</v>
      </c>
      <c r="N1" t="s">
        <v>104</v>
      </c>
      <c r="O1" t="s">
        <v>100</v>
      </c>
      <c r="P1" t="s">
        <v>102</v>
      </c>
      <c r="Q1" t="s">
        <v>101</v>
      </c>
      <c r="R1" t="s">
        <v>94</v>
      </c>
      <c r="S1" t="s">
        <v>95</v>
      </c>
      <c r="T1" t="s">
        <v>92</v>
      </c>
      <c r="U1" t="s">
        <v>93</v>
      </c>
      <c r="V1" t="s">
        <v>84</v>
      </c>
      <c r="W1" t="s">
        <v>99</v>
      </c>
      <c r="X1" t="s">
        <v>91</v>
      </c>
      <c r="Y1" t="s">
        <v>97</v>
      </c>
      <c r="Z1" t="s">
        <v>98</v>
      </c>
      <c r="AA1" t="s">
        <v>80</v>
      </c>
      <c r="AB1" t="s">
        <v>108</v>
      </c>
      <c r="AC1" t="s">
        <v>103</v>
      </c>
    </row>
    <row r="2" spans="1:29 16384:16384">
      <c r="A2" t="s">
        <v>70</v>
      </c>
      <c r="B2" t="s">
        <v>68</v>
      </c>
      <c r="C2" t="s">
        <v>69</v>
      </c>
      <c r="D2" t="s">
        <v>64</v>
      </c>
      <c r="E2" t="s">
        <v>42</v>
      </c>
      <c r="F2" t="s">
        <v>44</v>
      </c>
      <c r="G2" t="s">
        <v>40</v>
      </c>
      <c r="H2" t="s">
        <v>41</v>
      </c>
      <c r="I2" t="s">
        <v>43</v>
      </c>
      <c r="J2" t="s">
        <v>43</v>
      </c>
      <c r="K2" t="s">
        <v>13</v>
      </c>
      <c r="L2" t="s">
        <v>8</v>
      </c>
      <c r="M2" t="s">
        <v>10</v>
      </c>
      <c r="N2" t="s">
        <v>9</v>
      </c>
      <c r="O2" t="s">
        <v>14</v>
      </c>
      <c r="P2" t="s">
        <v>11</v>
      </c>
      <c r="Q2" t="s">
        <v>12</v>
      </c>
      <c r="R2" t="s">
        <v>62</v>
      </c>
      <c r="S2" t="s">
        <v>62</v>
      </c>
      <c r="T2" t="s">
        <v>61</v>
      </c>
      <c r="U2" t="s">
        <v>61</v>
      </c>
      <c r="V2" t="s">
        <v>39</v>
      </c>
      <c r="W2" t="s">
        <v>38</v>
      </c>
      <c r="X2" t="s">
        <v>37</v>
      </c>
      <c r="Y2" t="s">
        <v>60</v>
      </c>
      <c r="Z2" t="s">
        <v>60</v>
      </c>
      <c r="AA2" t="s">
        <v>81</v>
      </c>
      <c r="AB2" t="s">
        <v>24</v>
      </c>
      <c r="AC2" t="s">
        <v>25</v>
      </c>
    </row>
    <row r="3" spans="1:29 16384:16384">
      <c r="E3" t="s">
        <v>50</v>
      </c>
      <c r="F3" t="s">
        <v>53</v>
      </c>
      <c r="G3" t="s">
        <v>48</v>
      </c>
      <c r="H3" t="s">
        <v>49</v>
      </c>
      <c r="I3" t="s">
        <v>51</v>
      </c>
      <c r="J3" t="s">
        <v>52</v>
      </c>
      <c r="L3" t="s">
        <v>15</v>
      </c>
      <c r="M3" t="s">
        <v>17</v>
      </c>
      <c r="N3" t="s">
        <v>16</v>
      </c>
      <c r="P3" t="s">
        <v>18</v>
      </c>
      <c r="Q3" t="s">
        <v>19</v>
      </c>
      <c r="V3" t="s">
        <v>47</v>
      </c>
      <c r="W3" t="s">
        <v>46</v>
      </c>
      <c r="X3" t="s">
        <v>45</v>
      </c>
      <c r="AA3" t="s">
        <v>73</v>
      </c>
      <c r="AB3" t="s">
        <v>26</v>
      </c>
      <c r="AC3" t="s">
        <v>27</v>
      </c>
    </row>
    <row r="4" spans="1:29 16384:16384">
      <c r="A4" t="s">
        <v>20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74</v>
      </c>
      <c r="AB4" t="s">
        <v>20</v>
      </c>
      <c r="AC4" t="s">
        <v>20</v>
      </c>
    </row>
    <row r="5" spans="1:29 16384:16384">
      <c r="A5" t="s">
        <v>67</v>
      </c>
      <c r="B5" t="s">
        <v>65</v>
      </c>
      <c r="C5" t="s">
        <v>66</v>
      </c>
      <c r="D5" t="s">
        <v>63</v>
      </c>
      <c r="E5" t="s">
        <v>33</v>
      </c>
      <c r="F5" t="s">
        <v>36</v>
      </c>
      <c r="G5" t="s">
        <v>31</v>
      </c>
      <c r="H5" t="s">
        <v>32</v>
      </c>
      <c r="I5" t="s">
        <v>34</v>
      </c>
      <c r="J5" t="s">
        <v>35</v>
      </c>
      <c r="K5" t="s">
        <v>6</v>
      </c>
      <c r="L5" t="s">
        <v>1</v>
      </c>
      <c r="M5" t="s">
        <v>3</v>
      </c>
      <c r="N5" t="s">
        <v>2</v>
      </c>
      <c r="O5" t="s">
        <v>7</v>
      </c>
      <c r="P5" t="s">
        <v>4</v>
      </c>
      <c r="Q5" t="s">
        <v>5</v>
      </c>
      <c r="R5" t="s">
        <v>58</v>
      </c>
      <c r="S5" t="s">
        <v>59</v>
      </c>
      <c r="T5" t="s">
        <v>56</v>
      </c>
      <c r="U5" t="s">
        <v>57</v>
      </c>
      <c r="V5" t="s">
        <v>30</v>
      </c>
      <c r="W5" t="s">
        <v>29</v>
      </c>
      <c r="X5" t="s">
        <v>28</v>
      </c>
      <c r="Y5" t="s">
        <v>54</v>
      </c>
      <c r="Z5" t="s">
        <v>55</v>
      </c>
      <c r="AA5" t="s">
        <v>72</v>
      </c>
      <c r="AB5" t="s">
        <v>22</v>
      </c>
      <c r="AC5" t="s">
        <v>23</v>
      </c>
    </row>
    <row r="7" spans="1:29 16384:16384">
      <c r="A7" t="str">
        <f>_xlfn.CONCAT("* ",A$1," ","1..1"," CREDSElementDefinition ","""",A$5,"""",,IF(A$3&lt;&gt;"",_xlfn.CONCAT(" """,A$3,""""),""))</f>
        <v>* arrivalInformation.numberOfTransferringFacilityUnavailable 1..1 CREDSElementDefinition "Number of Transferring Facility Unavailable"</v>
      </c>
      <c r="B7" t="str">
        <f t="shared" ref="B7:AC7" si="0">_xlfn.CONCAT("* ",B$1," ","1..1"," CREDSElementDefinition ","""",B$5,"""",,IF(B$3&lt;&gt;"",_xlfn.CONCAT(" """,B$3,""""),""))</f>
        <v>* arrivalInformation.transferringFacilityAmericanHospitalAssociationName 1..1 CREDSElementDefinition "Transferring Facility American Hospital Association Name"</v>
      </c>
      <c r="C7" t="str">
        <f t="shared" si="0"/>
        <v>* arrivalInformation.transferringFacilityAmericanHospitalAssociationNumber 1..1 CREDSElementDefinition "Transferring Facility American Hospital Association Number"</v>
      </c>
      <c r="D7" t="str">
        <f t="shared" si="0"/>
        <v>* cardiacStatus.bystanderCardiopulmonaryResuscitation 1..1 CREDSElementDefinition "Bystander Cardiopulmonary Resuscitation"</v>
      </c>
      <c r="E7" t="str">
        <f t="shared" si="0"/>
        <v>* cardiacStatus.cardiacArrestAfterArrivalOfEmergencyMedicalServices 1..1 CREDSElementDefinition "Cardiac Arrest After Arrival of Emergency Medical Services" "Indicate if the out-of-hospital cardiac arrest occurred after arrival of Emergency Medical Services (EMS)."</v>
      </c>
      <c r="F7" t="str">
        <f t="shared" si="0"/>
        <v>* cardiacStatus.cardiacArrestAtTransferringHealthcareFacility 1..1 CREDSElementDefinition "Cardiac Arrest at Transferring Healthcare Facility" "Indicate if the patient had cardiac arrest at the transferring healthcare facility prior to arrival at the current facility."</v>
      </c>
      <c r="G7" t="str">
        <f t="shared" si="0"/>
        <v>* cardiacStatus.cardiacArrestOutOfHealthcareFacility 1..1 CREDSElementDefinition "Cardiac Arrest Out of Healthcare Facility" "Indicate if a cardiac arrest event occurred outside of any healthcare facility."</v>
      </c>
      <c r="H7" t="str">
        <f t="shared" si="0"/>
        <v>* cardiacStatus.cardiacArrestWitnessed 1..1 CREDSElementDefinition "Cardiac Arrest Witnessed" "Indicate if the out-of-hospital cardiac arrest was witnessed by another person."</v>
      </c>
      <c r="I7" t="str">
        <f t="shared" si="0"/>
        <v>* cardiacStatus.firstCardiacArrestRhythm 1..1 CREDSElementDefinition "First Cardiac Arrest Rhythm" "Indicate if the initial out-of-hospital cardiac arrest rhythm was a shockable rhythm."</v>
      </c>
      <c r="J7" t="str">
        <f t="shared" si="0"/>
        <v>* cardiacStatus.firstCardiacArrestRhythmUnknown 1..1 CREDSElementDefinition "First Cardiac Arrest Rhythm Unknown" "Indicate if the initial out-of-hospital cardiac arrest rhythm was unknown."</v>
      </c>
      <c r="K7" t="str">
        <f t="shared" si="0"/>
        <v>* episodeInformation.admissionDateAndTime 1..1 CREDSElementDefinition "Admission Date and Time"</v>
      </c>
      <c r="L7" t="str">
        <f t="shared" si="0"/>
        <v>* episodeInformation.healthInsurance 1..1 CREDSElementDefinition "Health Insurance" "Indicate if the patient has health insurance."</v>
      </c>
      <c r="M7" t="str">
        <f t="shared" si="0"/>
        <v>* episodeInformation.healthInsuranceClaimNumber 1..1 CREDSElementDefinition "Health Insurance Claim Number (HIC)" "Indicate the patient's Health Insurance Claim (HIC) number.    Note(s):  Enter the Health Insurance Claim (HIC) number for those patients covered by Medicare. Patients with other insurances will not have a HIC number."</v>
      </c>
      <c r="N7" t="str">
        <f t="shared" si="0"/>
        <v>* episodeInformation.healthInsurancePaymentSource 1..1 CREDSElementDefinition "Health Insurance Payment Source" "Indicate the patient's health insurance payment type.    Note(s):  If the patient has multiple insurance payors, select all payors.    If there is uncertainty regarding how to identify a specific health insurance plan, please discuss with your billing department to understand how it should be identified in the registry."</v>
      </c>
      <c r="O7" t="str">
        <f t="shared" si="0"/>
        <v>* episodeInformation.medicareBeneficiaryIdentifier 1..1 CREDSElementDefinition "Medicare Beneficiary Identifier"</v>
      </c>
      <c r="P7" t="str">
        <f t="shared" si="0"/>
        <v>* episodeInformation.patientEnrolledInResearchStudy 1..1 CREDSElementDefinition "Patient Enrolled in Research Study" "Indicate if the patient is enrolled in an ongoing ACC - NCDR research study related to this registry."</v>
      </c>
      <c r="Q7" t="str">
        <f t="shared" si="0"/>
        <v>* episodeInformation.patientRestriction 1..1 CREDSElementDefinition "Patient Restriction" "Indicate if the patient requested for their information not to be used for any research or studies for the associated episode of care.    Note(s):  Documentation must be found in the patient record to support the request of removal of their information."</v>
      </c>
      <c r="R7" t="str">
        <f t="shared" si="0"/>
        <v>* historyAndRiskFactors.basicActivitiesOfDailyLiving 1..1 CREDSElementDefinition "Basic Activities of Daily Living "</v>
      </c>
      <c r="S7" t="str">
        <f t="shared" si="0"/>
        <v>* historyAndRiskFactors.basicActivitiesOfDailyLivingUnknown 1..1 CREDSElementDefinition "Basic Activities of Daily Living Unknown"</v>
      </c>
      <c r="T7" t="str">
        <f t="shared" si="0"/>
        <v>* historyAndRiskFactors.cognition 1..1 CREDSElementDefinition "Cognition"</v>
      </c>
      <c r="U7" t="str">
        <f t="shared" si="0"/>
        <v>* historyAndRiskFactors.cognitionUnknown 1..1 CREDSElementDefinition "Cognition Unknown"</v>
      </c>
      <c r="V7" t="str">
        <f t="shared" si="0"/>
        <v>* historyAndRiskFactors.smokingAmount 1..1 CREDSElementDefinition "Smoking Amount" "Indicate the amount of cigarette smoking reported by the patient."</v>
      </c>
      <c r="W7" t="str">
        <f t="shared" si="0"/>
        <v>* historyAndRiskFactors.tobaccoType 1..1 CREDSElementDefinition "Tobacco Type" "&lt;&lt;&lt; CathPCI - Instruction &gt;&gt;&gt; Indicate the type of tobacco product the patient uses. &lt;&lt;&lt; CPMI - Instruction &gt;&gt;&gt; Indicate the frequency that the patient uses tobacco.    Note(s): Consider use of any tobacco product as equivalent to a cigarette for referenced definitions.      "</v>
      </c>
      <c r="X7" t="str">
        <f t="shared" si="0"/>
        <v>* historyAndRiskFactors.tobaccoUse 1..1 CREDSElementDefinition "Tobacco Use" "Indicate the frequency that the patient uses tobacco.    Note(s): Consider use of any tobacco product as equivalent to a cigarette for referenced definitions.      "</v>
      </c>
      <c r="Y7" t="str">
        <f t="shared" si="0"/>
        <v>* historyAndRiskFactors.walking 1..1 CREDSElementDefinition "Walking"</v>
      </c>
      <c r="Z7" t="str">
        <f t="shared" si="0"/>
        <v>* historyAndRiskFactors.walkingUnknown 1..1 CREDSElementDefinition "Walking Unknown"</v>
      </c>
      <c r="AA7" t="str">
        <f t="shared" si="0"/>
        <v>* path 1..1 CREDSElementDefinition "Element" "Description"</v>
      </c>
      <c r="AB7" t="str">
        <f t="shared" si="0"/>
        <v>* researchStudy.researchStudyName 1..1 CREDSElementDefinition "Research Study Name" "Indicate the research study name as provided by the research study protocol.    Note(s):  If the patient is in more than one research study, list each separately."</v>
      </c>
      <c r="AC7" t="str">
        <f t="shared" si="0"/>
        <v>* researchStudy.researchStudyPatientId 1..1 CREDSElementDefinition "Research Study Patient ID" "Indicate the research study patient identification number as assigned by the research protocol.    Note(s):  If the patient is in more than one research study, list each separately."</v>
      </c>
      <c r="XFD7" t="str">
        <f>_xlfn.CONCAT("* ",XFD$1," ","1..1"," CREDSElementDefinition"," '",XFD$5,"' '",XFD$3,"'")</f>
        <v>*  1..1 CREDSElementDefinition '' ''</v>
      </c>
    </row>
    <row r="8" spans="1:29 16384:16384">
      <c r="A8" t="str">
        <f>_xlfn.CONCAT("* ",A$1," ^mapping[+].identity = ""FHIR""")</f>
        <v>* arrivalInformation.numberOfTransferringFacilityUnavailable ^mapping[+].identity = "FHIR"</v>
      </c>
      <c r="B8" t="str">
        <f t="shared" ref="B8:AC8" si="1">_xlfn.CONCAT("* ",B$1," ^mapping[+].identity = ""FHIR""")</f>
        <v>* arrivalInformation.transferringFacilityAmericanHospitalAssociationName ^mapping[+].identity = "FHIR"</v>
      </c>
      <c r="C8" t="str">
        <f t="shared" si="1"/>
        <v>* arrivalInformation.transferringFacilityAmericanHospitalAssociationNumber ^mapping[+].identity = "FHIR"</v>
      </c>
      <c r="D8" t="str">
        <f t="shared" si="1"/>
        <v>* cardiacStatus.bystanderCardiopulmonaryResuscitation ^mapping[+].identity = "FHIR"</v>
      </c>
      <c r="E8" t="str">
        <f t="shared" si="1"/>
        <v>* cardiacStatus.cardiacArrestAfterArrivalOfEmergencyMedicalServices ^mapping[+].identity = "FHIR"</v>
      </c>
      <c r="F8" t="str">
        <f t="shared" si="1"/>
        <v>* cardiacStatus.cardiacArrestAtTransferringHealthcareFacility ^mapping[+].identity = "FHIR"</v>
      </c>
      <c r="G8" t="str">
        <f t="shared" si="1"/>
        <v>* cardiacStatus.cardiacArrestOutOfHealthcareFacility ^mapping[+].identity = "FHIR"</v>
      </c>
      <c r="H8" t="str">
        <f t="shared" si="1"/>
        <v>* cardiacStatus.cardiacArrestWitnessed ^mapping[+].identity = "FHIR"</v>
      </c>
      <c r="I8" t="str">
        <f t="shared" si="1"/>
        <v>* cardiacStatus.firstCardiacArrestRhythm ^mapping[+].identity = "FHIR"</v>
      </c>
      <c r="J8" t="str">
        <f t="shared" si="1"/>
        <v>* cardiacStatus.firstCardiacArrestRhythmUnknown ^mapping[+].identity = "FHIR"</v>
      </c>
      <c r="K8" t="str">
        <f t="shared" si="1"/>
        <v>* episodeInformation.admissionDateAndTime ^mapping[+].identity = "FHIR"</v>
      </c>
      <c r="L8" t="str">
        <f t="shared" si="1"/>
        <v>* episodeInformation.healthInsurance ^mapping[+].identity = "FHIR"</v>
      </c>
      <c r="M8" t="str">
        <f t="shared" si="1"/>
        <v>* episodeInformation.healthInsuranceClaimNumber ^mapping[+].identity = "FHIR"</v>
      </c>
      <c r="N8" t="str">
        <f t="shared" si="1"/>
        <v>* episodeInformation.healthInsurancePaymentSource ^mapping[+].identity = "FHIR"</v>
      </c>
      <c r="O8" t="str">
        <f t="shared" si="1"/>
        <v>* episodeInformation.medicareBeneficiaryIdentifier ^mapping[+].identity = "FHIR"</v>
      </c>
      <c r="P8" t="str">
        <f t="shared" si="1"/>
        <v>* episodeInformation.patientEnrolledInResearchStudy ^mapping[+].identity = "FHIR"</v>
      </c>
      <c r="Q8" t="str">
        <f t="shared" si="1"/>
        <v>* episodeInformation.patientRestriction ^mapping[+].identity = "FHIR"</v>
      </c>
      <c r="R8" t="str">
        <f t="shared" si="1"/>
        <v>* historyAndRiskFactors.basicActivitiesOfDailyLiving ^mapping[+].identity = "FHIR"</v>
      </c>
      <c r="S8" t="str">
        <f t="shared" si="1"/>
        <v>* historyAndRiskFactors.basicActivitiesOfDailyLivingUnknown ^mapping[+].identity = "FHIR"</v>
      </c>
      <c r="T8" t="str">
        <f t="shared" si="1"/>
        <v>* historyAndRiskFactors.cognition ^mapping[+].identity = "FHIR"</v>
      </c>
      <c r="U8" t="str">
        <f t="shared" si="1"/>
        <v>* historyAndRiskFactors.cognitionUnknown ^mapping[+].identity = "FHIR"</v>
      </c>
      <c r="V8" t="str">
        <f t="shared" si="1"/>
        <v>* historyAndRiskFactors.smokingAmount ^mapping[+].identity = "FHIR"</v>
      </c>
      <c r="W8" t="str">
        <f t="shared" si="1"/>
        <v>* historyAndRiskFactors.tobaccoType ^mapping[+].identity = "FHIR"</v>
      </c>
      <c r="X8" t="str">
        <f t="shared" si="1"/>
        <v>* historyAndRiskFactors.tobaccoUse ^mapping[+].identity = "FHIR"</v>
      </c>
      <c r="Y8" t="str">
        <f t="shared" si="1"/>
        <v>* historyAndRiskFactors.walking ^mapping[+].identity = "FHIR"</v>
      </c>
      <c r="Z8" t="str">
        <f t="shared" si="1"/>
        <v>* historyAndRiskFactors.walkingUnknown ^mapping[+].identity = "FHIR"</v>
      </c>
      <c r="AA8" t="str">
        <f t="shared" si="1"/>
        <v>* path ^mapping[+].identity = "FHIR"</v>
      </c>
      <c r="AB8" t="str">
        <f t="shared" si="1"/>
        <v>* researchStudy.researchStudyName ^mapping[+].identity = "FHIR"</v>
      </c>
      <c r="AC8" t="str">
        <f t="shared" si="1"/>
        <v>* researchStudy.researchStudyPatientId ^mapping[+].identity = "FHIR"</v>
      </c>
      <c r="XFD8" t="str">
        <f>_xlfn.CONCAT("* ",XFD$1," ^mapping[0].identity ='FHIR'")</f>
        <v>*  ^mapping[0].identity ='FHIR'</v>
      </c>
    </row>
    <row r="9" spans="1:29 16384:16384">
      <c r="A9" t="str">
        <f>_xlfn.CONCAT("* ",A$1,," ^mapping[=].language = #application/fhir")</f>
        <v>* arrivalInformation.numberOfTransferringFacilityUnavailable ^mapping[=].language = #application/fhir</v>
      </c>
      <c r="B9" t="str">
        <f t="shared" ref="B9:AC9" si="2">_xlfn.CONCAT("* ",B$1,," ^mapping[=].language = #application/fhir")</f>
        <v>* arrivalInformation.transferringFacilityAmericanHospitalAssociationName ^mapping[=].language = #application/fhir</v>
      </c>
      <c r="C9" t="str">
        <f t="shared" si="2"/>
        <v>* arrivalInformation.transferringFacilityAmericanHospitalAssociationNumber ^mapping[=].language = #application/fhir</v>
      </c>
      <c r="D9" t="str">
        <f t="shared" si="2"/>
        <v>* cardiacStatus.bystanderCardiopulmonaryResuscitation ^mapping[=].language = #application/fhir</v>
      </c>
      <c r="E9" t="str">
        <f t="shared" si="2"/>
        <v>* cardiacStatus.cardiacArrestAfterArrivalOfEmergencyMedicalServices ^mapping[=].language = #application/fhir</v>
      </c>
      <c r="F9" t="str">
        <f t="shared" si="2"/>
        <v>* cardiacStatus.cardiacArrestAtTransferringHealthcareFacility ^mapping[=].language = #application/fhir</v>
      </c>
      <c r="G9" t="str">
        <f t="shared" si="2"/>
        <v>* cardiacStatus.cardiacArrestOutOfHealthcareFacility ^mapping[=].language = #application/fhir</v>
      </c>
      <c r="H9" t="str">
        <f t="shared" si="2"/>
        <v>* cardiacStatus.cardiacArrestWitnessed ^mapping[=].language = #application/fhir</v>
      </c>
      <c r="I9" t="str">
        <f t="shared" si="2"/>
        <v>* cardiacStatus.firstCardiacArrestRhythm ^mapping[=].language = #application/fhir</v>
      </c>
      <c r="J9" t="str">
        <f t="shared" si="2"/>
        <v>* cardiacStatus.firstCardiacArrestRhythmUnknown ^mapping[=].language = #application/fhir</v>
      </c>
      <c r="K9" t="str">
        <f t="shared" si="2"/>
        <v>* episodeInformation.admissionDateAndTime ^mapping[=].language = #application/fhir</v>
      </c>
      <c r="L9" t="str">
        <f t="shared" si="2"/>
        <v>* episodeInformation.healthInsurance ^mapping[=].language = #application/fhir</v>
      </c>
      <c r="M9" t="str">
        <f t="shared" si="2"/>
        <v>* episodeInformation.healthInsuranceClaimNumber ^mapping[=].language = #application/fhir</v>
      </c>
      <c r="N9" t="str">
        <f t="shared" si="2"/>
        <v>* episodeInformation.healthInsurancePaymentSource ^mapping[=].language = #application/fhir</v>
      </c>
      <c r="O9" t="str">
        <f t="shared" si="2"/>
        <v>* episodeInformation.medicareBeneficiaryIdentifier ^mapping[=].language = #application/fhir</v>
      </c>
      <c r="P9" t="str">
        <f t="shared" si="2"/>
        <v>* episodeInformation.patientEnrolledInResearchStudy ^mapping[=].language = #application/fhir</v>
      </c>
      <c r="Q9" t="str">
        <f t="shared" si="2"/>
        <v>* episodeInformation.patientRestriction ^mapping[=].language = #application/fhir</v>
      </c>
      <c r="R9" t="str">
        <f t="shared" si="2"/>
        <v>* historyAndRiskFactors.basicActivitiesOfDailyLiving ^mapping[=].language = #application/fhir</v>
      </c>
      <c r="S9" t="str">
        <f t="shared" si="2"/>
        <v>* historyAndRiskFactors.basicActivitiesOfDailyLivingUnknown ^mapping[=].language = #application/fhir</v>
      </c>
      <c r="T9" t="str">
        <f t="shared" si="2"/>
        <v>* historyAndRiskFactors.cognition ^mapping[=].language = #application/fhir</v>
      </c>
      <c r="U9" t="str">
        <f t="shared" si="2"/>
        <v>* historyAndRiskFactors.cognitionUnknown ^mapping[=].language = #application/fhir</v>
      </c>
      <c r="V9" t="str">
        <f t="shared" si="2"/>
        <v>* historyAndRiskFactors.smokingAmount ^mapping[=].language = #application/fhir</v>
      </c>
      <c r="W9" t="str">
        <f t="shared" si="2"/>
        <v>* historyAndRiskFactors.tobaccoType ^mapping[=].language = #application/fhir</v>
      </c>
      <c r="X9" t="str">
        <f t="shared" si="2"/>
        <v>* historyAndRiskFactors.tobaccoUse ^mapping[=].language = #application/fhir</v>
      </c>
      <c r="Y9" t="str">
        <f t="shared" si="2"/>
        <v>* historyAndRiskFactors.walking ^mapping[=].language = #application/fhir</v>
      </c>
      <c r="Z9" t="str">
        <f t="shared" si="2"/>
        <v>* historyAndRiskFactors.walkingUnknown ^mapping[=].language = #application/fhir</v>
      </c>
      <c r="AA9" t="str">
        <f t="shared" si="2"/>
        <v>* path ^mapping[=].language = #application/fhir</v>
      </c>
      <c r="AB9" t="str">
        <f t="shared" si="2"/>
        <v>* researchStudy.researchStudyName ^mapping[=].language = #application/fhir</v>
      </c>
      <c r="AC9" t="str">
        <f t="shared" si="2"/>
        <v>* researchStudy.researchStudyPatientId ^mapping[=].language = #application/fhir</v>
      </c>
      <c r="XFD9" t="str">
        <f>_xlfn.CONCAT("* ",XFD$1,," ^mapping[0].language = #application/fhir")</f>
        <v>*  ^mapping[0].language = #application/fhir</v>
      </c>
    </row>
    <row r="10" spans="1:29 16384:16384">
      <c r="A10" t="str">
        <f>_xlfn.CONCAT("* ",A$1,," ^mapping[=].map = ","""",A2,"""")</f>
        <v>* arrivalInformation.numberOfTransferringFacilityUnavailable ^mapping[=].map = "resolve(Encounter.hospital.where(admitSource.coding.where(code = 'hosp-trans' and system-'http://terminology.hl7.org/CodeSystem/admit-source ')).origin).identifier.where(system='').exists().not()"</v>
      </c>
      <c r="B10" t="str">
        <f t="shared" ref="B10:AC10" si="3">_xlfn.CONCAT("* ",B$1,," ^mapping[=].map = ","""",B2,"""")</f>
        <v>* arrivalInformation.transferringFacilityAmericanHospitalAssociationName ^mapping[=].map = "resolve(Encounter.hospital.where(admitSource.coding.where(code = 'hosp-trans' and system-'http://terminology.hl7.org/CodeSystem/admit-source ')).origin).name"</v>
      </c>
      <c r="C10" t="str">
        <f t="shared" si="3"/>
        <v>* arrivalInformation.transferringFacilityAmericanHospitalAssociationNumber ^mapping[=].map = "resolve(Encounter.hospital.where(admitSource.coding.where(code = 'hosp-trans' and system-'http://terminology.hl7.org/CodeSystem/admit-source ')).origin).identifier.where(system='').value"</v>
      </c>
      <c r="D10" t="str">
        <f t="shared" si="3"/>
        <v>* cardiacStatus.bystanderCardiopulmonaryResuscitation ^mapping[=].map = "Observation.where(code='112000000186' and system='https://cvquality.acc.org/NCDR' and effectiveDateTime &gt; %Encounter.period.start).first()"</v>
      </c>
      <c r="E10" t="str">
        <f t="shared" si="3"/>
        <v>* cardiacStatus.cardiacArrestAfterArrivalOfEmergencyMedicalServices ^mapping[=].map = "Observation.where(code='100014081' and system='https://cvquality.acc.org/NCDR' and effectiveDateTime &gt; %Encounter.period.start).first()"</v>
      </c>
      <c r="F10" t="str">
        <f t="shared" si="3"/>
        <v>* cardiacStatus.cardiacArrestAtTransferringHealthcareFacility ^mapping[=].map = "Observation.where(code='100014016' and system='https://cvquality.acc.org/NCDR' and effectiveDateTime &gt; %Encounter.period.start).first()"</v>
      </c>
      <c r="G10" t="str">
        <f t="shared" si="3"/>
        <v>* cardiacStatus.cardiacArrestOutOfHealthcareFacility ^mapping[=].map = "Observation.where(code='10001424808' and system='https://cvquality.acc.org/NCDR' and effectiveDateTime &gt; %Encounter.period.start).first()"</v>
      </c>
      <c r="H10" t="str">
        <f t="shared" si="3"/>
        <v>* cardiacStatus.cardiacArrestWitnessed ^mapping[=].map = "Observation.where(code='100014082' and system='https://cvquality.acc.org/NCDR' and effectiveDateTime &gt; %Encounter.period.start).first()"</v>
      </c>
      <c r="I10" t="str">
        <f t="shared" si="3"/>
        <v>* cardiacStatus.firstCardiacArrestRhythm ^mapping[=].map = "Observation.where(code='100014013' and system='https://cvquality.acc.org/NCDR' and effectiveDateTime &gt; %Encounter.period.start).first()"</v>
      </c>
      <c r="J10" t="str">
        <f t="shared" si="3"/>
        <v>* cardiacStatus.firstCardiacArrestRhythmUnknown ^mapping[=].map = "Observation.where(code='100014013' and system='https://cvquality.acc.org/NCDR' and effectiveDateTime &gt; %Encounter.period.start).first()"</v>
      </c>
      <c r="K10" t="str">
        <f t="shared" si="3"/>
        <v>* episodeInformation.admissionDateAndTime ^mapping[=].map = "Encounter.period.start"</v>
      </c>
      <c r="L10" t="str">
        <f t="shared" si="3"/>
        <v>* episodeInformation.healthInsurance ^mapping[=].map = "Claim.where(encounter=Encounter.id).insurance.coverage.exists()"</v>
      </c>
      <c r="M10" t="str">
        <f t="shared" si="3"/>
        <v>* episodeInformation.healthInsuranceClaimNumber ^mapping[=].map = "resolve(Claim.where(encounter=Encounter.id).insurance.coverage).identifier.value"</v>
      </c>
      <c r="N10" t="str">
        <f t="shared" si="3"/>
        <v>* episodeInformation.healthInsurancePaymentSource ^mapping[=].map = "resolve(Claim.where(encounter=Encounter.id).insurance.coverage).something"</v>
      </c>
      <c r="O10" t="str">
        <f t="shared" si="3"/>
        <v>* episodeInformation.medicareBeneficiaryIdentifier ^mapping[=].map = "Patient.identifier.where(system='http://hl7.org/fhir/sid/us-mbi').value"</v>
      </c>
      <c r="P10" t="str">
        <f t="shared" si="3"/>
        <v>* episodeInformation.patientEnrolledInResearchStudy ^mapping[=].map = "ResearchSubject.where(patient=Patient.id and period.overlaps(Encounter.period)).exists()"</v>
      </c>
      <c r="Q10" t="str">
        <f t="shared" si="3"/>
        <v>* episodeInformation.patientRestriction ^mapping[=].map = "Patient.meta.securityLabel.memberOf(%Restricted)"</v>
      </c>
      <c r="R10" t="str">
        <f t="shared" si="3"/>
        <v>* historyAndRiskFactors.basicActivitiesOfDailyLiving ^mapping[=].map = "Observation.where(code='112000000180' and system='https://cvquality.acc.org/NCDR' and effectiveDateTime &gt; %Encounter.period.start).first()"</v>
      </c>
      <c r="S10" t="str">
        <f t="shared" si="3"/>
        <v>* historyAndRiskFactors.basicActivitiesOfDailyLivingUnknown ^mapping[=].map = "Observation.where(code='112000000180' and system='https://cvquality.acc.org/NCDR' and effectiveDateTime &gt; %Encounter.period.start).first()"</v>
      </c>
      <c r="T10" t="str">
        <f t="shared" si="3"/>
        <v>* historyAndRiskFactors.cognition ^mapping[=].map = "Observation.where(code='112000000140' and system='https://cvquality.acc.org/NCDR' and effectiveDateTime &gt; %Encounter.period.start).first()"</v>
      </c>
      <c r="U10" t="str">
        <f t="shared" si="3"/>
        <v>* historyAndRiskFactors.cognitionUnknown ^mapping[=].map = "Observation.where(code='112000000140' and system='https://cvquality.acc.org/NCDR' and effectiveDateTime &gt; %Encounter.period.start).first()"</v>
      </c>
      <c r="V10" t="str">
        <f t="shared" si="3"/>
        <v>* historyAndRiskFactors.smokingAmount ^mapping[=].map = "Observation.where(code='100001256' and system='https://cvquality.acc.org/NCDR' and effectiveDateTime &gt; %Encounter.period.start).first()"</v>
      </c>
      <c r="W10" t="str">
        <f t="shared" si="3"/>
        <v>* historyAndRiskFactors.tobaccoType ^mapping[=].map = "Observation.where(code='266918002' and system='http://snomed.info/sct' and effectiveDateTime &gt; %Encounter.period.start).first()"</v>
      </c>
      <c r="X10" t="str">
        <f t="shared" si="3"/>
        <v>* historyAndRiskFactors.tobaccoUse ^mapping[=].map = "Observation.where(code='110483000' and system='http://snomed.info/sct' and effectiveDateTime &gt; %Encounter.period.start).first()"</v>
      </c>
      <c r="Y10" t="str">
        <f t="shared" si="3"/>
        <v>* historyAndRiskFactors.walking ^mapping[=].map = "Observation.where(code='116329008' and system='http://snomed.info/sct' and effectiveDateTime &gt; %Encounter.period.start).first()"</v>
      </c>
      <c r="Z10" t="str">
        <f t="shared" si="3"/>
        <v>* historyAndRiskFactors.walkingUnknown ^mapping[=].map = "Observation.where(code='116329008' and system='http://snomed.info/sct' and effectiveDateTime &gt; %Encounter.period.start).first()"</v>
      </c>
      <c r="AA10" t="str">
        <f t="shared" si="3"/>
        <v>* path ^mapping[=].map = "map"</v>
      </c>
      <c r="AB10" t="str">
        <f t="shared" si="3"/>
        <v>* researchStudy.researchStudyName ^mapping[=].map = "resolve(ResearchSubject.where(patient=Patient.id and period.overlaps(Encounter.period)).researchStudy).title"</v>
      </c>
      <c r="AC10" t="str">
        <f t="shared" si="3"/>
        <v>* researchStudy.researchStudyPatientId ^mapping[=].map = "ResearchSubject.where(patient=Patient.id and period.overlaps(Encounter.period)).identifier"</v>
      </c>
      <c r="XFD10" t="str">
        <f>_xlfn.CONCAT("* ",XFD$1,,"^mapping[0].map =","'",XFD2,"'")</f>
        <v>* ^mapping[0].map =''</v>
      </c>
    </row>
    <row r="12" spans="1:29 16384:16384">
      <c r="A12" t="str">
        <f>_xlfn.CONCAT("* ",A$1," ^mapping[+].identity = ""Output""")</f>
        <v>* arrivalInformation.numberOfTransferringFacilityUnavailable ^mapping[+].identity = "Output"</v>
      </c>
      <c r="B12" t="str">
        <f t="shared" ref="B12:AC12" si="4">_xlfn.CONCAT("* ",B$1," ^mapping[+].identity = ""Output""")</f>
        <v>* arrivalInformation.transferringFacilityAmericanHospitalAssociationName ^mapping[+].identity = "Output"</v>
      </c>
      <c r="C12" t="str">
        <f t="shared" si="4"/>
        <v>* arrivalInformation.transferringFacilityAmericanHospitalAssociationNumber ^mapping[+].identity = "Output"</v>
      </c>
      <c r="D12" t="str">
        <f t="shared" si="4"/>
        <v>* cardiacStatus.bystanderCardiopulmonaryResuscitation ^mapping[+].identity = "Output"</v>
      </c>
      <c r="E12" t="str">
        <f t="shared" si="4"/>
        <v>* cardiacStatus.cardiacArrestAfterArrivalOfEmergencyMedicalServices ^mapping[+].identity = "Output"</v>
      </c>
      <c r="F12" t="str">
        <f t="shared" si="4"/>
        <v>* cardiacStatus.cardiacArrestAtTransferringHealthcareFacility ^mapping[+].identity = "Output"</v>
      </c>
      <c r="G12" t="str">
        <f t="shared" si="4"/>
        <v>* cardiacStatus.cardiacArrestOutOfHealthcareFacility ^mapping[+].identity = "Output"</v>
      </c>
      <c r="H12" t="str">
        <f t="shared" si="4"/>
        <v>* cardiacStatus.cardiacArrestWitnessed ^mapping[+].identity = "Output"</v>
      </c>
      <c r="I12" t="str">
        <f t="shared" si="4"/>
        <v>* cardiacStatus.firstCardiacArrestRhythm ^mapping[+].identity = "Output"</v>
      </c>
      <c r="J12" t="str">
        <f t="shared" si="4"/>
        <v>* cardiacStatus.firstCardiacArrestRhythmUnknown ^mapping[+].identity = "Output"</v>
      </c>
      <c r="K12" t="str">
        <f t="shared" si="4"/>
        <v>* episodeInformation.admissionDateAndTime ^mapping[+].identity = "Output"</v>
      </c>
      <c r="L12" t="str">
        <f t="shared" si="4"/>
        <v>* episodeInformation.healthInsurance ^mapping[+].identity = "Output"</v>
      </c>
      <c r="M12" t="str">
        <f t="shared" si="4"/>
        <v>* episodeInformation.healthInsuranceClaimNumber ^mapping[+].identity = "Output"</v>
      </c>
      <c r="N12" t="str">
        <f t="shared" si="4"/>
        <v>* episodeInformation.healthInsurancePaymentSource ^mapping[+].identity = "Output"</v>
      </c>
      <c r="O12" t="str">
        <f t="shared" si="4"/>
        <v>* episodeInformation.medicareBeneficiaryIdentifier ^mapping[+].identity = "Output"</v>
      </c>
      <c r="P12" t="str">
        <f t="shared" si="4"/>
        <v>* episodeInformation.patientEnrolledInResearchStudy ^mapping[+].identity = "Output"</v>
      </c>
      <c r="Q12" t="str">
        <f t="shared" si="4"/>
        <v>* episodeInformation.patientRestriction ^mapping[+].identity = "Output"</v>
      </c>
      <c r="R12" t="str">
        <f t="shared" si="4"/>
        <v>* historyAndRiskFactors.basicActivitiesOfDailyLiving ^mapping[+].identity = "Output"</v>
      </c>
      <c r="S12" t="str">
        <f t="shared" si="4"/>
        <v>* historyAndRiskFactors.basicActivitiesOfDailyLivingUnknown ^mapping[+].identity = "Output"</v>
      </c>
      <c r="T12" t="str">
        <f t="shared" si="4"/>
        <v>* historyAndRiskFactors.cognition ^mapping[+].identity = "Output"</v>
      </c>
      <c r="U12" t="str">
        <f t="shared" si="4"/>
        <v>* historyAndRiskFactors.cognitionUnknown ^mapping[+].identity = "Output"</v>
      </c>
      <c r="V12" t="str">
        <f t="shared" si="4"/>
        <v>* historyAndRiskFactors.smokingAmount ^mapping[+].identity = "Output"</v>
      </c>
      <c r="W12" t="str">
        <f t="shared" si="4"/>
        <v>* historyAndRiskFactors.tobaccoType ^mapping[+].identity = "Output"</v>
      </c>
      <c r="X12" t="str">
        <f t="shared" si="4"/>
        <v>* historyAndRiskFactors.tobaccoUse ^mapping[+].identity = "Output"</v>
      </c>
      <c r="Y12" t="str">
        <f t="shared" si="4"/>
        <v>* historyAndRiskFactors.walking ^mapping[+].identity = "Output"</v>
      </c>
      <c r="Z12" t="str">
        <f t="shared" si="4"/>
        <v>* historyAndRiskFactors.walkingUnknown ^mapping[+].identity = "Output"</v>
      </c>
      <c r="AA12" t="str">
        <f t="shared" si="4"/>
        <v>* path ^mapping[+].identity = "Output"</v>
      </c>
      <c r="AB12" t="str">
        <f t="shared" si="4"/>
        <v>* researchStudy.researchStudyName ^mapping[+].identity = "Output"</v>
      </c>
      <c r="AC12" t="str">
        <f t="shared" si="4"/>
        <v>* researchStudy.researchStudyPatientId ^mapping[+].identity = "Output"</v>
      </c>
      <c r="XFD12" t="str">
        <f>_xlfn.CONCAT("* ",XFD$1," ^mapping[0].identity ='Output'")</f>
        <v>*  ^mapping[0].identity ='Output'</v>
      </c>
    </row>
    <row r="13" spans="1:29 16384:16384">
      <c r="A13" t="str">
        <f>_xlfn.CONCAT("* ",A$1," ^mapping[=].language = #application/fhir")</f>
        <v>* arrivalInformation.numberOfTransferringFacilityUnavailable ^mapping[=].language = #application/fhir</v>
      </c>
      <c r="B13" t="str">
        <f t="shared" ref="B13:AC13" si="5">_xlfn.CONCAT("* ",B$1," ^mapping[=].language = #application/fhir")</f>
        <v>* arrivalInformation.transferringFacilityAmericanHospitalAssociationName ^mapping[=].language = #application/fhir</v>
      </c>
      <c r="C13" t="str">
        <f t="shared" si="5"/>
        <v>* arrivalInformation.transferringFacilityAmericanHospitalAssociationNumber ^mapping[=].language = #application/fhir</v>
      </c>
      <c r="D13" t="str">
        <f t="shared" si="5"/>
        <v>* cardiacStatus.bystanderCardiopulmonaryResuscitation ^mapping[=].language = #application/fhir</v>
      </c>
      <c r="E13" t="str">
        <f t="shared" si="5"/>
        <v>* cardiacStatus.cardiacArrestAfterArrivalOfEmergencyMedicalServices ^mapping[=].language = #application/fhir</v>
      </c>
      <c r="F13" t="str">
        <f t="shared" si="5"/>
        <v>* cardiacStatus.cardiacArrestAtTransferringHealthcareFacility ^mapping[=].language = #application/fhir</v>
      </c>
      <c r="G13" t="str">
        <f t="shared" si="5"/>
        <v>* cardiacStatus.cardiacArrestOutOfHealthcareFacility ^mapping[=].language = #application/fhir</v>
      </c>
      <c r="H13" t="str">
        <f t="shared" si="5"/>
        <v>* cardiacStatus.cardiacArrestWitnessed ^mapping[=].language = #application/fhir</v>
      </c>
      <c r="I13" t="str">
        <f t="shared" si="5"/>
        <v>* cardiacStatus.firstCardiacArrestRhythm ^mapping[=].language = #application/fhir</v>
      </c>
      <c r="J13" t="str">
        <f t="shared" si="5"/>
        <v>* cardiacStatus.firstCardiacArrestRhythmUnknown ^mapping[=].language = #application/fhir</v>
      </c>
      <c r="K13" t="str">
        <f t="shared" si="5"/>
        <v>* episodeInformation.admissionDateAndTime ^mapping[=].language = #application/fhir</v>
      </c>
      <c r="L13" t="str">
        <f t="shared" si="5"/>
        <v>* episodeInformation.healthInsurance ^mapping[=].language = #application/fhir</v>
      </c>
      <c r="M13" t="str">
        <f t="shared" si="5"/>
        <v>* episodeInformation.healthInsuranceClaimNumber ^mapping[=].language = #application/fhir</v>
      </c>
      <c r="N13" t="str">
        <f t="shared" si="5"/>
        <v>* episodeInformation.healthInsurancePaymentSource ^mapping[=].language = #application/fhir</v>
      </c>
      <c r="O13" t="str">
        <f t="shared" si="5"/>
        <v>* episodeInformation.medicareBeneficiaryIdentifier ^mapping[=].language = #application/fhir</v>
      </c>
      <c r="P13" t="str">
        <f t="shared" si="5"/>
        <v>* episodeInformation.patientEnrolledInResearchStudy ^mapping[=].language = #application/fhir</v>
      </c>
      <c r="Q13" t="str">
        <f t="shared" si="5"/>
        <v>* episodeInformation.patientRestriction ^mapping[=].language = #application/fhir</v>
      </c>
      <c r="R13" t="str">
        <f t="shared" si="5"/>
        <v>* historyAndRiskFactors.basicActivitiesOfDailyLiving ^mapping[=].language = #application/fhir</v>
      </c>
      <c r="S13" t="str">
        <f t="shared" si="5"/>
        <v>* historyAndRiskFactors.basicActivitiesOfDailyLivingUnknown ^mapping[=].language = #application/fhir</v>
      </c>
      <c r="T13" t="str">
        <f t="shared" si="5"/>
        <v>* historyAndRiskFactors.cognition ^mapping[=].language = #application/fhir</v>
      </c>
      <c r="U13" t="str">
        <f t="shared" si="5"/>
        <v>* historyAndRiskFactors.cognitionUnknown ^mapping[=].language = #application/fhir</v>
      </c>
      <c r="V13" t="str">
        <f t="shared" si="5"/>
        <v>* historyAndRiskFactors.smokingAmount ^mapping[=].language = #application/fhir</v>
      </c>
      <c r="W13" t="str">
        <f t="shared" si="5"/>
        <v>* historyAndRiskFactors.tobaccoType ^mapping[=].language = #application/fhir</v>
      </c>
      <c r="X13" t="str">
        <f t="shared" si="5"/>
        <v>* historyAndRiskFactors.tobaccoUse ^mapping[=].language = #application/fhir</v>
      </c>
      <c r="Y13" t="str">
        <f t="shared" si="5"/>
        <v>* historyAndRiskFactors.walking ^mapping[=].language = #application/fhir</v>
      </c>
      <c r="Z13" t="str">
        <f t="shared" si="5"/>
        <v>* historyAndRiskFactors.walkingUnknown ^mapping[=].language = #application/fhir</v>
      </c>
      <c r="AA13" t="str">
        <f t="shared" si="5"/>
        <v>* path ^mapping[=].language = #application/fhir</v>
      </c>
      <c r="AB13" t="str">
        <f t="shared" si="5"/>
        <v>* researchStudy.researchStudyName ^mapping[=].language = #application/fhir</v>
      </c>
      <c r="AC13" t="str">
        <f t="shared" si="5"/>
        <v>* researchStudy.researchStudyPatientId ^mapping[=].language = #application/fhir</v>
      </c>
      <c r="XFD13" t="str">
        <f>_xlfn.CONCAT("* ",XFD$1," ^mapping[0].language = #application/fhir")</f>
        <v>*  ^mapping[0].language = #application/fhir</v>
      </c>
    </row>
    <row r="14" spans="1:29 16384:16384">
      <c r="A14" t="str">
        <f>_xlfn.CONCAT("* ",A$1," ^mapping[=].map = ","""",A4,"""")</f>
        <v>* arrivalInformation.numberOfTransferringFacilityUnavailable ^mapping[=].map = "Observation"</v>
      </c>
      <c r="B14" t="str">
        <f t="shared" ref="B14:AC14" si="6">_xlfn.CONCAT("* ",B$1," ^mapping[=].map = ","""",B4,"""")</f>
        <v>* arrivalInformation.transferringFacilityAmericanHospitalAssociationName ^mapping[=].map = "Observation"</v>
      </c>
      <c r="C14" t="str">
        <f t="shared" si="6"/>
        <v>* arrivalInformation.transferringFacilityAmericanHospitalAssociationNumber ^mapping[=].map = "Observation"</v>
      </c>
      <c r="D14" t="str">
        <f t="shared" si="6"/>
        <v>* cardiacStatus.bystanderCardiopulmonaryResuscitation ^mapping[=].map = "Observation"</v>
      </c>
      <c r="E14" t="str">
        <f t="shared" si="6"/>
        <v>* cardiacStatus.cardiacArrestAfterArrivalOfEmergencyMedicalServices ^mapping[=].map = "Observation"</v>
      </c>
      <c r="F14" t="str">
        <f t="shared" si="6"/>
        <v>* cardiacStatus.cardiacArrestAtTransferringHealthcareFacility ^mapping[=].map = "Observation"</v>
      </c>
      <c r="G14" t="str">
        <f t="shared" si="6"/>
        <v>* cardiacStatus.cardiacArrestOutOfHealthcareFacility ^mapping[=].map = "Observation"</v>
      </c>
      <c r="H14" t="str">
        <f t="shared" si="6"/>
        <v>* cardiacStatus.cardiacArrestWitnessed ^mapping[=].map = "Observation"</v>
      </c>
      <c r="I14" t="str">
        <f t="shared" si="6"/>
        <v>* cardiacStatus.firstCardiacArrestRhythm ^mapping[=].map = "Observation"</v>
      </c>
      <c r="J14" t="str">
        <f t="shared" si="6"/>
        <v>* cardiacStatus.firstCardiacArrestRhythmUnknown ^mapping[=].map = "Observation"</v>
      </c>
      <c r="K14" t="str">
        <f t="shared" si="6"/>
        <v>* episodeInformation.admissionDateAndTime ^mapping[=].map = "Observation"</v>
      </c>
      <c r="L14" t="str">
        <f t="shared" si="6"/>
        <v>* episodeInformation.healthInsurance ^mapping[=].map = "Observation"</v>
      </c>
      <c r="M14" t="str">
        <f t="shared" si="6"/>
        <v>* episodeInformation.healthInsuranceClaimNumber ^mapping[=].map = "Observation"</v>
      </c>
      <c r="N14" t="str">
        <f t="shared" si="6"/>
        <v>* episodeInformation.healthInsurancePaymentSource ^mapping[=].map = "Observation"</v>
      </c>
      <c r="O14" t="str">
        <f t="shared" si="6"/>
        <v>* episodeInformation.medicareBeneficiaryIdentifier ^mapping[=].map = "Observation"</v>
      </c>
      <c r="P14" t="str">
        <f t="shared" si="6"/>
        <v>* episodeInformation.patientEnrolledInResearchStudy ^mapping[=].map = "Observation"</v>
      </c>
      <c r="Q14" t="str">
        <f t="shared" si="6"/>
        <v>* episodeInformation.patientRestriction ^mapping[=].map = "Observation"</v>
      </c>
      <c r="R14" t="str">
        <f t="shared" si="6"/>
        <v>* historyAndRiskFactors.basicActivitiesOfDailyLiving ^mapping[=].map = "Observation"</v>
      </c>
      <c r="S14" t="str">
        <f t="shared" si="6"/>
        <v>* historyAndRiskFactors.basicActivitiesOfDailyLivingUnknown ^mapping[=].map = "Observation"</v>
      </c>
      <c r="T14" t="str">
        <f t="shared" si="6"/>
        <v>* historyAndRiskFactors.cognition ^mapping[=].map = "Observation"</v>
      </c>
      <c r="U14" t="str">
        <f t="shared" si="6"/>
        <v>* historyAndRiskFactors.cognitionUnknown ^mapping[=].map = "Observation"</v>
      </c>
      <c r="V14" t="str">
        <f t="shared" si="6"/>
        <v>* historyAndRiskFactors.smokingAmount ^mapping[=].map = "Observation"</v>
      </c>
      <c r="W14" t="str">
        <f t="shared" si="6"/>
        <v>* historyAndRiskFactors.tobaccoType ^mapping[=].map = "Observation"</v>
      </c>
      <c r="X14" t="str">
        <f t="shared" si="6"/>
        <v>* historyAndRiskFactors.tobaccoUse ^mapping[=].map = "Observation"</v>
      </c>
      <c r="Y14" t="str">
        <f t="shared" si="6"/>
        <v>* historyAndRiskFactors.walking ^mapping[=].map = "Observation"</v>
      </c>
      <c r="Z14" t="str">
        <f t="shared" si="6"/>
        <v>* historyAndRiskFactors.walkingUnknown ^mapping[=].map = "Observation"</v>
      </c>
      <c r="AA14" t="str">
        <f t="shared" si="6"/>
        <v>* path ^mapping[=].map = "Output"</v>
      </c>
      <c r="AB14" t="str">
        <f t="shared" si="6"/>
        <v>* researchStudy.researchStudyName ^mapping[=].map = "Observation"</v>
      </c>
      <c r="AC14" t="str">
        <f t="shared" si="6"/>
        <v>* researchStudy.researchStudyPatientId ^mapping[=].map = "Observation"</v>
      </c>
      <c r="XFD14" t="str">
        <f>_xlfn.CONCAT("* ",XFD$1,"^mapping[0].map =","'",XFD4,"'")</f>
        <v>* ^mapping[0].map =''</v>
      </c>
    </row>
    <row r="15" spans="1:29 16384:16384">
      <c r="A15" t="str">
        <f>_xlfn.CONCAT("* ",A$1," ^mapping[=].comment = ","""",A4,"""")</f>
        <v>* arrivalInformation.numberOfTransferringFacilityUnavailable ^mapping[=].comment = "Observation"</v>
      </c>
      <c r="B15" t="str">
        <f t="shared" ref="B15:AC15" si="7">_xlfn.CONCAT("* ",B$1," ^mapping[=].comment = ","""",B4,"""")</f>
        <v>* arrivalInformation.transferringFacilityAmericanHospitalAssociationName ^mapping[=].comment = "Observation"</v>
      </c>
      <c r="C15" t="str">
        <f t="shared" si="7"/>
        <v>* arrivalInformation.transferringFacilityAmericanHospitalAssociationNumber ^mapping[=].comment = "Observation"</v>
      </c>
      <c r="D15" t="str">
        <f t="shared" si="7"/>
        <v>* cardiacStatus.bystanderCardiopulmonaryResuscitation ^mapping[=].comment = "Observation"</v>
      </c>
      <c r="E15" t="str">
        <f t="shared" si="7"/>
        <v>* cardiacStatus.cardiacArrestAfterArrivalOfEmergencyMedicalServices ^mapping[=].comment = "Observation"</v>
      </c>
      <c r="F15" t="str">
        <f t="shared" si="7"/>
        <v>* cardiacStatus.cardiacArrestAtTransferringHealthcareFacility ^mapping[=].comment = "Observation"</v>
      </c>
      <c r="G15" t="str">
        <f t="shared" si="7"/>
        <v>* cardiacStatus.cardiacArrestOutOfHealthcareFacility ^mapping[=].comment = "Observation"</v>
      </c>
      <c r="H15" t="str">
        <f t="shared" si="7"/>
        <v>* cardiacStatus.cardiacArrestWitnessed ^mapping[=].comment = "Observation"</v>
      </c>
      <c r="I15" t="str">
        <f t="shared" si="7"/>
        <v>* cardiacStatus.firstCardiacArrestRhythm ^mapping[=].comment = "Observation"</v>
      </c>
      <c r="J15" t="str">
        <f t="shared" si="7"/>
        <v>* cardiacStatus.firstCardiacArrestRhythmUnknown ^mapping[=].comment = "Observation"</v>
      </c>
      <c r="K15" t="str">
        <f t="shared" si="7"/>
        <v>* episodeInformation.admissionDateAndTime ^mapping[=].comment = "Observation"</v>
      </c>
      <c r="L15" t="str">
        <f t="shared" si="7"/>
        <v>* episodeInformation.healthInsurance ^mapping[=].comment = "Observation"</v>
      </c>
      <c r="M15" t="str">
        <f t="shared" si="7"/>
        <v>* episodeInformation.healthInsuranceClaimNumber ^mapping[=].comment = "Observation"</v>
      </c>
      <c r="N15" t="str">
        <f t="shared" si="7"/>
        <v>* episodeInformation.healthInsurancePaymentSource ^mapping[=].comment = "Observation"</v>
      </c>
      <c r="O15" t="str">
        <f t="shared" si="7"/>
        <v>* episodeInformation.medicareBeneficiaryIdentifier ^mapping[=].comment = "Observation"</v>
      </c>
      <c r="P15" t="str">
        <f t="shared" si="7"/>
        <v>* episodeInformation.patientEnrolledInResearchStudy ^mapping[=].comment = "Observation"</v>
      </c>
      <c r="Q15" t="str">
        <f t="shared" si="7"/>
        <v>* episodeInformation.patientRestriction ^mapping[=].comment = "Observation"</v>
      </c>
      <c r="R15" t="str">
        <f t="shared" si="7"/>
        <v>* historyAndRiskFactors.basicActivitiesOfDailyLiving ^mapping[=].comment = "Observation"</v>
      </c>
      <c r="S15" t="str">
        <f t="shared" si="7"/>
        <v>* historyAndRiskFactors.basicActivitiesOfDailyLivingUnknown ^mapping[=].comment = "Observation"</v>
      </c>
      <c r="T15" t="str">
        <f t="shared" si="7"/>
        <v>* historyAndRiskFactors.cognition ^mapping[=].comment = "Observation"</v>
      </c>
      <c r="U15" t="str">
        <f t="shared" si="7"/>
        <v>* historyAndRiskFactors.cognitionUnknown ^mapping[=].comment = "Observation"</v>
      </c>
      <c r="V15" t="str">
        <f t="shared" si="7"/>
        <v>* historyAndRiskFactors.smokingAmount ^mapping[=].comment = "Observation"</v>
      </c>
      <c r="W15" t="str">
        <f t="shared" si="7"/>
        <v>* historyAndRiskFactors.tobaccoType ^mapping[=].comment = "Observation"</v>
      </c>
      <c r="X15" t="str">
        <f t="shared" si="7"/>
        <v>* historyAndRiskFactors.tobaccoUse ^mapping[=].comment = "Observation"</v>
      </c>
      <c r="Y15" t="str">
        <f t="shared" si="7"/>
        <v>* historyAndRiskFactors.walking ^mapping[=].comment = "Observation"</v>
      </c>
      <c r="Z15" t="str">
        <f t="shared" si="7"/>
        <v>* historyAndRiskFactors.walkingUnknown ^mapping[=].comment = "Observation"</v>
      </c>
      <c r="AA15" t="str">
        <f t="shared" si="7"/>
        <v>* path ^mapping[=].comment = "Output"</v>
      </c>
      <c r="AB15" t="str">
        <f t="shared" si="7"/>
        <v>* researchStudy.researchStudyName ^mapping[=].comment = "Observation"</v>
      </c>
      <c r="AC15" t="str">
        <f t="shared" si="7"/>
        <v>* researchStudy.researchStudyPatientId ^mapping[=].comment = "Observation"</v>
      </c>
      <c r="XFD15" t="str">
        <f>_xlfn.CONCAT("* ",XFD$1,"^mapping[0].comment =","'",XFD4,"'")</f>
        <v>* ^mapping[0].comment =''</v>
      </c>
    </row>
    <row r="18" spans="1:1">
      <c r="A18" t="str">
        <f>"* "&amp;A$1&amp;" "&amp;"1..1"&amp;" CREDSElementDefinition "&amp;""""&amp;A$5&amp;""""&amp;IF(A$3&lt;&gt;"",_xlfn.CONCAT(" """,A$3,""""),"")</f>
        <v>* arrivalInformation.numberOfTransferringFacilityUnavailable 1..1 CREDSElementDefinition "Number of Transferring Facility Unavailable"</v>
      </c>
    </row>
  </sheetData>
  <sortState xmlns:xlrd2="http://schemas.microsoft.com/office/spreadsheetml/2017/richdata2" columnSort="1" ref="A1:AH5">
    <sortCondition ref="A1:A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Pyke</dc:creator>
  <cp:lastModifiedBy>Dave Pyke</cp:lastModifiedBy>
  <dcterms:created xsi:type="dcterms:W3CDTF">2021-11-16T18:33:31Z</dcterms:created>
  <dcterms:modified xsi:type="dcterms:W3CDTF">2021-12-09T18:40:08Z</dcterms:modified>
</cp:coreProperties>
</file>