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oshbrake/dev/E155FA23/board/"/>
    </mc:Choice>
  </mc:AlternateContent>
  <xr:revisionPtr revIDLastSave="0" documentId="13_ncr:1_{25BB85E1-6E95-0B4D-92E4-CC673B6BD9D0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Compiled BOM" sheetId="1" r:id="rId1"/>
    <sheet name="E155 Development Board" sheetId="2" r:id="rId2"/>
    <sheet name="E155 Breadboard Adap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K11" i="2"/>
  <c r="K14" i="1" s="1"/>
  <c r="K12" i="2"/>
  <c r="K15" i="1" s="1"/>
  <c r="K13" i="2"/>
  <c r="K14" i="2"/>
  <c r="K15" i="2"/>
  <c r="K16" i="2"/>
  <c r="K19" i="1" s="1"/>
  <c r="K17" i="2"/>
  <c r="K20" i="1" s="1"/>
  <c r="K18" i="2"/>
  <c r="K19" i="2"/>
  <c r="K28" i="2" s="1"/>
  <c r="K20" i="2"/>
  <c r="K21" i="1" s="1"/>
  <c r="K21" i="2"/>
  <c r="K24" i="1" s="1"/>
  <c r="K22" i="2"/>
  <c r="K25" i="1" s="1"/>
  <c r="K23" i="2"/>
  <c r="K24" i="2"/>
  <c r="K25" i="2"/>
  <c r="K26" i="2"/>
  <c r="K27" i="2"/>
  <c r="A18" i="1"/>
  <c r="B18" i="1"/>
  <c r="C18" i="1"/>
  <c r="D18" i="1"/>
  <c r="E18" i="1"/>
  <c r="F18" i="1"/>
  <c r="G18" i="1"/>
  <c r="H18" i="1"/>
  <c r="I18" i="1"/>
  <c r="J18" i="1"/>
  <c r="L18" i="1"/>
  <c r="M18" i="1"/>
  <c r="N18" i="1"/>
  <c r="A19" i="1"/>
  <c r="B19" i="1"/>
  <c r="C19" i="1"/>
  <c r="D19" i="1"/>
  <c r="E19" i="1"/>
  <c r="F19" i="1"/>
  <c r="G19" i="1"/>
  <c r="H19" i="1"/>
  <c r="I19" i="1"/>
  <c r="J19" i="1"/>
  <c r="L19" i="1"/>
  <c r="M19" i="1"/>
  <c r="N19" i="1"/>
  <c r="A20" i="1"/>
  <c r="B20" i="1"/>
  <c r="C20" i="1"/>
  <c r="D20" i="1"/>
  <c r="E20" i="1"/>
  <c r="F20" i="1"/>
  <c r="G20" i="1"/>
  <c r="H20" i="1"/>
  <c r="I20" i="1"/>
  <c r="J20" i="1"/>
  <c r="L20" i="1"/>
  <c r="M20" i="1"/>
  <c r="N20" i="1"/>
  <c r="A21" i="1"/>
  <c r="B21" i="1"/>
  <c r="C21" i="1"/>
  <c r="D21" i="1"/>
  <c r="E21" i="1"/>
  <c r="F21" i="1"/>
  <c r="G21" i="1"/>
  <c r="H21" i="1"/>
  <c r="I21" i="1"/>
  <c r="J21" i="1"/>
  <c r="L21" i="1"/>
  <c r="M21" i="1"/>
  <c r="N21" i="1"/>
  <c r="A22" i="1"/>
  <c r="B22" i="1"/>
  <c r="C22" i="1"/>
  <c r="D22" i="1"/>
  <c r="E22" i="1"/>
  <c r="F22" i="1"/>
  <c r="G22" i="1"/>
  <c r="H22" i="1"/>
  <c r="I22" i="1"/>
  <c r="J22" i="1"/>
  <c r="L22" i="1"/>
  <c r="M22" i="1"/>
  <c r="N22" i="1"/>
  <c r="A23" i="1"/>
  <c r="B23" i="1"/>
  <c r="C23" i="1"/>
  <c r="D23" i="1"/>
  <c r="E23" i="1"/>
  <c r="F23" i="1"/>
  <c r="G23" i="1"/>
  <c r="H23" i="1"/>
  <c r="I23" i="1"/>
  <c r="J23" i="1"/>
  <c r="L23" i="1"/>
  <c r="M23" i="1"/>
  <c r="N23" i="1"/>
  <c r="A24" i="1"/>
  <c r="B24" i="1"/>
  <c r="C24" i="1"/>
  <c r="D24" i="1"/>
  <c r="E24" i="1"/>
  <c r="F24" i="1"/>
  <c r="G24" i="1"/>
  <c r="H24" i="1"/>
  <c r="I24" i="1"/>
  <c r="J24" i="1"/>
  <c r="L24" i="1"/>
  <c r="M24" i="1"/>
  <c r="N24" i="1"/>
  <c r="A25" i="1"/>
  <c r="B25" i="1"/>
  <c r="C25" i="1"/>
  <c r="D25" i="1"/>
  <c r="E25" i="1"/>
  <c r="F25" i="1"/>
  <c r="G25" i="1"/>
  <c r="H25" i="1"/>
  <c r="I25" i="1"/>
  <c r="J25" i="1"/>
  <c r="L25" i="1"/>
  <c r="M25" i="1"/>
  <c r="N25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K6" i="3"/>
  <c r="K37" i="1" s="1"/>
  <c r="K4" i="3"/>
  <c r="K3" i="3"/>
  <c r="K2" i="3"/>
  <c r="K33" i="1" s="1"/>
  <c r="K23" i="1"/>
  <c r="K22" i="1"/>
  <c r="K18" i="1"/>
  <c r="K17" i="1"/>
  <c r="K16" i="1"/>
  <c r="K10" i="2"/>
  <c r="K13" i="1" s="1"/>
  <c r="K9" i="2"/>
  <c r="K12" i="1" s="1"/>
  <c r="K8" i="2"/>
  <c r="K11" i="1" s="1"/>
  <c r="K7" i="2"/>
  <c r="K10" i="1" s="1"/>
  <c r="K6" i="2"/>
  <c r="K9" i="1" s="1"/>
  <c r="K5" i="2"/>
  <c r="K8" i="1" s="1"/>
  <c r="K4" i="2"/>
  <c r="K7" i="1" s="1"/>
  <c r="K3" i="2"/>
  <c r="K6" i="1" s="1"/>
  <c r="K2" i="2"/>
  <c r="K5" i="1" s="1"/>
  <c r="K45" i="1"/>
  <c r="A44" i="1"/>
  <c r="A42" i="1"/>
  <c r="K41" i="1"/>
  <c r="J40" i="1"/>
  <c r="K40" i="1" s="1"/>
  <c r="K43" i="1" s="1"/>
  <c r="A38" i="1"/>
  <c r="A37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N33" i="1"/>
  <c r="M33" i="1"/>
  <c r="L33" i="1"/>
  <c r="J33" i="1"/>
  <c r="I33" i="1"/>
  <c r="H33" i="1"/>
  <c r="G33" i="1"/>
  <c r="F33" i="1"/>
  <c r="E33" i="1"/>
  <c r="D33" i="1"/>
  <c r="C33" i="1"/>
  <c r="B33" i="1"/>
  <c r="A33" i="1"/>
  <c r="C32" i="1"/>
  <c r="B32" i="1"/>
  <c r="C31" i="1"/>
  <c r="B31" i="1"/>
  <c r="A31" i="1"/>
  <c r="N17" i="1"/>
  <c r="M17" i="1"/>
  <c r="L17" i="1"/>
  <c r="J17" i="1"/>
  <c r="I17" i="1"/>
  <c r="H17" i="1"/>
  <c r="G17" i="1"/>
  <c r="F17" i="1"/>
  <c r="E17" i="1"/>
  <c r="D17" i="1"/>
  <c r="C17" i="1"/>
  <c r="B17" i="1"/>
  <c r="A17" i="1"/>
  <c r="N16" i="1"/>
  <c r="M16" i="1"/>
  <c r="L16" i="1"/>
  <c r="J16" i="1"/>
  <c r="I16" i="1"/>
  <c r="H16" i="1"/>
  <c r="G16" i="1"/>
  <c r="F16" i="1"/>
  <c r="E16" i="1"/>
  <c r="D16" i="1"/>
  <c r="C16" i="1"/>
  <c r="B16" i="1"/>
  <c r="A16" i="1"/>
  <c r="N15" i="1"/>
  <c r="M15" i="1"/>
  <c r="L15" i="1"/>
  <c r="J15" i="1"/>
  <c r="I15" i="1"/>
  <c r="H15" i="1"/>
  <c r="G15" i="1"/>
  <c r="F15" i="1"/>
  <c r="E15" i="1"/>
  <c r="D15" i="1"/>
  <c r="C15" i="1"/>
  <c r="B15" i="1"/>
  <c r="A15" i="1"/>
  <c r="N14" i="1"/>
  <c r="M14" i="1"/>
  <c r="L14" i="1"/>
  <c r="J14" i="1"/>
  <c r="I14" i="1"/>
  <c r="H14" i="1"/>
  <c r="G14" i="1"/>
  <c r="F14" i="1"/>
  <c r="E14" i="1"/>
  <c r="D14" i="1"/>
  <c r="C14" i="1"/>
  <c r="B14" i="1"/>
  <c r="A14" i="1"/>
  <c r="N13" i="1"/>
  <c r="M13" i="1"/>
  <c r="L13" i="1"/>
  <c r="J13" i="1"/>
  <c r="I13" i="1"/>
  <c r="H13" i="1"/>
  <c r="G13" i="1"/>
  <c r="F13" i="1"/>
  <c r="E13" i="1"/>
  <c r="D13" i="1"/>
  <c r="C13" i="1"/>
  <c r="B13" i="1"/>
  <c r="A13" i="1"/>
  <c r="N12" i="1"/>
  <c r="M12" i="1"/>
  <c r="L12" i="1"/>
  <c r="J12" i="1"/>
  <c r="I12" i="1"/>
  <c r="H12" i="1"/>
  <c r="G12" i="1"/>
  <c r="F12" i="1"/>
  <c r="E12" i="1"/>
  <c r="D12" i="1"/>
  <c r="C12" i="1"/>
  <c r="B12" i="1"/>
  <c r="A12" i="1"/>
  <c r="N11" i="1"/>
  <c r="M11" i="1"/>
  <c r="L11" i="1"/>
  <c r="J11" i="1"/>
  <c r="I11" i="1"/>
  <c r="H11" i="1"/>
  <c r="G11" i="1"/>
  <c r="F11" i="1"/>
  <c r="E11" i="1"/>
  <c r="D11" i="1"/>
  <c r="C11" i="1"/>
  <c r="B11" i="1"/>
  <c r="A11" i="1"/>
  <c r="N10" i="1"/>
  <c r="M10" i="1"/>
  <c r="L10" i="1"/>
  <c r="J10" i="1"/>
  <c r="I10" i="1"/>
  <c r="H10" i="1"/>
  <c r="G10" i="1"/>
  <c r="F10" i="1"/>
  <c r="E10" i="1"/>
  <c r="D10" i="1"/>
  <c r="C10" i="1"/>
  <c r="B10" i="1"/>
  <c r="A10" i="1"/>
  <c r="N9" i="1"/>
  <c r="M9" i="1"/>
  <c r="L9" i="1"/>
  <c r="J9" i="1"/>
  <c r="I9" i="1"/>
  <c r="H9" i="1"/>
  <c r="G9" i="1"/>
  <c r="F9" i="1"/>
  <c r="E9" i="1"/>
  <c r="D9" i="1"/>
  <c r="C9" i="1"/>
  <c r="B9" i="1"/>
  <c r="A9" i="1"/>
  <c r="N8" i="1"/>
  <c r="M8" i="1"/>
  <c r="L8" i="1"/>
  <c r="J8" i="1"/>
  <c r="I8" i="1"/>
  <c r="H8" i="1"/>
  <c r="G8" i="1"/>
  <c r="F8" i="1"/>
  <c r="E8" i="1"/>
  <c r="D8" i="1"/>
  <c r="C8" i="1"/>
  <c r="B8" i="1"/>
  <c r="A8" i="1"/>
  <c r="N7" i="1"/>
  <c r="M7" i="1"/>
  <c r="L7" i="1"/>
  <c r="J7" i="1"/>
  <c r="I7" i="1"/>
  <c r="H7" i="1"/>
  <c r="G7" i="1"/>
  <c r="F7" i="1"/>
  <c r="E7" i="1"/>
  <c r="D7" i="1"/>
  <c r="C7" i="1"/>
  <c r="B7" i="1"/>
  <c r="A7" i="1"/>
  <c r="N6" i="1"/>
  <c r="M6" i="1"/>
  <c r="L6" i="1"/>
  <c r="J6" i="1"/>
  <c r="I6" i="1"/>
  <c r="H6" i="1"/>
  <c r="G6" i="1"/>
  <c r="F6" i="1"/>
  <c r="E6" i="1"/>
  <c r="D6" i="1"/>
  <c r="C6" i="1"/>
  <c r="B6" i="1"/>
  <c r="A6" i="1"/>
  <c r="N5" i="1"/>
  <c r="M5" i="1"/>
  <c r="L5" i="1"/>
  <c r="J5" i="1"/>
  <c r="I5" i="1"/>
  <c r="H5" i="1"/>
  <c r="G5" i="1"/>
  <c r="F5" i="1"/>
  <c r="E5" i="1"/>
  <c r="D5" i="1"/>
  <c r="C5" i="1"/>
  <c r="B5" i="1"/>
  <c r="A5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K4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00000000-0006-0000-0000-000006000000}">
      <text>
        <r>
          <rPr>
            <sz val="10"/>
            <color rgb="FF000000"/>
            <rFont val="Arial"/>
            <scheme val="minor"/>
          </rPr>
          <t>Supplied by item 24
	-Josh Brake</t>
        </r>
      </text>
    </comment>
    <comment ref="B12" authorId="0" shapeId="0" xr:uid="{00000000-0006-0000-0000-000005000000}">
      <text>
        <r>
          <rPr>
            <sz val="10"/>
            <color rgb="FF000000"/>
            <rFont val="Arial"/>
            <scheme val="minor"/>
          </rPr>
          <t>Supplied by item 24
	-Josh Brake</t>
        </r>
      </text>
    </comment>
    <comment ref="B15" authorId="0" shapeId="0" xr:uid="{00000000-0006-0000-0000-000004000000}">
      <text>
        <r>
          <rPr>
            <sz val="10"/>
            <color rgb="FF000000"/>
            <rFont val="Arial"/>
            <scheme val="minor"/>
          </rPr>
          <t>Supplied by item 24
	-Josh Brake</t>
        </r>
      </text>
    </comment>
    <comment ref="B20" authorId="0" shapeId="0" xr:uid="{00000000-0006-0000-0000-000003000000}">
      <text>
        <r>
          <rPr>
            <sz val="10"/>
            <color rgb="FF000000"/>
            <rFont val="Arial"/>
            <scheme val="minor"/>
          </rPr>
          <t>Leave out for now
	-Josh Brake</t>
        </r>
      </text>
    </comment>
    <comment ref="B22" authorId="0" shapeId="0" xr:uid="{00000000-0006-0000-0000-000002000000}">
      <text>
        <r>
          <rPr>
            <sz val="10"/>
            <color rgb="FF000000"/>
            <rFont val="Arial"/>
            <scheme val="minor"/>
          </rPr>
          <t>Leave out for now
	-Josh Brake</t>
        </r>
      </text>
    </comment>
    <comment ref="B40" authorId="0" shapeId="0" xr:uid="{00000000-0006-0000-0000-000007000000}">
      <text>
        <r>
          <rPr>
            <sz val="10"/>
            <color rgb="FF000000"/>
            <rFont val="Arial"/>
            <scheme val="minor"/>
          </rPr>
          <t>Cut 1 ft. long section for each kit.
	-Josh Brake</t>
        </r>
      </text>
    </comment>
    <comment ref="B45" authorId="0" shapeId="0" xr:uid="{00000000-0006-0000-0000-000001000000}">
      <text>
        <r>
          <rPr>
            <sz val="10"/>
            <color rgb="FF000000"/>
            <rFont val="Arial"/>
            <scheme val="minor"/>
          </rPr>
          <t>On order as of 8/10
	-Josh Brake</t>
        </r>
      </text>
    </comment>
  </commentList>
</comments>
</file>

<file path=xl/sharedStrings.xml><?xml version="1.0" encoding="utf-8"?>
<sst xmlns="http://schemas.openxmlformats.org/spreadsheetml/2006/main" count="293" uniqueCount="208">
  <si>
    <t>Notes for kit assembly
- Make sure all SMT parts are labeled with their value using a sharpie or pen (esp. capacitors since they don't have any markings)
- The male headers for J2, J3, and J6 are all covered by the 40-pin strip of headers (part 24). No need to break the 40-pin strip, just place it in the kit as is.</t>
  </si>
  <si>
    <t>Development Board</t>
  </si>
  <si>
    <t>Breadboard Adapter</t>
  </si>
  <si>
    <t>Subtotal</t>
  </si>
  <si>
    <t>Cable</t>
  </si>
  <si>
    <t>40-pin ribbon cable - 50' (ft)</t>
  </si>
  <si>
    <t>3M</t>
  </si>
  <si>
    <t>3365/40 300</t>
  </si>
  <si>
    <t>Digikey</t>
  </si>
  <si>
    <t>3M157807-50-ND</t>
  </si>
  <si>
    <t>40-pin ribbon cable connectors</t>
  </si>
  <si>
    <t>Sullins Connector Solutions</t>
  </si>
  <si>
    <t>SFH210-PPPC-D20-ID-BK</t>
  </si>
  <si>
    <t>S9294-ND</t>
  </si>
  <si>
    <t>Anti-static bags</t>
  </si>
  <si>
    <t>Botron Company Inc.</t>
  </si>
  <si>
    <t>B12068</t>
  </si>
  <si>
    <t>2071-B12068-ND</t>
  </si>
  <si>
    <t>USB-A to Micro B 2.0 Cable</t>
  </si>
  <si>
    <t>Monoprice</t>
  </si>
  <si>
    <t>Total</t>
  </si>
  <si>
    <t>Item</t>
  </si>
  <si>
    <t>Description</t>
  </si>
  <si>
    <t>Qty</t>
  </si>
  <si>
    <t>Reference(s)</t>
  </si>
  <si>
    <t>Value</t>
  </si>
  <si>
    <t>Manufacturer</t>
  </si>
  <si>
    <t>MPN</t>
  </si>
  <si>
    <t>Distributor</t>
  </si>
  <si>
    <t>DPN</t>
  </si>
  <si>
    <t>Unit Cost</t>
  </si>
  <si>
    <t>Extended Cost</t>
  </si>
  <si>
    <t>LibPart</t>
  </si>
  <si>
    <t>Footprint</t>
  </si>
  <si>
    <t>Datasheet</t>
  </si>
  <si>
    <t>Decoupling capacitors</t>
  </si>
  <si>
    <t>C1, C2, C3, C4</t>
  </si>
  <si>
    <t>10µ</t>
  </si>
  <si>
    <t>Samsung Electro-Mechanics</t>
  </si>
  <si>
    <t>CL21A106KOQNNNG</t>
  </si>
  <si>
    <t>1276-6455-1-ND</t>
  </si>
  <si>
    <t>Device:C</t>
  </si>
  <si>
    <t>Capacitor_SMD:C_0805_2012Metric_Pad1.18x1.45mm_HandSolder</t>
  </si>
  <si>
    <t>~</t>
  </si>
  <si>
    <t>LED (VIN) - Red</t>
  </si>
  <si>
    <t>D1</t>
  </si>
  <si>
    <t>LED (R)</t>
  </si>
  <si>
    <t>Dialight</t>
  </si>
  <si>
    <t>5988110107F</t>
  </si>
  <si>
    <t>350-2038-1-ND</t>
  </si>
  <si>
    <t>Device:LED</t>
  </si>
  <si>
    <t>LED_SMD:LED_0805_2012Metric_Pad1.15x1.40mm_HandSolder</t>
  </si>
  <si>
    <t>LEDs (MCU) - Green</t>
  </si>
  <si>
    <t>D2, D3, D4, D5</t>
  </si>
  <si>
    <t>LED (G)</t>
  </si>
  <si>
    <t>5988170107F</t>
  </si>
  <si>
    <t>350-2044-1-ND</t>
  </si>
  <si>
    <t>LEDs (FPGA) - Blue</t>
  </si>
  <si>
    <t>D6, D7, D8</t>
  </si>
  <si>
    <t>LED (B)</t>
  </si>
  <si>
    <t>5988191107F</t>
  </si>
  <si>
    <t>350-4359-1-ND</t>
  </si>
  <si>
    <t>Mounting Holes</t>
  </si>
  <si>
    <t>H1, H2, H3, H4</t>
  </si>
  <si>
    <t>MountingHole</t>
  </si>
  <si>
    <t>N/A</t>
  </si>
  <si>
    <t>Mechanical:MountingHole_Pad</t>
  </si>
  <si>
    <t>MountingHole:MountingHole_4.3mm_M4_Pad</t>
  </si>
  <si>
    <t>Screw terminal for VIN</t>
  </si>
  <si>
    <t>J1</t>
  </si>
  <si>
    <t>Screw_Terminal_01x02</t>
  </si>
  <si>
    <t>Phoenix Contact</t>
  </si>
  <si>
    <t>1935161</t>
  </si>
  <si>
    <t>277-1667-ND</t>
  </si>
  <si>
    <t>Connector:Screw_Terminal_01x02</t>
  </si>
  <si>
    <t>TerminalBlock_Phoenix:TerminalBlock_Phoenix_MKDS-1,5-2-5.08_1x02_P5.08mm_Horizontal</t>
  </si>
  <si>
    <t>https://media.digikey.com/pdf/Data%20Sheets/Phoenix%20Contact%20PDFs/1729128.pdf</t>
  </si>
  <si>
    <t>Male pins for jumper</t>
  </si>
  <si>
    <t>J2</t>
  </si>
  <si>
    <t>Conn_01x03</t>
  </si>
  <si>
    <t>Connector_Generic:Conn_01x03</t>
  </si>
  <si>
    <t>Connector_PinHeader_2.54mm:PinHeader_1x03_P2.54mm_Vertical</t>
  </si>
  <si>
    <t>J3</t>
  </si>
  <si>
    <t>Conn_02x08_Top_Bottom</t>
  </si>
  <si>
    <t>PREC008DAAN-RC</t>
  </si>
  <si>
    <t>S2012EC-08-ND</t>
  </si>
  <si>
    <t>Connector_Generic:Conn_02x08_Odd_Even</t>
  </si>
  <si>
    <t>Connector_PinHeader_2.54mm:PinHeader_2x08_P2.54mm_Vertical</t>
  </si>
  <si>
    <t>Header for ribbon cable</t>
  </si>
  <si>
    <t>J4</t>
  </si>
  <si>
    <t>Conn_02x20_Odd_Even</t>
  </si>
  <si>
    <t>SBH11-PBPC-D20-ST-BK</t>
  </si>
  <si>
    <t>S9175-ND</t>
  </si>
  <si>
    <t>Connector_Generic:Conn_02x20_Top_Bottom</t>
  </si>
  <si>
    <t>Connector_PinHeader_2.54mm:PinHeader_2x20_P2.54mm_Vertical</t>
  </si>
  <si>
    <t>PMOD female sockets</t>
  </si>
  <si>
    <t>J5</t>
  </si>
  <si>
    <t>Conn_01x06</t>
  </si>
  <si>
    <t>PPPC061LGBN-RC</t>
  </si>
  <si>
    <t>S5481-ND</t>
  </si>
  <si>
    <t>Connector_Generic:Conn_01x06</t>
  </si>
  <si>
    <t>Connector_PinSocket_2.54mm:PinSocket_1x06_P2.54mm_Vertical</t>
  </si>
  <si>
    <t>J6</t>
  </si>
  <si>
    <t>Conn_01x02</t>
  </si>
  <si>
    <t>Connector_Generic:Conn_01x02</t>
  </si>
  <si>
    <t>Connector_PinHeader_2.54mm:PinHeader_1x02_P2.54mm_Vertical</t>
  </si>
  <si>
    <t>10k resistors</t>
  </si>
  <si>
    <t>R2, R3</t>
  </si>
  <si>
    <t>10k</t>
  </si>
  <si>
    <t>Stackpole Electronics Inc.</t>
  </si>
  <si>
    <t>RNCP0805FTD10K0</t>
  </si>
  <si>
    <t>RNCP0805FTD10K0CT-ND</t>
  </si>
  <si>
    <t>Device:R_US</t>
  </si>
  <si>
    <t>Resistor_SMD:R_0805_2012Metric_Pad1.20x1.40mm_HandSolder</t>
  </si>
  <si>
    <t>1k resistors</t>
  </si>
  <si>
    <t>R1, R4, R5, R6, R7, R8, R9, R10, R11</t>
  </si>
  <si>
    <t>1k</t>
  </si>
  <si>
    <t>RNCP0805FTD1K00CT-ND</t>
  </si>
  <si>
    <t>Push buttons</t>
  </si>
  <si>
    <t>SW0, SW1, SW2, SW3, SW5, SW6</t>
  </si>
  <si>
    <t>SW_Push</t>
  </si>
  <si>
    <t>APEM Inc.</t>
  </si>
  <si>
    <t>MJTP1230</t>
  </si>
  <si>
    <t>679-2428-ND</t>
  </si>
  <si>
    <t>Switch:SW_Push</t>
  </si>
  <si>
    <t>Button_Switch_THT:SW_PUSH_6mm_H4.3mm</t>
  </si>
  <si>
    <t>https://www3.panasonic.biz/ac/e_download/control/switch/light-touch/catalog/sw_lt_eng_5n.pdf</t>
  </si>
  <si>
    <t>4 pin DIP switch</t>
  </si>
  <si>
    <t>SW4</t>
  </si>
  <si>
    <t>SW_DIP_x04</t>
  </si>
  <si>
    <t>Grayhill Inc.</t>
  </si>
  <si>
    <t>78B04ST</t>
  </si>
  <si>
    <t>GH7184-ND</t>
  </si>
  <si>
    <t>Switch:SW_DIP_x04</t>
  </si>
  <si>
    <t>Button_Switch_THT:SW_DIP_SPSTx04_Slide_6.7x11.72mm_W7.62mm_P2.54mm_LowProfile</t>
  </si>
  <si>
    <t>https://www.grayhill.com/documents/78-Datasheet</t>
  </si>
  <si>
    <t>MCU dev board</t>
  </si>
  <si>
    <t>U1</t>
  </si>
  <si>
    <t>NUCLEO-LxxxKx</t>
  </si>
  <si>
    <t>ST Microelectronics</t>
  </si>
  <si>
    <t>NUCLEO-L432KC</t>
  </si>
  <si>
    <t>497-16592-ND</t>
  </si>
  <si>
    <t>E155:NUCLEO-LxxxKx</t>
  </si>
  <si>
    <t>E155 Footprints:NUCLEO-32</t>
  </si>
  <si>
    <t>https://content.arduino.cc/assets/NANOEveryV3.0_sch.pdf</t>
  </si>
  <si>
    <t>Headers for MCU board</t>
  </si>
  <si>
    <t>Conn_01x24</t>
  </si>
  <si>
    <t>PPTC241LFBN-RC</t>
  </si>
  <si>
    <t>S7022-ND</t>
  </si>
  <si>
    <t>FPGA dev board</t>
  </si>
  <si>
    <t>U2</t>
  </si>
  <si>
    <t>UPduino_v3.1</t>
  </si>
  <si>
    <t>tinyVision.ai</t>
  </si>
  <si>
    <t>UPduino v3.1</t>
  </si>
  <si>
    <t>E155 Symbols:UPduino_v3.1</t>
  </si>
  <si>
    <t>E155 Footprints:UPduino_v3.1</t>
  </si>
  <si>
    <t>https://upduino.readthedocs.io/en/latest/features/specs.html#upduino-pinout</t>
  </si>
  <si>
    <t>Headers for FPGA board</t>
  </si>
  <si>
    <t>Conn_01x15</t>
  </si>
  <si>
    <t>PPTC151LFBN-RC</t>
  </si>
  <si>
    <t>S7013-ND</t>
  </si>
  <si>
    <t>5 V low dropout voltage regulator</t>
  </si>
  <si>
    <t>U3</t>
  </si>
  <si>
    <t>5 V LDO</t>
  </si>
  <si>
    <t>Regulator_Linear:L7805</t>
  </si>
  <si>
    <t>3.3 V low dropout voltage regulator</t>
  </si>
  <si>
    <t>U4</t>
  </si>
  <si>
    <t>3.3V LDO</t>
  </si>
  <si>
    <t>Regulator_Linear:LD1086DT33TR</t>
  </si>
  <si>
    <t>Package_TO_SOT_SMD:TO-252-2</t>
  </si>
  <si>
    <t>Headers for MikroBUS socket</t>
  </si>
  <si>
    <t>U5</t>
  </si>
  <si>
    <t>mikroBUS_SOCKET</t>
  </si>
  <si>
    <t>PPPC081LFBN-RC</t>
  </si>
  <si>
    <t>S7041-ND</t>
  </si>
  <si>
    <t>E155:mikroBUS_SOCKET</t>
  </si>
  <si>
    <t>E155 Footprints:MIKROBUS_HOST_CONN</t>
  </si>
  <si>
    <t>Jumpers</t>
  </si>
  <si>
    <t>QPC02SXGN-RC</t>
  </si>
  <si>
    <t>S9337-ND</t>
  </si>
  <si>
    <t>Breakaway male pin header (40 pins; for J2, J3, J6)</t>
  </si>
  <si>
    <t>PREC040SFAN-RC</t>
  </si>
  <si>
    <t>S1212EC-40-ND</t>
  </si>
  <si>
    <t>PCB</t>
  </si>
  <si>
    <t>PCBWay</t>
  </si>
  <si>
    <t>Male headers (1x20)</t>
  </si>
  <si>
    <t>J1, J3</t>
  </si>
  <si>
    <t>Conn_01x20</t>
  </si>
  <si>
    <t>PREC020SFAN-RC</t>
  </si>
  <si>
    <t>S1212EC-20-ND</t>
  </si>
  <si>
    <t>Connector_Generic:Conn_01x20</t>
  </si>
  <si>
    <t>Connector_PinHeader_2.54mm:PinHeader_1x20_P2.54mm_Vertical</t>
  </si>
  <si>
    <t>Keyed 2x20 ribbon cable connector</t>
  </si>
  <si>
    <t>40-pin Ribbon Cable Connector</t>
  </si>
  <si>
    <t>Connector_Generic:Conn_02x20_Odd_Even</t>
  </si>
  <si>
    <t>E155_Footprints:2x20 Pin Header Keyed</t>
  </si>
  <si>
    <t>LD1117DT50TR</t>
  </si>
  <si>
    <t>https://www.st.com/content/ccc/resource/technical/document/datasheet/99/3b/7d/91/91/51/4b/be/CD00000544.pdf/files/CD00000544.pdf/jcr:content/translations/en.CD00000544.pdf</t>
  </si>
  <si>
    <t>497-1238-1-ND</t>
  </si>
  <si>
    <t>497-1235-1-ND</t>
  </si>
  <si>
    <t>LD1117DT33CTR</t>
  </si>
  <si>
    <t>8 pin DIP switch</t>
  </si>
  <si>
    <t>SW7</t>
  </si>
  <si>
    <t>SW_DIP_x08</t>
  </si>
  <si>
    <t>78B08ST</t>
  </si>
  <si>
    <t>GH7192-ND</t>
  </si>
  <si>
    <t>Switch:SW_DIP_x08</t>
  </si>
  <si>
    <t>Button_Switch_THT:SW_DIP_SPSTx08_Slide_6.7x21.88mm_W7.62mm_P2.54mm_LowProfile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</si>
</sst>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Helvetic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49" fontId="4" fillId="0" borderId="0" xfId="0" applyNumberFormat="1" applyFont="1"/>
    <xf numFmtId="0" fontId="6" fillId="0" borderId="1" xfId="0" applyFont="1" applyBorder="1"/>
    <xf numFmtId="0" fontId="7" fillId="0" borderId="0" xfId="0" applyFont="1"/>
    <xf numFmtId="0" fontId="4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ayhill.com/documents/78-Datasheet" TargetMode="External"/><Relationship Id="rId7" Type="http://schemas.openxmlformats.org/officeDocument/2006/relationships/hyperlink" Target="https://upduino.readthedocs.io/en/latest/features/specs.html" TargetMode="External"/><Relationship Id="rId2" Type="http://schemas.openxmlformats.org/officeDocument/2006/relationships/hyperlink" Target="https://www3.panasonic.biz/ac/e_download/control/switch/light-touch/catalog/sw_lt_eng_5n.pdf" TargetMode="External"/><Relationship Id="rId1" Type="http://schemas.openxmlformats.org/officeDocument/2006/relationships/hyperlink" Target="https://media.digikey.com/pdf/Data%20Sheets/Phoenix%20Contact%20PDFs/1729128.pdf" TargetMode="External"/><Relationship Id="rId6" Type="http://schemas.openxmlformats.org/officeDocument/2006/relationships/hyperlink" Target="http://tinyvision.ai/" TargetMode="External"/><Relationship Id="rId5" Type="http://schemas.openxmlformats.org/officeDocument/2006/relationships/hyperlink" Target="http://tinyvision.ai/" TargetMode="External"/><Relationship Id="rId4" Type="http://schemas.openxmlformats.org/officeDocument/2006/relationships/hyperlink" Target="https://content.arduino.cc/assets/NANOEveryV3.0_s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48"/>
  <sheetViews>
    <sheetView tabSelected="1" workbookViewId="0">
      <pane xSplit="2" topLeftCell="C1" activePane="topRight" state="frozen"/>
      <selection pane="topRight" activeCell="C46" sqref="C46"/>
    </sheetView>
  </sheetViews>
  <sheetFormatPr baseColWidth="10" defaultColWidth="12.6640625" defaultRowHeight="15.75" customHeight="1" x14ac:dyDescent="0.15"/>
  <cols>
    <col min="1" max="1" width="16.6640625" customWidth="1"/>
    <col min="2" max="2" width="35.5" customWidth="1"/>
    <col min="5" max="5" width="23.6640625" customWidth="1"/>
    <col min="7" max="7" width="21.6640625" bestFit="1" customWidth="1"/>
    <col min="12" max="12" width="34.33203125" customWidth="1"/>
  </cols>
  <sheetData>
    <row r="1" spans="1:15" ht="69" customHeight="1" x14ac:dyDescent="0.15">
      <c r="A1" s="1"/>
      <c r="B1" s="2" t="s">
        <v>0</v>
      </c>
    </row>
    <row r="2" spans="1:15" ht="13" x14ac:dyDescent="0.15">
      <c r="A2" s="1"/>
    </row>
    <row r="3" spans="1:15" ht="13" x14ac:dyDescent="0.15">
      <c r="A3" s="1" t="s">
        <v>1</v>
      </c>
    </row>
    <row r="4" spans="1:15" ht="13" x14ac:dyDescent="0.15">
      <c r="A4" s="3" t="str">
        <f>'E155 Development Board'!A1</f>
        <v>Item</v>
      </c>
      <c r="B4" s="3" t="str">
        <f>'E155 Development Board'!B1</f>
        <v>Description</v>
      </c>
      <c r="C4" s="3" t="str">
        <f>'E155 Development Board'!C1</f>
        <v>Qty</v>
      </c>
      <c r="D4" s="3" t="str">
        <f>'E155 Development Board'!D1</f>
        <v>Reference(s)</v>
      </c>
      <c r="E4" s="3" t="str">
        <f>'E155 Development Board'!E1</f>
        <v>Value</v>
      </c>
      <c r="F4" s="3" t="str">
        <f>'E155 Development Board'!F1</f>
        <v>Manufacturer</v>
      </c>
      <c r="G4" s="3" t="str">
        <f>'E155 Development Board'!G1</f>
        <v>MPN</v>
      </c>
      <c r="H4" s="3" t="str">
        <f>'E155 Development Board'!H1</f>
        <v>Distributor</v>
      </c>
      <c r="I4" s="3" t="str">
        <f>'E155 Development Board'!I1</f>
        <v>DPN</v>
      </c>
      <c r="J4" s="3" t="str">
        <f>'E155 Development Board'!J1</f>
        <v>Unit Cost</v>
      </c>
      <c r="K4" s="3" t="str">
        <f>'E155 Development Board'!K1</f>
        <v>Extended Cost</v>
      </c>
      <c r="L4" s="3" t="str">
        <f>'E155 Development Board'!L1</f>
        <v>LibPart</v>
      </c>
      <c r="M4" s="3" t="str">
        <f>'E155 Development Board'!M1</f>
        <v>Footprint</v>
      </c>
      <c r="N4" s="3" t="str">
        <f>'E155 Development Board'!N1</f>
        <v>Datasheet</v>
      </c>
      <c r="O4" s="3">
        <f>'E155 Development Board'!O1</f>
        <v>0</v>
      </c>
    </row>
    <row r="5" spans="1:15" ht="13" x14ac:dyDescent="0.15">
      <c r="A5" s="3">
        <f>'E155 Development Board'!A2</f>
        <v>1</v>
      </c>
      <c r="B5" s="3" t="str">
        <f>'E155 Development Board'!B2</f>
        <v>Decoupling capacitors</v>
      </c>
      <c r="C5" s="3">
        <f>'E155 Development Board'!C2</f>
        <v>4</v>
      </c>
      <c r="D5" s="3" t="str">
        <f>'E155 Development Board'!D2</f>
        <v>C1, C2, C3, C4</v>
      </c>
      <c r="E5" s="3" t="str">
        <f>'E155 Development Board'!E2</f>
        <v>10µ</v>
      </c>
      <c r="F5" s="3" t="str">
        <f>'E155 Development Board'!F2</f>
        <v>Samsung Electro-Mechanics</v>
      </c>
      <c r="G5" s="3" t="str">
        <f>'E155 Development Board'!G2</f>
        <v>CL21A106KOQNNNG</v>
      </c>
      <c r="H5" s="3" t="str">
        <f>'E155 Development Board'!H2</f>
        <v>Digikey</v>
      </c>
      <c r="I5" s="3" t="str">
        <f>'E155 Development Board'!I2</f>
        <v>1276-6455-1-ND</v>
      </c>
      <c r="J5" s="4">
        <f>'E155 Development Board'!J2</f>
        <v>0.11</v>
      </c>
      <c r="K5" s="4">
        <f>'E155 Development Board'!K2</f>
        <v>0.44</v>
      </c>
      <c r="L5" s="3" t="str">
        <f>'E155 Development Board'!L2</f>
        <v>Device:C</v>
      </c>
      <c r="M5" s="3" t="str">
        <f>'E155 Development Board'!M2</f>
        <v>Capacitor_SMD:C_0805_2012Metric_Pad1.18x1.45mm_HandSolder</v>
      </c>
      <c r="N5" s="3" t="str">
        <f>'E155 Development Board'!N2</f>
        <v>~</v>
      </c>
    </row>
    <row r="6" spans="1:15" ht="13" x14ac:dyDescent="0.15">
      <c r="A6" s="3">
        <f>'E155 Development Board'!A3</f>
        <v>2</v>
      </c>
      <c r="B6" s="3" t="str">
        <f>'E155 Development Board'!B3</f>
        <v>LED (VIN) - Red</v>
      </c>
      <c r="C6" s="3">
        <f>'E155 Development Board'!C3</f>
        <v>1</v>
      </c>
      <c r="D6" s="3" t="str">
        <f>'E155 Development Board'!D3</f>
        <v>D1</v>
      </c>
      <c r="E6" s="3" t="str">
        <f>'E155 Development Board'!E3</f>
        <v>LED (R)</v>
      </c>
      <c r="F6" s="3" t="str">
        <f>'E155 Development Board'!F3</f>
        <v>Dialight</v>
      </c>
      <c r="G6" s="3" t="str">
        <f>'E155 Development Board'!G3</f>
        <v>5988110107F</v>
      </c>
      <c r="H6" s="3" t="str">
        <f>'E155 Development Board'!H3</f>
        <v>Digikey</v>
      </c>
      <c r="I6" s="3" t="str">
        <f>'E155 Development Board'!I3</f>
        <v>350-2038-1-ND</v>
      </c>
      <c r="J6" s="4">
        <f>'E155 Development Board'!J3</f>
        <v>0.28999999999999998</v>
      </c>
      <c r="K6" s="4">
        <f>'E155 Development Board'!K3</f>
        <v>0.28999999999999998</v>
      </c>
      <c r="L6" s="3" t="str">
        <f>'E155 Development Board'!L3</f>
        <v>Device:LED</v>
      </c>
      <c r="M6" s="3" t="str">
        <f>'E155 Development Board'!M3</f>
        <v>LED_SMD:LED_0805_2012Metric_Pad1.15x1.40mm_HandSolder</v>
      </c>
      <c r="N6" s="3" t="str">
        <f>'E155 Development Board'!N3</f>
        <v>~</v>
      </c>
    </row>
    <row r="7" spans="1:15" ht="13" x14ac:dyDescent="0.15">
      <c r="A7" s="3">
        <f>'E155 Development Board'!A4</f>
        <v>3</v>
      </c>
      <c r="B7" s="3" t="str">
        <f>'E155 Development Board'!B4</f>
        <v>LEDs (MCU) - Green</v>
      </c>
      <c r="C7" s="3">
        <f>'E155 Development Board'!C4</f>
        <v>4</v>
      </c>
      <c r="D7" s="3" t="str">
        <f>'E155 Development Board'!D4</f>
        <v>D2, D3, D4, D5</v>
      </c>
      <c r="E7" s="3" t="str">
        <f>'E155 Development Board'!E4</f>
        <v>LED (G)</v>
      </c>
      <c r="F7" s="3" t="str">
        <f>'E155 Development Board'!F4</f>
        <v>Dialight</v>
      </c>
      <c r="G7" s="3" t="str">
        <f>'E155 Development Board'!G4</f>
        <v>5988170107F</v>
      </c>
      <c r="H7" s="3" t="str">
        <f>'E155 Development Board'!H4</f>
        <v>Digikey</v>
      </c>
      <c r="I7" s="3" t="str">
        <f>'E155 Development Board'!I4</f>
        <v>350-2044-1-ND</v>
      </c>
      <c r="J7" s="4">
        <f>'E155 Development Board'!J4</f>
        <v>0.28999999999999998</v>
      </c>
      <c r="K7" s="4">
        <f>'E155 Development Board'!K4</f>
        <v>1.1599999999999999</v>
      </c>
      <c r="L7" s="3">
        <f>'E155 Development Board'!L4</f>
        <v>0</v>
      </c>
      <c r="M7" s="3">
        <f>'E155 Development Board'!M4</f>
        <v>0</v>
      </c>
      <c r="N7" s="3">
        <f>'E155 Development Board'!N4</f>
        <v>0</v>
      </c>
    </row>
    <row r="8" spans="1:15" ht="13" x14ac:dyDescent="0.15">
      <c r="A8" s="3">
        <f>'E155 Development Board'!A5</f>
        <v>4</v>
      </c>
      <c r="B8" s="3" t="str">
        <f>'E155 Development Board'!B5</f>
        <v>LEDs (FPGA) - Blue</v>
      </c>
      <c r="C8" s="3">
        <f>'E155 Development Board'!C5</f>
        <v>3</v>
      </c>
      <c r="D8" s="3" t="str">
        <f>'E155 Development Board'!D5</f>
        <v>D6, D7, D8</v>
      </c>
      <c r="E8" s="3" t="str">
        <f>'E155 Development Board'!E5</f>
        <v>LED (B)</v>
      </c>
      <c r="F8" s="3" t="str">
        <f>'E155 Development Board'!F5</f>
        <v>Dialight</v>
      </c>
      <c r="G8" s="3" t="str">
        <f>'E155 Development Board'!G5</f>
        <v>5988191107F</v>
      </c>
      <c r="H8" s="3" t="str">
        <f>'E155 Development Board'!H5</f>
        <v>Digikey</v>
      </c>
      <c r="I8" s="3" t="str">
        <f>'E155 Development Board'!I5</f>
        <v>350-4359-1-ND</v>
      </c>
      <c r="J8" s="4">
        <f>'E155 Development Board'!J5</f>
        <v>0.57999999999999996</v>
      </c>
      <c r="K8" s="4">
        <f>'E155 Development Board'!K5</f>
        <v>1.7399999999999998</v>
      </c>
      <c r="L8" s="3">
        <f>'E155 Development Board'!L5</f>
        <v>0</v>
      </c>
      <c r="M8" s="3">
        <f>'E155 Development Board'!M5</f>
        <v>0</v>
      </c>
      <c r="N8" s="3">
        <f>'E155 Development Board'!N5</f>
        <v>0</v>
      </c>
    </row>
    <row r="9" spans="1:15" ht="13" x14ac:dyDescent="0.15">
      <c r="A9" s="3">
        <f>'E155 Development Board'!A6</f>
        <v>5</v>
      </c>
      <c r="B9" s="3" t="str">
        <f>'E155 Development Board'!B6</f>
        <v>Mounting Holes</v>
      </c>
      <c r="C9" s="3">
        <f>'E155 Development Board'!C6</f>
        <v>4</v>
      </c>
      <c r="D9" s="3" t="str">
        <f>'E155 Development Board'!D6</f>
        <v>H1, H2, H3, H4</v>
      </c>
      <c r="E9" s="3" t="str">
        <f>'E155 Development Board'!E6</f>
        <v>MountingHole</v>
      </c>
      <c r="F9" s="3" t="str">
        <f>'E155 Development Board'!F6</f>
        <v>N/A</v>
      </c>
      <c r="G9" s="3">
        <f>'E155 Development Board'!G6</f>
        <v>0</v>
      </c>
      <c r="H9" s="3">
        <f>'E155 Development Board'!H6</f>
        <v>0</v>
      </c>
      <c r="I9" s="3">
        <f>'E155 Development Board'!I6</f>
        <v>0</v>
      </c>
      <c r="J9" s="4">
        <f>'E155 Development Board'!J6</f>
        <v>0</v>
      </c>
      <c r="K9" s="4">
        <f>'E155 Development Board'!K6</f>
        <v>0</v>
      </c>
      <c r="L9" s="3" t="str">
        <f>'E155 Development Board'!L6</f>
        <v>Mechanical:MountingHole_Pad</v>
      </c>
      <c r="M9" s="3" t="str">
        <f>'E155 Development Board'!M6</f>
        <v>MountingHole:MountingHole_4.3mm_M4_Pad</v>
      </c>
      <c r="N9" s="3" t="str">
        <f>'E155 Development Board'!N6</f>
        <v>~</v>
      </c>
    </row>
    <row r="10" spans="1:15" ht="13" x14ac:dyDescent="0.15">
      <c r="A10" s="3">
        <f>'E155 Development Board'!A7</f>
        <v>6</v>
      </c>
      <c r="B10" s="3" t="str">
        <f>'E155 Development Board'!B7</f>
        <v>Screw terminal for VIN</v>
      </c>
      <c r="C10" s="3">
        <f>'E155 Development Board'!C7</f>
        <v>1</v>
      </c>
      <c r="D10" s="3" t="str">
        <f>'E155 Development Board'!D7</f>
        <v>J1</v>
      </c>
      <c r="E10" s="3" t="str">
        <f>'E155 Development Board'!E7</f>
        <v>Screw_Terminal_01x02</v>
      </c>
      <c r="F10" s="3" t="str">
        <f>'E155 Development Board'!F7</f>
        <v>Phoenix Contact</v>
      </c>
      <c r="G10" s="5" t="str">
        <f>'E155 Development Board'!G7</f>
        <v>1935161</v>
      </c>
      <c r="H10" s="3" t="str">
        <f>'E155 Development Board'!H7</f>
        <v>Digikey</v>
      </c>
      <c r="I10" s="3" t="str">
        <f>'E155 Development Board'!I7</f>
        <v>277-1667-ND</v>
      </c>
      <c r="J10" s="4">
        <f>'E155 Development Board'!J7</f>
        <v>0.49</v>
      </c>
      <c r="K10" s="4">
        <f>'E155 Development Board'!K7</f>
        <v>0.49</v>
      </c>
      <c r="L10" s="3" t="str">
        <f>'E155 Development Board'!L7</f>
        <v>Connector:Screw_Terminal_01x02</v>
      </c>
      <c r="M10" s="3" t="str">
        <f>'E155 Development Board'!M7</f>
        <v>TerminalBlock_Phoenix:TerminalBlock_Phoenix_MKDS-1,5-2-5.08_1x02_P5.08mm_Horizontal</v>
      </c>
      <c r="N10" s="6" t="str">
        <f>'E155 Development Board'!N7</f>
        <v>https://media.digikey.com/pdf/Data%20Sheets/Phoenix%20Contact%20PDFs/1729128.pdf</v>
      </c>
    </row>
    <row r="11" spans="1:15" ht="13" x14ac:dyDescent="0.15">
      <c r="A11" s="3">
        <f>'E155 Development Board'!A8</f>
        <v>7</v>
      </c>
      <c r="B11" s="3" t="str">
        <f>'E155 Development Board'!B8</f>
        <v>Male pins for jumper</v>
      </c>
      <c r="C11" s="3">
        <f>'E155 Development Board'!C8</f>
        <v>1</v>
      </c>
      <c r="D11" s="3" t="str">
        <f>'E155 Development Board'!D8</f>
        <v>J2</v>
      </c>
      <c r="E11" s="3" t="str">
        <f>'E155 Development Board'!E8</f>
        <v>Conn_01x03</v>
      </c>
      <c r="F11" s="3">
        <f>'E155 Development Board'!F8</f>
        <v>0</v>
      </c>
      <c r="G11" s="3">
        <f>'E155 Development Board'!G8</f>
        <v>0</v>
      </c>
      <c r="H11" s="3">
        <f>'E155 Development Board'!H8</f>
        <v>0</v>
      </c>
      <c r="I11" s="3">
        <f>'E155 Development Board'!I8</f>
        <v>0</v>
      </c>
      <c r="J11" s="4">
        <f>'E155 Development Board'!J8</f>
        <v>0</v>
      </c>
      <c r="K11" s="4">
        <f>'E155 Development Board'!K8</f>
        <v>0</v>
      </c>
      <c r="L11" s="3" t="str">
        <f>'E155 Development Board'!L8</f>
        <v>Connector_Generic:Conn_01x03</v>
      </c>
      <c r="M11" s="3" t="str">
        <f>'E155 Development Board'!M8</f>
        <v>Connector_PinHeader_2.54mm:PinHeader_1x03_P2.54mm_Vertical</v>
      </c>
      <c r="N11" s="3" t="str">
        <f>'E155 Development Board'!N8</f>
        <v>~</v>
      </c>
    </row>
    <row r="12" spans="1:15" ht="13" x14ac:dyDescent="0.15">
      <c r="A12" s="3">
        <f>'E155 Development Board'!A9</f>
        <v>8</v>
      </c>
      <c r="B12" s="3" t="str">
        <f>'E155 Development Board'!B9</f>
        <v>Male pins for jumper</v>
      </c>
      <c r="C12" s="3">
        <f>'E155 Development Board'!C9</f>
        <v>1</v>
      </c>
      <c r="D12" s="3" t="str">
        <f>'E155 Development Board'!D9</f>
        <v>J3</v>
      </c>
      <c r="E12" s="3" t="str">
        <f>'E155 Development Board'!E9</f>
        <v>Conn_02x08_Top_Bottom</v>
      </c>
      <c r="F12" s="3" t="str">
        <f>'E155 Development Board'!F9</f>
        <v>Sullins Connector Solutions</v>
      </c>
      <c r="G12" s="3" t="str">
        <f>'E155 Development Board'!G9</f>
        <v>PREC008DAAN-RC</v>
      </c>
      <c r="H12" s="3" t="str">
        <f>'E155 Development Board'!H9</f>
        <v>Digikey</v>
      </c>
      <c r="I12" s="3" t="str">
        <f>'E155 Development Board'!I9</f>
        <v>S2012EC-08-ND</v>
      </c>
      <c r="J12" s="4">
        <f>'E155 Development Board'!J9</f>
        <v>0.35</v>
      </c>
      <c r="K12" s="4">
        <f>'E155 Development Board'!K9</f>
        <v>0.35</v>
      </c>
      <c r="L12" s="3" t="str">
        <f>'E155 Development Board'!L9</f>
        <v>Connector_Generic:Conn_02x08_Odd_Even</v>
      </c>
      <c r="M12" s="3" t="str">
        <f>'E155 Development Board'!M9</f>
        <v>Connector_PinHeader_2.54mm:PinHeader_2x08_P2.54mm_Vertical</v>
      </c>
      <c r="N12" s="3" t="str">
        <f>'E155 Development Board'!N9</f>
        <v>~</v>
      </c>
    </row>
    <row r="13" spans="1:15" ht="13" x14ac:dyDescent="0.15">
      <c r="A13" s="3">
        <f>'E155 Development Board'!A10</f>
        <v>9</v>
      </c>
      <c r="B13" s="3" t="str">
        <f>'E155 Development Board'!B10</f>
        <v>Header for ribbon cable</v>
      </c>
      <c r="C13" s="3">
        <f>'E155 Development Board'!C10</f>
        <v>1</v>
      </c>
      <c r="D13" s="3" t="str">
        <f>'E155 Development Board'!D10</f>
        <v>J4</v>
      </c>
      <c r="E13" s="3" t="str">
        <f>'E155 Development Board'!E10</f>
        <v>Conn_02x20_Odd_Even</v>
      </c>
      <c r="F13" s="3" t="str">
        <f>'E155 Development Board'!F10</f>
        <v>Sullins Connector Solutions</v>
      </c>
      <c r="G13" s="3" t="str">
        <f>'E155 Development Board'!G10</f>
        <v>SBH11-PBPC-D20-ST-BK</v>
      </c>
      <c r="H13" s="3" t="str">
        <f>'E155 Development Board'!H10</f>
        <v>Digikey</v>
      </c>
      <c r="I13" s="3" t="str">
        <f>'E155 Development Board'!I10</f>
        <v>S9175-ND</v>
      </c>
      <c r="J13" s="4">
        <f>'E155 Development Board'!J10</f>
        <v>0.73</v>
      </c>
      <c r="K13" s="4">
        <f>'E155 Development Board'!K10</f>
        <v>0.73</v>
      </c>
      <c r="L13" s="3" t="str">
        <f>'E155 Development Board'!L10</f>
        <v>Connector_Generic:Conn_02x20_Top_Bottom</v>
      </c>
      <c r="M13" s="3" t="str">
        <f>'E155 Development Board'!M10</f>
        <v>Connector_PinHeader_2.54mm:PinHeader_2x20_P2.54mm_Vertical</v>
      </c>
      <c r="N13" s="3" t="str">
        <f>'E155 Development Board'!N10</f>
        <v>~</v>
      </c>
    </row>
    <row r="14" spans="1:15" ht="13" x14ac:dyDescent="0.15">
      <c r="A14" s="3">
        <f>'E155 Development Board'!A11</f>
        <v>10</v>
      </c>
      <c r="B14" s="3" t="str">
        <f>'E155 Development Board'!B11</f>
        <v>PMOD female sockets</v>
      </c>
      <c r="C14" s="3">
        <f>'E155 Development Board'!C11</f>
        <v>1</v>
      </c>
      <c r="D14" s="3" t="str">
        <f>'E155 Development Board'!D11</f>
        <v>J5</v>
      </c>
      <c r="E14" s="3" t="str">
        <f>'E155 Development Board'!E11</f>
        <v>Conn_01x06</v>
      </c>
      <c r="F14" s="3" t="str">
        <f>'E155 Development Board'!F11</f>
        <v>Sullins Connector Solutions</v>
      </c>
      <c r="G14" s="3" t="str">
        <f>'E155 Development Board'!G11</f>
        <v>PPPC061LGBN-RC</v>
      </c>
      <c r="H14" s="3" t="str">
        <f>'E155 Development Board'!H11</f>
        <v>Digikey</v>
      </c>
      <c r="I14" s="3" t="str">
        <f>'E155 Development Board'!I11</f>
        <v>S5481-ND</v>
      </c>
      <c r="J14" s="4">
        <f>'E155 Development Board'!J11</f>
        <v>0.66</v>
      </c>
      <c r="K14" s="4">
        <f>'E155 Development Board'!K11</f>
        <v>0.66</v>
      </c>
      <c r="L14" s="3" t="str">
        <f>'E155 Development Board'!L11</f>
        <v>Connector_Generic:Conn_01x06</v>
      </c>
      <c r="M14" s="3" t="str">
        <f>'E155 Development Board'!M11</f>
        <v>Connector_PinSocket_2.54mm:PinSocket_1x06_P2.54mm_Vertical</v>
      </c>
      <c r="N14" s="3" t="str">
        <f>'E155 Development Board'!N11</f>
        <v>~</v>
      </c>
    </row>
    <row r="15" spans="1:15" ht="13" x14ac:dyDescent="0.15">
      <c r="A15" s="3">
        <f>'E155 Development Board'!A12</f>
        <v>11</v>
      </c>
      <c r="B15" s="3" t="str">
        <f>'E155 Development Board'!B12</f>
        <v>Male pins for jumper</v>
      </c>
      <c r="C15" s="3">
        <f>'E155 Development Board'!C12</f>
        <v>1</v>
      </c>
      <c r="D15" s="3" t="str">
        <f>'E155 Development Board'!D12</f>
        <v>J6</v>
      </c>
      <c r="E15" s="3" t="str">
        <f>'E155 Development Board'!E12</f>
        <v>Conn_01x02</v>
      </c>
      <c r="F15" s="3">
        <f>'E155 Development Board'!F12</f>
        <v>0</v>
      </c>
      <c r="G15" s="3">
        <f>'E155 Development Board'!G12</f>
        <v>0</v>
      </c>
      <c r="H15" s="3">
        <f>'E155 Development Board'!H12</f>
        <v>0</v>
      </c>
      <c r="I15" s="3">
        <f>'E155 Development Board'!I12</f>
        <v>0</v>
      </c>
      <c r="J15" s="4">
        <f>'E155 Development Board'!J12</f>
        <v>0</v>
      </c>
      <c r="K15" s="4">
        <f>'E155 Development Board'!K12</f>
        <v>0</v>
      </c>
      <c r="L15" s="3" t="str">
        <f>'E155 Development Board'!L12</f>
        <v>Connector_Generic:Conn_01x02</v>
      </c>
      <c r="M15" s="3" t="str">
        <f>'E155 Development Board'!M12</f>
        <v>Connector_PinHeader_2.54mm:PinHeader_1x02_P2.54mm_Vertical</v>
      </c>
      <c r="N15" s="3" t="str">
        <f>'E155 Development Board'!N12</f>
        <v>~</v>
      </c>
    </row>
    <row r="16" spans="1:15" ht="13" x14ac:dyDescent="0.15">
      <c r="A16" s="3">
        <f>'E155 Development Board'!A13</f>
        <v>12</v>
      </c>
      <c r="B16" s="3" t="str">
        <f>'E155 Development Board'!B13</f>
        <v>10k resistors</v>
      </c>
      <c r="C16" s="3">
        <f>'E155 Development Board'!C13</f>
        <v>2</v>
      </c>
      <c r="D16" s="3" t="str">
        <f>'E155 Development Board'!D13</f>
        <v>R2, R3</v>
      </c>
      <c r="E16" s="3" t="str">
        <f>'E155 Development Board'!E13</f>
        <v>10k</v>
      </c>
      <c r="F16" s="3" t="str">
        <f>'E155 Development Board'!F13</f>
        <v>Stackpole Electronics Inc.</v>
      </c>
      <c r="G16" s="3" t="str">
        <f>'E155 Development Board'!G13</f>
        <v>RNCP0805FTD10K0</v>
      </c>
      <c r="H16" s="3" t="str">
        <f>'E155 Development Board'!H13</f>
        <v>Digikey</v>
      </c>
      <c r="I16" s="3" t="str">
        <f>'E155 Development Board'!I13</f>
        <v>RNCP0805FTD10K0CT-ND</v>
      </c>
      <c r="J16" s="4">
        <f>'E155 Development Board'!J13</f>
        <v>0.1</v>
      </c>
      <c r="K16" s="4">
        <f>'E155 Development Board'!K13</f>
        <v>0.2</v>
      </c>
      <c r="L16" s="3" t="str">
        <f>'E155 Development Board'!L13</f>
        <v>Device:R_US</v>
      </c>
      <c r="M16" s="3" t="str">
        <f>'E155 Development Board'!M13</f>
        <v>Resistor_SMD:R_0805_2012Metric_Pad1.20x1.40mm_HandSolder</v>
      </c>
      <c r="N16" s="3" t="str">
        <f>'E155 Development Board'!N13</f>
        <v>~</v>
      </c>
    </row>
    <row r="17" spans="1:14" ht="13" x14ac:dyDescent="0.15">
      <c r="A17" s="3">
        <f>'E155 Development Board'!A14</f>
        <v>13</v>
      </c>
      <c r="B17" s="3" t="str">
        <f>'E155 Development Board'!B14</f>
        <v>1k resistors</v>
      </c>
      <c r="C17" s="3">
        <f>'E155 Development Board'!C14</f>
        <v>9</v>
      </c>
      <c r="D17" s="3" t="str">
        <f>'E155 Development Board'!D14</f>
        <v>R1, R4, R5, R6, R7, R8, R9, R10, R11</v>
      </c>
      <c r="E17" s="3" t="str">
        <f>'E155 Development Board'!E14</f>
        <v>1k</v>
      </c>
      <c r="F17" s="3" t="str">
        <f>'E155 Development Board'!F14</f>
        <v>Stackpole Electronics Inc.</v>
      </c>
      <c r="G17" s="3" t="str">
        <f>'E155 Development Board'!G14</f>
        <v>RNCP0805FTD10K0</v>
      </c>
      <c r="H17" s="3" t="str">
        <f>'E155 Development Board'!H14</f>
        <v>Digikey</v>
      </c>
      <c r="I17" s="3" t="str">
        <f>'E155 Development Board'!I14</f>
        <v>RNCP0805FTD1K00CT-ND</v>
      </c>
      <c r="J17" s="4">
        <f>'E155 Development Board'!J14</f>
        <v>0.1</v>
      </c>
      <c r="K17" s="4">
        <f>'E155 Development Board'!K14</f>
        <v>0.9</v>
      </c>
      <c r="L17" s="3" t="str">
        <f>'E155 Development Board'!L14</f>
        <v>Device:R_US</v>
      </c>
      <c r="M17" s="3" t="str">
        <f>'E155 Development Board'!M14</f>
        <v>Resistor_SMD:R_0805_2012Metric_Pad1.20x1.40mm_HandSolder</v>
      </c>
      <c r="N17" s="3" t="str">
        <f>'E155 Development Board'!N14</f>
        <v>~</v>
      </c>
    </row>
    <row r="18" spans="1:14" ht="13" x14ac:dyDescent="0.15">
      <c r="A18" s="3">
        <f>'E155 Development Board'!A15</f>
        <v>14</v>
      </c>
      <c r="B18" s="3" t="str">
        <f>'E155 Development Board'!B15</f>
        <v>Push buttons</v>
      </c>
      <c r="C18" s="3">
        <f>'E155 Development Board'!C15</f>
        <v>6</v>
      </c>
      <c r="D18" s="3" t="str">
        <f>'E155 Development Board'!D15</f>
        <v>SW0, SW1, SW2, SW3, SW5, SW6</v>
      </c>
      <c r="E18" s="3" t="str">
        <f>'E155 Development Board'!E15</f>
        <v>SW_Push</v>
      </c>
      <c r="F18" s="3" t="str">
        <f>'E155 Development Board'!F15</f>
        <v>APEM Inc.</v>
      </c>
      <c r="G18" s="3" t="str">
        <f>'E155 Development Board'!G15</f>
        <v>MJTP1230</v>
      </c>
      <c r="H18" s="3" t="str">
        <f>'E155 Development Board'!H15</f>
        <v>Digikey</v>
      </c>
      <c r="I18" s="3" t="str">
        <f>'E155 Development Board'!I15</f>
        <v>679-2428-ND</v>
      </c>
      <c r="J18" s="4">
        <f>'E155 Development Board'!J15</f>
        <v>0.1</v>
      </c>
      <c r="K18" s="4">
        <f>'E155 Development Board'!K15</f>
        <v>0.60000000000000009</v>
      </c>
      <c r="L18" s="3" t="str">
        <f>'E155 Development Board'!L15</f>
        <v>Switch:SW_Push</v>
      </c>
      <c r="M18" s="3" t="str">
        <f>'E155 Development Board'!M15</f>
        <v>Button_Switch_THT:SW_PUSH_6mm_H4.3mm</v>
      </c>
      <c r="N18" s="3" t="str">
        <f>'E155 Development Board'!N15</f>
        <v>https://www3.panasonic.biz/ac/e_download/control/switch/light-touch/catalog/sw_lt_eng_5n.pdf</v>
      </c>
    </row>
    <row r="19" spans="1:14" ht="13" x14ac:dyDescent="0.15">
      <c r="A19" s="3">
        <f>'E155 Development Board'!A16</f>
        <v>15</v>
      </c>
      <c r="B19" s="3" t="str">
        <f>'E155 Development Board'!B16</f>
        <v>4 pin DIP switch</v>
      </c>
      <c r="C19" s="3">
        <f>'E155 Development Board'!C16</f>
        <v>1</v>
      </c>
      <c r="D19" s="3" t="str">
        <f>'E155 Development Board'!D16</f>
        <v>SW4</v>
      </c>
      <c r="E19" s="3" t="str">
        <f>'E155 Development Board'!E16</f>
        <v>SW_DIP_x04</v>
      </c>
      <c r="F19" s="3" t="str">
        <f>'E155 Development Board'!F16</f>
        <v>Grayhill Inc.</v>
      </c>
      <c r="G19" s="3" t="str">
        <f>'E155 Development Board'!G16</f>
        <v>78B04ST</v>
      </c>
      <c r="H19" s="3" t="str">
        <f>'E155 Development Board'!H16</f>
        <v>Digikey</v>
      </c>
      <c r="I19" s="3" t="str">
        <f>'E155 Development Board'!I16</f>
        <v>GH7184-ND</v>
      </c>
      <c r="J19" s="4">
        <f>'E155 Development Board'!J16</f>
        <v>1.37</v>
      </c>
      <c r="K19" s="4">
        <f>'E155 Development Board'!K16</f>
        <v>1.37</v>
      </c>
      <c r="L19" s="3" t="str">
        <f>'E155 Development Board'!L16</f>
        <v>Switch:SW_DIP_x04</v>
      </c>
      <c r="M19" s="3" t="str">
        <f>'E155 Development Board'!M16</f>
        <v>Button_Switch_THT:SW_DIP_SPSTx04_Slide_6.7x11.72mm_W7.62mm_P2.54mm_LowProfile</v>
      </c>
      <c r="N19" s="3" t="str">
        <f>'E155 Development Board'!N16</f>
        <v>https://www.grayhill.com/documents/78-Datasheet</v>
      </c>
    </row>
    <row r="20" spans="1:14" ht="13" x14ac:dyDescent="0.15">
      <c r="A20" s="3">
        <f>'E155 Development Board'!A17</f>
        <v>16</v>
      </c>
      <c r="B20" s="3" t="str">
        <f>'E155 Development Board'!B17</f>
        <v>MCU dev board</v>
      </c>
      <c r="C20" s="3">
        <f>'E155 Development Board'!C17</f>
        <v>1</v>
      </c>
      <c r="D20" s="3" t="str">
        <f>'E155 Development Board'!D17</f>
        <v>U1</v>
      </c>
      <c r="E20" s="3" t="str">
        <f>'E155 Development Board'!E17</f>
        <v>NUCLEO-LxxxKx</v>
      </c>
      <c r="F20" s="3" t="str">
        <f>'E155 Development Board'!F17</f>
        <v>ST Microelectronics</v>
      </c>
      <c r="G20" s="3" t="str">
        <f>'E155 Development Board'!G17</f>
        <v>NUCLEO-L432KC</v>
      </c>
      <c r="H20" s="3" t="str">
        <f>'E155 Development Board'!H17</f>
        <v>Digikey</v>
      </c>
      <c r="I20" s="3" t="str">
        <f>'E155 Development Board'!I17</f>
        <v>497-16592-ND</v>
      </c>
      <c r="J20" s="4">
        <f>'E155 Development Board'!J17</f>
        <v>10.99</v>
      </c>
      <c r="K20" s="4">
        <f>'E155 Development Board'!K17</f>
        <v>10.99</v>
      </c>
      <c r="L20" s="3" t="str">
        <f>'E155 Development Board'!L17</f>
        <v>E155:NUCLEO-LxxxKx</v>
      </c>
      <c r="M20" s="3" t="str">
        <f>'E155 Development Board'!M17</f>
        <v>E155 Footprints:NUCLEO-32</v>
      </c>
      <c r="N20" s="3" t="str">
        <f>'E155 Development Board'!N17</f>
        <v>https://content.arduino.cc/assets/NANOEveryV3.0_sch.pdf</v>
      </c>
    </row>
    <row r="21" spans="1:14" ht="13" x14ac:dyDescent="0.15">
      <c r="A21" s="3">
        <f>'E155 Development Board'!A18</f>
        <v>17</v>
      </c>
      <c r="B21" s="3" t="str">
        <f>'E155 Development Board'!B18</f>
        <v>Headers for MCU board</v>
      </c>
      <c r="C21" s="3">
        <f>'E155 Development Board'!C18</f>
        <v>2</v>
      </c>
      <c r="D21" s="3" t="str">
        <f>'E155 Development Board'!D18</f>
        <v>U1</v>
      </c>
      <c r="E21" s="3" t="str">
        <f>'E155 Development Board'!E20</f>
        <v>Conn_01x24</v>
      </c>
      <c r="F21" s="3" t="str">
        <f>'E155 Development Board'!F20</f>
        <v>Sullins Connector Solutions</v>
      </c>
      <c r="G21" s="3" t="str">
        <f>'E155 Development Board'!G20</f>
        <v>PPTC241LFBN-RC</v>
      </c>
      <c r="H21" s="3" t="str">
        <f>'E155 Development Board'!H20</f>
        <v>Digikey</v>
      </c>
      <c r="I21" s="3" t="str">
        <f>'E155 Development Board'!I20</f>
        <v>S7022-ND</v>
      </c>
      <c r="J21" s="4">
        <f>'E155 Development Board'!J20</f>
        <v>1.37</v>
      </c>
      <c r="K21" s="4">
        <f>'E155 Development Board'!K20</f>
        <v>2.74</v>
      </c>
      <c r="L21" s="3">
        <f>'E155 Development Board'!L29</f>
        <v>0</v>
      </c>
      <c r="M21" s="3">
        <f>'E155 Development Board'!M29</f>
        <v>0</v>
      </c>
      <c r="N21" s="3">
        <f>'E155 Development Board'!N29</f>
        <v>0</v>
      </c>
    </row>
    <row r="22" spans="1:14" ht="13" x14ac:dyDescent="0.15">
      <c r="A22" s="3">
        <f>'E155 Development Board'!A19</f>
        <v>18</v>
      </c>
      <c r="B22" s="3" t="str">
        <f>'E155 Development Board'!B19</f>
        <v>FPGA dev board</v>
      </c>
      <c r="C22" s="3">
        <f>'E155 Development Board'!C19</f>
        <v>1</v>
      </c>
      <c r="D22" s="3" t="str">
        <f>'E155 Development Board'!D19</f>
        <v>U2</v>
      </c>
      <c r="E22" s="3" t="str">
        <f>'E155 Development Board'!E19</f>
        <v>UPduino_v3.1</v>
      </c>
      <c r="F22" s="3" t="str">
        <f>'E155 Development Board'!F19</f>
        <v>tinyVision.ai</v>
      </c>
      <c r="G22" s="3" t="str">
        <f>'E155 Development Board'!G19</f>
        <v>UPduino v3.1</v>
      </c>
      <c r="H22" s="3" t="str">
        <f>'E155 Development Board'!H19</f>
        <v>tinyVision.ai</v>
      </c>
      <c r="I22" s="3" t="str">
        <f>'E155 Development Board'!I19</f>
        <v>UPduino v3.1</v>
      </c>
      <c r="J22" s="4">
        <f>'E155 Development Board'!J19</f>
        <v>30</v>
      </c>
      <c r="K22" s="4">
        <f>'E155 Development Board'!K19</f>
        <v>30</v>
      </c>
      <c r="L22" s="3" t="str">
        <f>'E155 Development Board'!L19</f>
        <v>E155 Symbols:UPduino_v3.1</v>
      </c>
      <c r="M22" s="3" t="str">
        <f>'E155 Development Board'!M19</f>
        <v>E155 Footprints:UPduino_v3.1</v>
      </c>
      <c r="N22" s="3" t="str">
        <f>'E155 Development Board'!N19</f>
        <v>https://upduino.readthedocs.io/en/latest/features/specs.html#upduino-pinout</v>
      </c>
    </row>
    <row r="23" spans="1:14" ht="13" x14ac:dyDescent="0.15">
      <c r="A23" s="3">
        <f>'E155 Development Board'!A20</f>
        <v>19</v>
      </c>
      <c r="B23" s="3" t="str">
        <f>'E155 Development Board'!B20</f>
        <v>Headers for FPGA board</v>
      </c>
      <c r="C23" s="3">
        <f>'E155 Development Board'!C20</f>
        <v>2</v>
      </c>
      <c r="D23" s="3" t="str">
        <f>'E155 Development Board'!D20</f>
        <v>U2</v>
      </c>
      <c r="E23" s="3" t="str">
        <f>'E155 Development Board'!E18</f>
        <v>Conn_01x15</v>
      </c>
      <c r="F23" s="3" t="str">
        <f>'E155 Development Board'!F18</f>
        <v>Sullins Connector Solutions</v>
      </c>
      <c r="G23" s="3" t="str">
        <f>'E155 Development Board'!G18</f>
        <v>PPTC151LFBN-RC</v>
      </c>
      <c r="H23" s="3" t="str">
        <f>'E155 Development Board'!H18</f>
        <v>Digikey</v>
      </c>
      <c r="I23" s="3" t="str">
        <f>'E155 Development Board'!I18</f>
        <v>S7013-ND</v>
      </c>
      <c r="J23" s="4">
        <f>'E155 Development Board'!J18</f>
        <v>0.98</v>
      </c>
      <c r="K23" s="4">
        <f>'E155 Development Board'!K18</f>
        <v>1.96</v>
      </c>
      <c r="L23" s="3">
        <f>'E155 Development Board'!L18</f>
        <v>0</v>
      </c>
      <c r="M23" s="3">
        <f>'E155 Development Board'!M18</f>
        <v>0</v>
      </c>
      <c r="N23" s="3">
        <f>'E155 Development Board'!N20</f>
        <v>0</v>
      </c>
    </row>
    <row r="24" spans="1:14" ht="13" x14ac:dyDescent="0.15">
      <c r="A24" s="3">
        <f>'E155 Development Board'!A21</f>
        <v>20</v>
      </c>
      <c r="B24" s="3" t="str">
        <f>'E155 Development Board'!B21</f>
        <v>5 V low dropout voltage regulator</v>
      </c>
      <c r="C24" s="3">
        <f>'E155 Development Board'!C21</f>
        <v>1</v>
      </c>
      <c r="D24" s="3" t="str">
        <f>'E155 Development Board'!D21</f>
        <v>U3</v>
      </c>
      <c r="E24" s="3" t="str">
        <f>'E155 Development Board'!E21</f>
        <v>5 V LDO</v>
      </c>
      <c r="F24" s="3" t="str">
        <f>'E155 Development Board'!F21</f>
        <v>ST Microelectronics</v>
      </c>
      <c r="G24" s="3" t="str">
        <f>'E155 Development Board'!G21</f>
        <v>LD1117DT50TR</v>
      </c>
      <c r="H24" s="3" t="str">
        <f>'E155 Development Board'!H21</f>
        <v>Digikey</v>
      </c>
      <c r="I24" s="3" t="str">
        <f>'E155 Development Board'!I21</f>
        <v>497-1238-1-ND</v>
      </c>
      <c r="J24" s="4">
        <f>'E155 Development Board'!J21</f>
        <v>0.94</v>
      </c>
      <c r="K24" s="4">
        <f>'E155 Development Board'!K21</f>
        <v>0.94</v>
      </c>
      <c r="L24" s="3" t="str">
        <f>'E155 Development Board'!L21</f>
        <v>Regulator_Linear:L7805</v>
      </c>
      <c r="M24" s="3" t="str">
        <f>'E155 Development Board'!M21</f>
        <v>Package_TO_SOT_SMD:TO-252-2</v>
      </c>
      <c r="N24" s="3" t="str">
        <f>'E155 Development Board'!N21</f>
        <v>https://www.st.com/content/ccc/resource/technical/document/datasheet/99/3b/7d/91/91/51/4b/be/CD00000544.pdf/files/CD00000544.pdf/jcr:content/translations/en.CD00000544.pdf</v>
      </c>
    </row>
    <row r="25" spans="1:14" ht="13" x14ac:dyDescent="0.15">
      <c r="A25" s="3">
        <f>'E155 Development Board'!A22</f>
        <v>21</v>
      </c>
      <c r="B25" s="3" t="str">
        <f>'E155 Development Board'!B22</f>
        <v>3.3 V low dropout voltage regulator</v>
      </c>
      <c r="C25" s="3">
        <f>'E155 Development Board'!C22</f>
        <v>1</v>
      </c>
      <c r="D25" s="3" t="str">
        <f>'E155 Development Board'!D22</f>
        <v>U4</v>
      </c>
      <c r="E25" s="3" t="str">
        <f>'E155 Development Board'!E22</f>
        <v>3.3V LDO</v>
      </c>
      <c r="F25" s="3" t="str">
        <f>'E155 Development Board'!F22</f>
        <v>ST Microelectronics</v>
      </c>
      <c r="G25" s="3" t="str">
        <f>'E155 Development Board'!G22</f>
        <v>LD1117DT33CTR</v>
      </c>
      <c r="H25" s="3" t="str">
        <f>'E155 Development Board'!H22</f>
        <v>Digikey</v>
      </c>
      <c r="I25" s="3" t="str">
        <f>'E155 Development Board'!I22</f>
        <v>497-1235-1-ND</v>
      </c>
      <c r="J25" s="4">
        <f>'E155 Development Board'!J22</f>
        <v>0.63</v>
      </c>
      <c r="K25" s="4">
        <f>'E155 Development Board'!K22</f>
        <v>0.63</v>
      </c>
      <c r="L25" s="3" t="str">
        <f>'E155 Development Board'!L22</f>
        <v>Regulator_Linear:LD1086DT33TR</v>
      </c>
      <c r="M25" s="3" t="str">
        <f>'E155 Development Board'!M22</f>
        <v>Package_TO_SOT_SMD:TO-252-2</v>
      </c>
      <c r="N25" s="3" t="str">
        <f>'E155 Development Board'!N22</f>
        <v>https://www.st.com/content/ccc/resource/technical/document/datasheet/99/3b/7d/91/91/51/4b/be/CD00000544.pdf/files/CD00000544.pdf/jcr:content/translations/en.CD00000544.pdf</v>
      </c>
    </row>
    <row r="26" spans="1:14" ht="13" x14ac:dyDescent="0.15">
      <c r="A26" s="3">
        <f>'E155 Development Board'!A23</f>
        <v>22</v>
      </c>
      <c r="B26" s="3" t="str">
        <f>'E155 Development Board'!B23</f>
        <v>8 pin DIP switch</v>
      </c>
      <c r="C26" s="3">
        <f>'E155 Development Board'!C23</f>
        <v>1</v>
      </c>
      <c r="D26" s="3" t="str">
        <f>'E155 Development Board'!D23</f>
        <v>SW7</v>
      </c>
      <c r="E26" s="3" t="str">
        <f>'E155 Development Board'!E23</f>
        <v>SW_DIP_x08</v>
      </c>
      <c r="F26" s="3" t="str">
        <f>'E155 Development Board'!F23</f>
        <v>Grayhill Inc.</v>
      </c>
      <c r="G26" s="3" t="str">
        <f>'E155 Development Board'!G23</f>
        <v>78B08ST</v>
      </c>
      <c r="H26" s="3" t="str">
        <f>'E155 Development Board'!H23</f>
        <v>Digikey</v>
      </c>
      <c r="I26" s="3" t="str">
        <f>'E155 Development Board'!I23</f>
        <v>GH7192-ND</v>
      </c>
      <c r="J26" s="4">
        <f>'E155 Development Board'!J23</f>
        <v>1.61</v>
      </c>
      <c r="K26" s="4">
        <f>'E155 Development Board'!K23</f>
        <v>1.61</v>
      </c>
      <c r="L26" s="3" t="str">
        <f>'E155 Development Board'!L23</f>
        <v>Switch:SW_DIP_x08</v>
      </c>
      <c r="M26" s="3" t="str">
        <f>'E155 Development Board'!M23</f>
        <v>Button_Switch_THT:SW_DIP_SPSTx08_Slide_6.7x21.88mm_W7.62mm_P2.54mm_LowProfile</v>
      </c>
      <c r="N26" s="3">
        <f>'E155 Development Board'!N23</f>
        <v>0</v>
      </c>
    </row>
    <row r="27" spans="1:14" ht="13" x14ac:dyDescent="0.15">
      <c r="A27" s="3">
        <f>'E155 Development Board'!A24</f>
        <v>23</v>
      </c>
      <c r="B27" s="3" t="str">
        <f>'E155 Development Board'!B24</f>
        <v>Headers for MikroBUS socket</v>
      </c>
      <c r="C27" s="3">
        <f>'E155 Development Board'!C24</f>
        <v>2</v>
      </c>
      <c r="D27" s="3" t="str">
        <f>'E155 Development Board'!D24</f>
        <v>U5</v>
      </c>
      <c r="E27" s="3" t="str">
        <f>'E155 Development Board'!E24</f>
        <v>mikroBUS_SOCKET</v>
      </c>
      <c r="F27" s="3" t="str">
        <f>'E155 Development Board'!F24</f>
        <v>Sullins Connector Solutions</v>
      </c>
      <c r="G27" s="3" t="str">
        <f>'E155 Development Board'!G24</f>
        <v>PPPC081LFBN-RC</v>
      </c>
      <c r="H27" s="3" t="str">
        <f>'E155 Development Board'!H24</f>
        <v>Digikey</v>
      </c>
      <c r="I27" s="3" t="str">
        <f>'E155 Development Board'!I24</f>
        <v>S7041-ND</v>
      </c>
      <c r="J27" s="4">
        <f>'E155 Development Board'!J24</f>
        <v>0.67</v>
      </c>
      <c r="K27" s="4">
        <f>'E155 Development Board'!K24</f>
        <v>1.34</v>
      </c>
      <c r="L27" s="3" t="str">
        <f>'E155 Development Board'!L24</f>
        <v>E155:mikroBUS_SOCKET</v>
      </c>
      <c r="M27" s="3" t="str">
        <f>'E155 Development Board'!M24</f>
        <v>E155 Footprints:MIKROBUS_HOST_CONN</v>
      </c>
      <c r="N27" s="3">
        <f>'E155 Development Board'!N24</f>
        <v>0</v>
      </c>
    </row>
    <row r="28" spans="1:14" ht="13" x14ac:dyDescent="0.15">
      <c r="A28" s="3">
        <f>'E155 Development Board'!A25</f>
        <v>24</v>
      </c>
      <c r="B28" s="3" t="str">
        <f>'E155 Development Board'!B25</f>
        <v>Jumpers</v>
      </c>
      <c r="C28" s="3">
        <f>'E155 Development Board'!C25</f>
        <v>3</v>
      </c>
      <c r="D28" s="3">
        <f>'E155 Development Board'!D25</f>
        <v>0</v>
      </c>
      <c r="E28" s="3">
        <f>'E155 Development Board'!E25</f>
        <v>0</v>
      </c>
      <c r="F28" s="3" t="str">
        <f>'E155 Development Board'!F25</f>
        <v>Sullins Connector Solutions</v>
      </c>
      <c r="G28" s="3" t="str">
        <f>'E155 Development Board'!G25</f>
        <v>QPC02SXGN-RC</v>
      </c>
      <c r="H28" s="3" t="str">
        <f>'E155 Development Board'!H25</f>
        <v>Digikey</v>
      </c>
      <c r="I28" s="3" t="str">
        <f>'E155 Development Board'!I25</f>
        <v>S9337-ND</v>
      </c>
      <c r="J28" s="4">
        <f>'E155 Development Board'!J25</f>
        <v>0.11</v>
      </c>
      <c r="K28" s="4">
        <f>'E155 Development Board'!K25</f>
        <v>0.33</v>
      </c>
      <c r="L28" s="3">
        <f>'E155 Development Board'!L25</f>
        <v>0</v>
      </c>
      <c r="M28" s="3">
        <f>'E155 Development Board'!M25</f>
        <v>0</v>
      </c>
      <c r="N28" s="3">
        <f>'E155 Development Board'!N25</f>
        <v>0</v>
      </c>
    </row>
    <row r="29" spans="1:14" ht="13" x14ac:dyDescent="0.15">
      <c r="A29" s="3">
        <f>'E155 Development Board'!A26</f>
        <v>25</v>
      </c>
      <c r="B29" s="3" t="str">
        <f>'E155 Development Board'!B26</f>
        <v>Breakaway male pin header (40 pins; for J2, J3, J6)</v>
      </c>
      <c r="C29" s="3">
        <f>'E155 Development Board'!C26</f>
        <v>1</v>
      </c>
      <c r="D29" s="3">
        <f>'E155 Development Board'!D26</f>
        <v>0</v>
      </c>
      <c r="E29" s="3">
        <f>'E155 Development Board'!E26</f>
        <v>0</v>
      </c>
      <c r="F29" s="3" t="str">
        <f>'E155 Development Board'!F26</f>
        <v>Sullins Connector Solutions</v>
      </c>
      <c r="G29" s="3" t="str">
        <f>'E155 Development Board'!G26</f>
        <v>PREC040SFAN-RC</v>
      </c>
      <c r="H29" s="3" t="str">
        <f>'E155 Development Board'!H26</f>
        <v>Digikey</v>
      </c>
      <c r="I29" s="3" t="str">
        <f>'E155 Development Board'!I26</f>
        <v>S1212EC-40-ND</v>
      </c>
      <c r="J29" s="4">
        <f>'E155 Development Board'!J26</f>
        <v>0.43</v>
      </c>
      <c r="K29" s="4">
        <f>'E155 Development Board'!K26</f>
        <v>0.43</v>
      </c>
      <c r="L29" s="3">
        <f>'E155 Development Board'!L26</f>
        <v>0</v>
      </c>
      <c r="M29" s="3">
        <f>'E155 Development Board'!M26</f>
        <v>0</v>
      </c>
      <c r="N29" s="3">
        <f>'E155 Development Board'!N26</f>
        <v>0</v>
      </c>
    </row>
    <row r="30" spans="1:14" ht="13" x14ac:dyDescent="0.15">
      <c r="A30" s="3">
        <f>'E155 Development Board'!A27</f>
        <v>26</v>
      </c>
      <c r="B30" s="3" t="str">
        <f>'E155 Development Board'!B27</f>
        <v>PCB</v>
      </c>
      <c r="C30" s="3">
        <f>'E155 Development Board'!C27</f>
        <v>1</v>
      </c>
      <c r="D30" s="3">
        <f>'E155 Development Board'!D27</f>
        <v>0</v>
      </c>
      <c r="E30" s="3">
        <f>'E155 Development Board'!E27</f>
        <v>0</v>
      </c>
      <c r="F30" s="3" t="str">
        <f>'E155 Development Board'!F27</f>
        <v>PCBWay</v>
      </c>
      <c r="G30" s="3">
        <f>'E155 Development Board'!G27</f>
        <v>0</v>
      </c>
      <c r="H30" s="3">
        <f>'E155 Development Board'!H27</f>
        <v>0</v>
      </c>
      <c r="I30" s="3">
        <f>'E155 Development Board'!I27</f>
        <v>0</v>
      </c>
      <c r="J30" s="4">
        <f>'E155 Development Board'!J27</f>
        <v>6.31</v>
      </c>
      <c r="K30" s="4">
        <f>'E155 Development Board'!K27</f>
        <v>6.31</v>
      </c>
      <c r="L30" s="3">
        <f>'E155 Development Board'!L27</f>
        <v>0</v>
      </c>
      <c r="M30" s="3">
        <f>'E155 Development Board'!M27</f>
        <v>0</v>
      </c>
      <c r="N30" s="3">
        <f>'E155 Development Board'!N27</f>
        <v>0</v>
      </c>
    </row>
    <row r="31" spans="1:14" ht="13" x14ac:dyDescent="0.15">
      <c r="A31" s="3">
        <f>'E155 Development Board'!A30</f>
        <v>0</v>
      </c>
      <c r="B31" s="3">
        <f>'E155 Development Board'!B30</f>
        <v>0</v>
      </c>
      <c r="C31" s="3">
        <f>'E155 Development Board'!C30</f>
        <v>0</v>
      </c>
      <c r="D31" s="3">
        <f>'E155 Development Board'!D30</f>
        <v>0</v>
      </c>
      <c r="E31" s="3">
        <f>'E155 Development Board'!E30</f>
        <v>0</v>
      </c>
      <c r="F31" s="3">
        <f>'E155 Development Board'!F30</f>
        <v>0</v>
      </c>
      <c r="G31" s="3">
        <f>'E155 Development Board'!G30</f>
        <v>0</v>
      </c>
      <c r="H31" s="3">
        <f>'E155 Development Board'!H30</f>
        <v>0</v>
      </c>
      <c r="I31" s="3">
        <f>'E155 Development Board'!I30</f>
        <v>0</v>
      </c>
      <c r="J31" s="3">
        <f>'E155 Development Board'!J30</f>
        <v>0</v>
      </c>
      <c r="K31" s="3">
        <f>'E155 Development Board'!K30</f>
        <v>0</v>
      </c>
      <c r="L31" s="3">
        <f>'E155 Development Board'!L30</f>
        <v>0</v>
      </c>
      <c r="M31" s="3">
        <f>'E155 Development Board'!M30</f>
        <v>0</v>
      </c>
      <c r="N31" s="3">
        <f>'E155 Development Board'!N30</f>
        <v>0</v>
      </c>
    </row>
    <row r="32" spans="1:14" ht="13" x14ac:dyDescent="0.15">
      <c r="A32" s="1" t="s">
        <v>2</v>
      </c>
      <c r="B32" s="3">
        <f>'E155 Development Board'!B30</f>
        <v>0</v>
      </c>
      <c r="C32" s="3">
        <f>'E155 Development Board'!C30</f>
        <v>0</v>
      </c>
      <c r="D32" s="3">
        <f>'E155 Development Board'!D30</f>
        <v>0</v>
      </c>
      <c r="E32" s="3">
        <f>'E155 Development Board'!E30</f>
        <v>0</v>
      </c>
      <c r="F32" s="3">
        <f>'E155 Development Board'!F30</f>
        <v>0</v>
      </c>
      <c r="G32" s="3">
        <f>'E155 Development Board'!G30</f>
        <v>0</v>
      </c>
      <c r="H32" s="3">
        <f>'E155 Development Board'!H30</f>
        <v>0</v>
      </c>
      <c r="I32" s="3">
        <f>'E155 Development Board'!I30</f>
        <v>0</v>
      </c>
      <c r="J32" s="3">
        <f>'E155 Development Board'!J30</f>
        <v>0</v>
      </c>
      <c r="K32" s="3">
        <f>'E155 Development Board'!K30</f>
        <v>0</v>
      </c>
      <c r="L32" s="3">
        <f>'E155 Development Board'!L30</f>
        <v>0</v>
      </c>
      <c r="M32" s="3">
        <f>'E155 Development Board'!M30</f>
        <v>0</v>
      </c>
      <c r="N32" s="3">
        <f>'E155 Development Board'!N30</f>
        <v>0</v>
      </c>
    </row>
    <row r="33" spans="1:14" ht="13" x14ac:dyDescent="0.15">
      <c r="A33" s="3">
        <f>'E155 Breadboard Adapter'!A2</f>
        <v>1</v>
      </c>
      <c r="B33" s="3" t="str">
        <f>'E155 Breadboard Adapter'!B2</f>
        <v>Male headers (1x20)</v>
      </c>
      <c r="C33" s="3">
        <f>'E155 Breadboard Adapter'!C2</f>
        <v>2</v>
      </c>
      <c r="D33" s="3" t="str">
        <f>'E155 Breadboard Adapter'!D2</f>
        <v>J1, J3</v>
      </c>
      <c r="E33" s="3" t="str">
        <f>'E155 Breadboard Adapter'!E2</f>
        <v>Conn_01x20</v>
      </c>
      <c r="F33" s="3" t="str">
        <f>'E155 Breadboard Adapter'!F2</f>
        <v>Sullins Connector Solutions</v>
      </c>
      <c r="G33" s="3" t="str">
        <f>'E155 Breadboard Adapter'!G2</f>
        <v>PREC020SFAN-RC</v>
      </c>
      <c r="H33" s="3" t="str">
        <f>'E155 Breadboard Adapter'!H2</f>
        <v>Digikey</v>
      </c>
      <c r="I33" s="3" t="str">
        <f>'E155 Breadboard Adapter'!I2</f>
        <v>S1212EC-20-ND</v>
      </c>
      <c r="J33" s="4">
        <f>'E155 Breadboard Adapter'!J2</f>
        <v>0.43</v>
      </c>
      <c r="K33" s="4">
        <f>'E155 Breadboard Adapter'!K2</f>
        <v>0.86</v>
      </c>
      <c r="L33" s="3" t="str">
        <f>'E155 Breadboard Adapter'!L2</f>
        <v>Connector_Generic:Conn_01x20</v>
      </c>
      <c r="M33" s="3" t="str">
        <f>'E155 Breadboard Adapter'!M2</f>
        <v>Connector_PinHeader_2.54mm:PinHeader_1x20_P2.54mm_Vertical</v>
      </c>
      <c r="N33" s="3" t="str">
        <f>'E155 Breadboard Adapter'!N2</f>
        <v>~</v>
      </c>
    </row>
    <row r="34" spans="1:14" ht="13" x14ac:dyDescent="0.15">
      <c r="A34" s="3">
        <f>'E155 Breadboard Adapter'!A3</f>
        <v>2</v>
      </c>
      <c r="B34" s="3" t="str">
        <f>'E155 Breadboard Adapter'!B3</f>
        <v>Keyed 2x20 ribbon cable connector</v>
      </c>
      <c r="C34" s="3">
        <f>'E155 Breadboard Adapter'!C3</f>
        <v>1</v>
      </c>
      <c r="D34" s="3" t="str">
        <f>'E155 Breadboard Adapter'!D3</f>
        <v>J2</v>
      </c>
      <c r="E34" s="3" t="str">
        <f>'E155 Breadboard Adapter'!E3</f>
        <v>40-pin Ribbon Cable Connector</v>
      </c>
      <c r="F34" s="3" t="str">
        <f>'E155 Breadboard Adapter'!F3</f>
        <v>Sullins Connector Solutions</v>
      </c>
      <c r="G34" s="3" t="str">
        <f>'E155 Breadboard Adapter'!G3</f>
        <v>SBH11-PBPC-D20-ST-BK</v>
      </c>
      <c r="H34" s="3" t="str">
        <f>'E155 Breadboard Adapter'!H3</f>
        <v>Digikey</v>
      </c>
      <c r="I34" s="3" t="str">
        <f>'E155 Breadboard Adapter'!I3</f>
        <v>S9175-ND</v>
      </c>
      <c r="J34" s="4">
        <f>'E155 Breadboard Adapter'!J3</f>
        <v>1.26</v>
      </c>
      <c r="K34" s="4">
        <f>'E155 Breadboard Adapter'!K3</f>
        <v>1.26</v>
      </c>
      <c r="L34" s="3" t="str">
        <f>'E155 Breadboard Adapter'!L3</f>
        <v>Connector_Generic:Conn_02x20_Odd_Even</v>
      </c>
      <c r="M34" s="3" t="str">
        <f>'E155 Breadboard Adapter'!M3</f>
        <v>E155_Footprints:2x20 Pin Header Keyed</v>
      </c>
      <c r="N34" s="3" t="str">
        <f>'E155 Breadboard Adapter'!N3</f>
        <v>~</v>
      </c>
    </row>
    <row r="35" spans="1:14" ht="13" x14ac:dyDescent="0.15">
      <c r="A35" s="3">
        <f>'E155 Breadboard Adapter'!A4</f>
        <v>3</v>
      </c>
      <c r="B35" s="3" t="str">
        <f>'E155 Breadboard Adapter'!B4</f>
        <v>PCB</v>
      </c>
      <c r="C35" s="3">
        <f>'E155 Breadboard Adapter'!C4</f>
        <v>1</v>
      </c>
      <c r="D35" s="3">
        <f>'E155 Breadboard Adapter'!D4</f>
        <v>0</v>
      </c>
      <c r="E35" s="3">
        <f>'E155 Breadboard Adapter'!E4</f>
        <v>0</v>
      </c>
      <c r="F35" s="3" t="str">
        <f>'E155 Breadboard Adapter'!F4</f>
        <v>PCBWay</v>
      </c>
      <c r="G35" s="3">
        <f>'E155 Breadboard Adapter'!G4</f>
        <v>0</v>
      </c>
      <c r="H35" s="3">
        <f>'E155 Breadboard Adapter'!H4</f>
        <v>0</v>
      </c>
      <c r="I35" s="3">
        <f>'E155 Breadboard Adapter'!I4</f>
        <v>0</v>
      </c>
      <c r="J35" s="4">
        <f>'E155 Breadboard Adapter'!J4</f>
        <v>5</v>
      </c>
      <c r="K35" s="4">
        <f>'E155 Breadboard Adapter'!K4</f>
        <v>5</v>
      </c>
      <c r="L35" s="3">
        <f>'E155 Breadboard Adapter'!L4</f>
        <v>0</v>
      </c>
      <c r="M35" s="3">
        <f>'E155 Breadboard Adapter'!M4</f>
        <v>0</v>
      </c>
      <c r="N35" s="3">
        <f>'E155 Breadboard Adapter'!N4</f>
        <v>0</v>
      </c>
    </row>
    <row r="36" spans="1:14" ht="13" x14ac:dyDescent="0.15">
      <c r="A36" s="3">
        <f>'E155 Breadboard Adapter'!A5</f>
        <v>0</v>
      </c>
      <c r="B36" s="3">
        <f>'E155 Breadboard Adapter'!B5</f>
        <v>0</v>
      </c>
      <c r="C36" s="3">
        <f>'E155 Breadboard Adapter'!C5</f>
        <v>0</v>
      </c>
      <c r="D36" s="3">
        <f>'E155 Breadboard Adapter'!D5</f>
        <v>0</v>
      </c>
      <c r="E36" s="3">
        <f>'E155 Breadboard Adapter'!E5</f>
        <v>0</v>
      </c>
      <c r="F36" s="3">
        <f>'E155 Breadboard Adapter'!F5</f>
        <v>0</v>
      </c>
      <c r="G36" s="3">
        <f>'E155 Breadboard Adapter'!G5</f>
        <v>0</v>
      </c>
      <c r="H36" s="3">
        <f>'E155 Breadboard Adapter'!H5</f>
        <v>0</v>
      </c>
      <c r="I36" s="3">
        <f>'E155 Breadboard Adapter'!I5</f>
        <v>0</v>
      </c>
      <c r="J36" s="3">
        <f>'E155 Breadboard Adapter'!J5</f>
        <v>0</v>
      </c>
      <c r="K36" s="3">
        <f>'E155 Breadboard Adapter'!K5</f>
        <v>0</v>
      </c>
      <c r="L36" s="3">
        <f>'E155 Breadboard Adapter'!L5</f>
        <v>0</v>
      </c>
      <c r="M36" s="3">
        <f>'E155 Breadboard Adapter'!M5</f>
        <v>0</v>
      </c>
      <c r="N36" s="3">
        <f>'E155 Breadboard Adapter'!N5</f>
        <v>0</v>
      </c>
    </row>
    <row r="37" spans="1:14" ht="13" x14ac:dyDescent="0.15">
      <c r="A37" s="3">
        <f>'E155 Development Board'!A35</f>
        <v>0</v>
      </c>
      <c r="J37" s="1" t="s">
        <v>3</v>
      </c>
      <c r="K37" s="7">
        <f>'E155 Breadboard Adapter'!K6</f>
        <v>7.12</v>
      </c>
    </row>
    <row r="38" spans="1:14" ht="13" x14ac:dyDescent="0.15">
      <c r="A38" s="3">
        <f>'E155 Development Board'!A36</f>
        <v>0</v>
      </c>
    </row>
    <row r="39" spans="1:14" ht="13" x14ac:dyDescent="0.15">
      <c r="A39" s="1" t="s">
        <v>4</v>
      </c>
    </row>
    <row r="40" spans="1:14" ht="13" x14ac:dyDescent="0.15">
      <c r="A40" s="3">
        <v>1</v>
      </c>
      <c r="B40" s="3" t="s">
        <v>5</v>
      </c>
      <c r="C40" s="3">
        <v>1</v>
      </c>
      <c r="F40" s="3" t="s">
        <v>6</v>
      </c>
      <c r="G40" s="3" t="s">
        <v>7</v>
      </c>
      <c r="H40" s="3" t="s">
        <v>8</v>
      </c>
      <c r="I40" s="3" t="s">
        <v>9</v>
      </c>
      <c r="J40" s="4">
        <f>50.17/50</f>
        <v>1.0034000000000001</v>
      </c>
      <c r="K40" s="8">
        <f t="shared" ref="K40:K41" si="0">C40*J40</f>
        <v>1.0034000000000001</v>
      </c>
    </row>
    <row r="41" spans="1:14" ht="13" x14ac:dyDescent="0.15">
      <c r="A41" s="3">
        <v>2</v>
      </c>
      <c r="B41" s="3" t="s">
        <v>10</v>
      </c>
      <c r="C41" s="3">
        <v>2</v>
      </c>
      <c r="F41" s="3" t="s">
        <v>11</v>
      </c>
      <c r="G41" s="3" t="s">
        <v>12</v>
      </c>
      <c r="H41" s="3" t="s">
        <v>8</v>
      </c>
      <c r="I41" s="3" t="s">
        <v>13</v>
      </c>
      <c r="J41" s="4">
        <v>1.26</v>
      </c>
      <c r="K41" s="8">
        <f t="shared" si="0"/>
        <v>2.52</v>
      </c>
    </row>
    <row r="42" spans="1:14" ht="13" x14ac:dyDescent="0.15">
      <c r="A42" s="3">
        <f>'E155 Development Board'!A40</f>
        <v>0</v>
      </c>
    </row>
    <row r="43" spans="1:14" ht="13" x14ac:dyDescent="0.15">
      <c r="A43" s="3">
        <v>1</v>
      </c>
      <c r="B43" s="3" t="s">
        <v>14</v>
      </c>
      <c r="C43" s="3">
        <v>1</v>
      </c>
      <c r="F43" s="3" t="s">
        <v>15</v>
      </c>
      <c r="G43" s="3" t="s">
        <v>16</v>
      </c>
      <c r="H43" s="3" t="s">
        <v>8</v>
      </c>
      <c r="I43" s="3" t="s">
        <v>17</v>
      </c>
      <c r="J43" s="1" t="s">
        <v>3</v>
      </c>
      <c r="K43" s="7">
        <f>SUM(K40:K41)</f>
        <v>3.5234000000000001</v>
      </c>
    </row>
    <row r="44" spans="1:14" ht="13" x14ac:dyDescent="0.15">
      <c r="A44" s="3">
        <f>'E155 Development Board'!A42</f>
        <v>0</v>
      </c>
    </row>
    <row r="45" spans="1:14" ht="13" x14ac:dyDescent="0.15">
      <c r="A45" s="3">
        <v>1</v>
      </c>
      <c r="B45" s="3" t="s">
        <v>18</v>
      </c>
      <c r="C45" s="3">
        <v>1</v>
      </c>
      <c r="F45" s="3" t="s">
        <v>19</v>
      </c>
      <c r="G45" s="3">
        <v>39910</v>
      </c>
      <c r="H45" s="3" t="s">
        <v>19</v>
      </c>
      <c r="I45" s="3">
        <v>39910</v>
      </c>
      <c r="J45" s="3">
        <v>1.99</v>
      </c>
      <c r="K45" s="8">
        <f>C45*J45</f>
        <v>1.99</v>
      </c>
    </row>
    <row r="46" spans="1:14" ht="13" x14ac:dyDescent="0.15">
      <c r="J46" s="1" t="s">
        <v>20</v>
      </c>
      <c r="K46" s="7">
        <f>K30+K37+K43+K45</f>
        <v>18.943399999999997</v>
      </c>
    </row>
    <row r="48" spans="1:14" ht="13" x14ac:dyDescent="0.15">
      <c r="J48" s="1"/>
      <c r="K48" s="1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9"/>
  <sheetViews>
    <sheetView topLeftCell="C1" workbookViewId="0">
      <selection activeCell="J19" sqref="J19"/>
    </sheetView>
  </sheetViews>
  <sheetFormatPr baseColWidth="10" defaultColWidth="12.6640625" defaultRowHeight="15.75" customHeight="1" x14ac:dyDescent="0.15"/>
  <cols>
    <col min="1" max="1" width="4.1640625" customWidth="1"/>
    <col min="2" max="2" width="29.33203125" customWidth="1"/>
    <col min="4" max="4" width="26.6640625" customWidth="1"/>
    <col min="5" max="5" width="23.6640625" customWidth="1"/>
    <col min="6" max="6" width="20.83203125" customWidth="1"/>
    <col min="7" max="7" width="16.1640625" customWidth="1"/>
    <col min="9" max="9" width="22.6640625" customWidth="1"/>
  </cols>
  <sheetData>
    <row r="1" spans="1:14" ht="15.75" customHeight="1" x14ac:dyDescent="0.15">
      <c r="A1" s="3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</row>
    <row r="2" spans="1:14" ht="15.75" customHeight="1" x14ac:dyDescent="0.15">
      <c r="A2" s="3">
        <v>1</v>
      </c>
      <c r="B2" s="10" t="s">
        <v>35</v>
      </c>
      <c r="C2" s="11">
        <v>4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8</v>
      </c>
      <c r="I2" s="9" t="s">
        <v>40</v>
      </c>
      <c r="J2" s="8">
        <v>0.11</v>
      </c>
      <c r="K2" s="8">
        <f t="shared" ref="K2:K27" si="0">C2*J2</f>
        <v>0.44</v>
      </c>
      <c r="L2" s="9" t="s">
        <v>41</v>
      </c>
      <c r="M2" s="9" t="s">
        <v>42</v>
      </c>
      <c r="N2" s="9" t="s">
        <v>43</v>
      </c>
    </row>
    <row r="3" spans="1:14" ht="15.75" customHeight="1" x14ac:dyDescent="0.15">
      <c r="A3" s="3">
        <v>2</v>
      </c>
      <c r="B3" s="10" t="s">
        <v>44</v>
      </c>
      <c r="C3" s="11">
        <v>1</v>
      </c>
      <c r="D3" s="9" t="s">
        <v>45</v>
      </c>
      <c r="E3" s="9" t="s">
        <v>46</v>
      </c>
      <c r="F3" s="9" t="s">
        <v>47</v>
      </c>
      <c r="G3" s="9" t="s">
        <v>48</v>
      </c>
      <c r="H3" s="9" t="s">
        <v>8</v>
      </c>
      <c r="I3" s="9" t="s">
        <v>49</v>
      </c>
      <c r="J3" s="8">
        <v>0.28999999999999998</v>
      </c>
      <c r="K3" s="8">
        <f t="shared" si="0"/>
        <v>0.28999999999999998</v>
      </c>
      <c r="L3" s="9" t="s">
        <v>50</v>
      </c>
      <c r="M3" s="9" t="s">
        <v>51</v>
      </c>
      <c r="N3" s="9" t="s">
        <v>43</v>
      </c>
    </row>
    <row r="4" spans="1:14" ht="15.75" customHeight="1" x14ac:dyDescent="0.15">
      <c r="A4" s="3">
        <v>3</v>
      </c>
      <c r="B4" s="10" t="s">
        <v>52</v>
      </c>
      <c r="C4" s="11">
        <v>4</v>
      </c>
      <c r="D4" s="12" t="s">
        <v>53</v>
      </c>
      <c r="E4" s="9" t="s">
        <v>54</v>
      </c>
      <c r="F4" s="9" t="s">
        <v>47</v>
      </c>
      <c r="G4" s="9" t="s">
        <v>55</v>
      </c>
      <c r="H4" s="9" t="s">
        <v>8</v>
      </c>
      <c r="I4" s="9" t="s">
        <v>56</v>
      </c>
      <c r="J4" s="8">
        <v>0.28999999999999998</v>
      </c>
      <c r="K4" s="8">
        <f t="shared" si="0"/>
        <v>1.1599999999999999</v>
      </c>
      <c r="L4" s="9"/>
      <c r="M4" s="9"/>
      <c r="N4" s="9"/>
    </row>
    <row r="5" spans="1:14" ht="15.75" customHeight="1" x14ac:dyDescent="0.15">
      <c r="A5" s="3">
        <v>4</v>
      </c>
      <c r="B5" s="10" t="s">
        <v>57</v>
      </c>
      <c r="C5" s="11">
        <v>3</v>
      </c>
      <c r="D5" s="9" t="s">
        <v>58</v>
      </c>
      <c r="E5" s="9" t="s">
        <v>59</v>
      </c>
      <c r="F5" s="9" t="s">
        <v>47</v>
      </c>
      <c r="G5" s="9" t="s">
        <v>60</v>
      </c>
      <c r="H5" s="9" t="s">
        <v>8</v>
      </c>
      <c r="I5" s="9" t="s">
        <v>61</v>
      </c>
      <c r="J5" s="8">
        <v>0.57999999999999996</v>
      </c>
      <c r="K5" s="8">
        <f t="shared" si="0"/>
        <v>1.7399999999999998</v>
      </c>
      <c r="L5" s="9"/>
      <c r="M5" s="9"/>
      <c r="N5" s="9"/>
    </row>
    <row r="6" spans="1:14" ht="15.75" customHeight="1" x14ac:dyDescent="0.15">
      <c r="A6" s="3">
        <v>5</v>
      </c>
      <c r="B6" s="10" t="s">
        <v>62</v>
      </c>
      <c r="C6" s="11">
        <v>4</v>
      </c>
      <c r="D6" s="9" t="s">
        <v>63</v>
      </c>
      <c r="E6" s="9" t="s">
        <v>64</v>
      </c>
      <c r="F6" s="9" t="s">
        <v>65</v>
      </c>
      <c r="G6" s="9"/>
      <c r="H6" s="9"/>
      <c r="I6" s="9"/>
      <c r="J6" s="8"/>
      <c r="K6" s="8">
        <f t="shared" si="0"/>
        <v>0</v>
      </c>
      <c r="L6" s="9" t="s">
        <v>66</v>
      </c>
      <c r="M6" s="9" t="s">
        <v>67</v>
      </c>
      <c r="N6" s="9" t="s">
        <v>43</v>
      </c>
    </row>
    <row r="7" spans="1:14" ht="15.75" customHeight="1" x14ac:dyDescent="0.15">
      <c r="A7" s="3">
        <v>6</v>
      </c>
      <c r="B7" s="10" t="s">
        <v>68</v>
      </c>
      <c r="C7" s="11">
        <v>1</v>
      </c>
      <c r="D7" s="9" t="s">
        <v>69</v>
      </c>
      <c r="E7" s="9" t="s">
        <v>70</v>
      </c>
      <c r="F7" s="9" t="s">
        <v>71</v>
      </c>
      <c r="G7" s="13" t="s">
        <v>72</v>
      </c>
      <c r="H7" s="9" t="s">
        <v>8</v>
      </c>
      <c r="I7" s="9" t="s">
        <v>73</v>
      </c>
      <c r="J7" s="8">
        <v>0.49</v>
      </c>
      <c r="K7" s="8">
        <f t="shared" si="0"/>
        <v>0.49</v>
      </c>
      <c r="L7" s="9" t="s">
        <v>74</v>
      </c>
      <c r="M7" s="9" t="s">
        <v>75</v>
      </c>
      <c r="N7" s="14" t="s">
        <v>76</v>
      </c>
    </row>
    <row r="8" spans="1:14" ht="15.75" customHeight="1" x14ac:dyDescent="0.15">
      <c r="A8" s="3">
        <v>7</v>
      </c>
      <c r="B8" s="10" t="s">
        <v>77</v>
      </c>
      <c r="C8" s="11">
        <v>1</v>
      </c>
      <c r="D8" s="9" t="s">
        <v>78</v>
      </c>
      <c r="E8" s="9" t="s">
        <v>79</v>
      </c>
      <c r="J8" s="8"/>
      <c r="K8" s="8">
        <f t="shared" si="0"/>
        <v>0</v>
      </c>
      <c r="L8" s="9" t="s">
        <v>80</v>
      </c>
      <c r="M8" s="9" t="s">
        <v>81</v>
      </c>
      <c r="N8" s="9" t="s">
        <v>43</v>
      </c>
    </row>
    <row r="9" spans="1:14" ht="15.75" customHeight="1" x14ac:dyDescent="0.15">
      <c r="A9" s="3">
        <v>8</v>
      </c>
      <c r="B9" s="10" t="s">
        <v>77</v>
      </c>
      <c r="C9" s="11">
        <v>1</v>
      </c>
      <c r="D9" s="9" t="s">
        <v>82</v>
      </c>
      <c r="E9" s="9" t="s">
        <v>83</v>
      </c>
      <c r="F9" s="9" t="s">
        <v>11</v>
      </c>
      <c r="G9" s="9" t="s">
        <v>84</v>
      </c>
      <c r="H9" s="9" t="s">
        <v>8</v>
      </c>
      <c r="I9" s="9" t="s">
        <v>85</v>
      </c>
      <c r="J9" s="8">
        <v>0.35</v>
      </c>
      <c r="K9" s="8">
        <f t="shared" si="0"/>
        <v>0.35</v>
      </c>
      <c r="L9" s="9" t="s">
        <v>86</v>
      </c>
      <c r="M9" s="9" t="s">
        <v>87</v>
      </c>
      <c r="N9" s="9" t="s">
        <v>43</v>
      </c>
    </row>
    <row r="10" spans="1:14" ht="15.75" customHeight="1" x14ac:dyDescent="0.15">
      <c r="A10" s="3">
        <v>9</v>
      </c>
      <c r="B10" s="10" t="s">
        <v>88</v>
      </c>
      <c r="C10" s="11">
        <v>1</v>
      </c>
      <c r="D10" s="9" t="s">
        <v>89</v>
      </c>
      <c r="E10" s="9" t="s">
        <v>90</v>
      </c>
      <c r="F10" s="9" t="s">
        <v>11</v>
      </c>
      <c r="G10" s="9" t="s">
        <v>91</v>
      </c>
      <c r="H10" s="9" t="s">
        <v>8</v>
      </c>
      <c r="I10" s="9" t="s">
        <v>92</v>
      </c>
      <c r="J10" s="8">
        <v>0.73</v>
      </c>
      <c r="K10" s="8">
        <f t="shared" si="0"/>
        <v>0.73</v>
      </c>
      <c r="L10" s="9" t="s">
        <v>93</v>
      </c>
      <c r="M10" s="9" t="s">
        <v>94</v>
      </c>
      <c r="N10" s="9" t="s">
        <v>43</v>
      </c>
    </row>
    <row r="11" spans="1:14" ht="15.75" customHeight="1" x14ac:dyDescent="0.15">
      <c r="A11" s="3">
        <v>10</v>
      </c>
      <c r="B11" s="10" t="s">
        <v>95</v>
      </c>
      <c r="C11" s="11">
        <v>1</v>
      </c>
      <c r="D11" s="9" t="s">
        <v>96</v>
      </c>
      <c r="E11" s="9" t="s">
        <v>97</v>
      </c>
      <c r="F11" s="9" t="s">
        <v>11</v>
      </c>
      <c r="G11" s="9" t="s">
        <v>98</v>
      </c>
      <c r="H11" s="9" t="s">
        <v>8</v>
      </c>
      <c r="I11" s="9" t="s">
        <v>99</v>
      </c>
      <c r="J11" s="8">
        <v>0.66</v>
      </c>
      <c r="K11" s="8">
        <f t="shared" si="0"/>
        <v>0.66</v>
      </c>
      <c r="L11" s="9" t="s">
        <v>100</v>
      </c>
      <c r="M11" s="9" t="s">
        <v>101</v>
      </c>
      <c r="N11" s="9" t="s">
        <v>43</v>
      </c>
    </row>
    <row r="12" spans="1:14" ht="15.75" customHeight="1" x14ac:dyDescent="0.15">
      <c r="A12" s="3">
        <v>11</v>
      </c>
      <c r="B12" s="10" t="s">
        <v>77</v>
      </c>
      <c r="C12" s="11">
        <v>1</v>
      </c>
      <c r="D12" s="9" t="s">
        <v>102</v>
      </c>
      <c r="E12" s="9" t="s">
        <v>103</v>
      </c>
      <c r="F12" s="9"/>
      <c r="G12" s="9"/>
      <c r="H12" s="9"/>
      <c r="I12" s="9"/>
      <c r="J12" s="8"/>
      <c r="K12" s="8">
        <f t="shared" si="0"/>
        <v>0</v>
      </c>
      <c r="L12" s="9" t="s">
        <v>104</v>
      </c>
      <c r="M12" s="9" t="s">
        <v>105</v>
      </c>
      <c r="N12" s="9" t="s">
        <v>43</v>
      </c>
    </row>
    <row r="13" spans="1:14" ht="15.75" customHeight="1" x14ac:dyDescent="0.15">
      <c r="A13" s="3">
        <v>12</v>
      </c>
      <c r="B13" s="10" t="s">
        <v>106</v>
      </c>
      <c r="C13" s="11">
        <v>2</v>
      </c>
      <c r="D13" s="9" t="s">
        <v>107</v>
      </c>
      <c r="E13" s="9" t="s">
        <v>108</v>
      </c>
      <c r="F13" s="9" t="s">
        <v>109</v>
      </c>
      <c r="G13" s="9" t="s">
        <v>110</v>
      </c>
      <c r="H13" s="9" t="s">
        <v>8</v>
      </c>
      <c r="I13" s="9" t="s">
        <v>111</v>
      </c>
      <c r="J13" s="8">
        <v>0.1</v>
      </c>
      <c r="K13" s="8">
        <f t="shared" si="0"/>
        <v>0.2</v>
      </c>
      <c r="L13" s="9" t="s">
        <v>112</v>
      </c>
      <c r="M13" s="9" t="s">
        <v>113</v>
      </c>
      <c r="N13" s="9" t="s">
        <v>43</v>
      </c>
    </row>
    <row r="14" spans="1:14" ht="15.75" customHeight="1" x14ac:dyDescent="0.15">
      <c r="A14" s="3">
        <v>13</v>
      </c>
      <c r="B14" s="10" t="s">
        <v>114</v>
      </c>
      <c r="C14" s="11">
        <v>9</v>
      </c>
      <c r="D14" s="9" t="s">
        <v>115</v>
      </c>
      <c r="E14" s="9" t="s">
        <v>116</v>
      </c>
      <c r="F14" s="9" t="s">
        <v>109</v>
      </c>
      <c r="G14" s="9" t="s">
        <v>110</v>
      </c>
      <c r="H14" s="9" t="s">
        <v>8</v>
      </c>
      <c r="I14" s="9" t="s">
        <v>117</v>
      </c>
      <c r="J14" s="8">
        <v>0.1</v>
      </c>
      <c r="K14" s="8">
        <f t="shared" si="0"/>
        <v>0.9</v>
      </c>
      <c r="L14" s="9" t="s">
        <v>112</v>
      </c>
      <c r="M14" s="9" t="s">
        <v>113</v>
      </c>
      <c r="N14" s="9" t="s">
        <v>43</v>
      </c>
    </row>
    <row r="15" spans="1:14" ht="15.75" customHeight="1" x14ac:dyDescent="0.15">
      <c r="A15" s="3">
        <v>14</v>
      </c>
      <c r="B15" s="10" t="s">
        <v>118</v>
      </c>
      <c r="C15" s="11">
        <v>6</v>
      </c>
      <c r="D15" s="9" t="s">
        <v>119</v>
      </c>
      <c r="E15" s="9" t="s">
        <v>120</v>
      </c>
      <c r="F15" s="9" t="s">
        <v>121</v>
      </c>
      <c r="G15" s="9" t="s">
        <v>122</v>
      </c>
      <c r="H15" s="9" t="s">
        <v>8</v>
      </c>
      <c r="I15" s="9" t="s">
        <v>123</v>
      </c>
      <c r="J15" s="8">
        <v>0.1</v>
      </c>
      <c r="K15" s="8">
        <f t="shared" si="0"/>
        <v>0.60000000000000009</v>
      </c>
      <c r="L15" s="9" t="s">
        <v>124</v>
      </c>
      <c r="M15" s="9" t="s">
        <v>125</v>
      </c>
      <c r="N15" s="14" t="s">
        <v>126</v>
      </c>
    </row>
    <row r="16" spans="1:14" ht="15.75" customHeight="1" x14ac:dyDescent="0.15">
      <c r="A16" s="3">
        <v>15</v>
      </c>
      <c r="B16" s="10" t="s">
        <v>127</v>
      </c>
      <c r="C16" s="11">
        <v>1</v>
      </c>
      <c r="D16" s="9" t="s">
        <v>128</v>
      </c>
      <c r="E16" s="9" t="s">
        <v>129</v>
      </c>
      <c r="F16" s="9" t="s">
        <v>130</v>
      </c>
      <c r="G16" s="9" t="s">
        <v>131</v>
      </c>
      <c r="H16" s="9" t="s">
        <v>8</v>
      </c>
      <c r="I16" s="9" t="s">
        <v>132</v>
      </c>
      <c r="J16" s="8">
        <v>1.37</v>
      </c>
      <c r="K16" s="8">
        <f t="shared" si="0"/>
        <v>1.37</v>
      </c>
      <c r="L16" s="9" t="s">
        <v>133</v>
      </c>
      <c r="M16" s="9" t="s">
        <v>134</v>
      </c>
      <c r="N16" s="14" t="s">
        <v>135</v>
      </c>
    </row>
    <row r="17" spans="1:14" ht="15.75" customHeight="1" x14ac:dyDescent="0.15">
      <c r="A17" s="3">
        <v>16</v>
      </c>
      <c r="B17" s="10" t="s">
        <v>136</v>
      </c>
      <c r="C17" s="11">
        <v>1</v>
      </c>
      <c r="D17" s="9" t="s">
        <v>137</v>
      </c>
      <c r="E17" s="9" t="s">
        <v>138</v>
      </c>
      <c r="F17" s="9" t="s">
        <v>139</v>
      </c>
      <c r="G17" s="9" t="s">
        <v>140</v>
      </c>
      <c r="H17" s="9" t="s">
        <v>8</v>
      </c>
      <c r="I17" s="9" t="s">
        <v>141</v>
      </c>
      <c r="J17" s="8">
        <v>10.99</v>
      </c>
      <c r="K17" s="8">
        <f t="shared" si="0"/>
        <v>10.99</v>
      </c>
      <c r="L17" s="9" t="s">
        <v>142</v>
      </c>
      <c r="M17" s="9" t="s">
        <v>143</v>
      </c>
      <c r="N17" s="14" t="s">
        <v>144</v>
      </c>
    </row>
    <row r="18" spans="1:14" ht="15.75" customHeight="1" x14ac:dyDescent="0.15">
      <c r="A18" s="3">
        <v>17</v>
      </c>
      <c r="B18" s="10" t="s">
        <v>145</v>
      </c>
      <c r="C18" s="11">
        <v>2</v>
      </c>
      <c r="D18" s="9" t="s">
        <v>137</v>
      </c>
      <c r="E18" s="9" t="s">
        <v>158</v>
      </c>
      <c r="F18" s="9" t="s">
        <v>11</v>
      </c>
      <c r="G18" s="9" t="s">
        <v>159</v>
      </c>
      <c r="H18" s="9" t="s">
        <v>8</v>
      </c>
      <c r="I18" s="9" t="s">
        <v>160</v>
      </c>
      <c r="J18" s="8">
        <v>0.98</v>
      </c>
      <c r="K18" s="8">
        <f t="shared" si="0"/>
        <v>1.96</v>
      </c>
      <c r="L18" s="9"/>
      <c r="M18" s="9"/>
    </row>
    <row r="19" spans="1:14" ht="15.75" customHeight="1" x14ac:dyDescent="0.15">
      <c r="A19" s="3">
        <v>18</v>
      </c>
      <c r="B19" s="10" t="s">
        <v>149</v>
      </c>
      <c r="C19" s="11">
        <v>1</v>
      </c>
      <c r="D19" s="9" t="s">
        <v>150</v>
      </c>
      <c r="E19" s="9" t="s">
        <v>151</v>
      </c>
      <c r="F19" s="15" t="s">
        <v>152</v>
      </c>
      <c r="G19" s="9" t="s">
        <v>153</v>
      </c>
      <c r="H19" s="15" t="s">
        <v>152</v>
      </c>
      <c r="I19" s="9" t="s">
        <v>153</v>
      </c>
      <c r="J19" s="8">
        <v>30</v>
      </c>
      <c r="K19" s="8">
        <f t="shared" si="0"/>
        <v>30</v>
      </c>
      <c r="L19" s="9" t="s">
        <v>154</v>
      </c>
      <c r="M19" s="9" t="s">
        <v>155</v>
      </c>
      <c r="N19" s="14" t="s">
        <v>156</v>
      </c>
    </row>
    <row r="20" spans="1:14" ht="15.75" customHeight="1" x14ac:dyDescent="0.15">
      <c r="A20" s="3">
        <v>19</v>
      </c>
      <c r="B20" s="10" t="s">
        <v>157</v>
      </c>
      <c r="C20" s="11">
        <v>2</v>
      </c>
      <c r="D20" s="9" t="s">
        <v>150</v>
      </c>
      <c r="E20" s="9" t="s">
        <v>146</v>
      </c>
      <c r="F20" s="9" t="s">
        <v>11</v>
      </c>
      <c r="G20" s="9" t="s">
        <v>147</v>
      </c>
      <c r="H20" s="9" t="s">
        <v>8</v>
      </c>
      <c r="I20" s="9" t="s">
        <v>148</v>
      </c>
      <c r="J20" s="8">
        <v>1.37</v>
      </c>
      <c r="K20" s="8">
        <f t="shared" si="0"/>
        <v>2.74</v>
      </c>
      <c r="N20" s="14"/>
    </row>
    <row r="21" spans="1:14" ht="15.75" customHeight="1" x14ac:dyDescent="0.15">
      <c r="A21" s="3">
        <v>20</v>
      </c>
      <c r="B21" s="10" t="s">
        <v>161</v>
      </c>
      <c r="C21" s="11">
        <v>1</v>
      </c>
      <c r="D21" s="9" t="s">
        <v>162</v>
      </c>
      <c r="E21" s="13" t="s">
        <v>163</v>
      </c>
      <c r="F21" s="22" t="s">
        <v>139</v>
      </c>
      <c r="G21" s="22" t="s">
        <v>196</v>
      </c>
      <c r="H21" s="9" t="s">
        <v>8</v>
      </c>
      <c r="I21" s="9" t="s">
        <v>198</v>
      </c>
      <c r="J21" s="8">
        <v>0.94</v>
      </c>
      <c r="K21" s="8">
        <f t="shared" si="0"/>
        <v>0.94</v>
      </c>
      <c r="L21" s="9" t="s">
        <v>164</v>
      </c>
      <c r="M21" s="22" t="s">
        <v>169</v>
      </c>
      <c r="N21" s="14" t="s">
        <v>197</v>
      </c>
    </row>
    <row r="22" spans="1:14" ht="15.75" customHeight="1" x14ac:dyDescent="0.15">
      <c r="A22" s="3">
        <v>21</v>
      </c>
      <c r="B22" s="10" t="s">
        <v>165</v>
      </c>
      <c r="C22" s="11">
        <v>1</v>
      </c>
      <c r="D22" s="9" t="s">
        <v>166</v>
      </c>
      <c r="E22" s="9" t="s">
        <v>167</v>
      </c>
      <c r="F22" s="22" t="s">
        <v>139</v>
      </c>
      <c r="G22" s="22" t="s">
        <v>200</v>
      </c>
      <c r="H22" s="9" t="s">
        <v>8</v>
      </c>
      <c r="I22" s="22" t="s">
        <v>199</v>
      </c>
      <c r="J22" s="8">
        <v>0.63</v>
      </c>
      <c r="K22" s="8">
        <f t="shared" si="0"/>
        <v>0.63</v>
      </c>
      <c r="L22" s="9" t="s">
        <v>168</v>
      </c>
      <c r="M22" s="9" t="s">
        <v>169</v>
      </c>
      <c r="N22" s="14" t="s">
        <v>197</v>
      </c>
    </row>
    <row r="23" spans="1:14" ht="15.75" customHeight="1" x14ac:dyDescent="0.15">
      <c r="A23" s="3">
        <v>22</v>
      </c>
      <c r="B23" s="23" t="s">
        <v>201</v>
      </c>
      <c r="C23" s="11">
        <v>1</v>
      </c>
      <c r="D23" s="22" t="s">
        <v>202</v>
      </c>
      <c r="E23" s="22" t="s">
        <v>203</v>
      </c>
      <c r="F23" s="9" t="s">
        <v>130</v>
      </c>
      <c r="G23" s="22" t="s">
        <v>204</v>
      </c>
      <c r="H23" s="22" t="s">
        <v>8</v>
      </c>
      <c r="I23" s="22" t="s">
        <v>205</v>
      </c>
      <c r="J23" s="8">
        <v>1.61</v>
      </c>
      <c r="K23" s="8">
        <f t="shared" si="0"/>
        <v>1.61</v>
      </c>
      <c r="L23" s="22" t="s">
        <v>206</v>
      </c>
      <c r="M23" s="22" t="s">
        <v>207</v>
      </c>
      <c r="N23" s="14"/>
    </row>
    <row r="24" spans="1:14" ht="15.75" customHeight="1" x14ac:dyDescent="0.15">
      <c r="A24" s="3">
        <v>23</v>
      </c>
      <c r="B24" s="10" t="s">
        <v>170</v>
      </c>
      <c r="C24" s="11">
        <v>2</v>
      </c>
      <c r="D24" s="9" t="s">
        <v>171</v>
      </c>
      <c r="E24" s="9" t="s">
        <v>172</v>
      </c>
      <c r="F24" s="9" t="s">
        <v>11</v>
      </c>
      <c r="G24" s="9" t="s">
        <v>173</v>
      </c>
      <c r="H24" s="9" t="s">
        <v>8</v>
      </c>
      <c r="I24" s="9" t="s">
        <v>174</v>
      </c>
      <c r="J24" s="8">
        <v>0.67</v>
      </c>
      <c r="K24" s="8">
        <f t="shared" si="0"/>
        <v>1.34</v>
      </c>
      <c r="L24" s="9" t="s">
        <v>175</v>
      </c>
      <c r="M24" s="16" t="s">
        <v>176</v>
      </c>
      <c r="N24" s="16"/>
    </row>
    <row r="25" spans="1:14" ht="15.75" customHeight="1" x14ac:dyDescent="0.15">
      <c r="A25" s="3">
        <v>24</v>
      </c>
      <c r="B25" s="3" t="s">
        <v>177</v>
      </c>
      <c r="C25" s="3">
        <v>3</v>
      </c>
      <c r="F25" s="3" t="s">
        <v>11</v>
      </c>
      <c r="G25" s="3" t="s">
        <v>178</v>
      </c>
      <c r="H25" s="3" t="s">
        <v>8</v>
      </c>
      <c r="I25" s="3" t="s">
        <v>179</v>
      </c>
      <c r="J25" s="4">
        <v>0.11</v>
      </c>
      <c r="K25" s="8">
        <f t="shared" si="0"/>
        <v>0.33</v>
      </c>
    </row>
    <row r="26" spans="1:14" ht="15.75" customHeight="1" x14ac:dyDescent="0.15">
      <c r="A26" s="3">
        <v>25</v>
      </c>
      <c r="B26" s="3" t="s">
        <v>180</v>
      </c>
      <c r="C26" s="3">
        <v>1</v>
      </c>
      <c r="F26" s="9" t="s">
        <v>11</v>
      </c>
      <c r="G26" s="9" t="s">
        <v>181</v>
      </c>
      <c r="H26" s="9" t="s">
        <v>8</v>
      </c>
      <c r="I26" s="9" t="s">
        <v>182</v>
      </c>
      <c r="J26" s="4">
        <v>0.43</v>
      </c>
      <c r="K26" s="8">
        <f t="shared" si="0"/>
        <v>0.43</v>
      </c>
    </row>
    <row r="27" spans="1:14" ht="15.75" customHeight="1" x14ac:dyDescent="0.15">
      <c r="A27" s="3">
        <v>26</v>
      </c>
      <c r="B27" s="3" t="s">
        <v>183</v>
      </c>
      <c r="C27" s="3">
        <v>1</v>
      </c>
      <c r="F27" s="3" t="s">
        <v>184</v>
      </c>
      <c r="J27" s="4">
        <v>6.31</v>
      </c>
      <c r="K27" s="8">
        <f t="shared" si="0"/>
        <v>6.31</v>
      </c>
    </row>
    <row r="28" spans="1:14" ht="15.75" customHeight="1" x14ac:dyDescent="0.15">
      <c r="J28" s="4"/>
      <c r="K28" s="4">
        <f>SUM(K2:K27)</f>
        <v>66.210000000000008</v>
      </c>
    </row>
    <row r="29" spans="1:14" ht="15.75" customHeight="1" x14ac:dyDescent="0.15">
      <c r="L29" s="9"/>
      <c r="M29" s="9"/>
      <c r="N29" s="14"/>
    </row>
  </sheetData>
  <hyperlinks>
    <hyperlink ref="N7" r:id="rId1" xr:uid="{00000000-0004-0000-0100-000000000000}"/>
    <hyperlink ref="N15" r:id="rId2" xr:uid="{00000000-0004-0000-0100-000001000000}"/>
    <hyperlink ref="N16" r:id="rId3" xr:uid="{00000000-0004-0000-0100-000002000000}"/>
    <hyperlink ref="N17" r:id="rId4" xr:uid="{00000000-0004-0000-0100-000003000000}"/>
    <hyperlink ref="F19" r:id="rId5" xr:uid="{00000000-0004-0000-0100-000004000000}"/>
    <hyperlink ref="H19" r:id="rId6" xr:uid="{00000000-0004-0000-0100-000005000000}"/>
    <hyperlink ref="N19" r:id="rId7" location="upduino-pinout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/>
  </sheetViews>
  <sheetFormatPr baseColWidth="10" defaultColWidth="12.6640625" defaultRowHeight="15.75" customHeight="1" x14ac:dyDescent="0.15"/>
  <cols>
    <col min="1" max="1" width="4.1640625" customWidth="1"/>
    <col min="2" max="2" width="26.5" customWidth="1"/>
    <col min="6" max="6" width="20.83203125" customWidth="1"/>
    <col min="7" max="7" width="15.33203125" customWidth="1"/>
    <col min="8" max="8" width="8.33203125" customWidth="1"/>
  </cols>
  <sheetData>
    <row r="1" spans="1:14" ht="15.75" customHeight="1" x14ac:dyDescent="0.15">
      <c r="A1" s="17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</row>
    <row r="2" spans="1:14" ht="15.75" customHeight="1" x14ac:dyDescent="0.15">
      <c r="A2" s="19">
        <v>1</v>
      </c>
      <c r="B2" s="17" t="s">
        <v>185</v>
      </c>
      <c r="C2" s="19">
        <v>2</v>
      </c>
      <c r="D2" s="20" t="s">
        <v>186</v>
      </c>
      <c r="E2" s="20" t="s">
        <v>187</v>
      </c>
      <c r="F2" s="18" t="s">
        <v>11</v>
      </c>
      <c r="G2" s="18" t="s">
        <v>188</v>
      </c>
      <c r="H2" s="18" t="s">
        <v>8</v>
      </c>
      <c r="I2" s="18" t="s">
        <v>189</v>
      </c>
      <c r="J2" s="21">
        <v>0.43</v>
      </c>
      <c r="K2" s="21">
        <f t="shared" ref="K2:K4" si="0">J2*C2</f>
        <v>0.86</v>
      </c>
      <c r="L2" s="20" t="s">
        <v>190</v>
      </c>
      <c r="M2" s="20" t="s">
        <v>191</v>
      </c>
      <c r="N2" s="20" t="s">
        <v>43</v>
      </c>
    </row>
    <row r="3" spans="1:14" ht="15.75" customHeight="1" x14ac:dyDescent="0.15">
      <c r="A3" s="19">
        <v>2</v>
      </c>
      <c r="B3" s="17" t="s">
        <v>192</v>
      </c>
      <c r="C3" s="19">
        <v>1</v>
      </c>
      <c r="D3" s="20" t="s">
        <v>78</v>
      </c>
      <c r="E3" s="20" t="s">
        <v>193</v>
      </c>
      <c r="F3" s="9" t="s">
        <v>11</v>
      </c>
      <c r="G3" s="9" t="s">
        <v>91</v>
      </c>
      <c r="H3" s="9" t="s">
        <v>8</v>
      </c>
      <c r="I3" s="9" t="s">
        <v>92</v>
      </c>
      <c r="J3" s="21">
        <v>1.26</v>
      </c>
      <c r="K3" s="21">
        <f t="shared" si="0"/>
        <v>1.26</v>
      </c>
      <c r="L3" s="20" t="s">
        <v>194</v>
      </c>
      <c r="M3" s="20" t="s">
        <v>195</v>
      </c>
      <c r="N3" s="20" t="s">
        <v>43</v>
      </c>
    </row>
    <row r="4" spans="1:14" ht="15.75" customHeight="1" x14ac:dyDescent="0.15">
      <c r="A4" s="17">
        <v>3</v>
      </c>
      <c r="B4" s="17" t="s">
        <v>183</v>
      </c>
      <c r="C4" s="17">
        <v>1</v>
      </c>
      <c r="D4" s="17"/>
      <c r="E4" s="17"/>
      <c r="F4" s="17" t="s">
        <v>184</v>
      </c>
      <c r="G4" s="17"/>
      <c r="H4" s="17"/>
      <c r="I4" s="17"/>
      <c r="J4" s="21">
        <v>5</v>
      </c>
      <c r="K4" s="21">
        <f t="shared" si="0"/>
        <v>5</v>
      </c>
      <c r="L4" s="17"/>
      <c r="M4" s="17"/>
      <c r="N4" s="17"/>
    </row>
    <row r="6" spans="1:14" ht="15.75" customHeight="1" x14ac:dyDescent="0.15">
      <c r="J6" s="1" t="s">
        <v>20</v>
      </c>
      <c r="K6" s="4">
        <f>SUM(K2:K4)</f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 BOM</vt:lpstr>
      <vt:lpstr>E155 Development Board</vt:lpstr>
      <vt:lpstr>E155 Breadboard 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Brake</cp:lastModifiedBy>
  <dcterms:modified xsi:type="dcterms:W3CDTF">2023-08-08T22:23:01Z</dcterms:modified>
</cp:coreProperties>
</file>