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BTS" sheetId="6" r:id="rId1"/>
  </sheets>
  <calcPr calcId="144525"/>
</workbook>
</file>

<file path=xl/sharedStrings.xml><?xml version="1.0" encoding="utf-8"?>
<sst xmlns="http://schemas.openxmlformats.org/spreadsheetml/2006/main" count="70" uniqueCount="33">
  <si>
    <t>Decision matrix</t>
  </si>
  <si>
    <t>Bobot</t>
  </si>
  <si>
    <t>K1</t>
  </si>
  <si>
    <t>K2</t>
  </si>
  <si>
    <t>K3</t>
  </si>
  <si>
    <t xml:space="preserve"> </t>
  </si>
  <si>
    <t>K1 : kepadatan Penduduk (kriteria keuntungan)</t>
  </si>
  <si>
    <t>Rungkut</t>
  </si>
  <si>
    <t>K2 : Harga sewa (kriteria biaya)</t>
  </si>
  <si>
    <t>Perak</t>
  </si>
  <si>
    <t>K3 : Jarak dari pusat (kriteria biaya)</t>
  </si>
  <si>
    <t>Sukolilo</t>
  </si>
  <si>
    <t>kuadrat, jumlah, akar</t>
  </si>
  <si>
    <t>jumlah</t>
  </si>
  <si>
    <t>akar</t>
  </si>
  <si>
    <t>Normalized Decision matrix R</t>
  </si>
  <si>
    <t>Weighted Normalized Decision matrix V</t>
  </si>
  <si>
    <t xml:space="preserve"> solusi ideal </t>
  </si>
  <si>
    <t>A* = {</t>
  </si>
  <si>
    <t>}</t>
  </si>
  <si>
    <t>Kriteria K1 dan K4 adalah kriteria keuntungan, untuk A* diambil terbesar dan untuk A' diambil terkecil</t>
  </si>
  <si>
    <t xml:space="preserve"> solusi negatif ideal</t>
  </si>
  <si>
    <t>Kriteria K2 dan K3 adalah kriteria biaya, untuk A* diambil terkecil dan untuk A' diambil terbesar</t>
  </si>
  <si>
    <t>A' ={</t>
  </si>
  <si>
    <t>Separasi ideal</t>
  </si>
  <si>
    <t>Si*</t>
  </si>
  <si>
    <t>Menghitung selisih isi matrik V dengan A* atau dengan A' sesuai kolomnya, kemudian dikuadratkan</t>
  </si>
  <si>
    <t>Separasi negatif ideal</t>
  </si>
  <si>
    <t>Setelah itu dijumlahkan ke kanan dan diakarkan.</t>
  </si>
  <si>
    <t>Si'</t>
  </si>
  <si>
    <t>Didapat Si* dan Si'</t>
  </si>
  <si>
    <t>relative closeness</t>
  </si>
  <si>
    <t>peringkat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</si>
</sst>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0.000"/>
    <numFmt numFmtId="178" formatCode="_-&quot;Rp&quot;* #,##0_-;\-&quot;Rp&quot;* #,##0_-;_-&quot;Rp&quot;* &quot;-&quot;??_-;_-@_-"/>
    <numFmt numFmtId="179" formatCode="_(* #,##0_);_(* \(#,##0\);_(* &quot;-&quot;_);_(@_)"/>
    <numFmt numFmtId="180" formatCode="_(* #,##0.00_);_(* \(#,##0.00\);_(* &quot;-&quot;??_);_(@_)"/>
    <numFmt numFmtId="181" formatCode="0.0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ED5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4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77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77" fontId="0" fillId="4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81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1" fontId="0" fillId="4" borderId="1" xfId="0" applyNumberFormat="1" applyFill="1" applyBorder="1" applyAlignment="1">
      <alignment horizontal="center"/>
    </xf>
    <xf numFmtId="0" fontId="0" fillId="0" borderId="0" xfId="0" applyAlignment="1"/>
    <xf numFmtId="177" fontId="0" fillId="0" borderId="0" xfId="0" applyNumberFormat="1"/>
    <xf numFmtId="0" fontId="0" fillId="5" borderId="3" xfId="0" applyFill="1" applyBorder="1" applyAlignment="1">
      <alignment horizontal="left"/>
    </xf>
    <xf numFmtId="0" fontId="0" fillId="3" borderId="0" xfId="0" applyFill="1" quotePrefix="1"/>
    <xf numFmtId="0" fontId="0" fillId="4" borderId="0" xfId="0" applyFill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99"/>
      <color rgb="00FED5CE"/>
      <color rgb="00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2</xdr:row>
      <xdr:rowOff>104775</xdr:rowOff>
    </xdr:from>
    <xdr:to>
      <xdr:col>6</xdr:col>
      <xdr:colOff>561975</xdr:colOff>
      <xdr:row>2</xdr:row>
      <xdr:rowOff>104775</xdr:rowOff>
    </xdr:to>
    <xdr:cxnSp>
      <xdr:nvCxnSpPr>
        <xdr:cNvPr id="2" name="Straight Arrow Connector 1"/>
        <xdr:cNvCxnSpPr/>
      </xdr:nvCxnSpPr>
      <xdr:spPr>
        <a:xfrm flipH="1">
          <a:off x="3952875" y="473075"/>
          <a:ext cx="428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485775</xdr:colOff>
      <xdr:row>15</xdr:row>
      <xdr:rowOff>104775</xdr:rowOff>
    </xdr:from>
    <xdr:to>
      <xdr:col>14</xdr:col>
      <xdr:colOff>571500</xdr:colOff>
      <xdr:row>19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05300" y="2863850"/>
          <a:ext cx="5114925" cy="70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25</xdr:row>
      <xdr:rowOff>152400</xdr:rowOff>
    </xdr:from>
    <xdr:to>
      <xdr:col>11</xdr:col>
      <xdr:colOff>514350</xdr:colOff>
      <xdr:row>28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2950" y="4752975"/>
          <a:ext cx="29241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533400</xdr:colOff>
      <xdr:row>29</xdr:row>
      <xdr:rowOff>115204</xdr:rowOff>
    </xdr:from>
    <xdr:to>
      <xdr:col>14</xdr:col>
      <xdr:colOff>581025</xdr:colOff>
      <xdr:row>32</xdr:row>
      <xdr:rowOff>171449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0225" y="5452110"/>
          <a:ext cx="3819525" cy="608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581025</xdr:colOff>
      <xdr:row>37</xdr:row>
      <xdr:rowOff>114300</xdr:rowOff>
    </xdr:from>
    <xdr:to>
      <xdr:col>16</xdr:col>
      <xdr:colOff>571500</xdr:colOff>
      <xdr:row>43</xdr:row>
      <xdr:rowOff>57150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57850" y="6826250"/>
          <a:ext cx="5019675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409575</xdr:colOff>
      <xdr:row>53</xdr:row>
      <xdr:rowOff>57150</xdr:rowOff>
    </xdr:from>
    <xdr:to>
      <xdr:col>10</xdr:col>
      <xdr:colOff>85725</xdr:colOff>
      <xdr:row>55</xdr:row>
      <xdr:rowOff>171450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90925" y="9664700"/>
          <a:ext cx="2828925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57"/>
  <sheetViews>
    <sheetView tabSelected="1" workbookViewId="0">
      <selection activeCell="K51" sqref="K51"/>
    </sheetView>
  </sheetViews>
  <sheetFormatPr defaultColWidth="9" defaultRowHeight="14.5"/>
  <cols>
    <col min="2" max="6" width="9.13636363636364" style="1"/>
  </cols>
  <sheetData>
    <row r="2" spans="2:2">
      <c r="B2" s="1" t="s">
        <v>0</v>
      </c>
    </row>
    <row r="3" spans="3:8">
      <c r="C3" s="1">
        <v>20</v>
      </c>
      <c r="D3" s="1">
        <v>15</v>
      </c>
      <c r="E3" s="1">
        <v>10</v>
      </c>
      <c r="H3" t="s">
        <v>1</v>
      </c>
    </row>
    <row r="4" spans="2:9">
      <c r="B4" s="2"/>
      <c r="C4" s="2" t="s">
        <v>2</v>
      </c>
      <c r="D4" s="2" t="s">
        <v>3</v>
      </c>
      <c r="E4" s="2" t="s">
        <v>4</v>
      </c>
      <c r="F4" s="2"/>
      <c r="H4" s="3" t="s">
        <v>5</v>
      </c>
      <c r="I4" s="3" t="s">
        <v>5</v>
      </c>
    </row>
    <row r="5" spans="2:8">
      <c r="B5" s="2"/>
      <c r="C5" s="2"/>
      <c r="D5" s="2"/>
      <c r="E5" s="2"/>
      <c r="F5" s="2"/>
      <c r="H5" t="s">
        <v>6</v>
      </c>
    </row>
    <row r="6" spans="2:8">
      <c r="B6" s="2" t="s">
        <v>7</v>
      </c>
      <c r="C6" s="2">
        <v>9</v>
      </c>
      <c r="D6" s="2">
        <v>3</v>
      </c>
      <c r="E6" s="2">
        <v>5</v>
      </c>
      <c r="F6" s="2"/>
      <c r="H6" t="s">
        <v>8</v>
      </c>
    </row>
    <row r="7" spans="2:8">
      <c r="B7" s="2" t="s">
        <v>9</v>
      </c>
      <c r="C7" s="2">
        <v>8</v>
      </c>
      <c r="D7" s="2">
        <v>3</v>
      </c>
      <c r="E7" s="2">
        <v>4</v>
      </c>
      <c r="F7" s="2"/>
      <c r="H7" t="s">
        <v>10</v>
      </c>
    </row>
    <row r="8" spans="2:6">
      <c r="B8" s="2" t="s">
        <v>11</v>
      </c>
      <c r="C8" s="2">
        <v>9</v>
      </c>
      <c r="D8" s="2">
        <v>2</v>
      </c>
      <c r="E8" s="2">
        <v>6</v>
      </c>
      <c r="F8" s="2"/>
    </row>
    <row r="10" spans="2:2">
      <c r="B10" s="1" t="s">
        <v>12</v>
      </c>
    </row>
    <row r="11" spans="2:6">
      <c r="B11" s="2"/>
      <c r="C11" s="2" t="s">
        <v>2</v>
      </c>
      <c r="D11" s="2" t="s">
        <v>3</v>
      </c>
      <c r="E11" s="2" t="s">
        <v>4</v>
      </c>
      <c r="F11" s="2"/>
    </row>
    <row r="12" spans="2:6">
      <c r="B12" s="2"/>
      <c r="C12" s="2"/>
      <c r="D12" s="2"/>
      <c r="E12" s="2"/>
      <c r="F12" s="2"/>
    </row>
    <row r="13" spans="2:6">
      <c r="B13" s="2" t="s">
        <v>7</v>
      </c>
      <c r="C13" s="2">
        <f t="shared" ref="C12:F15" si="0">C6*C6</f>
        <v>81</v>
      </c>
      <c r="D13" s="2">
        <f t="shared" si="0"/>
        <v>9</v>
      </c>
      <c r="E13" s="2">
        <f t="shared" si="0"/>
        <v>25</v>
      </c>
      <c r="F13" s="2"/>
    </row>
    <row r="14" spans="2:6">
      <c r="B14" s="2" t="s">
        <v>9</v>
      </c>
      <c r="C14" s="2">
        <f t="shared" si="0"/>
        <v>64</v>
      </c>
      <c r="D14" s="2">
        <f t="shared" si="0"/>
        <v>9</v>
      </c>
      <c r="E14" s="2">
        <f t="shared" si="0"/>
        <v>16</v>
      </c>
      <c r="F14" s="2"/>
    </row>
    <row r="15" ht="14.25" customHeight="1" spans="2:6">
      <c r="B15" s="2" t="s">
        <v>11</v>
      </c>
      <c r="C15" s="2">
        <f t="shared" si="0"/>
        <v>81</v>
      </c>
      <c r="D15" s="2">
        <f t="shared" si="0"/>
        <v>4</v>
      </c>
      <c r="E15" s="2">
        <f t="shared" si="0"/>
        <v>36</v>
      </c>
      <c r="F15" s="2"/>
    </row>
    <row r="16" spans="2:6">
      <c r="B16" s="2" t="s">
        <v>13</v>
      </c>
      <c r="C16" s="2">
        <f>SUM(C12:C14)</f>
        <v>145</v>
      </c>
      <c r="D16" s="2">
        <f t="shared" ref="D16:F16" si="1">SUM(D12:D14)</f>
        <v>18</v>
      </c>
      <c r="E16" s="2">
        <f t="shared" si="1"/>
        <v>41</v>
      </c>
      <c r="F16" s="2"/>
    </row>
    <row r="17" spans="2:6">
      <c r="B17" s="2" t="s">
        <v>14</v>
      </c>
      <c r="C17" s="4">
        <f>SQRT(C16)</f>
        <v>12.0415945787923</v>
      </c>
      <c r="D17" s="4">
        <f t="shared" ref="D17:F17" si="2">SQRT(D16)</f>
        <v>4.24264068711928</v>
      </c>
      <c r="E17" s="4">
        <f t="shared" si="2"/>
        <v>6.40312423743285</v>
      </c>
      <c r="F17" s="4"/>
    </row>
    <row r="19" spans="2:2">
      <c r="B19" s="1" t="s">
        <v>15</v>
      </c>
    </row>
    <row r="20" spans="2:6">
      <c r="B20" s="2"/>
      <c r="C20" s="2" t="s">
        <v>2</v>
      </c>
      <c r="D20" s="2" t="s">
        <v>3</v>
      </c>
      <c r="E20" s="2" t="s">
        <v>4</v>
      </c>
      <c r="F20" s="2"/>
    </row>
    <row r="21" spans="2:6">
      <c r="B21" s="2"/>
      <c r="C21" s="4"/>
      <c r="D21" s="4"/>
      <c r="E21" s="4"/>
      <c r="F21" s="4"/>
    </row>
    <row r="22" spans="2:6">
      <c r="B22" s="2" t="s">
        <v>7</v>
      </c>
      <c r="C22" s="4">
        <f t="shared" ref="C21:F24" si="3">C6/C$17</f>
        <v>0.74740931868366</v>
      </c>
      <c r="D22" s="4">
        <f t="shared" si="3"/>
        <v>0.707106781186548</v>
      </c>
      <c r="E22" s="4">
        <f t="shared" si="3"/>
        <v>0.78086880944303</v>
      </c>
      <c r="F22" s="4"/>
    </row>
    <row r="23" spans="2:6">
      <c r="B23" s="2" t="s">
        <v>9</v>
      </c>
      <c r="C23" s="4">
        <f t="shared" si="3"/>
        <v>0.66436383882992</v>
      </c>
      <c r="D23" s="4">
        <f t="shared" si="3"/>
        <v>0.707106781186548</v>
      </c>
      <c r="E23" s="4">
        <f t="shared" si="3"/>
        <v>0.624695047554424</v>
      </c>
      <c r="F23" s="4"/>
    </row>
    <row r="24" spans="2:6">
      <c r="B24" s="2" t="s">
        <v>11</v>
      </c>
      <c r="C24" s="4">
        <f t="shared" si="3"/>
        <v>0.74740931868366</v>
      </c>
      <c r="D24" s="4">
        <f t="shared" si="3"/>
        <v>0.471404520791032</v>
      </c>
      <c r="E24" s="4">
        <f t="shared" si="3"/>
        <v>0.937042571331636</v>
      </c>
      <c r="F24" s="4"/>
    </row>
    <row r="25" spans="2:2">
      <c r="B25" s="5"/>
    </row>
    <row r="26" spans="2:6">
      <c r="B26" s="6" t="s">
        <v>16</v>
      </c>
      <c r="C26" s="6"/>
      <c r="D26" s="6"/>
      <c r="E26" s="6"/>
      <c r="F26" s="6"/>
    </row>
    <row r="27" spans="2:6">
      <c r="B27" s="7"/>
      <c r="C27" s="7" t="s">
        <v>2</v>
      </c>
      <c r="D27" s="7" t="s">
        <v>3</v>
      </c>
      <c r="E27" s="7" t="s">
        <v>4</v>
      </c>
      <c r="F27" s="7"/>
    </row>
    <row r="28" spans="2:6">
      <c r="B28" s="2"/>
      <c r="C28" s="8"/>
      <c r="D28" s="8"/>
      <c r="E28" s="8"/>
      <c r="F28" s="8"/>
    </row>
    <row r="29" spans="2:6">
      <c r="B29" s="2" t="s">
        <v>7</v>
      </c>
      <c r="C29" s="8">
        <f t="shared" ref="C28:F31" si="4">C22*C$3</f>
        <v>14.9481863736732</v>
      </c>
      <c r="D29" s="8">
        <f t="shared" si="4"/>
        <v>10.6066017177982</v>
      </c>
      <c r="E29" s="8">
        <f t="shared" si="4"/>
        <v>7.8086880944303</v>
      </c>
      <c r="F29" s="8"/>
    </row>
    <row r="30" spans="2:6">
      <c r="B30" s="2" t="s">
        <v>9</v>
      </c>
      <c r="C30" s="8">
        <f t="shared" si="4"/>
        <v>13.2872767765984</v>
      </c>
      <c r="D30" s="8">
        <f t="shared" si="4"/>
        <v>10.6066017177982</v>
      </c>
      <c r="E30" s="8">
        <f t="shared" si="4"/>
        <v>6.24695047554424</v>
      </c>
      <c r="F30" s="8"/>
    </row>
    <row r="31" spans="2:6">
      <c r="B31" s="2" t="s">
        <v>11</v>
      </c>
      <c r="C31" s="8">
        <f t="shared" si="4"/>
        <v>14.9481863736732</v>
      </c>
      <c r="D31" s="8">
        <f t="shared" si="4"/>
        <v>7.07106781186548</v>
      </c>
      <c r="E31" s="8">
        <f t="shared" si="4"/>
        <v>9.37042571331636</v>
      </c>
      <c r="F31" s="8"/>
    </row>
    <row r="33" spans="2:9">
      <c r="B33" s="9" t="s">
        <v>17</v>
      </c>
      <c r="C33" s="9"/>
      <c r="D33" s="9"/>
      <c r="E33" s="9"/>
      <c r="F33" s="9"/>
      <c r="G33" s="10"/>
      <c r="I33" s="22"/>
    </row>
    <row r="34" spans="2:9">
      <c r="B34" s="9" t="s">
        <v>18</v>
      </c>
      <c r="C34" s="11">
        <f>C31</f>
        <v>14.9481863736732</v>
      </c>
      <c r="D34" s="11">
        <f>D28</f>
        <v>0</v>
      </c>
      <c r="E34" s="11">
        <f>E30</f>
        <v>6.24695047554424</v>
      </c>
      <c r="F34" s="24" t="s">
        <v>19</v>
      </c>
      <c r="I34" t="s">
        <v>20</v>
      </c>
    </row>
    <row r="35" ht="6.75" customHeight="1"/>
    <row r="36" spans="2:9">
      <c r="B36" s="12" t="s">
        <v>21</v>
      </c>
      <c r="C36" s="12"/>
      <c r="D36" s="12"/>
      <c r="E36" s="12"/>
      <c r="F36" s="12"/>
      <c r="G36" s="13"/>
      <c r="I36" t="s">
        <v>22</v>
      </c>
    </row>
    <row r="37" spans="2:6">
      <c r="B37" s="12" t="s">
        <v>23</v>
      </c>
      <c r="C37" s="14">
        <f>C28</f>
        <v>0</v>
      </c>
      <c r="D37" s="14">
        <f>D29</f>
        <v>10.6066017177982</v>
      </c>
      <c r="E37" s="14">
        <f>E31</f>
        <v>9.37042571331636</v>
      </c>
      <c r="F37" s="25" t="s">
        <v>19</v>
      </c>
    </row>
    <row r="38" ht="10.5" customHeight="1"/>
    <row r="39" spans="2:8">
      <c r="B39" s="9" t="s">
        <v>24</v>
      </c>
      <c r="C39" s="9"/>
      <c r="D39" s="9"/>
      <c r="E39" s="9"/>
      <c r="F39" s="9"/>
      <c r="G39" s="10"/>
      <c r="H39" s="10"/>
    </row>
    <row r="40" spans="2:8">
      <c r="B40" s="15"/>
      <c r="C40" s="15" t="s">
        <v>2</v>
      </c>
      <c r="D40" s="15" t="s">
        <v>3</v>
      </c>
      <c r="E40" s="15" t="s">
        <v>4</v>
      </c>
      <c r="F40" s="15"/>
      <c r="G40" s="15" t="s">
        <v>13</v>
      </c>
      <c r="H40" s="15" t="s">
        <v>25</v>
      </c>
    </row>
    <row r="41" spans="2:8">
      <c r="B41" s="2"/>
      <c r="C41" s="16"/>
      <c r="D41" s="16"/>
      <c r="E41" s="16"/>
      <c r="F41" s="16"/>
      <c r="G41" s="16"/>
      <c r="H41" s="16"/>
    </row>
    <row r="42" spans="2:8">
      <c r="B42" s="2" t="s">
        <v>7</v>
      </c>
      <c r="C42" s="16">
        <f t="shared" ref="C41:F44" si="5">(C29-C$34)*(C29-C$34)</f>
        <v>0</v>
      </c>
      <c r="D42" s="16">
        <f t="shared" si="5"/>
        <v>112.5</v>
      </c>
      <c r="E42" s="16">
        <f t="shared" si="5"/>
        <v>2.4390243902439</v>
      </c>
      <c r="F42" s="16"/>
      <c r="G42" s="16">
        <f t="shared" ref="G42:G43" si="6">SUM(C42:E42)</f>
        <v>114.939024390244</v>
      </c>
      <c r="H42" s="16">
        <f t="shared" ref="H42:H43" si="7">SQRT(G42)</f>
        <v>10.7209619153434</v>
      </c>
    </row>
    <row r="43" spans="2:8">
      <c r="B43" s="2" t="s">
        <v>9</v>
      </c>
      <c r="C43" s="16">
        <f t="shared" si="5"/>
        <v>2.75862068965516</v>
      </c>
      <c r="D43" s="16">
        <f t="shared" si="5"/>
        <v>112.5</v>
      </c>
      <c r="E43" s="16">
        <f t="shared" si="5"/>
        <v>0</v>
      </c>
      <c r="F43" s="16"/>
      <c r="G43" s="16">
        <f t="shared" si="6"/>
        <v>115.258620689655</v>
      </c>
      <c r="H43" s="16">
        <f t="shared" si="7"/>
        <v>10.7358567748296</v>
      </c>
    </row>
    <row r="44" spans="2:8">
      <c r="B44" s="2" t="s">
        <v>11</v>
      </c>
      <c r="C44" s="16">
        <f t="shared" si="5"/>
        <v>0</v>
      </c>
      <c r="D44" s="16">
        <f t="shared" si="5"/>
        <v>50</v>
      </c>
      <c r="E44" s="16">
        <f t="shared" si="5"/>
        <v>9.7560975609756</v>
      </c>
      <c r="F44" s="16"/>
      <c r="G44" s="16">
        <f t="shared" ref="G44" si="8">SUM(C44:E44)</f>
        <v>59.7560975609756</v>
      </c>
      <c r="H44" s="16">
        <f t="shared" ref="H44" si="9">SQRT(G44)</f>
        <v>7.73020682523926</v>
      </c>
    </row>
    <row r="45" spans="2:10">
      <c r="B45" s="17"/>
      <c r="G45" s="1"/>
      <c r="H45" s="1"/>
      <c r="J45" t="s">
        <v>26</v>
      </c>
    </row>
    <row r="46" spans="2:10">
      <c r="B46" s="18" t="s">
        <v>27</v>
      </c>
      <c r="C46" s="18"/>
      <c r="D46" s="18"/>
      <c r="E46" s="18"/>
      <c r="F46" s="12"/>
      <c r="G46" s="12"/>
      <c r="H46" s="12"/>
      <c r="J46" t="s">
        <v>28</v>
      </c>
    </row>
    <row r="47" spans="2:10">
      <c r="B47" s="19"/>
      <c r="C47" s="19" t="s">
        <v>2</v>
      </c>
      <c r="D47" s="19" t="s">
        <v>3</v>
      </c>
      <c r="E47" s="19" t="s">
        <v>4</v>
      </c>
      <c r="F47" s="19"/>
      <c r="G47" s="19" t="s">
        <v>13</v>
      </c>
      <c r="H47" s="19" t="s">
        <v>29</v>
      </c>
      <c r="J47" s="23" t="s">
        <v>30</v>
      </c>
    </row>
    <row r="48" spans="2:8">
      <c r="B48" s="2"/>
      <c r="C48" s="20"/>
      <c r="D48" s="20"/>
      <c r="E48" s="20"/>
      <c r="F48" s="20"/>
      <c r="G48" s="20"/>
      <c r="H48" s="20"/>
    </row>
    <row r="49" spans="2:8">
      <c r="B49" s="2" t="s">
        <v>7</v>
      </c>
      <c r="C49" s="20">
        <f t="shared" ref="C48:F51" si="10">(C29-C$37)*(C29-C$37)</f>
        <v>223.448275862069</v>
      </c>
      <c r="D49" s="20">
        <f t="shared" si="10"/>
        <v>0</v>
      </c>
      <c r="E49" s="20">
        <f t="shared" si="10"/>
        <v>2.4390243902439</v>
      </c>
      <c r="F49" s="20"/>
      <c r="G49" s="20">
        <f t="shared" ref="G49:G50" si="11">SUM(C49:E49)</f>
        <v>225.887300252313</v>
      </c>
      <c r="H49" s="20">
        <f t="shared" ref="H49:H50" si="12">SQRT(G49)</f>
        <v>15.0295475731079</v>
      </c>
    </row>
    <row r="50" spans="2:8">
      <c r="B50" s="2" t="s">
        <v>9</v>
      </c>
      <c r="C50" s="20">
        <f t="shared" si="10"/>
        <v>176.551724137931</v>
      </c>
      <c r="D50" s="20">
        <f t="shared" si="10"/>
        <v>0</v>
      </c>
      <c r="E50" s="20">
        <f t="shared" si="10"/>
        <v>9.7560975609756</v>
      </c>
      <c r="F50" s="20"/>
      <c r="G50" s="20">
        <f t="shared" si="11"/>
        <v>186.307821698907</v>
      </c>
      <c r="H50" s="20">
        <f t="shared" si="12"/>
        <v>13.6494623227037</v>
      </c>
    </row>
    <row r="51" spans="2:8">
      <c r="B51" s="2" t="s">
        <v>11</v>
      </c>
      <c r="C51" s="20">
        <f t="shared" si="10"/>
        <v>223.448275862069</v>
      </c>
      <c r="D51" s="20">
        <f t="shared" si="10"/>
        <v>12.5</v>
      </c>
      <c r="E51" s="20">
        <f t="shared" si="10"/>
        <v>0</v>
      </c>
      <c r="F51" s="20"/>
      <c r="G51" s="20">
        <f t="shared" ref="G51" si="13">SUM(C51:E51)</f>
        <v>235.948275862069</v>
      </c>
      <c r="H51" s="20">
        <f t="shared" ref="H51" si="14">SQRT(G51)</f>
        <v>15.360607926188</v>
      </c>
    </row>
    <row r="52" spans="2:2">
      <c r="B52" s="5"/>
    </row>
    <row r="53" spans="2:5">
      <c r="B53" s="17" t="s">
        <v>31</v>
      </c>
      <c r="C53" s="17"/>
      <c r="D53" s="21" t="s">
        <v>32</v>
      </c>
      <c r="E53" s="21"/>
    </row>
    <row r="54" s="1" customFormat="1" spans="2:9">
      <c r="B54" s="2"/>
      <c r="C54" s="2"/>
      <c r="G54"/>
      <c r="H54"/>
      <c r="I54"/>
    </row>
    <row r="55" s="1" customFormat="1" spans="2:9">
      <c r="B55" s="2" t="s">
        <v>7</v>
      </c>
      <c r="C55" s="2">
        <f>H49/(H49+H42)</f>
        <v>0.583660202134967</v>
      </c>
      <c r="D55" s="1">
        <v>2</v>
      </c>
      <c r="G55"/>
      <c r="H55"/>
      <c r="I55"/>
    </row>
    <row r="56" s="1" customFormat="1" spans="2:9">
      <c r="B56" s="2" t="s">
        <v>9</v>
      </c>
      <c r="C56" s="2">
        <f>H50/(H50+H43)</f>
        <v>0.559740976450227</v>
      </c>
      <c r="D56" s="1">
        <v>3</v>
      </c>
      <c r="G56"/>
      <c r="H56"/>
      <c r="I56"/>
    </row>
    <row r="57" spans="2:4">
      <c r="B57" s="2" t="s">
        <v>11</v>
      </c>
      <c r="C57" s="2">
        <f>H51/(H51+H44)</f>
        <v>0.665225895731485</v>
      </c>
      <c r="D57" s="1">
        <v>1</v>
      </c>
    </row>
  </sheetData>
  <mergeCells count="9">
    <mergeCell ref="B2:E2"/>
    <mergeCell ref="B10:E10"/>
    <mergeCell ref="B19:E19"/>
    <mergeCell ref="B26:E26"/>
    <mergeCell ref="B33:E33"/>
    <mergeCell ref="B36:E36"/>
    <mergeCell ref="B39:E39"/>
    <mergeCell ref="B46:E46"/>
    <mergeCell ref="B53:C53"/>
  </mergeCells>
  <pageMargins left="0.7" right="0.7" top="0.75" bottom="0.75" header="0.3" footer="0.3"/>
  <pageSetup paperSize="9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</dc:creator>
  <cp:lastModifiedBy>Noriq</cp:lastModifiedBy>
  <dcterms:created xsi:type="dcterms:W3CDTF">2019-04-22T06:59:00Z</dcterms:created>
  <cp:lastPrinted>2020-09-06T13:03:00Z</cp:lastPrinted>
  <dcterms:modified xsi:type="dcterms:W3CDTF">2021-11-27T16:29:25Z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473A8AD3226F4E0B90B92C520E12B141</vt:lpwstr>
  </property>
  <property fmtid="{D5CDD505-2E9C-101B-9397-08002B2CF9AE}" pid="3" name="KSOProductBuildVer">
    <vt:lpwstr>1033-11.2.0.10382</vt:lpwstr>
  </property>
</Properties>
</file>