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_03_3D Engineering\00_2024년\_팀교육\"/>
    </mc:Choice>
  </mc:AlternateContent>
  <xr:revisionPtr revIDLastSave="0" documentId="13_ncr:1_{16A07D36-4C03-425C-B30C-A0165E3D38B3}" xr6:coauthVersionLast="47" xr6:coauthVersionMax="47" xr10:uidLastSave="{00000000-0000-0000-0000-000000000000}"/>
  <bookViews>
    <workbookView xWindow="-120" yWindow="-120" windowWidth="29040" windowHeight="15990" tabRatio="853" firstSheet="7" activeTab="17" xr2:uid="{00000000-000D-0000-FFFF-FFFF00000000}"/>
  </bookViews>
  <sheets>
    <sheet name="Int Finish Style No" sheetId="13" r:id="rId1"/>
    <sheet name="Int Finish 표준" sheetId="16" r:id="rId2"/>
    <sheet name="Int Finish WM" sheetId="5" r:id="rId3"/>
    <sheet name="Wall Style No" sheetId="20" r:id="rId4"/>
    <sheet name="Wall 표준" sheetId="19" r:id="rId5"/>
    <sheet name="Wall WM" sheetId="6" r:id="rId6"/>
    <sheet name="Roof Style No" sheetId="22" r:id="rId7"/>
    <sheet name="Roof 표준" sheetId="21" r:id="rId8"/>
    <sheet name="Roof WM" sheetId="23" r:id="rId9"/>
    <sheet name="Door Style No" sheetId="24" r:id="rId10"/>
    <sheet name="Door 표준" sheetId="25" r:id="rId11"/>
    <sheet name="Door WM" sheetId="26" r:id="rId12"/>
    <sheet name="Window Style No" sheetId="30" r:id="rId13"/>
    <sheet name="Window 표준" sheetId="28" r:id="rId14"/>
    <sheet name="Window WM" sheetId="29" r:id="rId15"/>
    <sheet name="WM-AR" sheetId="3" r:id="rId16"/>
    <sheet name="Sample" sheetId="18" r:id="rId17"/>
    <sheet name="Building List" sheetId="12" r:id="rId18"/>
    <sheet name="적용 규칙" sheetId="4" r:id="rId19"/>
    <sheet name="E-Space Form" sheetId="14" r:id="rId20"/>
    <sheet name="E-Space Room List" sheetId="15" r:id="rId21"/>
    <sheet name="도면" sheetId="17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" localSheetId="17" hidden="1">[1]대비표!#REF!</definedName>
    <definedName name="_" localSheetId="11" hidden="1">[1]대비표!#REF!</definedName>
    <definedName name="_" localSheetId="10" hidden="1">[1]대비표!#REF!</definedName>
    <definedName name="_" localSheetId="1" hidden="1">[1]대비표!#REF!</definedName>
    <definedName name="_" localSheetId="8" hidden="1">[1]대비표!#REF!</definedName>
    <definedName name="_" localSheetId="7" hidden="1">[1]대비표!#REF!</definedName>
    <definedName name="_" localSheetId="5" hidden="1">[1]대비표!#REF!</definedName>
    <definedName name="_" localSheetId="4" hidden="1">[1]대비표!#REF!</definedName>
    <definedName name="_" localSheetId="14" hidden="1">[1]대비표!#REF!</definedName>
    <definedName name="_" localSheetId="13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17" hidden="1">#REF!</definedName>
    <definedName name="__123Graph_A" localSheetId="11" hidden="1">#REF!</definedName>
    <definedName name="__123Graph_A" localSheetId="10" hidden="1">#REF!</definedName>
    <definedName name="__123Graph_A" localSheetId="1" hidden="1">#REF!</definedName>
    <definedName name="__123Graph_A" localSheetId="8" hidden="1">#REF!</definedName>
    <definedName name="__123Graph_A" localSheetId="7" hidden="1">#REF!</definedName>
    <definedName name="__123Graph_A" localSheetId="5" hidden="1">#REF!</definedName>
    <definedName name="__123Graph_A" localSheetId="4" hidden="1">#REF!</definedName>
    <definedName name="__123Graph_A" localSheetId="14" hidden="1">#REF!</definedName>
    <definedName name="__123Graph_A" localSheetId="13" hidden="1">#REF!</definedName>
    <definedName name="__123Graph_A" hidden="1">#REF!</definedName>
    <definedName name="__123Graph_ACurrent" localSheetId="17" hidden="1">'[2]Eq. Mobilization'!#REF!</definedName>
    <definedName name="__123Graph_ACurrent" localSheetId="11" hidden="1">'[2]Eq. Mobilization'!#REF!</definedName>
    <definedName name="__123Graph_ACurrent" localSheetId="10" hidden="1">'[2]Eq. Mobilization'!#REF!</definedName>
    <definedName name="__123Graph_ACurrent" localSheetId="1" hidden="1">'[2]Eq. Mobilization'!#REF!</definedName>
    <definedName name="__123Graph_ACurrent" localSheetId="8" hidden="1">'[2]Eq. Mobilization'!#REF!</definedName>
    <definedName name="__123Graph_ACurrent" localSheetId="7" hidden="1">'[2]Eq. Mobilization'!#REF!</definedName>
    <definedName name="__123Graph_ACurrent" localSheetId="5" hidden="1">'[2]Eq. Mobilization'!#REF!</definedName>
    <definedName name="__123Graph_ACurrent" localSheetId="4" hidden="1">'[2]Eq. Mobilization'!#REF!</definedName>
    <definedName name="__123Graph_ACurrent" localSheetId="14" hidden="1">'[2]Eq. Mobilization'!#REF!</definedName>
    <definedName name="__123Graph_ACurrent" localSheetId="13" hidden="1">'[2]Eq. Mobilization'!#REF!</definedName>
    <definedName name="__123Graph_ACurrent" hidden="1">'[2]Eq. Mobilization'!#REF!</definedName>
    <definedName name="__123Graph_B" localSheetId="17" hidden="1">#REF!</definedName>
    <definedName name="__123Graph_B" localSheetId="11" hidden="1">#REF!</definedName>
    <definedName name="__123Graph_B" localSheetId="10" hidden="1">#REF!</definedName>
    <definedName name="__123Graph_B" localSheetId="1" hidden="1">#REF!</definedName>
    <definedName name="__123Graph_B" localSheetId="8" hidden="1">#REF!</definedName>
    <definedName name="__123Graph_B" localSheetId="7" hidden="1">#REF!</definedName>
    <definedName name="__123Graph_B" localSheetId="5" hidden="1">#REF!</definedName>
    <definedName name="__123Graph_B" localSheetId="4" hidden="1">#REF!</definedName>
    <definedName name="__123Graph_B" localSheetId="14" hidden="1">#REF!</definedName>
    <definedName name="__123Graph_B" localSheetId="13" hidden="1">#REF!</definedName>
    <definedName name="__123Graph_B" hidden="1">#REF!</definedName>
    <definedName name="__123Graph_BCurrent" localSheetId="17" hidden="1">'[2]Eq. Mobilization'!#REF!</definedName>
    <definedName name="__123Graph_BCurrent" localSheetId="11" hidden="1">'[2]Eq. Mobilization'!#REF!</definedName>
    <definedName name="__123Graph_BCurrent" localSheetId="10" hidden="1">'[2]Eq. Mobilization'!#REF!</definedName>
    <definedName name="__123Graph_BCurrent" localSheetId="1" hidden="1">'[2]Eq. Mobilization'!#REF!</definedName>
    <definedName name="__123Graph_BCurrent" localSheetId="8" hidden="1">'[2]Eq. Mobilization'!#REF!</definedName>
    <definedName name="__123Graph_BCurrent" localSheetId="7" hidden="1">'[2]Eq. Mobilization'!#REF!</definedName>
    <definedName name="__123Graph_BCurrent" localSheetId="5" hidden="1">'[2]Eq. Mobilization'!#REF!</definedName>
    <definedName name="__123Graph_BCurrent" localSheetId="4" hidden="1">'[2]Eq. Mobilization'!#REF!</definedName>
    <definedName name="__123Graph_BCurrent" localSheetId="14" hidden="1">'[2]Eq. Mobilization'!#REF!</definedName>
    <definedName name="__123Graph_BCurrent" localSheetId="13" hidden="1">'[2]Eq. Mobilization'!#REF!</definedName>
    <definedName name="__123Graph_BCurrent" hidden="1">'[2]Eq. Mobilization'!#REF!</definedName>
    <definedName name="__123Graph_BPERFORMANCE" localSheetId="17" hidden="1">[3]BQMPALOC!#REF!</definedName>
    <definedName name="__123Graph_BPERFORMANCE" localSheetId="11" hidden="1">[3]BQMPALOC!#REF!</definedName>
    <definedName name="__123Graph_BPERFORMANCE" localSheetId="10" hidden="1">[3]BQMPALOC!#REF!</definedName>
    <definedName name="__123Graph_BPERFORMANCE" localSheetId="1" hidden="1">[3]BQMPALOC!#REF!</definedName>
    <definedName name="__123Graph_BPERFORMANCE" localSheetId="8" hidden="1">[3]BQMPALOC!#REF!</definedName>
    <definedName name="__123Graph_BPERFORMANCE" localSheetId="7" hidden="1">[3]BQMPALOC!#REF!</definedName>
    <definedName name="__123Graph_BPERFORMANCE" localSheetId="5" hidden="1">[3]BQMPALOC!#REF!</definedName>
    <definedName name="__123Graph_BPERFORMANCE" localSheetId="4" hidden="1">[3]BQMPALOC!#REF!</definedName>
    <definedName name="__123Graph_BPERFORMANCE" localSheetId="14" hidden="1">[3]BQMPALOC!#REF!</definedName>
    <definedName name="__123Graph_BPERFORMANCE" localSheetId="13" hidden="1">[3]BQMPALOC!#REF!</definedName>
    <definedName name="__123Graph_BPERFORMANCE" hidden="1">[3]BQMPALOC!#REF!</definedName>
    <definedName name="__123Graph_C" localSheetId="17" hidden="1">[4]DRUM!#REF!</definedName>
    <definedName name="__123Graph_C" localSheetId="11" hidden="1">[4]DRUM!#REF!</definedName>
    <definedName name="__123Graph_C" localSheetId="10" hidden="1">[4]DRUM!#REF!</definedName>
    <definedName name="__123Graph_C" localSheetId="1" hidden="1">[4]DRUM!#REF!</definedName>
    <definedName name="__123Graph_C" localSheetId="8" hidden="1">[4]DRUM!#REF!</definedName>
    <definedName name="__123Graph_C" localSheetId="7" hidden="1">[4]DRUM!#REF!</definedName>
    <definedName name="__123Graph_C" localSheetId="5" hidden="1">[4]DRUM!#REF!</definedName>
    <definedName name="__123Graph_C" localSheetId="4" hidden="1">[4]DRUM!#REF!</definedName>
    <definedName name="__123Graph_C" localSheetId="14" hidden="1">[4]DRUM!#REF!</definedName>
    <definedName name="__123Graph_C" localSheetId="13" hidden="1">[4]DRUM!#REF!</definedName>
    <definedName name="__123Graph_C" hidden="1">[4]DRUM!#REF!</definedName>
    <definedName name="__123Graph_D" localSheetId="17" hidden="1">#REF!</definedName>
    <definedName name="__123Graph_D" localSheetId="11" hidden="1">#REF!</definedName>
    <definedName name="__123Graph_D" localSheetId="10" hidden="1">#REF!</definedName>
    <definedName name="__123Graph_D" localSheetId="1" hidden="1">#REF!</definedName>
    <definedName name="__123Graph_D" localSheetId="8" hidden="1">#REF!</definedName>
    <definedName name="__123Graph_D" localSheetId="7" hidden="1">#REF!</definedName>
    <definedName name="__123Graph_D" localSheetId="5" hidden="1">#REF!</definedName>
    <definedName name="__123Graph_D" localSheetId="4" hidden="1">#REF!</definedName>
    <definedName name="__123Graph_D" localSheetId="14" hidden="1">#REF!</definedName>
    <definedName name="__123Graph_D" localSheetId="13" hidden="1">#REF!</definedName>
    <definedName name="__123Graph_D" hidden="1">#REF!</definedName>
    <definedName name="__123Graph_E" localSheetId="17" hidden="1">#REF!</definedName>
    <definedName name="__123Graph_E" localSheetId="11" hidden="1">#REF!</definedName>
    <definedName name="__123Graph_E" localSheetId="10" hidden="1">#REF!</definedName>
    <definedName name="__123Graph_E" localSheetId="1" hidden="1">#REF!</definedName>
    <definedName name="__123Graph_E" localSheetId="8" hidden="1">#REF!</definedName>
    <definedName name="__123Graph_E" localSheetId="7" hidden="1">#REF!</definedName>
    <definedName name="__123Graph_E" localSheetId="5" hidden="1">#REF!</definedName>
    <definedName name="__123Graph_E" localSheetId="4" hidden="1">#REF!</definedName>
    <definedName name="__123Graph_E" localSheetId="14" hidden="1">#REF!</definedName>
    <definedName name="__123Graph_E" localSheetId="13" hidden="1">#REF!</definedName>
    <definedName name="__123Graph_E" hidden="1">#REF!</definedName>
    <definedName name="__123Graph_F" localSheetId="17" hidden="1">[5]B!#REF!</definedName>
    <definedName name="__123Graph_F" localSheetId="11" hidden="1">[5]B!#REF!</definedName>
    <definedName name="__123Graph_F" localSheetId="10" hidden="1">[5]B!#REF!</definedName>
    <definedName name="__123Graph_F" localSheetId="1" hidden="1">[5]B!#REF!</definedName>
    <definedName name="__123Graph_F" localSheetId="8" hidden="1">[5]B!#REF!</definedName>
    <definedName name="__123Graph_F" localSheetId="7" hidden="1">[5]B!#REF!</definedName>
    <definedName name="__123Graph_F" localSheetId="5" hidden="1">[5]B!#REF!</definedName>
    <definedName name="__123Graph_F" localSheetId="4" hidden="1">[5]B!#REF!</definedName>
    <definedName name="__123Graph_F" localSheetId="14" hidden="1">[5]B!#REF!</definedName>
    <definedName name="__123Graph_F" localSheetId="13" hidden="1">[5]B!#REF!</definedName>
    <definedName name="__123Graph_F" hidden="1">[5]B!#REF!</definedName>
    <definedName name="__123Graph_LBL_A" localSheetId="17" hidden="1">'[2]Eq. Mobilization'!#REF!</definedName>
    <definedName name="__123Graph_LBL_A" localSheetId="11" hidden="1">'[2]Eq. Mobilization'!#REF!</definedName>
    <definedName name="__123Graph_LBL_A" localSheetId="10" hidden="1">'[2]Eq. Mobilization'!#REF!</definedName>
    <definedName name="__123Graph_LBL_A" localSheetId="1" hidden="1">'[2]Eq. Mobilization'!#REF!</definedName>
    <definedName name="__123Graph_LBL_A" localSheetId="8" hidden="1">'[2]Eq. Mobilization'!#REF!</definedName>
    <definedName name="__123Graph_LBL_A" localSheetId="7" hidden="1">'[2]Eq. Mobilization'!#REF!</definedName>
    <definedName name="__123Graph_LBL_A" localSheetId="5" hidden="1">'[2]Eq. Mobilization'!#REF!</definedName>
    <definedName name="__123Graph_LBL_A" localSheetId="4" hidden="1">'[2]Eq. Mobilization'!#REF!</definedName>
    <definedName name="__123Graph_LBL_A" localSheetId="14" hidden="1">'[2]Eq. Mobilization'!#REF!</definedName>
    <definedName name="__123Graph_LBL_A" localSheetId="13" hidden="1">'[2]Eq. Mobilization'!#REF!</definedName>
    <definedName name="__123Graph_LBL_A" hidden="1">'[2]Eq. Mobilization'!#REF!</definedName>
    <definedName name="__123Graph_LBL_B" localSheetId="17" hidden="1">'[2]Eq. Mobilization'!#REF!</definedName>
    <definedName name="__123Graph_LBL_B" localSheetId="11" hidden="1">'[2]Eq. Mobilization'!#REF!</definedName>
    <definedName name="__123Graph_LBL_B" localSheetId="10" hidden="1">'[2]Eq. Mobilization'!#REF!</definedName>
    <definedName name="__123Graph_LBL_B" localSheetId="1" hidden="1">'[2]Eq. Mobilization'!#REF!</definedName>
    <definedName name="__123Graph_LBL_B" localSheetId="8" hidden="1">'[2]Eq. Mobilization'!#REF!</definedName>
    <definedName name="__123Graph_LBL_B" localSheetId="7" hidden="1">'[2]Eq. Mobilization'!#REF!</definedName>
    <definedName name="__123Graph_LBL_B" localSheetId="5" hidden="1">'[2]Eq. Mobilization'!#REF!</definedName>
    <definedName name="__123Graph_LBL_B" localSheetId="4" hidden="1">'[2]Eq. Mobilization'!#REF!</definedName>
    <definedName name="__123Graph_LBL_B" localSheetId="14" hidden="1">'[2]Eq. Mobilization'!#REF!</definedName>
    <definedName name="__123Graph_LBL_B" localSheetId="13" hidden="1">'[2]Eq. Mobilization'!#REF!</definedName>
    <definedName name="__123Graph_LBL_B" hidden="1">'[2]Eq. Mobilization'!#REF!</definedName>
    <definedName name="__123Graph_X" localSheetId="17" hidden="1">[4]DRUM!#REF!</definedName>
    <definedName name="__123Graph_X" localSheetId="11" hidden="1">[4]DRUM!#REF!</definedName>
    <definedName name="__123Graph_X" localSheetId="10" hidden="1">[4]DRUM!#REF!</definedName>
    <definedName name="__123Graph_X" localSheetId="1" hidden="1">[4]DRUM!#REF!</definedName>
    <definedName name="__123Graph_X" localSheetId="8" hidden="1">[4]DRUM!#REF!</definedName>
    <definedName name="__123Graph_X" localSheetId="7" hidden="1">[4]DRUM!#REF!</definedName>
    <definedName name="__123Graph_X" localSheetId="5" hidden="1">[4]DRUM!#REF!</definedName>
    <definedName name="__123Graph_X" localSheetId="4" hidden="1">[4]DRUM!#REF!</definedName>
    <definedName name="__123Graph_X" localSheetId="14" hidden="1">[4]DRUM!#REF!</definedName>
    <definedName name="__123Graph_X" localSheetId="13" hidden="1">[4]DRUM!#REF!</definedName>
    <definedName name="__123Graph_X" hidden="1">[4]DRUM!#REF!</definedName>
    <definedName name="__123Graph_XCurrent" localSheetId="17" hidden="1">'[2]Eq. Mobilization'!#REF!</definedName>
    <definedName name="__123Graph_XCurrent" localSheetId="11" hidden="1">'[2]Eq. Mobilization'!#REF!</definedName>
    <definedName name="__123Graph_XCurrent" localSheetId="10" hidden="1">'[2]Eq. Mobilization'!#REF!</definedName>
    <definedName name="__123Graph_XCurrent" localSheetId="1" hidden="1">'[2]Eq. Mobilization'!#REF!</definedName>
    <definedName name="__123Graph_XCurrent" localSheetId="8" hidden="1">'[2]Eq. Mobilization'!#REF!</definedName>
    <definedName name="__123Graph_XCurrent" localSheetId="7" hidden="1">'[2]Eq. Mobilization'!#REF!</definedName>
    <definedName name="__123Graph_XCurrent" localSheetId="5" hidden="1">'[2]Eq. Mobilization'!#REF!</definedName>
    <definedName name="__123Graph_XCurrent" localSheetId="4" hidden="1">'[2]Eq. Mobilization'!#REF!</definedName>
    <definedName name="__123Graph_XCurrent" localSheetId="14" hidden="1">'[2]Eq. Mobilization'!#REF!</definedName>
    <definedName name="__123Graph_XCurrent" localSheetId="13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17" hidden="1">[3]BQMPALOC!#REF!</definedName>
    <definedName name="_1" localSheetId="11" hidden="1">[3]BQMPALOC!#REF!</definedName>
    <definedName name="_1" localSheetId="10" hidden="1">[3]BQMPALOC!#REF!</definedName>
    <definedName name="_1" localSheetId="1" hidden="1">[3]BQMPALOC!#REF!</definedName>
    <definedName name="_1" localSheetId="8" hidden="1">[3]BQMPALOC!#REF!</definedName>
    <definedName name="_1" localSheetId="7" hidden="1">[3]BQMPALOC!#REF!</definedName>
    <definedName name="_1" localSheetId="5" hidden="1">[3]BQMPALOC!#REF!</definedName>
    <definedName name="_1" localSheetId="4" hidden="1">[3]BQMPALOC!#REF!</definedName>
    <definedName name="_1" localSheetId="14" hidden="1">[3]BQMPALOC!#REF!</definedName>
    <definedName name="_1" localSheetId="13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17" hidden="1">[1]대비표!#REF!</definedName>
    <definedName name="_1F" localSheetId="11" hidden="1">[1]대비표!#REF!</definedName>
    <definedName name="_1F" localSheetId="10" hidden="1">[1]대비표!#REF!</definedName>
    <definedName name="_1F" localSheetId="1" hidden="1">[1]대비표!#REF!</definedName>
    <definedName name="_1F" localSheetId="8" hidden="1">[1]대비표!#REF!</definedName>
    <definedName name="_1F" localSheetId="7" hidden="1">[1]대비표!#REF!</definedName>
    <definedName name="_1F" localSheetId="5" hidden="1">[1]대비표!#REF!</definedName>
    <definedName name="_1F" localSheetId="4" hidden="1">[1]대비표!#REF!</definedName>
    <definedName name="_1F" localSheetId="14" hidden="1">[1]대비표!#REF!</definedName>
    <definedName name="_1F" localSheetId="13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17" hidden="1">[6]노임단가!#REF!</definedName>
    <definedName name="_2F" localSheetId="11" hidden="1">[6]노임단가!#REF!</definedName>
    <definedName name="_2F" localSheetId="10" hidden="1">[6]노임단가!#REF!</definedName>
    <definedName name="_2F" localSheetId="1" hidden="1">[6]노임단가!#REF!</definedName>
    <definedName name="_2F" localSheetId="8" hidden="1">[6]노임단가!#REF!</definedName>
    <definedName name="_2F" localSheetId="7" hidden="1">[6]노임단가!#REF!</definedName>
    <definedName name="_2F" localSheetId="5" hidden="1">[6]노임단가!#REF!</definedName>
    <definedName name="_2F" localSheetId="4" hidden="1">[6]노임단가!#REF!</definedName>
    <definedName name="_2F" localSheetId="14" hidden="1">[6]노임단가!#REF!</definedName>
    <definedName name="_2F" localSheetId="13" hidden="1">[6]노임단가!#REF!</definedName>
    <definedName name="_2F" hidden="1">[6]노임단가!#REF!</definedName>
    <definedName name="_3_0__123Grap" localSheetId="17" hidden="1">#REF!</definedName>
    <definedName name="_3_0__123Grap" localSheetId="11" hidden="1">#REF!</definedName>
    <definedName name="_3_0__123Grap" localSheetId="10" hidden="1">#REF!</definedName>
    <definedName name="_3_0__123Grap" localSheetId="1" hidden="1">#REF!</definedName>
    <definedName name="_3_0__123Grap" localSheetId="8" hidden="1">#REF!</definedName>
    <definedName name="_3_0__123Grap" localSheetId="7" hidden="1">#REF!</definedName>
    <definedName name="_3_0__123Grap" localSheetId="5" hidden="1">#REF!</definedName>
    <definedName name="_3_0__123Grap" localSheetId="4" hidden="1">#REF!</definedName>
    <definedName name="_3_0__123Grap" localSheetId="14" hidden="1">#REF!</definedName>
    <definedName name="_3_0__123Grap" localSheetId="13" hidden="1">#REF!</definedName>
    <definedName name="_3_0__123Grap" hidden="1">#REF!</definedName>
    <definedName name="_3S" localSheetId="17" hidden="1">'[7]6PILE  (돌출)'!#REF!</definedName>
    <definedName name="_3S" localSheetId="11" hidden="1">'[7]6PILE  (돌출)'!#REF!</definedName>
    <definedName name="_3S" localSheetId="10" hidden="1">'[7]6PILE  (돌출)'!#REF!</definedName>
    <definedName name="_3S" localSheetId="1" hidden="1">'[7]6PILE  (돌출)'!#REF!</definedName>
    <definedName name="_3S" localSheetId="8" hidden="1">'[7]6PILE  (돌출)'!#REF!</definedName>
    <definedName name="_3S" localSheetId="7" hidden="1">'[7]6PILE  (돌출)'!#REF!</definedName>
    <definedName name="_3S" localSheetId="5" hidden="1">'[7]6PILE  (돌출)'!#REF!</definedName>
    <definedName name="_3S" localSheetId="4" hidden="1">'[7]6PILE  (돌출)'!#REF!</definedName>
    <definedName name="_3S" localSheetId="14" hidden="1">'[7]6PILE  (돌출)'!#REF!</definedName>
    <definedName name="_3S" localSheetId="13" hidden="1">'[7]6PILE  (돌출)'!#REF!</definedName>
    <definedName name="_3S" hidden="1">'[7]6PILE  (돌출)'!#REF!</definedName>
    <definedName name="_4_0_0_F" localSheetId="17" hidden="1">[1]대비표!#REF!</definedName>
    <definedName name="_4_0_0_F" localSheetId="11" hidden="1">[1]대비표!#REF!</definedName>
    <definedName name="_4_0_0_F" localSheetId="10" hidden="1">[1]대비표!#REF!</definedName>
    <definedName name="_4_0_0_F" localSheetId="1" hidden="1">[1]대비표!#REF!</definedName>
    <definedName name="_4_0_0_F" localSheetId="8" hidden="1">[1]대비표!#REF!</definedName>
    <definedName name="_4_0_0_F" localSheetId="7" hidden="1">[1]대비표!#REF!</definedName>
    <definedName name="_4_0_0_F" localSheetId="5" hidden="1">[1]대비표!#REF!</definedName>
    <definedName name="_4_0_0_F" localSheetId="4" hidden="1">[1]대비표!#REF!</definedName>
    <definedName name="_4_0_0_F" localSheetId="14" hidden="1">[1]대비표!#REF!</definedName>
    <definedName name="_4_0_0_F" localSheetId="13" hidden="1">[1]대비표!#REF!</definedName>
    <definedName name="_4_0_0_F" hidden="1">[1]대비표!#REF!</definedName>
    <definedName name="_4_0_F" localSheetId="17" hidden="1">[6]노임단가!#REF!</definedName>
    <definedName name="_4_0_F" localSheetId="11" hidden="1">[6]노임단가!#REF!</definedName>
    <definedName name="_4_0_F" localSheetId="10" hidden="1">[6]노임단가!#REF!</definedName>
    <definedName name="_4_0_F" localSheetId="1" hidden="1">[6]노임단가!#REF!</definedName>
    <definedName name="_4_0_F" localSheetId="8" hidden="1">[6]노임단가!#REF!</definedName>
    <definedName name="_4_0_F" localSheetId="7" hidden="1">[6]노임단가!#REF!</definedName>
    <definedName name="_4_0_F" localSheetId="5" hidden="1">[6]노임단가!#REF!</definedName>
    <definedName name="_4_0_F" localSheetId="4" hidden="1">[6]노임단가!#REF!</definedName>
    <definedName name="_4_0_F" localSheetId="14" hidden="1">[6]노임단가!#REF!</definedName>
    <definedName name="_4_0_F" localSheetId="13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17" hidden="1">[1]산근!#REF!</definedName>
    <definedName name="_5_0_0_F" localSheetId="11" hidden="1">[1]산근!#REF!</definedName>
    <definedName name="_5_0_0_F" localSheetId="10" hidden="1">[1]산근!#REF!</definedName>
    <definedName name="_5_0_0_F" localSheetId="1" hidden="1">[1]산근!#REF!</definedName>
    <definedName name="_5_0_0_F" localSheetId="8" hidden="1">[1]산근!#REF!</definedName>
    <definedName name="_5_0_0_F" localSheetId="7" hidden="1">[1]산근!#REF!</definedName>
    <definedName name="_5_0_0_F" localSheetId="5" hidden="1">[1]산근!#REF!</definedName>
    <definedName name="_5_0_0_F" localSheetId="4" hidden="1">[1]산근!#REF!</definedName>
    <definedName name="_5_0_0_F" localSheetId="14" hidden="1">[1]산근!#REF!</definedName>
    <definedName name="_5_0_0_F" localSheetId="13" hidden="1">[1]산근!#REF!</definedName>
    <definedName name="_5_0_0_F" hidden="1">[1]산근!#REF!</definedName>
    <definedName name="_5_0_S" localSheetId="17" hidden="1">'[7]6PILE  (돌출)'!#REF!</definedName>
    <definedName name="_5_0_S" localSheetId="11" hidden="1">'[7]6PILE  (돌출)'!#REF!</definedName>
    <definedName name="_5_0_S" localSheetId="10" hidden="1">'[7]6PILE  (돌출)'!#REF!</definedName>
    <definedName name="_5_0_S" localSheetId="1" hidden="1">'[7]6PILE  (돌출)'!#REF!</definedName>
    <definedName name="_5_0_S" localSheetId="8" hidden="1">'[7]6PILE  (돌출)'!#REF!</definedName>
    <definedName name="_5_0_S" localSheetId="7" hidden="1">'[7]6PILE  (돌출)'!#REF!</definedName>
    <definedName name="_5_0_S" localSheetId="5" hidden="1">'[7]6PILE  (돌출)'!#REF!</definedName>
    <definedName name="_5_0_S" localSheetId="4" hidden="1">'[7]6PILE  (돌출)'!#REF!</definedName>
    <definedName name="_5_0_S" localSheetId="14" hidden="1">'[7]6PILE  (돌출)'!#REF!</definedName>
    <definedName name="_5_0_S" localSheetId="13" hidden="1">'[7]6PILE  (돌출)'!#REF!</definedName>
    <definedName name="_5_0_S" hidden="1">'[7]6PILE  (돌출)'!#REF!</definedName>
    <definedName name="_6_2___Parse" localSheetId="17" hidden="1">[6]노임단가!#REF!</definedName>
    <definedName name="_6_2___Parse" localSheetId="11" hidden="1">[6]노임단가!#REF!</definedName>
    <definedName name="_6_2___Parse" localSheetId="10" hidden="1">[6]노임단가!#REF!</definedName>
    <definedName name="_6_2___Parse" localSheetId="1" hidden="1">[6]노임단가!#REF!</definedName>
    <definedName name="_6_2___Parse" localSheetId="8" hidden="1">[6]노임단가!#REF!</definedName>
    <definedName name="_6_2___Parse" localSheetId="7" hidden="1">[6]노임단가!#REF!</definedName>
    <definedName name="_6_2___Parse" localSheetId="5" hidden="1">[6]노임단가!#REF!</definedName>
    <definedName name="_6_2___Parse" localSheetId="4" hidden="1">[6]노임단가!#REF!</definedName>
    <definedName name="_6_2___Parse" localSheetId="14" hidden="1">[6]노임단가!#REF!</definedName>
    <definedName name="_6_2___Parse" localSheetId="13" hidden="1">[6]노임단가!#REF!</definedName>
    <definedName name="_6_2___Parse" hidden="1">[6]노임단가!#REF!</definedName>
    <definedName name="_6F" localSheetId="17" hidden="1">[1]대비표!#REF!</definedName>
    <definedName name="_6F" localSheetId="11" hidden="1">[1]대비표!#REF!</definedName>
    <definedName name="_6F" localSheetId="10" hidden="1">[1]대비표!#REF!</definedName>
    <definedName name="_6F" localSheetId="1" hidden="1">[1]대비표!#REF!</definedName>
    <definedName name="_6F" localSheetId="8" hidden="1">[1]대비표!#REF!</definedName>
    <definedName name="_6F" localSheetId="7" hidden="1">[1]대비표!#REF!</definedName>
    <definedName name="_6F" localSheetId="5" hidden="1">[1]대비표!#REF!</definedName>
    <definedName name="_6F" localSheetId="4" hidden="1">[1]대비표!#REF!</definedName>
    <definedName name="_6F" localSheetId="14" hidden="1">[1]대비표!#REF!</definedName>
    <definedName name="_6F" localSheetId="13" hidden="1">[1]대비표!#REF!</definedName>
    <definedName name="_6F" hidden="1">[1]대비표!#REF!</definedName>
    <definedName name="_7_2_0_Parse" localSheetId="17" hidden="1">[6]노임단가!#REF!</definedName>
    <definedName name="_7_2_0_Parse" localSheetId="11" hidden="1">[6]노임단가!#REF!</definedName>
    <definedName name="_7_2_0_Parse" localSheetId="10" hidden="1">[6]노임단가!#REF!</definedName>
    <definedName name="_7_2_0_Parse" localSheetId="1" hidden="1">[6]노임단가!#REF!</definedName>
    <definedName name="_7_2_0_Parse" localSheetId="8" hidden="1">[6]노임단가!#REF!</definedName>
    <definedName name="_7_2_0_Parse" localSheetId="7" hidden="1">[6]노임단가!#REF!</definedName>
    <definedName name="_7_2_0_Parse" localSheetId="5" hidden="1">[6]노임단가!#REF!</definedName>
    <definedName name="_7_2_0_Parse" localSheetId="4" hidden="1">[6]노임단가!#REF!</definedName>
    <definedName name="_7_2_0_Parse" localSheetId="14" hidden="1">[6]노임단가!#REF!</definedName>
    <definedName name="_7_2_0_Parse" localSheetId="13" hidden="1">[6]노임단가!#REF!</definedName>
    <definedName name="_7_2_0_Parse" hidden="1">[6]노임단가!#REF!</definedName>
    <definedName name="_9_0_0_F" localSheetId="17" hidden="1">'[1]집계표(OPTION)'!#REF!</definedName>
    <definedName name="_9_0_0_F" localSheetId="11" hidden="1">'[1]집계표(OPTION)'!#REF!</definedName>
    <definedName name="_9_0_0_F" localSheetId="10" hidden="1">'[1]집계표(OPTION)'!#REF!</definedName>
    <definedName name="_9_0_0_F" localSheetId="1" hidden="1">'[1]집계표(OPTION)'!#REF!</definedName>
    <definedName name="_9_0_0_F" localSheetId="8" hidden="1">'[1]집계표(OPTION)'!#REF!</definedName>
    <definedName name="_9_0_0_F" localSheetId="7" hidden="1">'[1]집계표(OPTION)'!#REF!</definedName>
    <definedName name="_9_0_0_F" localSheetId="5" hidden="1">'[1]집계표(OPTION)'!#REF!</definedName>
    <definedName name="_9_0_0_F" localSheetId="4" hidden="1">'[1]집계표(OPTION)'!#REF!</definedName>
    <definedName name="_9_0_0_F" localSheetId="14" hidden="1">'[1]집계표(OPTION)'!#REF!</definedName>
    <definedName name="_9_0_0_F" localSheetId="13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17" hidden="1">[8]찍기!#REF!</definedName>
    <definedName name="_Dist_Bin" localSheetId="11" hidden="1">[8]찍기!#REF!</definedName>
    <definedName name="_Dist_Bin" localSheetId="10" hidden="1">[8]찍기!#REF!</definedName>
    <definedName name="_Dist_Bin" localSheetId="1" hidden="1">[8]찍기!#REF!</definedName>
    <definedName name="_Dist_Bin" localSheetId="8" hidden="1">[8]찍기!#REF!</definedName>
    <definedName name="_Dist_Bin" localSheetId="7" hidden="1">[8]찍기!#REF!</definedName>
    <definedName name="_Dist_Bin" localSheetId="5" hidden="1">[8]찍기!#REF!</definedName>
    <definedName name="_Dist_Bin" localSheetId="4" hidden="1">[8]찍기!#REF!</definedName>
    <definedName name="_Dist_Bin" localSheetId="14" hidden="1">[8]찍기!#REF!</definedName>
    <definedName name="_Dist_Bin" localSheetId="13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17" hidden="1">#REF!</definedName>
    <definedName name="_Fill" localSheetId="11" hidden="1">#REF!</definedName>
    <definedName name="_Fill" localSheetId="10" hidden="1">#REF!</definedName>
    <definedName name="_Fill" localSheetId="1" hidden="1">#REF!</definedName>
    <definedName name="_Fill" localSheetId="8" hidden="1">#REF!</definedName>
    <definedName name="_Fill" localSheetId="7" hidden="1">#REF!</definedName>
    <definedName name="_Fill" localSheetId="5" hidden="1">#REF!</definedName>
    <definedName name="_Fill" localSheetId="4" hidden="1">#REF!</definedName>
    <definedName name="_Fill" localSheetId="14" hidden="1">#REF!</definedName>
    <definedName name="_Fill" localSheetId="13" hidden="1">#REF!</definedName>
    <definedName name="_Fill" hidden="1">#REF!</definedName>
    <definedName name="_xlnm._FilterDatabase" localSheetId="17" hidden="1">#REF!</definedName>
    <definedName name="_xlnm._FilterDatabase" localSheetId="11" hidden="1">#REF!</definedName>
    <definedName name="_xlnm._FilterDatabase" localSheetId="10" hidden="1">#REF!</definedName>
    <definedName name="_xlnm._FilterDatabase" localSheetId="1" hidden="1">#REF!</definedName>
    <definedName name="_xlnm._FilterDatabase" localSheetId="8" hidden="1">#REF!</definedName>
    <definedName name="_xlnm._FilterDatabase" localSheetId="7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14" hidden="1">#REF!</definedName>
    <definedName name="_xlnm._FilterDatabase" localSheetId="13" hidden="1">#REF!</definedName>
    <definedName name="_xlnm._FilterDatabase" hidden="1">#REF!</definedName>
    <definedName name="_HHH1" hidden="1">{"'장비'!$A$3:$M$12"}</definedName>
    <definedName name="_Key1" localSheetId="17" hidden="1">#REF!</definedName>
    <definedName name="_Key1" localSheetId="11" hidden="1">#REF!</definedName>
    <definedName name="_Key1" localSheetId="10" hidden="1">#REF!</definedName>
    <definedName name="_Key1" localSheetId="1" hidden="1">#REF!</definedName>
    <definedName name="_Key1" localSheetId="8" hidden="1">#REF!</definedName>
    <definedName name="_Key1" localSheetId="7" hidden="1">#REF!</definedName>
    <definedName name="_Key1" localSheetId="5" hidden="1">#REF!</definedName>
    <definedName name="_Key1" localSheetId="4" hidden="1">#REF!</definedName>
    <definedName name="_Key1" localSheetId="14" hidden="1">#REF!</definedName>
    <definedName name="_Key1" localSheetId="13" hidden="1">#REF!</definedName>
    <definedName name="_Key1" hidden="1">#REF!</definedName>
    <definedName name="_Key2" localSheetId="17" hidden="1">#REF!</definedName>
    <definedName name="_Key2" localSheetId="11" hidden="1">#REF!</definedName>
    <definedName name="_Key2" localSheetId="10" hidden="1">#REF!</definedName>
    <definedName name="_Key2" localSheetId="1" hidden="1">#REF!</definedName>
    <definedName name="_Key2" localSheetId="8" hidden="1">#REF!</definedName>
    <definedName name="_Key2" localSheetId="7" hidden="1">#REF!</definedName>
    <definedName name="_Key2" localSheetId="5" hidden="1">#REF!</definedName>
    <definedName name="_Key2" localSheetId="4" hidden="1">#REF!</definedName>
    <definedName name="_Key2" localSheetId="14" hidden="1">#REF!</definedName>
    <definedName name="_Key2" localSheetId="13" hidden="1">#REF!</definedName>
    <definedName name="_Key2" hidden="1">#REF!</definedName>
    <definedName name="_KEY3" localSheetId="17" hidden="1">#REF!</definedName>
    <definedName name="_KEY3" localSheetId="11" hidden="1">#REF!</definedName>
    <definedName name="_KEY3" localSheetId="10" hidden="1">#REF!</definedName>
    <definedName name="_KEY3" localSheetId="1" hidden="1">#REF!</definedName>
    <definedName name="_KEY3" localSheetId="8" hidden="1">#REF!</definedName>
    <definedName name="_KEY3" localSheetId="7" hidden="1">#REF!</definedName>
    <definedName name="_KEY3" localSheetId="5" hidden="1">#REF!</definedName>
    <definedName name="_KEY3" localSheetId="4" hidden="1">#REF!</definedName>
    <definedName name="_KEY3" localSheetId="14" hidden="1">#REF!</definedName>
    <definedName name="_KEY3" localSheetId="13" hidden="1">#REF!</definedName>
    <definedName name="_KEY3" hidden="1">#REF!</definedName>
    <definedName name="_key4" localSheetId="17" hidden="1">#REF!</definedName>
    <definedName name="_key4" localSheetId="11" hidden="1">#REF!</definedName>
    <definedName name="_key4" localSheetId="10" hidden="1">#REF!</definedName>
    <definedName name="_key4" localSheetId="1" hidden="1">#REF!</definedName>
    <definedName name="_key4" localSheetId="8" hidden="1">#REF!</definedName>
    <definedName name="_key4" localSheetId="7" hidden="1">#REF!</definedName>
    <definedName name="_key4" localSheetId="5" hidden="1">#REF!</definedName>
    <definedName name="_key4" localSheetId="4" hidden="1">#REF!</definedName>
    <definedName name="_key4" localSheetId="14" hidden="1">#REF!</definedName>
    <definedName name="_key4" localSheetId="13" hidden="1">#REF!</definedName>
    <definedName name="_key4" hidden="1">#REF!</definedName>
    <definedName name="_kfkf" localSheetId="17" hidden="1">#REF!</definedName>
    <definedName name="_kfkf" localSheetId="11" hidden="1">#REF!</definedName>
    <definedName name="_kfkf" localSheetId="10" hidden="1">#REF!</definedName>
    <definedName name="_kfkf" localSheetId="1" hidden="1">#REF!</definedName>
    <definedName name="_kfkf" localSheetId="8" hidden="1">#REF!</definedName>
    <definedName name="_kfkf" localSheetId="7" hidden="1">#REF!</definedName>
    <definedName name="_kfkf" localSheetId="5" hidden="1">#REF!</definedName>
    <definedName name="_kfkf" localSheetId="4" hidden="1">#REF!</definedName>
    <definedName name="_kfkf" localSheetId="14" hidden="1">#REF!</definedName>
    <definedName name="_kfkf" localSheetId="13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17" hidden="1">#REF!</definedName>
    <definedName name="_Parse_In" localSheetId="11" hidden="1">#REF!</definedName>
    <definedName name="_Parse_In" localSheetId="10" hidden="1">#REF!</definedName>
    <definedName name="_Parse_In" localSheetId="1" hidden="1">#REF!</definedName>
    <definedName name="_Parse_In" localSheetId="8" hidden="1">#REF!</definedName>
    <definedName name="_Parse_In" localSheetId="7" hidden="1">#REF!</definedName>
    <definedName name="_Parse_In" localSheetId="5" hidden="1">#REF!</definedName>
    <definedName name="_Parse_In" localSheetId="4" hidden="1">#REF!</definedName>
    <definedName name="_Parse_In" localSheetId="14" hidden="1">#REF!</definedName>
    <definedName name="_Parse_In" localSheetId="13" hidden="1">#REF!</definedName>
    <definedName name="_Parse_In" hidden="1">#REF!</definedName>
    <definedName name="_Parse_Out" localSheetId="17" hidden="1">#REF!</definedName>
    <definedName name="_Parse_Out" localSheetId="11" hidden="1">#REF!</definedName>
    <definedName name="_Parse_Out" localSheetId="10" hidden="1">#REF!</definedName>
    <definedName name="_Parse_Out" localSheetId="1" hidden="1">#REF!</definedName>
    <definedName name="_Parse_Out" localSheetId="8" hidden="1">#REF!</definedName>
    <definedName name="_Parse_Out" localSheetId="7" hidden="1">#REF!</definedName>
    <definedName name="_Parse_Out" localSheetId="5" hidden="1">#REF!</definedName>
    <definedName name="_Parse_Out" localSheetId="4" hidden="1">#REF!</definedName>
    <definedName name="_Parse_Out" localSheetId="14" hidden="1">#REF!</definedName>
    <definedName name="_Parse_Out" localSheetId="13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17" hidden="1">#REF!</definedName>
    <definedName name="_Regression_Out" localSheetId="11" hidden="1">#REF!</definedName>
    <definedName name="_Regression_Out" localSheetId="10" hidden="1">#REF!</definedName>
    <definedName name="_Regression_Out" localSheetId="1" hidden="1">#REF!</definedName>
    <definedName name="_Regression_Out" localSheetId="8" hidden="1">#REF!</definedName>
    <definedName name="_Regression_Out" localSheetId="7" hidden="1">#REF!</definedName>
    <definedName name="_Regression_Out" localSheetId="5" hidden="1">#REF!</definedName>
    <definedName name="_Regression_Out" localSheetId="4" hidden="1">#REF!</definedName>
    <definedName name="_Regression_Out" localSheetId="14" hidden="1">#REF!</definedName>
    <definedName name="_Regression_Out" localSheetId="13" hidden="1">#REF!</definedName>
    <definedName name="_Regression_Out" hidden="1">#REF!</definedName>
    <definedName name="_Regression_X" localSheetId="17" hidden="1">#REF!</definedName>
    <definedName name="_Regression_X" localSheetId="11" hidden="1">#REF!</definedName>
    <definedName name="_Regression_X" localSheetId="10" hidden="1">#REF!</definedName>
    <definedName name="_Regression_X" localSheetId="1" hidden="1">#REF!</definedName>
    <definedName name="_Regression_X" localSheetId="8" hidden="1">#REF!</definedName>
    <definedName name="_Regression_X" localSheetId="7" hidden="1">#REF!</definedName>
    <definedName name="_Regression_X" localSheetId="5" hidden="1">#REF!</definedName>
    <definedName name="_Regression_X" localSheetId="4" hidden="1">#REF!</definedName>
    <definedName name="_Regression_X" localSheetId="14" hidden="1">#REF!</definedName>
    <definedName name="_Regression_X" localSheetId="13" hidden="1">#REF!</definedName>
    <definedName name="_Regression_X" hidden="1">#REF!</definedName>
    <definedName name="_Regression_Y" localSheetId="17" hidden="1">#REF!</definedName>
    <definedName name="_Regression_Y" localSheetId="11" hidden="1">#REF!</definedName>
    <definedName name="_Regression_Y" localSheetId="10" hidden="1">#REF!</definedName>
    <definedName name="_Regression_Y" localSheetId="1" hidden="1">#REF!</definedName>
    <definedName name="_Regression_Y" localSheetId="8" hidden="1">#REF!</definedName>
    <definedName name="_Regression_Y" localSheetId="7" hidden="1">#REF!</definedName>
    <definedName name="_Regression_Y" localSheetId="5" hidden="1">#REF!</definedName>
    <definedName name="_Regression_Y" localSheetId="4" hidden="1">#REF!</definedName>
    <definedName name="_Regression_Y" localSheetId="14" hidden="1">#REF!</definedName>
    <definedName name="_Regression_Y" localSheetId="13" hidden="1">#REF!</definedName>
    <definedName name="_Regression_Y" hidden="1">#REF!</definedName>
    <definedName name="_Sort" localSheetId="17" hidden="1">#REF!</definedName>
    <definedName name="_Sort" localSheetId="11" hidden="1">#REF!</definedName>
    <definedName name="_Sort" localSheetId="10" hidden="1">#REF!</definedName>
    <definedName name="_Sort" localSheetId="1" hidden="1">#REF!</definedName>
    <definedName name="_Sort" localSheetId="8" hidden="1">#REF!</definedName>
    <definedName name="_Sort" localSheetId="7" hidden="1">#REF!</definedName>
    <definedName name="_Sort" localSheetId="5" hidden="1">#REF!</definedName>
    <definedName name="_Sort" localSheetId="4" hidden="1">#REF!</definedName>
    <definedName name="_Sort" localSheetId="14" hidden="1">#REF!</definedName>
    <definedName name="_Sort" localSheetId="13" hidden="1">#REF!</definedName>
    <definedName name="_Sort" hidden="1">#REF!</definedName>
    <definedName name="_t1" localSheetId="17" hidden="1">#REF!</definedName>
    <definedName name="_t1" localSheetId="11" hidden="1">#REF!</definedName>
    <definedName name="_t1" localSheetId="10" hidden="1">#REF!</definedName>
    <definedName name="_t1" localSheetId="1" hidden="1">#REF!</definedName>
    <definedName name="_t1" localSheetId="8" hidden="1">#REF!</definedName>
    <definedName name="_t1" localSheetId="7" hidden="1">#REF!</definedName>
    <definedName name="_t1" localSheetId="5" hidden="1">#REF!</definedName>
    <definedName name="_t1" localSheetId="4" hidden="1">#REF!</definedName>
    <definedName name="_t1" localSheetId="14" hidden="1">#REF!</definedName>
    <definedName name="_t1" localSheetId="13" hidden="1">#REF!</definedName>
    <definedName name="_t1" hidden="1">#REF!</definedName>
    <definedName name="_t2" localSheetId="17" hidden="1">#REF!</definedName>
    <definedName name="_t2" localSheetId="11" hidden="1">#REF!</definedName>
    <definedName name="_t2" localSheetId="10" hidden="1">#REF!</definedName>
    <definedName name="_t2" localSheetId="1" hidden="1">#REF!</definedName>
    <definedName name="_t2" localSheetId="8" hidden="1">#REF!</definedName>
    <definedName name="_t2" localSheetId="7" hidden="1">#REF!</definedName>
    <definedName name="_t2" localSheetId="5" hidden="1">#REF!</definedName>
    <definedName name="_t2" localSheetId="4" hidden="1">#REF!</definedName>
    <definedName name="_t2" localSheetId="14" hidden="1">#REF!</definedName>
    <definedName name="_t2" localSheetId="13" hidden="1">#REF!</definedName>
    <definedName name="_t2" hidden="1">#REF!</definedName>
    <definedName name="_Table1_In1" localSheetId="17" hidden="1">[9]inter!#REF!</definedName>
    <definedName name="_Table1_In1" localSheetId="11" hidden="1">[9]inter!#REF!</definedName>
    <definedName name="_Table1_In1" localSheetId="10" hidden="1">[9]inter!#REF!</definedName>
    <definedName name="_Table1_In1" localSheetId="1" hidden="1">[9]inter!#REF!</definedName>
    <definedName name="_Table1_In1" localSheetId="8" hidden="1">[9]inter!#REF!</definedName>
    <definedName name="_Table1_In1" localSheetId="7" hidden="1">[9]inter!#REF!</definedName>
    <definedName name="_Table1_In1" localSheetId="5" hidden="1">[9]inter!#REF!</definedName>
    <definedName name="_Table1_In1" localSheetId="4" hidden="1">[9]inter!#REF!</definedName>
    <definedName name="_Table1_In1" localSheetId="14" hidden="1">[9]inter!#REF!</definedName>
    <definedName name="_Table1_In1" localSheetId="13" hidden="1">[9]inter!#REF!</definedName>
    <definedName name="_Table1_In1" hidden="1">[9]inter!#REF!</definedName>
    <definedName name="_Table1_Out" localSheetId="17" hidden="1">[9]inter!#REF!</definedName>
    <definedName name="_Table1_Out" localSheetId="11" hidden="1">[9]inter!#REF!</definedName>
    <definedName name="_Table1_Out" localSheetId="10" hidden="1">[9]inter!#REF!</definedName>
    <definedName name="_Table1_Out" localSheetId="1" hidden="1">[9]inter!#REF!</definedName>
    <definedName name="_Table1_Out" localSheetId="8" hidden="1">[9]inter!#REF!</definedName>
    <definedName name="_Table1_Out" localSheetId="7" hidden="1">[9]inter!#REF!</definedName>
    <definedName name="_Table1_Out" localSheetId="5" hidden="1">[9]inter!#REF!</definedName>
    <definedName name="_Table1_Out" localSheetId="4" hidden="1">[9]inter!#REF!</definedName>
    <definedName name="_Table1_Out" localSheetId="14" hidden="1">[9]inter!#REF!</definedName>
    <definedName name="_Table1_Out" localSheetId="13" hidden="1">[9]inter!#REF!</definedName>
    <definedName name="_Table1_Out" hidden="1">[9]inter!#REF!</definedName>
    <definedName name="_WJS1" hidden="1">{"'장비'!$A$3:$M$12"}</definedName>
    <definedName name="_woogi" localSheetId="17" hidden="1">#REF!</definedName>
    <definedName name="_woogi" localSheetId="11" hidden="1">#REF!</definedName>
    <definedName name="_woogi" localSheetId="10" hidden="1">#REF!</definedName>
    <definedName name="_woogi" localSheetId="1" hidden="1">#REF!</definedName>
    <definedName name="_woogi" localSheetId="8" hidden="1">#REF!</definedName>
    <definedName name="_woogi" localSheetId="7" hidden="1">#REF!</definedName>
    <definedName name="_woogi" localSheetId="5" hidden="1">#REF!</definedName>
    <definedName name="_woogi" localSheetId="4" hidden="1">#REF!</definedName>
    <definedName name="_woogi" localSheetId="14" hidden="1">#REF!</definedName>
    <definedName name="_woogi" localSheetId="13" hidden="1">#REF!</definedName>
    <definedName name="_woogi" hidden="1">#REF!</definedName>
    <definedName name="_woogi2" localSheetId="17" hidden="1">#REF!</definedName>
    <definedName name="_woogi2" localSheetId="11" hidden="1">#REF!</definedName>
    <definedName name="_woogi2" localSheetId="10" hidden="1">#REF!</definedName>
    <definedName name="_woogi2" localSheetId="1" hidden="1">#REF!</definedName>
    <definedName name="_woogi2" localSheetId="8" hidden="1">#REF!</definedName>
    <definedName name="_woogi2" localSheetId="7" hidden="1">#REF!</definedName>
    <definedName name="_woogi2" localSheetId="5" hidden="1">#REF!</definedName>
    <definedName name="_woogi2" localSheetId="4" hidden="1">#REF!</definedName>
    <definedName name="_woogi2" localSheetId="14" hidden="1">#REF!</definedName>
    <definedName name="_woogi2" localSheetId="13" hidden="1">#REF!</definedName>
    <definedName name="_woogi2" hidden="1">#REF!</definedName>
    <definedName name="_woogi24" localSheetId="17" hidden="1">#REF!</definedName>
    <definedName name="_woogi24" localSheetId="11" hidden="1">#REF!</definedName>
    <definedName name="_woogi24" localSheetId="10" hidden="1">#REF!</definedName>
    <definedName name="_woogi24" localSheetId="1" hidden="1">#REF!</definedName>
    <definedName name="_woogi24" localSheetId="8" hidden="1">#REF!</definedName>
    <definedName name="_woogi24" localSheetId="7" hidden="1">#REF!</definedName>
    <definedName name="_woogi24" localSheetId="5" hidden="1">#REF!</definedName>
    <definedName name="_woogi24" localSheetId="4" hidden="1">#REF!</definedName>
    <definedName name="_woogi24" localSheetId="14" hidden="1">#REF!</definedName>
    <definedName name="_woogi24" localSheetId="13" hidden="1">#REF!</definedName>
    <definedName name="_woogi24" hidden="1">#REF!</definedName>
    <definedName name="_woogi3" localSheetId="17" hidden="1">#REF!</definedName>
    <definedName name="_woogi3" localSheetId="11" hidden="1">#REF!</definedName>
    <definedName name="_woogi3" localSheetId="10" hidden="1">#REF!</definedName>
    <definedName name="_woogi3" localSheetId="1" hidden="1">#REF!</definedName>
    <definedName name="_woogi3" localSheetId="8" hidden="1">#REF!</definedName>
    <definedName name="_woogi3" localSheetId="7" hidden="1">#REF!</definedName>
    <definedName name="_woogi3" localSheetId="5" hidden="1">#REF!</definedName>
    <definedName name="_woogi3" localSheetId="4" hidden="1">#REF!</definedName>
    <definedName name="_woogi3" localSheetId="14" hidden="1">#REF!</definedName>
    <definedName name="_woogi3" localSheetId="13" hidden="1">#REF!</definedName>
    <definedName name="_woogi3" hidden="1">#REF!</definedName>
    <definedName name="_재ㅐ햐" localSheetId="17" hidden="1">#REF!</definedName>
    <definedName name="_재ㅐ햐" localSheetId="11" hidden="1">#REF!</definedName>
    <definedName name="_재ㅐ햐" localSheetId="10" hidden="1">#REF!</definedName>
    <definedName name="_재ㅐ햐" localSheetId="1" hidden="1">#REF!</definedName>
    <definedName name="_재ㅐ햐" localSheetId="8" hidden="1">#REF!</definedName>
    <definedName name="_재ㅐ햐" localSheetId="7" hidden="1">#REF!</definedName>
    <definedName name="_재ㅐ햐" localSheetId="5" hidden="1">#REF!</definedName>
    <definedName name="_재ㅐ햐" localSheetId="4" hidden="1">#REF!</definedName>
    <definedName name="_재ㅐ햐" localSheetId="14" hidden="1">#REF!</definedName>
    <definedName name="_재ㅐ햐" localSheetId="13" hidden="1">#REF!</definedName>
    <definedName name="_재ㅐ햐" hidden="1">#REF!</definedName>
    <definedName name="´cAE°eE¹" localSheetId="17" hidden="1">#REF!</definedName>
    <definedName name="´cAE°eE¹" localSheetId="11" hidden="1">#REF!</definedName>
    <definedName name="´cAE°eE¹" localSheetId="10" hidden="1">#REF!</definedName>
    <definedName name="´cAE°eE¹" localSheetId="1" hidden="1">#REF!</definedName>
    <definedName name="´cAE°eE¹" localSheetId="8" hidden="1">#REF!</definedName>
    <definedName name="´cAE°eE¹" localSheetId="7" hidden="1">#REF!</definedName>
    <definedName name="´cAE°eE¹" localSheetId="5" hidden="1">#REF!</definedName>
    <definedName name="´cAE°eE¹" localSheetId="4" hidden="1">#REF!</definedName>
    <definedName name="´cAE°eE¹" localSheetId="14" hidden="1">#REF!</definedName>
    <definedName name="´cAE°eE¹" localSheetId="13" hidden="1">#REF!</definedName>
    <definedName name="´cAE°eE¹" hidden="1">#REF!</definedName>
    <definedName name="￠￥cAE¡ÆeEⓒo" localSheetId="17" hidden="1">#REF!</definedName>
    <definedName name="￠￥cAE¡ÆeEⓒo" localSheetId="11" hidden="1">#REF!</definedName>
    <definedName name="￠￥cAE¡ÆeEⓒo" localSheetId="10" hidden="1">#REF!</definedName>
    <definedName name="￠￥cAE¡ÆeEⓒo" localSheetId="1" hidden="1">#REF!</definedName>
    <definedName name="￠￥cAE¡ÆeEⓒo" localSheetId="8" hidden="1">#REF!</definedName>
    <definedName name="￠￥cAE¡ÆeEⓒo" localSheetId="7" hidden="1">#REF!</definedName>
    <definedName name="￠￥cAE¡ÆeEⓒo" localSheetId="5" hidden="1">#REF!</definedName>
    <definedName name="￠￥cAE¡ÆeEⓒo" localSheetId="4" hidden="1">#REF!</definedName>
    <definedName name="￠￥cAE¡ÆeEⓒo" localSheetId="14" hidden="1">#REF!</definedName>
    <definedName name="￠￥cAE¡ÆeEⓒo" localSheetId="13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17" hidden="1">#REF!</definedName>
    <definedName name="ac" localSheetId="11" hidden="1">#REF!</definedName>
    <definedName name="ac" localSheetId="10" hidden="1">#REF!</definedName>
    <definedName name="ac" localSheetId="1" hidden="1">#REF!</definedName>
    <definedName name="ac" localSheetId="8" hidden="1">#REF!</definedName>
    <definedName name="ac" localSheetId="7" hidden="1">#REF!</definedName>
    <definedName name="ac" localSheetId="5" hidden="1">#REF!</definedName>
    <definedName name="ac" localSheetId="4" hidden="1">#REF!</definedName>
    <definedName name="ac" localSheetId="14" hidden="1">#REF!</definedName>
    <definedName name="ac" localSheetId="13" hidden="1">#REF!</definedName>
    <definedName name="ac" hidden="1">#REF!</definedName>
    <definedName name="adfsd" localSheetId="17" hidden="1">#REF!</definedName>
    <definedName name="adfsd" localSheetId="11" hidden="1">#REF!</definedName>
    <definedName name="adfsd" localSheetId="10" hidden="1">#REF!</definedName>
    <definedName name="adfsd" localSheetId="1" hidden="1">#REF!</definedName>
    <definedName name="adfsd" localSheetId="8" hidden="1">#REF!</definedName>
    <definedName name="adfsd" localSheetId="7" hidden="1">#REF!</definedName>
    <definedName name="adfsd" localSheetId="5" hidden="1">#REF!</definedName>
    <definedName name="adfsd" localSheetId="4" hidden="1">#REF!</definedName>
    <definedName name="adfsd" localSheetId="14" hidden="1">#REF!</definedName>
    <definedName name="adfsd" localSheetId="13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17" hidden="1">#REF!</definedName>
    <definedName name="ASDF" localSheetId="11" hidden="1">#REF!</definedName>
    <definedName name="ASDF" localSheetId="10" hidden="1">#REF!</definedName>
    <definedName name="ASDF" localSheetId="1" hidden="1">#REF!</definedName>
    <definedName name="ASDF" localSheetId="8" hidden="1">#REF!</definedName>
    <definedName name="ASDF" localSheetId="7" hidden="1">#REF!</definedName>
    <definedName name="ASDF" localSheetId="5" hidden="1">#REF!</definedName>
    <definedName name="ASDF" localSheetId="4" hidden="1">#REF!</definedName>
    <definedName name="ASDF" localSheetId="14" hidden="1">#REF!</definedName>
    <definedName name="ASDF" localSheetId="13" hidden="1">#REF!</definedName>
    <definedName name="ASDF" hidden="1">#REF!</definedName>
    <definedName name="ASDFD" hidden="1">{#N/A,#N/A,FALSE,"CCTV"}</definedName>
    <definedName name="ASFG" localSheetId="17" hidden="1">#REF!</definedName>
    <definedName name="ASFG" localSheetId="11" hidden="1">#REF!</definedName>
    <definedName name="ASFG" localSheetId="10" hidden="1">#REF!</definedName>
    <definedName name="ASFG" localSheetId="1" hidden="1">#REF!</definedName>
    <definedName name="ASFG" localSheetId="8" hidden="1">#REF!</definedName>
    <definedName name="ASFG" localSheetId="7" hidden="1">#REF!</definedName>
    <definedName name="ASFG" localSheetId="5" hidden="1">#REF!</definedName>
    <definedName name="ASFG" localSheetId="4" hidden="1">#REF!</definedName>
    <definedName name="ASFG" localSheetId="14" hidden="1">#REF!</definedName>
    <definedName name="ASFG" localSheetId="13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17" hidden="1">#REF!</definedName>
    <definedName name="ASG" localSheetId="11" hidden="1">#REF!</definedName>
    <definedName name="ASG" localSheetId="10" hidden="1">#REF!</definedName>
    <definedName name="ASG" localSheetId="1" hidden="1">#REF!</definedName>
    <definedName name="ASG" localSheetId="8" hidden="1">#REF!</definedName>
    <definedName name="ASG" localSheetId="7" hidden="1">#REF!</definedName>
    <definedName name="ASG" localSheetId="5" hidden="1">#REF!</definedName>
    <definedName name="ASG" localSheetId="4" hidden="1">#REF!</definedName>
    <definedName name="ASG" localSheetId="14" hidden="1">#REF!</definedName>
    <definedName name="ASG" localSheetId="13" hidden="1">#REF!</definedName>
    <definedName name="ASG" hidden="1">#REF!</definedName>
    <definedName name="AZ" localSheetId="17" hidden="1">#REF!</definedName>
    <definedName name="AZ" localSheetId="11" hidden="1">#REF!</definedName>
    <definedName name="AZ" localSheetId="10" hidden="1">#REF!</definedName>
    <definedName name="AZ" localSheetId="1" hidden="1">#REF!</definedName>
    <definedName name="AZ" localSheetId="8" hidden="1">#REF!</definedName>
    <definedName name="AZ" localSheetId="7" hidden="1">#REF!</definedName>
    <definedName name="AZ" localSheetId="5" hidden="1">#REF!</definedName>
    <definedName name="AZ" localSheetId="4" hidden="1">#REF!</definedName>
    <definedName name="AZ" localSheetId="14" hidden="1">#REF!</definedName>
    <definedName name="AZ" localSheetId="13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17" hidden="1">#REF!</definedName>
    <definedName name="BD5산근" localSheetId="11" hidden="1">#REF!</definedName>
    <definedName name="BD5산근" localSheetId="10" hidden="1">#REF!</definedName>
    <definedName name="BD5산근" localSheetId="1" hidden="1">#REF!</definedName>
    <definedName name="BD5산근" localSheetId="8" hidden="1">#REF!</definedName>
    <definedName name="BD5산근" localSheetId="7" hidden="1">#REF!</definedName>
    <definedName name="BD5산근" localSheetId="5" hidden="1">#REF!</definedName>
    <definedName name="BD5산근" localSheetId="4" hidden="1">#REF!</definedName>
    <definedName name="BD5산근" localSheetId="14" hidden="1">#REF!</definedName>
    <definedName name="BD5산근" localSheetId="13" hidden="1">#REF!</definedName>
    <definedName name="BD5산근" hidden="1">#REF!</definedName>
    <definedName name="BD5수량집계" localSheetId="17" hidden="1">#REF!</definedName>
    <definedName name="BD5수량집계" localSheetId="11" hidden="1">#REF!</definedName>
    <definedName name="BD5수량집계" localSheetId="10" hidden="1">#REF!</definedName>
    <definedName name="BD5수량집계" localSheetId="1" hidden="1">#REF!</definedName>
    <definedName name="BD5수량집계" localSheetId="8" hidden="1">#REF!</definedName>
    <definedName name="BD5수량집계" localSheetId="7" hidden="1">#REF!</definedName>
    <definedName name="BD5수량집계" localSheetId="5" hidden="1">#REF!</definedName>
    <definedName name="BD5수량집계" localSheetId="4" hidden="1">#REF!</definedName>
    <definedName name="BD5수량집계" localSheetId="14" hidden="1">#REF!</definedName>
    <definedName name="BD5수량집계" localSheetId="13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17" hidden="1">#REF!</definedName>
    <definedName name="cover" localSheetId="11" hidden="1">#REF!</definedName>
    <definedName name="cover" localSheetId="10" hidden="1">#REF!</definedName>
    <definedName name="cover" localSheetId="1" hidden="1">#REF!</definedName>
    <definedName name="cover" localSheetId="8" hidden="1">#REF!</definedName>
    <definedName name="cover" localSheetId="7" hidden="1">#REF!</definedName>
    <definedName name="cover" localSheetId="5" hidden="1">#REF!</definedName>
    <definedName name="cover" localSheetId="4" hidden="1">#REF!</definedName>
    <definedName name="cover" localSheetId="14" hidden="1">#REF!</definedName>
    <definedName name="cover" localSheetId="13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17" hidden="1">#REF!</definedName>
    <definedName name="data2" localSheetId="11" hidden="1">#REF!</definedName>
    <definedName name="data2" localSheetId="10" hidden="1">#REF!</definedName>
    <definedName name="data2" localSheetId="1" hidden="1">#REF!</definedName>
    <definedName name="data2" localSheetId="8" hidden="1">#REF!</definedName>
    <definedName name="data2" localSheetId="7" hidden="1">#REF!</definedName>
    <definedName name="data2" localSheetId="5" hidden="1">#REF!</definedName>
    <definedName name="data2" localSheetId="4" hidden="1">#REF!</definedName>
    <definedName name="data2" localSheetId="14" hidden="1">#REF!</definedName>
    <definedName name="data2" localSheetId="13" hidden="1">#REF!</definedName>
    <definedName name="data2" hidden="1">#REF!</definedName>
    <definedName name="data3" localSheetId="17" hidden="1">#REF!</definedName>
    <definedName name="data3" localSheetId="11" hidden="1">#REF!</definedName>
    <definedName name="data3" localSheetId="10" hidden="1">#REF!</definedName>
    <definedName name="data3" localSheetId="1" hidden="1">#REF!</definedName>
    <definedName name="data3" localSheetId="8" hidden="1">#REF!</definedName>
    <definedName name="data3" localSheetId="7" hidden="1">#REF!</definedName>
    <definedName name="data3" localSheetId="5" hidden="1">#REF!</definedName>
    <definedName name="data3" localSheetId="4" hidden="1">#REF!</definedName>
    <definedName name="data3" localSheetId="14" hidden="1">#REF!</definedName>
    <definedName name="data3" localSheetId="13" hidden="1">#REF!</definedName>
    <definedName name="data3" hidden="1">#REF!</definedName>
    <definedName name="dataww" localSheetId="17" hidden="1">#REF!</definedName>
    <definedName name="dataww" localSheetId="11" hidden="1">#REF!</definedName>
    <definedName name="dataww" localSheetId="10" hidden="1">#REF!</definedName>
    <definedName name="dataww" localSheetId="1" hidden="1">#REF!</definedName>
    <definedName name="dataww" localSheetId="8" hidden="1">#REF!</definedName>
    <definedName name="dataww" localSheetId="7" hidden="1">#REF!</definedName>
    <definedName name="dataww" localSheetId="5" hidden="1">#REF!</definedName>
    <definedName name="dataww" localSheetId="4" hidden="1">#REF!</definedName>
    <definedName name="dataww" localSheetId="14" hidden="1">#REF!</definedName>
    <definedName name="dataww" localSheetId="1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17" hidden="1">#REF!</definedName>
    <definedName name="DDFDF" localSheetId="11" hidden="1">#REF!</definedName>
    <definedName name="DDFDF" localSheetId="10" hidden="1">#REF!</definedName>
    <definedName name="DDFDF" localSheetId="1" hidden="1">#REF!</definedName>
    <definedName name="DDFDF" localSheetId="8" hidden="1">#REF!</definedName>
    <definedName name="DDFDF" localSheetId="7" hidden="1">#REF!</definedName>
    <definedName name="DDFDF" localSheetId="5" hidden="1">#REF!</definedName>
    <definedName name="DDFDF" localSheetId="4" hidden="1">#REF!</definedName>
    <definedName name="DDFDF" localSheetId="14" hidden="1">#REF!</definedName>
    <definedName name="DDFDF" localSheetId="13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17" hidden="1">#REF!</definedName>
    <definedName name="DFSAFSAFD" localSheetId="11" hidden="1">#REF!</definedName>
    <definedName name="DFSAFSAFD" localSheetId="10" hidden="1">#REF!</definedName>
    <definedName name="DFSAFSAFD" localSheetId="1" hidden="1">#REF!</definedName>
    <definedName name="DFSAFSAFD" localSheetId="8" hidden="1">#REF!</definedName>
    <definedName name="DFSAFSAFD" localSheetId="7" hidden="1">#REF!</definedName>
    <definedName name="DFSAFSAFD" localSheetId="5" hidden="1">#REF!</definedName>
    <definedName name="DFSAFSAFD" localSheetId="4" hidden="1">#REF!</definedName>
    <definedName name="DFSAFSAFD" localSheetId="14" hidden="1">#REF!</definedName>
    <definedName name="DFSAFSAFD" localSheetId="13" hidden="1">#REF!</definedName>
    <definedName name="DFSAFSAFD" hidden="1">#REF!</definedName>
    <definedName name="DFSDF" localSheetId="17" hidden="1">#REF!</definedName>
    <definedName name="DFSDF" localSheetId="11" hidden="1">#REF!</definedName>
    <definedName name="DFSDF" localSheetId="10" hidden="1">#REF!</definedName>
    <definedName name="DFSDF" localSheetId="1" hidden="1">#REF!</definedName>
    <definedName name="DFSDF" localSheetId="8" hidden="1">#REF!</definedName>
    <definedName name="DFSDF" localSheetId="7" hidden="1">#REF!</definedName>
    <definedName name="DFSDF" localSheetId="5" hidden="1">#REF!</definedName>
    <definedName name="DFSDF" localSheetId="4" hidden="1">#REF!</definedName>
    <definedName name="DFSDF" localSheetId="14" hidden="1">#REF!</definedName>
    <definedName name="DFSDF" localSheetId="13" hidden="1">#REF!</definedName>
    <definedName name="DFSDF" hidden="1">#REF!</definedName>
    <definedName name="DFSF" localSheetId="17" hidden="1">#REF!</definedName>
    <definedName name="DFSF" localSheetId="11" hidden="1">#REF!</definedName>
    <definedName name="DFSF" localSheetId="10" hidden="1">#REF!</definedName>
    <definedName name="DFSF" localSheetId="1" hidden="1">#REF!</definedName>
    <definedName name="DFSF" localSheetId="8" hidden="1">#REF!</definedName>
    <definedName name="DFSF" localSheetId="7" hidden="1">#REF!</definedName>
    <definedName name="DFSF" localSheetId="5" hidden="1">#REF!</definedName>
    <definedName name="DFSF" localSheetId="4" hidden="1">#REF!</definedName>
    <definedName name="DFSF" localSheetId="14" hidden="1">#REF!</definedName>
    <definedName name="DFSF" localSheetId="13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17" hidden="1">#REF!</definedName>
    <definedName name="Discount" localSheetId="11" hidden="1">#REF!</definedName>
    <definedName name="Discount" localSheetId="10" hidden="1">#REF!</definedName>
    <definedName name="Discount" localSheetId="1" hidden="1">#REF!</definedName>
    <definedName name="Discount" localSheetId="8" hidden="1">#REF!</definedName>
    <definedName name="Discount" localSheetId="7" hidden="1">#REF!</definedName>
    <definedName name="Discount" localSheetId="5" hidden="1">#REF!</definedName>
    <definedName name="Discount" localSheetId="4" hidden="1">#REF!</definedName>
    <definedName name="Discount" localSheetId="14" hidden="1">#REF!</definedName>
    <definedName name="Discount" localSheetId="13" hidden="1">#REF!</definedName>
    <definedName name="Discount" hidden="1">#REF!</definedName>
    <definedName name="display_area_2" localSheetId="17" hidden="1">#REF!</definedName>
    <definedName name="display_area_2" localSheetId="11" hidden="1">#REF!</definedName>
    <definedName name="display_area_2" localSheetId="10" hidden="1">#REF!</definedName>
    <definedName name="display_area_2" localSheetId="1" hidden="1">#REF!</definedName>
    <definedName name="display_area_2" localSheetId="8" hidden="1">#REF!</definedName>
    <definedName name="display_area_2" localSheetId="7" hidden="1">#REF!</definedName>
    <definedName name="display_area_2" localSheetId="5" hidden="1">#REF!</definedName>
    <definedName name="display_area_2" localSheetId="4" hidden="1">#REF!</definedName>
    <definedName name="display_area_2" localSheetId="14" hidden="1">#REF!</definedName>
    <definedName name="display_area_2" localSheetId="13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17">BlankMacro1</definedName>
    <definedName name="dyd" localSheetId="9">BlankMacro1</definedName>
    <definedName name="dyd" localSheetId="11">BlankMacro1</definedName>
    <definedName name="dyd" localSheetId="10">BlankMacro1</definedName>
    <definedName name="dyd" localSheetId="1">BlankMacro1</definedName>
    <definedName name="dyd" localSheetId="6">BlankMacro1</definedName>
    <definedName name="dyd" localSheetId="8">BlankMacro1</definedName>
    <definedName name="dyd" localSheetId="7">BlankMacro1</definedName>
    <definedName name="dyd" localSheetId="3">BlankMacro1</definedName>
    <definedName name="dyd" localSheetId="5">BlankMacro1</definedName>
    <definedName name="dyd" localSheetId="4">BlankMacro1</definedName>
    <definedName name="dyd" localSheetId="12">BlankMacro1</definedName>
    <definedName name="dyd" localSheetId="14">BlankMacro1</definedName>
    <definedName name="dyd" localSheetId="13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17">BlankMacro1</definedName>
    <definedName name="EQMOB" localSheetId="9">BlankMacro1</definedName>
    <definedName name="EQMOB" localSheetId="11">BlankMacro1</definedName>
    <definedName name="EQMOB" localSheetId="10">BlankMacro1</definedName>
    <definedName name="EQMOB" localSheetId="1">BlankMacro1</definedName>
    <definedName name="EQMOB" localSheetId="6">BlankMacro1</definedName>
    <definedName name="EQMOB" localSheetId="8">BlankMacro1</definedName>
    <definedName name="EQMOB" localSheetId="7">BlankMacro1</definedName>
    <definedName name="EQMOB" localSheetId="3">BlankMacro1</definedName>
    <definedName name="EQMOB" localSheetId="5">BlankMacro1</definedName>
    <definedName name="EQMOB" localSheetId="4">BlankMacro1</definedName>
    <definedName name="EQMOB" localSheetId="12">BlankMacro1</definedName>
    <definedName name="EQMOB" localSheetId="14">BlankMacro1</definedName>
    <definedName name="EQMOB" localSheetId="13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17" hidden="1">#REF!</definedName>
    <definedName name="FCode" localSheetId="11" hidden="1">#REF!</definedName>
    <definedName name="FCode" localSheetId="10" hidden="1">#REF!</definedName>
    <definedName name="FCode" localSheetId="1" hidden="1">#REF!</definedName>
    <definedName name="FCode" localSheetId="8" hidden="1">#REF!</definedName>
    <definedName name="FCode" localSheetId="7" hidden="1">#REF!</definedName>
    <definedName name="FCode" localSheetId="5" hidden="1">#REF!</definedName>
    <definedName name="FCode" localSheetId="4" hidden="1">#REF!</definedName>
    <definedName name="FCode" localSheetId="14" hidden="1">#REF!</definedName>
    <definedName name="FCode" localSheetId="13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17" hidden="1">#REF!</definedName>
    <definedName name="fkf" localSheetId="11" hidden="1">#REF!</definedName>
    <definedName name="fkf" localSheetId="10" hidden="1">#REF!</definedName>
    <definedName name="fkf" localSheetId="1" hidden="1">#REF!</definedName>
    <definedName name="fkf" localSheetId="8" hidden="1">#REF!</definedName>
    <definedName name="fkf" localSheetId="7" hidden="1">#REF!</definedName>
    <definedName name="fkf" localSheetId="5" hidden="1">#REF!</definedName>
    <definedName name="fkf" localSheetId="4" hidden="1">#REF!</definedName>
    <definedName name="fkf" localSheetId="14" hidden="1">#REF!</definedName>
    <definedName name="fkf" localSheetId="13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17" hidden="1">#REF!</definedName>
    <definedName name="GADFGSDFG" localSheetId="11" hidden="1">#REF!</definedName>
    <definedName name="GADFGSDFG" localSheetId="10" hidden="1">#REF!</definedName>
    <definedName name="GADFGSDFG" localSheetId="1" hidden="1">#REF!</definedName>
    <definedName name="GADFGSDFG" localSheetId="8" hidden="1">#REF!</definedName>
    <definedName name="GADFGSDFG" localSheetId="7" hidden="1">#REF!</definedName>
    <definedName name="GADFGSDFG" localSheetId="5" hidden="1">#REF!</definedName>
    <definedName name="GADFGSDFG" localSheetId="4" hidden="1">#REF!</definedName>
    <definedName name="GADFGSDFG" localSheetId="14" hidden="1">#REF!</definedName>
    <definedName name="GADFGSDFG" localSheetId="13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17" hidden="1">#REF!</definedName>
    <definedName name="GF" localSheetId="11" hidden="1">#REF!</definedName>
    <definedName name="GF" localSheetId="10" hidden="1">#REF!</definedName>
    <definedName name="GF" localSheetId="1" hidden="1">#REF!</definedName>
    <definedName name="GF" localSheetId="8" hidden="1">#REF!</definedName>
    <definedName name="GF" localSheetId="7" hidden="1">#REF!</definedName>
    <definedName name="GF" localSheetId="5" hidden="1">#REF!</definedName>
    <definedName name="GF" localSheetId="4" hidden="1">#REF!</definedName>
    <definedName name="GF" localSheetId="14" hidden="1">#REF!</definedName>
    <definedName name="GF" localSheetId="13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17" hidden="1">#REF!</definedName>
    <definedName name="HDGFDS" localSheetId="11" hidden="1">#REF!</definedName>
    <definedName name="HDGFDS" localSheetId="10" hidden="1">#REF!</definedName>
    <definedName name="HDGFDS" localSheetId="1" hidden="1">#REF!</definedName>
    <definedName name="HDGFDS" localSheetId="8" hidden="1">#REF!</definedName>
    <definedName name="HDGFDS" localSheetId="7" hidden="1">#REF!</definedName>
    <definedName name="HDGFDS" localSheetId="5" hidden="1">#REF!</definedName>
    <definedName name="HDGFDS" localSheetId="4" hidden="1">#REF!</definedName>
    <definedName name="HDGFDS" localSheetId="14" hidden="1">#REF!</definedName>
    <definedName name="HDGFDS" localSheetId="13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17" hidden="1">#REF!</definedName>
    <definedName name="HiddenRows" localSheetId="11" hidden="1">#REF!</definedName>
    <definedName name="HiddenRows" localSheetId="10" hidden="1">#REF!</definedName>
    <definedName name="HiddenRows" localSheetId="1" hidden="1">#REF!</definedName>
    <definedName name="HiddenRows" localSheetId="8" hidden="1">#REF!</definedName>
    <definedName name="HiddenRows" localSheetId="7" hidden="1">#REF!</definedName>
    <definedName name="HiddenRows" localSheetId="5" hidden="1">#REF!</definedName>
    <definedName name="HiddenRows" localSheetId="4" hidden="1">#REF!</definedName>
    <definedName name="HiddenRows" localSheetId="14" hidden="1">#REF!</definedName>
    <definedName name="HiddenRows" localSheetId="13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17" hidden="1">#REF!</definedName>
    <definedName name="IC" localSheetId="11" hidden="1">#REF!</definedName>
    <definedName name="IC" localSheetId="10" hidden="1">#REF!</definedName>
    <definedName name="IC" localSheetId="1" hidden="1">#REF!</definedName>
    <definedName name="IC" localSheetId="8" hidden="1">#REF!</definedName>
    <definedName name="IC" localSheetId="7" hidden="1">#REF!</definedName>
    <definedName name="IC" localSheetId="5" hidden="1">#REF!</definedName>
    <definedName name="IC" localSheetId="4" hidden="1">#REF!</definedName>
    <definedName name="IC" localSheetId="14" hidden="1">#REF!</definedName>
    <definedName name="IC" localSheetId="13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17" hidden="1">#REF!</definedName>
    <definedName name="JY" localSheetId="11" hidden="1">#REF!</definedName>
    <definedName name="JY" localSheetId="10" hidden="1">#REF!</definedName>
    <definedName name="JY" localSheetId="1" hidden="1">#REF!</definedName>
    <definedName name="JY" localSheetId="8" hidden="1">#REF!</definedName>
    <definedName name="JY" localSheetId="7" hidden="1">#REF!</definedName>
    <definedName name="JY" localSheetId="5" hidden="1">#REF!</definedName>
    <definedName name="JY" localSheetId="4" hidden="1">#REF!</definedName>
    <definedName name="JY" localSheetId="14" hidden="1">#REF!</definedName>
    <definedName name="JY" localSheetId="13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17" hidden="1">#REF!</definedName>
    <definedName name="kj" localSheetId="11" hidden="1">#REF!</definedName>
    <definedName name="kj" localSheetId="10" hidden="1">#REF!</definedName>
    <definedName name="kj" localSheetId="1" hidden="1">#REF!</definedName>
    <definedName name="kj" localSheetId="8" hidden="1">#REF!</definedName>
    <definedName name="kj" localSheetId="7" hidden="1">#REF!</definedName>
    <definedName name="kj" localSheetId="5" hidden="1">#REF!</definedName>
    <definedName name="kj" localSheetId="4" hidden="1">#REF!</definedName>
    <definedName name="kj" localSheetId="14" hidden="1">#REF!</definedName>
    <definedName name="kj" localSheetId="13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17" hidden="1">#REF!</definedName>
    <definedName name="ktf" localSheetId="11" hidden="1">#REF!</definedName>
    <definedName name="ktf" localSheetId="10" hidden="1">#REF!</definedName>
    <definedName name="ktf" localSheetId="1" hidden="1">#REF!</definedName>
    <definedName name="ktf" localSheetId="8" hidden="1">#REF!</definedName>
    <definedName name="ktf" localSheetId="7" hidden="1">#REF!</definedName>
    <definedName name="ktf" localSheetId="5" hidden="1">#REF!</definedName>
    <definedName name="ktf" localSheetId="4" hidden="1">#REF!</definedName>
    <definedName name="ktf" localSheetId="14" hidden="1">#REF!</definedName>
    <definedName name="ktf" localSheetId="13" hidden="1">#REF!</definedName>
    <definedName name="ktf" hidden="1">#REF!</definedName>
    <definedName name="kty" localSheetId="17" hidden="1">#REF!</definedName>
    <definedName name="kty" localSheetId="11" hidden="1">#REF!</definedName>
    <definedName name="kty" localSheetId="10" hidden="1">#REF!</definedName>
    <definedName name="kty" localSheetId="1" hidden="1">#REF!</definedName>
    <definedName name="kty" localSheetId="8" hidden="1">#REF!</definedName>
    <definedName name="kty" localSheetId="7" hidden="1">#REF!</definedName>
    <definedName name="kty" localSheetId="5" hidden="1">#REF!</definedName>
    <definedName name="kty" localSheetId="4" hidden="1">#REF!</definedName>
    <definedName name="kty" localSheetId="14" hidden="1">#REF!</definedName>
    <definedName name="kty" localSheetId="13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17" hidden="1">#REF!</definedName>
    <definedName name="MD1수량집계" localSheetId="11" hidden="1">#REF!</definedName>
    <definedName name="MD1수량집계" localSheetId="10" hidden="1">#REF!</definedName>
    <definedName name="MD1수량집계" localSheetId="1" hidden="1">#REF!</definedName>
    <definedName name="MD1수량집계" localSheetId="8" hidden="1">#REF!</definedName>
    <definedName name="MD1수량집계" localSheetId="7" hidden="1">#REF!</definedName>
    <definedName name="MD1수량집계" localSheetId="5" hidden="1">#REF!</definedName>
    <definedName name="MD1수량집계" localSheetId="4" hidden="1">#REF!</definedName>
    <definedName name="MD1수량집계" localSheetId="14" hidden="1">#REF!</definedName>
    <definedName name="MD1수량집계" localSheetId="13" hidden="1">#REF!</definedName>
    <definedName name="MD1수량집계" hidden="1">#REF!</definedName>
    <definedName name="MD총괄수량집계" localSheetId="17" hidden="1">#REF!</definedName>
    <definedName name="MD총괄수량집계" localSheetId="11" hidden="1">#REF!</definedName>
    <definedName name="MD총괄수량집계" localSheetId="10" hidden="1">#REF!</definedName>
    <definedName name="MD총괄수량집계" localSheetId="1" hidden="1">#REF!</definedName>
    <definedName name="MD총괄수량집계" localSheetId="8" hidden="1">#REF!</definedName>
    <definedName name="MD총괄수량집계" localSheetId="7" hidden="1">#REF!</definedName>
    <definedName name="MD총괄수량집계" localSheetId="5" hidden="1">#REF!</definedName>
    <definedName name="MD총괄수량집계" localSheetId="4" hidden="1">#REF!</definedName>
    <definedName name="MD총괄수량집계" localSheetId="14" hidden="1">#REF!</definedName>
    <definedName name="MD총괄수량집계" localSheetId="13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17" hidden="1">#REF!</definedName>
    <definedName name="n" localSheetId="11" hidden="1">#REF!</definedName>
    <definedName name="n" localSheetId="10" hidden="1">#REF!</definedName>
    <definedName name="n" localSheetId="1" hidden="1">#REF!</definedName>
    <definedName name="n" localSheetId="8" hidden="1">#REF!</definedName>
    <definedName name="n" localSheetId="7" hidden="1">#REF!</definedName>
    <definedName name="n" localSheetId="5" hidden="1">#REF!</definedName>
    <definedName name="n" localSheetId="4" hidden="1">#REF!</definedName>
    <definedName name="n" localSheetId="14" hidden="1">#REF!</definedName>
    <definedName name="n" localSheetId="13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17" hidden="1">#REF!</definedName>
    <definedName name="ODH" localSheetId="11" hidden="1">#REF!</definedName>
    <definedName name="ODH" localSheetId="10" hidden="1">#REF!</definedName>
    <definedName name="ODH" localSheetId="1" hidden="1">#REF!</definedName>
    <definedName name="ODH" localSheetId="8" hidden="1">#REF!</definedName>
    <definedName name="ODH" localSheetId="7" hidden="1">#REF!</definedName>
    <definedName name="ODH" localSheetId="5" hidden="1">#REF!</definedName>
    <definedName name="ODH" localSheetId="4" hidden="1">#REF!</definedName>
    <definedName name="ODH" localSheetId="14" hidden="1">#REF!</definedName>
    <definedName name="ODH" localSheetId="13" hidden="1">#REF!</definedName>
    <definedName name="ODH" hidden="1">#REF!</definedName>
    <definedName name="oililui" hidden="1">{#N/A,#N/A,FALSE,"CCTV"}</definedName>
    <definedName name="OrderTable" localSheetId="17" hidden="1">#REF!</definedName>
    <definedName name="OrderTable" localSheetId="11" hidden="1">#REF!</definedName>
    <definedName name="OrderTable" localSheetId="10" hidden="1">#REF!</definedName>
    <definedName name="OrderTable" localSheetId="1" hidden="1">#REF!</definedName>
    <definedName name="OrderTable" localSheetId="8" hidden="1">#REF!</definedName>
    <definedName name="OrderTable" localSheetId="7" hidden="1">#REF!</definedName>
    <definedName name="OrderTable" localSheetId="5" hidden="1">#REF!</definedName>
    <definedName name="OrderTable" localSheetId="4" hidden="1">#REF!</definedName>
    <definedName name="OrderTable" localSheetId="14" hidden="1">#REF!</definedName>
    <definedName name="OrderTable" localSheetId="13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17" hidden="1">#REF!</definedName>
    <definedName name="petro2" localSheetId="11" hidden="1">#REF!</definedName>
    <definedName name="petro2" localSheetId="10" hidden="1">#REF!</definedName>
    <definedName name="petro2" localSheetId="1" hidden="1">#REF!</definedName>
    <definedName name="petro2" localSheetId="8" hidden="1">#REF!</definedName>
    <definedName name="petro2" localSheetId="7" hidden="1">#REF!</definedName>
    <definedName name="petro2" localSheetId="5" hidden="1">#REF!</definedName>
    <definedName name="petro2" localSheetId="4" hidden="1">#REF!</definedName>
    <definedName name="petro2" localSheetId="14" hidden="1">#REF!</definedName>
    <definedName name="petro2" localSheetId="13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17" hidden="1">#REF!</definedName>
    <definedName name="PKAAA" localSheetId="11" hidden="1">#REF!</definedName>
    <definedName name="PKAAA" localSheetId="10" hidden="1">#REF!</definedName>
    <definedName name="PKAAA" localSheetId="1" hidden="1">#REF!</definedName>
    <definedName name="PKAAA" localSheetId="8" hidden="1">#REF!</definedName>
    <definedName name="PKAAA" localSheetId="7" hidden="1">#REF!</definedName>
    <definedName name="PKAAA" localSheetId="5" hidden="1">#REF!</definedName>
    <definedName name="PKAAA" localSheetId="4" hidden="1">#REF!</definedName>
    <definedName name="PKAAA" localSheetId="14" hidden="1">#REF!</definedName>
    <definedName name="PKAAA" localSheetId="13" hidden="1">#REF!</definedName>
    <definedName name="PKAAA" hidden="1">#REF!</definedName>
    <definedName name="PKBB" localSheetId="17" hidden="1">#REF!</definedName>
    <definedName name="PKBB" localSheetId="11" hidden="1">#REF!</definedName>
    <definedName name="PKBB" localSheetId="10" hidden="1">#REF!</definedName>
    <definedName name="PKBB" localSheetId="1" hidden="1">#REF!</definedName>
    <definedName name="PKBB" localSheetId="8" hidden="1">#REF!</definedName>
    <definedName name="PKBB" localSheetId="7" hidden="1">#REF!</definedName>
    <definedName name="PKBB" localSheetId="5" hidden="1">#REF!</definedName>
    <definedName name="PKBB" localSheetId="4" hidden="1">#REF!</definedName>
    <definedName name="PKBB" localSheetId="14" hidden="1">#REF!</definedName>
    <definedName name="PKBB" localSheetId="13" hidden="1">#REF!</definedName>
    <definedName name="PKBB" hidden="1">#REF!</definedName>
    <definedName name="PKCC" localSheetId="17" hidden="1">#REF!</definedName>
    <definedName name="PKCC" localSheetId="11" hidden="1">#REF!</definedName>
    <definedName name="PKCC" localSheetId="10" hidden="1">#REF!</definedName>
    <definedName name="PKCC" localSheetId="1" hidden="1">#REF!</definedName>
    <definedName name="PKCC" localSheetId="8" hidden="1">#REF!</definedName>
    <definedName name="PKCC" localSheetId="7" hidden="1">#REF!</definedName>
    <definedName name="PKCC" localSheetId="5" hidden="1">#REF!</definedName>
    <definedName name="PKCC" localSheetId="4" hidden="1">#REF!</definedName>
    <definedName name="PKCC" localSheetId="14" hidden="1">#REF!</definedName>
    <definedName name="PKCC" localSheetId="13" hidden="1">#REF!</definedName>
    <definedName name="PKCC" hidden="1">#REF!</definedName>
    <definedName name="PKDD" localSheetId="17" hidden="1">[10]기계내역서!#REF!</definedName>
    <definedName name="PKDD" localSheetId="11" hidden="1">[10]기계내역서!#REF!</definedName>
    <definedName name="PKDD" localSheetId="10" hidden="1">[10]기계내역서!#REF!</definedName>
    <definedName name="PKDD" localSheetId="1" hidden="1">[10]기계내역서!#REF!</definedName>
    <definedName name="PKDD" localSheetId="8" hidden="1">[10]기계내역서!#REF!</definedName>
    <definedName name="PKDD" localSheetId="7" hidden="1">[10]기계내역서!#REF!</definedName>
    <definedName name="PKDD" localSheetId="5" hidden="1">[10]기계내역서!#REF!</definedName>
    <definedName name="PKDD" localSheetId="4" hidden="1">[10]기계내역서!#REF!</definedName>
    <definedName name="PKDD" localSheetId="14" hidden="1">[10]기계내역서!#REF!</definedName>
    <definedName name="PKDD" localSheetId="13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17">'Building List'!$B$2:$AN$37</definedName>
    <definedName name="ProdForm" localSheetId="17" hidden="1">#REF!</definedName>
    <definedName name="ProdForm" localSheetId="11" hidden="1">#REF!</definedName>
    <definedName name="ProdForm" localSheetId="10" hidden="1">#REF!</definedName>
    <definedName name="ProdForm" localSheetId="1" hidden="1">#REF!</definedName>
    <definedName name="ProdForm" localSheetId="8" hidden="1">#REF!</definedName>
    <definedName name="ProdForm" localSheetId="7" hidden="1">#REF!</definedName>
    <definedName name="ProdForm" localSheetId="5" hidden="1">#REF!</definedName>
    <definedName name="ProdForm" localSheetId="4" hidden="1">#REF!</definedName>
    <definedName name="ProdForm" localSheetId="14" hidden="1">#REF!</definedName>
    <definedName name="ProdForm" localSheetId="13" hidden="1">#REF!</definedName>
    <definedName name="ProdForm" hidden="1">#REF!</definedName>
    <definedName name="Product" localSheetId="17" hidden="1">#REF!</definedName>
    <definedName name="Product" localSheetId="11" hidden="1">#REF!</definedName>
    <definedName name="Product" localSheetId="10" hidden="1">#REF!</definedName>
    <definedName name="Product" localSheetId="1" hidden="1">#REF!</definedName>
    <definedName name="Product" localSheetId="8" hidden="1">#REF!</definedName>
    <definedName name="Product" localSheetId="7" hidden="1">#REF!</definedName>
    <definedName name="Product" localSheetId="5" hidden="1">#REF!</definedName>
    <definedName name="Product" localSheetId="4" hidden="1">#REF!</definedName>
    <definedName name="Product" localSheetId="14" hidden="1">#REF!</definedName>
    <definedName name="Product" localSheetId="13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17" hidden="1">#REF!</definedName>
    <definedName name="RCArea" localSheetId="11" hidden="1">#REF!</definedName>
    <definedName name="RCArea" localSheetId="10" hidden="1">#REF!</definedName>
    <definedName name="RCArea" localSheetId="1" hidden="1">#REF!</definedName>
    <definedName name="RCArea" localSheetId="8" hidden="1">#REF!</definedName>
    <definedName name="RCArea" localSheetId="7" hidden="1">#REF!</definedName>
    <definedName name="RCArea" localSheetId="5" hidden="1">#REF!</definedName>
    <definedName name="RCArea" localSheetId="4" hidden="1">#REF!</definedName>
    <definedName name="RCArea" localSheetId="14" hidden="1">#REF!</definedName>
    <definedName name="RCArea" localSheetId="13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17" hidden="1">#REF!</definedName>
    <definedName name="rhdhd" localSheetId="11" hidden="1">#REF!</definedName>
    <definedName name="rhdhd" localSheetId="10" hidden="1">#REF!</definedName>
    <definedName name="rhdhd" localSheetId="1" hidden="1">#REF!</definedName>
    <definedName name="rhdhd" localSheetId="8" hidden="1">#REF!</definedName>
    <definedName name="rhdhd" localSheetId="7" hidden="1">#REF!</definedName>
    <definedName name="rhdhd" localSheetId="5" hidden="1">#REF!</definedName>
    <definedName name="rhdhd" localSheetId="4" hidden="1">#REF!</definedName>
    <definedName name="rhdhd" localSheetId="14" hidden="1">#REF!</definedName>
    <definedName name="rhdhd" localSheetId="13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17" hidden="1">#REF!</definedName>
    <definedName name="RRR" localSheetId="11" hidden="1">#REF!</definedName>
    <definedName name="RRR" localSheetId="10" hidden="1">#REF!</definedName>
    <definedName name="RRR" localSheetId="1" hidden="1">#REF!</definedName>
    <definedName name="RRR" localSheetId="8" hidden="1">#REF!</definedName>
    <definedName name="RRR" localSheetId="7" hidden="1">#REF!</definedName>
    <definedName name="RRR" localSheetId="5" hidden="1">#REF!</definedName>
    <definedName name="RRR" localSheetId="4" hidden="1">#REF!</definedName>
    <definedName name="RRR" localSheetId="14" hidden="1">#REF!</definedName>
    <definedName name="RRR" localSheetId="13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17" hidden="1">#REF!</definedName>
    <definedName name="SC" localSheetId="11" hidden="1">#REF!</definedName>
    <definedName name="SC" localSheetId="10" hidden="1">#REF!</definedName>
    <definedName name="SC" localSheetId="1" hidden="1">#REF!</definedName>
    <definedName name="SC" localSheetId="8" hidden="1">#REF!</definedName>
    <definedName name="SC" localSheetId="7" hidden="1">#REF!</definedName>
    <definedName name="SC" localSheetId="5" hidden="1">#REF!</definedName>
    <definedName name="SC" localSheetId="4" hidden="1">#REF!</definedName>
    <definedName name="SC" localSheetId="14" hidden="1">#REF!</definedName>
    <definedName name="SC" localSheetId="13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17" hidden="1">#REF!</definedName>
    <definedName name="SpecialPrice" localSheetId="11" hidden="1">#REF!</definedName>
    <definedName name="SpecialPrice" localSheetId="10" hidden="1">#REF!</definedName>
    <definedName name="SpecialPrice" localSheetId="1" hidden="1">#REF!</definedName>
    <definedName name="SpecialPrice" localSheetId="8" hidden="1">#REF!</definedName>
    <definedName name="SpecialPrice" localSheetId="7" hidden="1">#REF!</definedName>
    <definedName name="SpecialPrice" localSheetId="5" hidden="1">#REF!</definedName>
    <definedName name="SpecialPrice" localSheetId="4" hidden="1">#REF!</definedName>
    <definedName name="SpecialPrice" localSheetId="14" hidden="1">#REF!</definedName>
    <definedName name="SpecialPrice" localSheetId="13" hidden="1">#REF!</definedName>
    <definedName name="SpecialPrice" hidden="1">#REF!</definedName>
    <definedName name="SR" localSheetId="17" hidden="1">#REF!</definedName>
    <definedName name="SR" localSheetId="11" hidden="1">#REF!</definedName>
    <definedName name="SR" localSheetId="10" hidden="1">#REF!</definedName>
    <definedName name="SR" localSheetId="1" hidden="1">#REF!</definedName>
    <definedName name="SR" localSheetId="8" hidden="1">#REF!</definedName>
    <definedName name="SR" localSheetId="7" hidden="1">#REF!</definedName>
    <definedName name="SR" localSheetId="5" hidden="1">#REF!</definedName>
    <definedName name="SR" localSheetId="4" hidden="1">#REF!</definedName>
    <definedName name="SR" localSheetId="14" hidden="1">#REF!</definedName>
    <definedName name="SR" localSheetId="13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17" hidden="1">#REF!</definedName>
    <definedName name="summ" localSheetId="11" hidden="1">#REF!</definedName>
    <definedName name="summ" localSheetId="10" hidden="1">#REF!</definedName>
    <definedName name="summ" localSheetId="1" hidden="1">#REF!</definedName>
    <definedName name="summ" localSheetId="8" hidden="1">#REF!</definedName>
    <definedName name="summ" localSheetId="7" hidden="1">#REF!</definedName>
    <definedName name="summ" localSheetId="5" hidden="1">#REF!</definedName>
    <definedName name="summ" localSheetId="4" hidden="1">#REF!</definedName>
    <definedName name="summ" localSheetId="14" hidden="1">#REF!</definedName>
    <definedName name="summ" localSheetId="13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17" hidden="1">#REF!</definedName>
    <definedName name="TableSummary" localSheetId="11" hidden="1">#REF!</definedName>
    <definedName name="TableSummary" localSheetId="10" hidden="1">#REF!</definedName>
    <definedName name="TableSummary" localSheetId="1" hidden="1">#REF!</definedName>
    <definedName name="TableSummary" localSheetId="8" hidden="1">#REF!</definedName>
    <definedName name="TableSummary" localSheetId="7" hidden="1">#REF!</definedName>
    <definedName name="TableSummary" localSheetId="5" hidden="1">#REF!</definedName>
    <definedName name="TableSummary" localSheetId="4" hidden="1">#REF!</definedName>
    <definedName name="TableSummary" localSheetId="14" hidden="1">#REF!</definedName>
    <definedName name="TableSummary" localSheetId="13" hidden="1">#REF!</definedName>
    <definedName name="TableSummary" hidden="1">#REF!</definedName>
    <definedName name="tbl_ProdInfo" localSheetId="17" hidden="1">#REF!</definedName>
    <definedName name="tbl_ProdInfo" localSheetId="11" hidden="1">#REF!</definedName>
    <definedName name="tbl_ProdInfo" localSheetId="10" hidden="1">#REF!</definedName>
    <definedName name="tbl_ProdInfo" localSheetId="1" hidden="1">#REF!</definedName>
    <definedName name="tbl_ProdInfo" localSheetId="8" hidden="1">#REF!</definedName>
    <definedName name="tbl_ProdInfo" localSheetId="7" hidden="1">#REF!</definedName>
    <definedName name="tbl_ProdInfo" localSheetId="5" hidden="1">#REF!</definedName>
    <definedName name="tbl_ProdInfo" localSheetId="4" hidden="1">#REF!</definedName>
    <definedName name="tbl_ProdInfo" localSheetId="14" hidden="1">#REF!</definedName>
    <definedName name="tbl_ProdInfo" localSheetId="13" hidden="1">#REF!</definedName>
    <definedName name="tbl_ProdInfo" hidden="1">#REF!</definedName>
    <definedName name="TEMP" localSheetId="17" hidden="1">'[11]EQT-ESTN'!#REF!</definedName>
    <definedName name="TEMP" localSheetId="11" hidden="1">'[11]EQT-ESTN'!#REF!</definedName>
    <definedName name="TEMP" localSheetId="10" hidden="1">'[11]EQT-ESTN'!#REF!</definedName>
    <definedName name="TEMP" localSheetId="1" hidden="1">'[11]EQT-ESTN'!#REF!</definedName>
    <definedName name="TEMP" localSheetId="8" hidden="1">'[11]EQT-ESTN'!#REF!</definedName>
    <definedName name="TEMP" localSheetId="7" hidden="1">'[11]EQT-ESTN'!#REF!</definedName>
    <definedName name="TEMP" localSheetId="5" hidden="1">'[11]EQT-ESTN'!#REF!</definedName>
    <definedName name="TEMP" localSheetId="4" hidden="1">'[11]EQT-ESTN'!#REF!</definedName>
    <definedName name="TEMP" localSheetId="14" hidden="1">'[11]EQT-ESTN'!#REF!</definedName>
    <definedName name="TEMP" localSheetId="13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17">BlankMacro1</definedName>
    <definedName name="TOOL장" localSheetId="9">BlankMacro1</definedName>
    <definedName name="TOOL장" localSheetId="11">BlankMacro1</definedName>
    <definedName name="TOOL장" localSheetId="10">BlankMacro1</definedName>
    <definedName name="TOOL장" localSheetId="1">BlankMacro1</definedName>
    <definedName name="TOOL장" localSheetId="6">BlankMacro1</definedName>
    <definedName name="TOOL장" localSheetId="8">BlankMacro1</definedName>
    <definedName name="TOOL장" localSheetId="7">BlankMacro1</definedName>
    <definedName name="TOOL장" localSheetId="3">BlankMacro1</definedName>
    <definedName name="TOOL장" localSheetId="5">BlankMacro1</definedName>
    <definedName name="TOOL장" localSheetId="4">BlankMacro1</definedName>
    <definedName name="TOOL장" localSheetId="12">BlankMacro1</definedName>
    <definedName name="TOOL장" localSheetId="14">BlankMacro1</definedName>
    <definedName name="TOOL장" localSheetId="13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17" hidden="1">#REF!</definedName>
    <definedName name="UI" localSheetId="11" hidden="1">#REF!</definedName>
    <definedName name="UI" localSheetId="10" hidden="1">#REF!</definedName>
    <definedName name="UI" localSheetId="1" hidden="1">#REF!</definedName>
    <definedName name="UI" localSheetId="8" hidden="1">#REF!</definedName>
    <definedName name="UI" localSheetId="7" hidden="1">#REF!</definedName>
    <definedName name="UI" localSheetId="5" hidden="1">#REF!</definedName>
    <definedName name="UI" localSheetId="4" hidden="1">#REF!</definedName>
    <definedName name="UI" localSheetId="14" hidden="1">#REF!</definedName>
    <definedName name="UI" localSheetId="13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17" hidden="1">#REF!</definedName>
    <definedName name="VX" localSheetId="11" hidden="1">#REF!</definedName>
    <definedName name="VX" localSheetId="10" hidden="1">#REF!</definedName>
    <definedName name="VX" localSheetId="1" hidden="1">#REF!</definedName>
    <definedName name="VX" localSheetId="8" hidden="1">#REF!</definedName>
    <definedName name="VX" localSheetId="7" hidden="1">#REF!</definedName>
    <definedName name="VX" localSheetId="5" hidden="1">#REF!</definedName>
    <definedName name="VX" localSheetId="4" hidden="1">#REF!</definedName>
    <definedName name="VX" localSheetId="14" hidden="1">#REF!</definedName>
    <definedName name="VX" localSheetId="13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17" hidden="1">'[2]Eq. Mobilization'!#REF!</definedName>
    <definedName name="weki_9701.xls" localSheetId="11" hidden="1">'[2]Eq. Mobilization'!#REF!</definedName>
    <definedName name="weki_9701.xls" localSheetId="10" hidden="1">'[2]Eq. Mobilization'!#REF!</definedName>
    <definedName name="weki_9701.xls" localSheetId="1" hidden="1">'[2]Eq. Mobilization'!#REF!</definedName>
    <definedName name="weki_9701.xls" localSheetId="8" hidden="1">'[2]Eq. Mobilization'!#REF!</definedName>
    <definedName name="weki_9701.xls" localSheetId="7" hidden="1">'[2]Eq. Mobilization'!#REF!</definedName>
    <definedName name="weki_9701.xls" localSheetId="5" hidden="1">'[2]Eq. Mobilization'!#REF!</definedName>
    <definedName name="weki_9701.xls" localSheetId="4" hidden="1">'[2]Eq. Mobilization'!#REF!</definedName>
    <definedName name="weki_9701.xls" localSheetId="14" hidden="1">'[2]Eq. Mobilization'!#REF!</definedName>
    <definedName name="weki_9701.xls" localSheetId="13" hidden="1">'[2]Eq. Mobilization'!#REF!</definedName>
    <definedName name="weki_9701.xls" hidden="1">'[2]Eq. Mobilization'!#REF!</definedName>
    <definedName name="wekir9701.xls" localSheetId="17" hidden="1">'[2]Eq. Mobilization'!#REF!</definedName>
    <definedName name="wekir9701.xls" localSheetId="11" hidden="1">'[2]Eq. Mobilization'!#REF!</definedName>
    <definedName name="wekir9701.xls" localSheetId="10" hidden="1">'[2]Eq. Mobilization'!#REF!</definedName>
    <definedName name="wekir9701.xls" localSheetId="1" hidden="1">'[2]Eq. Mobilization'!#REF!</definedName>
    <definedName name="wekir9701.xls" localSheetId="8" hidden="1">'[2]Eq. Mobilization'!#REF!</definedName>
    <definedName name="wekir9701.xls" localSheetId="7" hidden="1">'[2]Eq. Mobilization'!#REF!</definedName>
    <definedName name="wekir9701.xls" localSheetId="5" hidden="1">'[2]Eq. Mobilization'!#REF!</definedName>
    <definedName name="wekir9701.xls" localSheetId="4" hidden="1">'[2]Eq. Mobilization'!#REF!</definedName>
    <definedName name="wekir9701.xls" localSheetId="14" hidden="1">'[2]Eq. Mobilization'!#REF!</definedName>
    <definedName name="wekir9701.xls" localSheetId="13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17" hidden="1">#REF!</definedName>
    <definedName name="who_are" localSheetId="11" hidden="1">#REF!</definedName>
    <definedName name="who_are" localSheetId="10" hidden="1">#REF!</definedName>
    <definedName name="who_are" localSheetId="1" hidden="1">#REF!</definedName>
    <definedName name="who_are" localSheetId="8" hidden="1">#REF!</definedName>
    <definedName name="who_are" localSheetId="7" hidden="1">#REF!</definedName>
    <definedName name="who_are" localSheetId="5" hidden="1">#REF!</definedName>
    <definedName name="who_are" localSheetId="4" hidden="1">#REF!</definedName>
    <definedName name="who_are" localSheetId="14" hidden="1">#REF!</definedName>
    <definedName name="who_are" localSheetId="13" hidden="1">#REF!</definedName>
    <definedName name="who_are" hidden="1">#REF!</definedName>
    <definedName name="who_are2" localSheetId="17" hidden="1">#REF!</definedName>
    <definedName name="who_are2" localSheetId="11" hidden="1">#REF!</definedName>
    <definedName name="who_are2" localSheetId="10" hidden="1">#REF!</definedName>
    <definedName name="who_are2" localSheetId="1" hidden="1">#REF!</definedName>
    <definedName name="who_are2" localSheetId="8" hidden="1">#REF!</definedName>
    <definedName name="who_are2" localSheetId="7" hidden="1">#REF!</definedName>
    <definedName name="who_are2" localSheetId="5" hidden="1">#REF!</definedName>
    <definedName name="who_are2" localSheetId="4" hidden="1">#REF!</definedName>
    <definedName name="who_are2" localSheetId="14" hidden="1">#REF!</definedName>
    <definedName name="who_are2" localSheetId="13" hidden="1">#REF!</definedName>
    <definedName name="who_are2" hidden="1">#REF!</definedName>
    <definedName name="whoo1" localSheetId="17" hidden="1">#REF!</definedName>
    <definedName name="whoo1" localSheetId="11" hidden="1">#REF!</definedName>
    <definedName name="whoo1" localSheetId="10" hidden="1">#REF!</definedName>
    <definedName name="whoo1" localSheetId="1" hidden="1">#REF!</definedName>
    <definedName name="whoo1" localSheetId="8" hidden="1">#REF!</definedName>
    <definedName name="whoo1" localSheetId="7" hidden="1">#REF!</definedName>
    <definedName name="whoo1" localSheetId="5" hidden="1">#REF!</definedName>
    <definedName name="whoo1" localSheetId="4" hidden="1">#REF!</definedName>
    <definedName name="whoo1" localSheetId="14" hidden="1">#REF!</definedName>
    <definedName name="whoo1" localSheetId="13" hidden="1">#REF!</definedName>
    <definedName name="whoo1" hidden="1">#REF!</definedName>
    <definedName name="whoo2" localSheetId="17" hidden="1">#REF!</definedName>
    <definedName name="whoo2" localSheetId="11" hidden="1">#REF!</definedName>
    <definedName name="whoo2" localSheetId="10" hidden="1">#REF!</definedName>
    <definedName name="whoo2" localSheetId="1" hidden="1">#REF!</definedName>
    <definedName name="whoo2" localSheetId="8" hidden="1">#REF!</definedName>
    <definedName name="whoo2" localSheetId="7" hidden="1">#REF!</definedName>
    <definedName name="whoo2" localSheetId="5" hidden="1">#REF!</definedName>
    <definedName name="whoo2" localSheetId="4" hidden="1">#REF!</definedName>
    <definedName name="whoo2" localSheetId="14" hidden="1">#REF!</definedName>
    <definedName name="whoo2" localSheetId="13" hidden="1">#REF!</definedName>
    <definedName name="whoo2" hidden="1">#REF!</definedName>
    <definedName name="whoo3" localSheetId="17" hidden="1">#REF!</definedName>
    <definedName name="whoo3" localSheetId="11" hidden="1">#REF!</definedName>
    <definedName name="whoo3" localSheetId="10" hidden="1">#REF!</definedName>
    <definedName name="whoo3" localSheetId="1" hidden="1">#REF!</definedName>
    <definedName name="whoo3" localSheetId="8" hidden="1">#REF!</definedName>
    <definedName name="whoo3" localSheetId="7" hidden="1">#REF!</definedName>
    <definedName name="whoo3" localSheetId="5" hidden="1">#REF!</definedName>
    <definedName name="whoo3" localSheetId="4" hidden="1">#REF!</definedName>
    <definedName name="whoo3" localSheetId="14" hidden="1">#REF!</definedName>
    <definedName name="whoo3" localSheetId="13" hidden="1">#REF!</definedName>
    <definedName name="whoo3" hidden="1">#REF!</definedName>
    <definedName name="whooo1" localSheetId="17" hidden="1">#REF!</definedName>
    <definedName name="whooo1" localSheetId="11" hidden="1">#REF!</definedName>
    <definedName name="whooo1" localSheetId="10" hidden="1">#REF!</definedName>
    <definedName name="whooo1" localSheetId="1" hidden="1">#REF!</definedName>
    <definedName name="whooo1" localSheetId="8" hidden="1">#REF!</definedName>
    <definedName name="whooo1" localSheetId="7" hidden="1">#REF!</definedName>
    <definedName name="whooo1" localSheetId="5" hidden="1">#REF!</definedName>
    <definedName name="whooo1" localSheetId="4" hidden="1">#REF!</definedName>
    <definedName name="whooo1" localSheetId="14" hidden="1">#REF!</definedName>
    <definedName name="whooo1" localSheetId="13" hidden="1">#REF!</definedName>
    <definedName name="whooo1" hidden="1">#REF!</definedName>
    <definedName name="whooo2" localSheetId="17" hidden="1">#REF!</definedName>
    <definedName name="whooo2" localSheetId="11" hidden="1">#REF!</definedName>
    <definedName name="whooo2" localSheetId="10" hidden="1">#REF!</definedName>
    <definedName name="whooo2" localSheetId="1" hidden="1">#REF!</definedName>
    <definedName name="whooo2" localSheetId="8" hidden="1">#REF!</definedName>
    <definedName name="whooo2" localSheetId="7" hidden="1">#REF!</definedName>
    <definedName name="whooo2" localSheetId="5" hidden="1">#REF!</definedName>
    <definedName name="whooo2" localSheetId="4" hidden="1">#REF!</definedName>
    <definedName name="whooo2" localSheetId="14" hidden="1">#REF!</definedName>
    <definedName name="whooo2" localSheetId="13" hidden="1">#REF!</definedName>
    <definedName name="whooo2" hidden="1">#REF!</definedName>
    <definedName name="whooo3" localSheetId="17" hidden="1">#REF!</definedName>
    <definedName name="whooo3" localSheetId="11" hidden="1">#REF!</definedName>
    <definedName name="whooo3" localSheetId="10" hidden="1">#REF!</definedName>
    <definedName name="whooo3" localSheetId="1" hidden="1">#REF!</definedName>
    <definedName name="whooo3" localSheetId="8" hidden="1">#REF!</definedName>
    <definedName name="whooo3" localSheetId="7" hidden="1">#REF!</definedName>
    <definedName name="whooo3" localSheetId="5" hidden="1">#REF!</definedName>
    <definedName name="whooo3" localSheetId="4" hidden="1">#REF!</definedName>
    <definedName name="whooo3" localSheetId="14" hidden="1">#REF!</definedName>
    <definedName name="whooo3" localSheetId="13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17" hidden="1">#REF!</definedName>
    <definedName name="woogi" localSheetId="11" hidden="1">#REF!</definedName>
    <definedName name="woogi" localSheetId="10" hidden="1">#REF!</definedName>
    <definedName name="woogi" localSheetId="1" hidden="1">#REF!</definedName>
    <definedName name="woogi" localSheetId="8" hidden="1">#REF!</definedName>
    <definedName name="woogi" localSheetId="7" hidden="1">#REF!</definedName>
    <definedName name="woogi" localSheetId="5" hidden="1">#REF!</definedName>
    <definedName name="woogi" localSheetId="4" hidden="1">#REF!</definedName>
    <definedName name="woogi" localSheetId="14" hidden="1">#REF!</definedName>
    <definedName name="woogi" localSheetId="13" hidden="1">#REF!</definedName>
    <definedName name="woogi" hidden="1">#REF!</definedName>
    <definedName name="woogi2" localSheetId="17" hidden="1">#REF!</definedName>
    <definedName name="woogi2" localSheetId="11" hidden="1">#REF!</definedName>
    <definedName name="woogi2" localSheetId="10" hidden="1">#REF!</definedName>
    <definedName name="woogi2" localSheetId="1" hidden="1">#REF!</definedName>
    <definedName name="woogi2" localSheetId="8" hidden="1">#REF!</definedName>
    <definedName name="woogi2" localSheetId="7" hidden="1">#REF!</definedName>
    <definedName name="woogi2" localSheetId="5" hidden="1">#REF!</definedName>
    <definedName name="woogi2" localSheetId="4" hidden="1">#REF!</definedName>
    <definedName name="woogi2" localSheetId="14" hidden="1">#REF!</definedName>
    <definedName name="woogi2" localSheetId="13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17" hidden="1">#REF!</definedName>
    <definedName name="WP2CAL" localSheetId="11" hidden="1">#REF!</definedName>
    <definedName name="WP2CAL" localSheetId="10" hidden="1">#REF!</definedName>
    <definedName name="WP2CAL" localSheetId="1" hidden="1">#REF!</definedName>
    <definedName name="WP2CAL" localSheetId="8" hidden="1">#REF!</definedName>
    <definedName name="WP2CAL" localSheetId="7" hidden="1">#REF!</definedName>
    <definedName name="WP2CAL" localSheetId="5" hidden="1">#REF!</definedName>
    <definedName name="WP2CAL" localSheetId="4" hidden="1">#REF!</definedName>
    <definedName name="WP2CAL" localSheetId="14" hidden="1">#REF!</definedName>
    <definedName name="WP2CAL" localSheetId="13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17">BlankMacro1</definedName>
    <definedName name="xjj1" localSheetId="9">BlankMacro1</definedName>
    <definedName name="xjj1" localSheetId="11">BlankMacro1</definedName>
    <definedName name="xjj1" localSheetId="10">BlankMacro1</definedName>
    <definedName name="xjj1" localSheetId="1">BlankMacro1</definedName>
    <definedName name="xjj1" localSheetId="6">BlankMacro1</definedName>
    <definedName name="xjj1" localSheetId="8">BlankMacro1</definedName>
    <definedName name="xjj1" localSheetId="7">BlankMacro1</definedName>
    <definedName name="xjj1" localSheetId="3">BlankMacro1</definedName>
    <definedName name="xjj1" localSheetId="5">BlankMacro1</definedName>
    <definedName name="xjj1" localSheetId="4">BlankMacro1</definedName>
    <definedName name="xjj1" localSheetId="12">BlankMacro1</definedName>
    <definedName name="xjj1" localSheetId="14">BlankMacro1</definedName>
    <definedName name="xjj1" localSheetId="13">BlankMacro1</definedName>
    <definedName name="xjj1">BlankMacro1</definedName>
    <definedName name="xx" localSheetId="17" hidden="1">#REF!</definedName>
    <definedName name="xx" localSheetId="11" hidden="1">#REF!</definedName>
    <definedName name="xx" localSheetId="10" hidden="1">#REF!</definedName>
    <definedName name="xx" localSheetId="1" hidden="1">#REF!</definedName>
    <definedName name="xx" localSheetId="8" hidden="1">#REF!</definedName>
    <definedName name="xx" localSheetId="7" hidden="1">#REF!</definedName>
    <definedName name="xx" localSheetId="5" hidden="1">#REF!</definedName>
    <definedName name="xx" localSheetId="4" hidden="1">#REF!</definedName>
    <definedName name="xx" localSheetId="14" hidden="1">#REF!</definedName>
    <definedName name="xx" localSheetId="13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17" hidden="1">#REF!</definedName>
    <definedName name="Z_B3255642_8A6B_11D5_916F_005004920FCB_.wvu.PrintTitles" localSheetId="11" hidden="1">#REF!</definedName>
    <definedName name="Z_B3255642_8A6B_11D5_916F_005004920FCB_.wvu.PrintTitles" localSheetId="10" hidden="1">#REF!</definedName>
    <definedName name="Z_B3255642_8A6B_11D5_916F_005004920FCB_.wvu.PrintTitles" localSheetId="1" hidden="1">#REF!</definedName>
    <definedName name="Z_B3255642_8A6B_11D5_916F_005004920FCB_.wvu.PrintTitles" localSheetId="8" hidden="1">#REF!</definedName>
    <definedName name="Z_B3255642_8A6B_11D5_916F_005004920FCB_.wvu.PrintTitles" localSheetId="7" hidden="1">#REF!</definedName>
    <definedName name="Z_B3255642_8A6B_11D5_916F_005004920FCB_.wvu.PrintTitles" localSheetId="5" hidden="1">#REF!</definedName>
    <definedName name="Z_B3255642_8A6B_11D5_916F_005004920FCB_.wvu.PrintTitles" localSheetId="4" hidden="1">#REF!</definedName>
    <definedName name="Z_B3255642_8A6B_11D5_916F_005004920FCB_.wvu.PrintTitles" localSheetId="14" hidden="1">#REF!</definedName>
    <definedName name="Z_B3255642_8A6B_11D5_916F_005004920FCB_.wvu.PrintTitles" localSheetId="13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17" hidden="1">#REF!</definedName>
    <definedName name="갑지" localSheetId="11" hidden="1">#REF!</definedName>
    <definedName name="갑지" localSheetId="10" hidden="1">#REF!</definedName>
    <definedName name="갑지" localSheetId="1" hidden="1">#REF!</definedName>
    <definedName name="갑지" localSheetId="8" hidden="1">#REF!</definedName>
    <definedName name="갑지" localSheetId="7" hidden="1">#REF!</definedName>
    <definedName name="갑지" localSheetId="5" hidden="1">#REF!</definedName>
    <definedName name="갑지" localSheetId="4" hidden="1">#REF!</definedName>
    <definedName name="갑지" localSheetId="14" hidden="1">#REF!</definedName>
    <definedName name="갑지" localSheetId="13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17" hidden="1">[12]산근!#REF!</definedName>
    <definedName name="견적조건" localSheetId="11" hidden="1">[12]산근!#REF!</definedName>
    <definedName name="견적조건" localSheetId="10" hidden="1">[12]산근!#REF!</definedName>
    <definedName name="견적조건" localSheetId="1" hidden="1">[12]산근!#REF!</definedName>
    <definedName name="견적조건" localSheetId="8" hidden="1">[12]산근!#REF!</definedName>
    <definedName name="견적조건" localSheetId="7" hidden="1">[12]산근!#REF!</definedName>
    <definedName name="견적조건" localSheetId="5" hidden="1">[12]산근!#REF!</definedName>
    <definedName name="견적조건" localSheetId="4" hidden="1">[12]산근!#REF!</definedName>
    <definedName name="견적조건" localSheetId="14" hidden="1">[12]산근!#REF!</definedName>
    <definedName name="견적조건" localSheetId="13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17" hidden="1">#REF!</definedName>
    <definedName name="계약고햔황2" localSheetId="11" hidden="1">#REF!</definedName>
    <definedName name="계약고햔황2" localSheetId="10" hidden="1">#REF!</definedName>
    <definedName name="계약고햔황2" localSheetId="1" hidden="1">#REF!</definedName>
    <definedName name="계약고햔황2" localSheetId="8" hidden="1">#REF!</definedName>
    <definedName name="계약고햔황2" localSheetId="7" hidden="1">#REF!</definedName>
    <definedName name="계약고햔황2" localSheetId="5" hidden="1">#REF!</definedName>
    <definedName name="계약고햔황2" localSheetId="4" hidden="1">#REF!</definedName>
    <definedName name="계약고햔황2" localSheetId="14" hidden="1">#REF!</definedName>
    <definedName name="계약고햔황2" localSheetId="13" hidden="1">#REF!</definedName>
    <definedName name="계약고햔황2" hidden="1">#REF!</definedName>
    <definedName name="계약고현황2" localSheetId="17" hidden="1">#REF!</definedName>
    <definedName name="계약고현황2" localSheetId="11" hidden="1">#REF!</definedName>
    <definedName name="계약고현황2" localSheetId="10" hidden="1">#REF!</definedName>
    <definedName name="계약고현황2" localSheetId="1" hidden="1">#REF!</definedName>
    <definedName name="계약고현황2" localSheetId="8" hidden="1">#REF!</definedName>
    <definedName name="계약고현황2" localSheetId="7" hidden="1">#REF!</definedName>
    <definedName name="계약고현황2" localSheetId="5" hidden="1">#REF!</definedName>
    <definedName name="계약고현황2" localSheetId="4" hidden="1">#REF!</definedName>
    <definedName name="계약고현황2" localSheetId="14" hidden="1">#REF!</definedName>
    <definedName name="계약고현황2" localSheetId="13" hidden="1">#REF!</definedName>
    <definedName name="계약고현황2" hidden="1">#REF!</definedName>
    <definedName name="계장공사" hidden="1">{#N/A,#N/A,FALSE,"CCTV"}</definedName>
    <definedName name="계전2" localSheetId="17" hidden="1">#REF!</definedName>
    <definedName name="계전2" localSheetId="11" hidden="1">#REF!</definedName>
    <definedName name="계전2" localSheetId="10" hidden="1">#REF!</definedName>
    <definedName name="계전2" localSheetId="1" hidden="1">#REF!</definedName>
    <definedName name="계전2" localSheetId="8" hidden="1">#REF!</definedName>
    <definedName name="계전2" localSheetId="7" hidden="1">#REF!</definedName>
    <definedName name="계전2" localSheetId="5" hidden="1">#REF!</definedName>
    <definedName name="계전2" localSheetId="4" hidden="1">#REF!</definedName>
    <definedName name="계전2" localSheetId="14" hidden="1">#REF!</definedName>
    <definedName name="계전2" localSheetId="13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17">BlankMacro1</definedName>
    <definedName name="광장동" localSheetId="9">BlankMacro1</definedName>
    <definedName name="광장동" localSheetId="11">BlankMacro1</definedName>
    <definedName name="광장동" localSheetId="10">BlankMacro1</definedName>
    <definedName name="광장동" localSheetId="1">BlankMacro1</definedName>
    <definedName name="광장동" localSheetId="6">BlankMacro1</definedName>
    <definedName name="광장동" localSheetId="8">BlankMacro1</definedName>
    <definedName name="광장동" localSheetId="7">BlankMacro1</definedName>
    <definedName name="광장동" localSheetId="3">BlankMacro1</definedName>
    <definedName name="광장동" localSheetId="5">BlankMacro1</definedName>
    <definedName name="광장동" localSheetId="4">BlankMacro1</definedName>
    <definedName name="광장동" localSheetId="12">BlankMacro1</definedName>
    <definedName name="광장동" localSheetId="14">BlankMacro1</definedName>
    <definedName name="광장동" localSheetId="13">BlankMacro1</definedName>
    <definedName name="광장동">BlankMacro1</definedName>
    <definedName name="교대펄근집계" hidden="1">{#N/A,#N/A,FALSE,"배수1"}</definedName>
    <definedName name="교통" localSheetId="17" hidden="1">#REF!</definedName>
    <definedName name="교통" localSheetId="11" hidden="1">#REF!</definedName>
    <definedName name="교통" localSheetId="10" hidden="1">#REF!</definedName>
    <definedName name="교통" localSheetId="1" hidden="1">#REF!</definedName>
    <definedName name="교통" localSheetId="8" hidden="1">#REF!</definedName>
    <definedName name="교통" localSheetId="7" hidden="1">#REF!</definedName>
    <definedName name="교통" localSheetId="5" hidden="1">#REF!</definedName>
    <definedName name="교통" localSheetId="4" hidden="1">#REF!</definedName>
    <definedName name="교통" localSheetId="14" hidden="1">#REF!</definedName>
    <definedName name="교통" localSheetId="13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17">BlankMacro1</definedName>
    <definedName name="기업" localSheetId="9">BlankMacro1</definedName>
    <definedName name="기업" localSheetId="11">BlankMacro1</definedName>
    <definedName name="기업" localSheetId="10">BlankMacro1</definedName>
    <definedName name="기업" localSheetId="1">BlankMacro1</definedName>
    <definedName name="기업" localSheetId="6">BlankMacro1</definedName>
    <definedName name="기업" localSheetId="8">BlankMacro1</definedName>
    <definedName name="기업" localSheetId="7">BlankMacro1</definedName>
    <definedName name="기업" localSheetId="3">BlankMacro1</definedName>
    <definedName name="기업" localSheetId="5">BlankMacro1</definedName>
    <definedName name="기업" localSheetId="4">BlankMacro1</definedName>
    <definedName name="기업" localSheetId="12">BlankMacro1</definedName>
    <definedName name="기업" localSheetId="14">BlankMacro1</definedName>
    <definedName name="기업" localSheetId="13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17" hidden="1">#REF!</definedName>
    <definedName name="김성룡" localSheetId="11" hidden="1">#REF!</definedName>
    <definedName name="김성룡" localSheetId="10" hidden="1">#REF!</definedName>
    <definedName name="김성룡" localSheetId="1" hidden="1">#REF!</definedName>
    <definedName name="김성룡" localSheetId="8" hidden="1">#REF!</definedName>
    <definedName name="김성룡" localSheetId="7" hidden="1">#REF!</definedName>
    <definedName name="김성룡" localSheetId="5" hidden="1">#REF!</definedName>
    <definedName name="김성룡" localSheetId="4" hidden="1">#REF!</definedName>
    <definedName name="김성룡" localSheetId="14" hidden="1">#REF!</definedName>
    <definedName name="김성룡" localSheetId="13" hidden="1">#REF!</definedName>
    <definedName name="김성룡" hidden="1">#REF!</definedName>
    <definedName name="ㄴㄴ" hidden="1">{#N/A,#N/A,FALSE,"CCTV"}</definedName>
    <definedName name="ㄴㄴㄴㄴ" localSheetId="17" hidden="1">#REF!</definedName>
    <definedName name="ㄴㄴㄴㄴ" localSheetId="11" hidden="1">#REF!</definedName>
    <definedName name="ㄴㄴㄴㄴ" localSheetId="10" hidden="1">#REF!</definedName>
    <definedName name="ㄴㄴㄴㄴ" localSheetId="1" hidden="1">#REF!</definedName>
    <definedName name="ㄴㄴㄴㄴ" localSheetId="8" hidden="1">#REF!</definedName>
    <definedName name="ㄴㄴㄴㄴ" localSheetId="7" hidden="1">#REF!</definedName>
    <definedName name="ㄴㄴㄴㄴ" localSheetId="5" hidden="1">#REF!</definedName>
    <definedName name="ㄴㄴㄴㄴ" localSheetId="4" hidden="1">#REF!</definedName>
    <definedName name="ㄴㄴㄴㄴ" localSheetId="14" hidden="1">#REF!</definedName>
    <definedName name="ㄴㄴㄴㄴ" localSheetId="13" hidden="1">#REF!</definedName>
    <definedName name="ㄴㄴㄴㄴ" hidden="1">#REF!</definedName>
    <definedName name="ㄴㄴㄴㄴㄴ" localSheetId="17" hidden="1">#REF!</definedName>
    <definedName name="ㄴㄴㄴㄴㄴ" localSheetId="11" hidden="1">#REF!</definedName>
    <definedName name="ㄴㄴㄴㄴㄴ" localSheetId="10" hidden="1">#REF!</definedName>
    <definedName name="ㄴㄴㄴㄴㄴ" localSheetId="1" hidden="1">#REF!</definedName>
    <definedName name="ㄴㄴㄴㄴㄴ" localSheetId="8" hidden="1">#REF!</definedName>
    <definedName name="ㄴㄴㄴㄴㄴ" localSheetId="7" hidden="1">#REF!</definedName>
    <definedName name="ㄴㄴㄴㄴㄴ" localSheetId="5" hidden="1">#REF!</definedName>
    <definedName name="ㄴㄴㄴㄴㄴ" localSheetId="4" hidden="1">#REF!</definedName>
    <definedName name="ㄴㄴㄴㄴㄴ" localSheetId="14" hidden="1">#REF!</definedName>
    <definedName name="ㄴㄴㄴㄴㄴ" localSheetId="13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17" hidden="1">#REF!</definedName>
    <definedName name="ㄴㅁㄹㅈㄹ" localSheetId="11" hidden="1">#REF!</definedName>
    <definedName name="ㄴㅁㄹㅈㄹ" localSheetId="10" hidden="1">#REF!</definedName>
    <definedName name="ㄴㅁㄹㅈㄹ" localSheetId="1" hidden="1">#REF!</definedName>
    <definedName name="ㄴㅁㄹㅈㄹ" localSheetId="8" hidden="1">#REF!</definedName>
    <definedName name="ㄴㅁㄹㅈㄹ" localSheetId="7" hidden="1">#REF!</definedName>
    <definedName name="ㄴㅁㄹㅈㄹ" localSheetId="5" hidden="1">#REF!</definedName>
    <definedName name="ㄴㅁㄹㅈㄹ" localSheetId="4" hidden="1">#REF!</definedName>
    <definedName name="ㄴㅁㄹㅈㄹ" localSheetId="14" hidden="1">#REF!</definedName>
    <definedName name="ㄴㅁㄹㅈㄹ" localSheetId="13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17" hidden="1">#REF!</definedName>
    <definedName name="ㄷㅎㄹㅇ" localSheetId="11" hidden="1">#REF!</definedName>
    <definedName name="ㄷㅎㄹㅇ" localSheetId="10" hidden="1">#REF!</definedName>
    <definedName name="ㄷㅎㄹㅇ" localSheetId="1" hidden="1">#REF!</definedName>
    <definedName name="ㄷㅎㄹㅇ" localSheetId="8" hidden="1">#REF!</definedName>
    <definedName name="ㄷㅎㄹㅇ" localSheetId="7" hidden="1">#REF!</definedName>
    <definedName name="ㄷㅎㄹㅇ" localSheetId="5" hidden="1">#REF!</definedName>
    <definedName name="ㄷㅎㄹㅇ" localSheetId="4" hidden="1">#REF!</definedName>
    <definedName name="ㄷㅎㄹㅇ" localSheetId="14" hidden="1">#REF!</definedName>
    <definedName name="ㄷㅎㄹㅇ" localSheetId="13" hidden="1">#REF!</definedName>
    <definedName name="ㄷㅎㄹㅇ" hidden="1">#REF!</definedName>
    <definedName name="당초계획" localSheetId="17" hidden="1">#REF!</definedName>
    <definedName name="당초계획" localSheetId="11" hidden="1">#REF!</definedName>
    <definedName name="당초계획" localSheetId="10" hidden="1">#REF!</definedName>
    <definedName name="당초계획" localSheetId="1" hidden="1">#REF!</definedName>
    <definedName name="당초계획" localSheetId="8" hidden="1">#REF!</definedName>
    <definedName name="당초계획" localSheetId="7" hidden="1">#REF!</definedName>
    <definedName name="당초계획" localSheetId="5" hidden="1">#REF!</definedName>
    <definedName name="당초계획" localSheetId="4" hidden="1">#REF!</definedName>
    <definedName name="당초계획" localSheetId="14" hidden="1">#REF!</definedName>
    <definedName name="당초계획" localSheetId="13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17" hidden="1">#REF!</definedName>
    <definedName name="도면외주" localSheetId="11" hidden="1">#REF!</definedName>
    <definedName name="도면외주" localSheetId="10" hidden="1">#REF!</definedName>
    <definedName name="도면외주" localSheetId="1" hidden="1">#REF!</definedName>
    <definedName name="도면외주" localSheetId="8" hidden="1">#REF!</definedName>
    <definedName name="도면외주" localSheetId="7" hidden="1">#REF!</definedName>
    <definedName name="도면외주" localSheetId="5" hidden="1">#REF!</definedName>
    <definedName name="도면외주" localSheetId="4" hidden="1">#REF!</definedName>
    <definedName name="도면외주" localSheetId="14" hidden="1">#REF!</definedName>
    <definedName name="도면외주" localSheetId="13" hidden="1">#REF!</definedName>
    <definedName name="도면외주" hidden="1">#REF!</definedName>
    <definedName name="도면용역비" localSheetId="17" hidden="1">#REF!</definedName>
    <definedName name="도면용역비" localSheetId="11" hidden="1">#REF!</definedName>
    <definedName name="도면용역비" localSheetId="10" hidden="1">#REF!</definedName>
    <definedName name="도면용역비" localSheetId="1" hidden="1">#REF!</definedName>
    <definedName name="도면용역비" localSheetId="8" hidden="1">#REF!</definedName>
    <definedName name="도면용역비" localSheetId="7" hidden="1">#REF!</definedName>
    <definedName name="도면용역비" localSheetId="5" hidden="1">#REF!</definedName>
    <definedName name="도면용역비" localSheetId="4" hidden="1">#REF!</definedName>
    <definedName name="도면용역비" localSheetId="14" hidden="1">#REF!</definedName>
    <definedName name="도면용역비" localSheetId="13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17">BlankMacro1</definedName>
    <definedName name="맹민용" localSheetId="9">BlankMacro1</definedName>
    <definedName name="맹민용" localSheetId="11">BlankMacro1</definedName>
    <definedName name="맹민용" localSheetId="10">BlankMacro1</definedName>
    <definedName name="맹민용" localSheetId="1">BlankMacro1</definedName>
    <definedName name="맹민용" localSheetId="6">BlankMacro1</definedName>
    <definedName name="맹민용" localSheetId="8">BlankMacro1</definedName>
    <definedName name="맹민용" localSheetId="7">BlankMacro1</definedName>
    <definedName name="맹민용" localSheetId="3">BlankMacro1</definedName>
    <definedName name="맹민용" localSheetId="5">BlankMacro1</definedName>
    <definedName name="맹민용" localSheetId="4">BlankMacro1</definedName>
    <definedName name="맹민용" localSheetId="12">BlankMacro1</definedName>
    <definedName name="맹민용" localSheetId="14">BlankMacro1</definedName>
    <definedName name="맹민용" localSheetId="13">BlankMacro1</definedName>
    <definedName name="맹민용">BlankMacro1</definedName>
    <definedName name="먁" localSheetId="17" hidden="1">#REF!</definedName>
    <definedName name="먁" localSheetId="11" hidden="1">#REF!</definedName>
    <definedName name="먁" localSheetId="10" hidden="1">#REF!</definedName>
    <definedName name="먁" localSheetId="1" hidden="1">#REF!</definedName>
    <definedName name="먁" localSheetId="8" hidden="1">#REF!</definedName>
    <definedName name="먁" localSheetId="7" hidden="1">#REF!</definedName>
    <definedName name="먁" localSheetId="5" hidden="1">#REF!</definedName>
    <definedName name="먁" localSheetId="4" hidden="1">#REF!</definedName>
    <definedName name="먁" localSheetId="14" hidden="1">#REF!</definedName>
    <definedName name="먁" localSheetId="13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17" hidden="1">[6]노임단가!#REF!</definedName>
    <definedName name="벽강관파일" localSheetId="11" hidden="1">[6]노임단가!#REF!</definedName>
    <definedName name="벽강관파일" localSheetId="10" hidden="1">[6]노임단가!#REF!</definedName>
    <definedName name="벽강관파일" localSheetId="1" hidden="1">[6]노임단가!#REF!</definedName>
    <definedName name="벽강관파일" localSheetId="8" hidden="1">[6]노임단가!#REF!</definedName>
    <definedName name="벽강관파일" localSheetId="7" hidden="1">[6]노임단가!#REF!</definedName>
    <definedName name="벽강관파일" localSheetId="5" hidden="1">[6]노임단가!#REF!</definedName>
    <definedName name="벽강관파일" localSheetId="4" hidden="1">[6]노임단가!#REF!</definedName>
    <definedName name="벽강관파일" localSheetId="14" hidden="1">[6]노임단가!#REF!</definedName>
    <definedName name="벽강관파일" localSheetId="13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17" hidden="1">#REF!</definedName>
    <definedName name="보충" localSheetId="11" hidden="1">#REF!</definedName>
    <definedName name="보충" localSheetId="10" hidden="1">#REF!</definedName>
    <definedName name="보충" localSheetId="1" hidden="1">#REF!</definedName>
    <definedName name="보충" localSheetId="8" hidden="1">#REF!</definedName>
    <definedName name="보충" localSheetId="7" hidden="1">#REF!</definedName>
    <definedName name="보충" localSheetId="5" hidden="1">#REF!</definedName>
    <definedName name="보충" localSheetId="4" hidden="1">#REF!</definedName>
    <definedName name="보충" localSheetId="14" hidden="1">#REF!</definedName>
    <definedName name="보충" localSheetId="13" hidden="1">#REF!</definedName>
    <definedName name="보충" hidden="1">#REF!</definedName>
    <definedName name="부대공사" localSheetId="17" hidden="1">#REF!</definedName>
    <definedName name="부대공사" localSheetId="11" hidden="1">#REF!</definedName>
    <definedName name="부대공사" localSheetId="10" hidden="1">#REF!</definedName>
    <definedName name="부대공사" localSheetId="1" hidden="1">#REF!</definedName>
    <definedName name="부대공사" localSheetId="8" hidden="1">#REF!</definedName>
    <definedName name="부대공사" localSheetId="7" hidden="1">#REF!</definedName>
    <definedName name="부대공사" localSheetId="5" hidden="1">#REF!</definedName>
    <definedName name="부대공사" localSheetId="4" hidden="1">#REF!</definedName>
    <definedName name="부대공사" localSheetId="14" hidden="1">#REF!</definedName>
    <definedName name="부대공사" localSheetId="13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17" hidden="1">#REF!</definedName>
    <definedName name="ㅅ" localSheetId="11" hidden="1">#REF!</definedName>
    <definedName name="ㅅ" localSheetId="10" hidden="1">#REF!</definedName>
    <definedName name="ㅅ" localSheetId="1" hidden="1">#REF!</definedName>
    <definedName name="ㅅ" localSheetId="8" hidden="1">#REF!</definedName>
    <definedName name="ㅅ" localSheetId="7" hidden="1">#REF!</definedName>
    <definedName name="ㅅ" localSheetId="5" hidden="1">#REF!</definedName>
    <definedName name="ㅅ" localSheetId="4" hidden="1">#REF!</definedName>
    <definedName name="ㅅ" localSheetId="14" hidden="1">#REF!</definedName>
    <definedName name="ㅅ" localSheetId="13" hidden="1">#REF!</definedName>
    <definedName name="ㅅ" hidden="1">#REF!</definedName>
    <definedName name="사업계획수정" localSheetId="17" hidden="1">#REF!</definedName>
    <definedName name="사업계획수정" localSheetId="11" hidden="1">#REF!</definedName>
    <definedName name="사업계획수정" localSheetId="10" hidden="1">#REF!</definedName>
    <definedName name="사업계획수정" localSheetId="1" hidden="1">#REF!</definedName>
    <definedName name="사업계획수정" localSheetId="8" hidden="1">#REF!</definedName>
    <definedName name="사업계획수정" localSheetId="7" hidden="1">#REF!</definedName>
    <definedName name="사업계획수정" localSheetId="5" hidden="1">#REF!</definedName>
    <definedName name="사업계획수정" localSheetId="4" hidden="1">#REF!</definedName>
    <definedName name="사업계획수정" localSheetId="14" hidden="1">#REF!</definedName>
    <definedName name="사업계획수정" localSheetId="13" hidden="1">#REF!</definedName>
    <definedName name="사업계획수정" hidden="1">#REF!</definedName>
    <definedName name="사업부양식2" localSheetId="17" hidden="1">#REF!</definedName>
    <definedName name="사업부양식2" localSheetId="11" hidden="1">#REF!</definedName>
    <definedName name="사업부양식2" localSheetId="10" hidden="1">#REF!</definedName>
    <definedName name="사업부양식2" localSheetId="1" hidden="1">#REF!</definedName>
    <definedName name="사업부양식2" localSheetId="8" hidden="1">#REF!</definedName>
    <definedName name="사업부양식2" localSheetId="7" hidden="1">#REF!</definedName>
    <definedName name="사업부양식2" localSheetId="5" hidden="1">#REF!</definedName>
    <definedName name="사업부양식2" localSheetId="4" hidden="1">#REF!</definedName>
    <definedName name="사업부양식2" localSheetId="14" hidden="1">#REF!</definedName>
    <definedName name="사업부양식2" localSheetId="13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17" hidden="1">#REF!</definedName>
    <definedName name="산출" localSheetId="11" hidden="1">#REF!</definedName>
    <definedName name="산출" localSheetId="10" hidden="1">#REF!</definedName>
    <definedName name="산출" localSheetId="1" hidden="1">#REF!</definedName>
    <definedName name="산출" localSheetId="8" hidden="1">#REF!</definedName>
    <definedName name="산출" localSheetId="7" hidden="1">#REF!</definedName>
    <definedName name="산출" localSheetId="5" hidden="1">#REF!</definedName>
    <definedName name="산출" localSheetId="4" hidden="1">#REF!</definedName>
    <definedName name="산출" localSheetId="14" hidden="1">#REF!</definedName>
    <definedName name="산출" localSheetId="13" hidden="1">#REF!</definedName>
    <definedName name="산출" hidden="1">#REF!</definedName>
    <definedName name="상각비2" localSheetId="17" hidden="1">#REF!</definedName>
    <definedName name="상각비2" localSheetId="11" hidden="1">#REF!</definedName>
    <definedName name="상각비2" localSheetId="10" hidden="1">#REF!</definedName>
    <definedName name="상각비2" localSheetId="1" hidden="1">#REF!</definedName>
    <definedName name="상각비2" localSheetId="8" hidden="1">#REF!</definedName>
    <definedName name="상각비2" localSheetId="7" hidden="1">#REF!</definedName>
    <definedName name="상각비2" localSheetId="5" hidden="1">#REF!</definedName>
    <definedName name="상각비2" localSheetId="4" hidden="1">#REF!</definedName>
    <definedName name="상각비2" localSheetId="14" hidden="1">#REF!</definedName>
    <definedName name="상각비2" localSheetId="13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17" hidden="1">#REF!</definedName>
    <definedName name="설계설명" localSheetId="11" hidden="1">#REF!</definedName>
    <definedName name="설계설명" localSheetId="10" hidden="1">#REF!</definedName>
    <definedName name="설계설명" localSheetId="1" hidden="1">#REF!</definedName>
    <definedName name="설계설명" localSheetId="8" hidden="1">#REF!</definedName>
    <definedName name="설계설명" localSheetId="7" hidden="1">#REF!</definedName>
    <definedName name="설계설명" localSheetId="5" hidden="1">#REF!</definedName>
    <definedName name="설계설명" localSheetId="4" hidden="1">#REF!</definedName>
    <definedName name="설계설명" localSheetId="14" hidden="1">#REF!</definedName>
    <definedName name="설계설명" localSheetId="13" hidden="1">#REF!</definedName>
    <definedName name="설계설명" hidden="1">#REF!</definedName>
    <definedName name="성우" hidden="1">{#N/A,#N/A,FALSE,"CCTV"}</definedName>
    <definedName name="손익계산서" localSheetId="17" hidden="1">#REF!</definedName>
    <definedName name="손익계산서" localSheetId="11" hidden="1">#REF!</definedName>
    <definedName name="손익계산서" localSheetId="10" hidden="1">#REF!</definedName>
    <definedName name="손익계산서" localSheetId="1" hidden="1">#REF!</definedName>
    <definedName name="손익계산서" localSheetId="8" hidden="1">#REF!</definedName>
    <definedName name="손익계산서" localSheetId="7" hidden="1">#REF!</definedName>
    <definedName name="손익계산서" localSheetId="5" hidden="1">#REF!</definedName>
    <definedName name="손익계산서" localSheetId="4" hidden="1">#REF!</definedName>
    <definedName name="손익계산서" localSheetId="14" hidden="1">#REF!</definedName>
    <definedName name="손익계산서" localSheetId="13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17" hidden="1">#REF!</definedName>
    <definedName name="실적총괄1" localSheetId="11" hidden="1">#REF!</definedName>
    <definedName name="실적총괄1" localSheetId="10" hidden="1">#REF!</definedName>
    <definedName name="실적총괄1" localSheetId="1" hidden="1">#REF!</definedName>
    <definedName name="실적총괄1" localSheetId="8" hidden="1">#REF!</definedName>
    <definedName name="실적총괄1" localSheetId="7" hidden="1">#REF!</definedName>
    <definedName name="실적총괄1" localSheetId="5" hidden="1">#REF!</definedName>
    <definedName name="실적총괄1" localSheetId="4" hidden="1">#REF!</definedName>
    <definedName name="실적총괄1" localSheetId="14" hidden="1">#REF!</definedName>
    <definedName name="실적총괄1" localSheetId="13" hidden="1">#REF!</definedName>
    <definedName name="실적총괄1" hidden="1">#REF!</definedName>
    <definedName name="실총" localSheetId="17" hidden="1">#REF!</definedName>
    <definedName name="실총" localSheetId="11" hidden="1">#REF!</definedName>
    <definedName name="실총" localSheetId="10" hidden="1">#REF!</definedName>
    <definedName name="실총" localSheetId="1" hidden="1">#REF!</definedName>
    <definedName name="실총" localSheetId="8" hidden="1">#REF!</definedName>
    <definedName name="실총" localSheetId="7" hidden="1">#REF!</definedName>
    <definedName name="실총" localSheetId="5" hidden="1">#REF!</definedName>
    <definedName name="실총" localSheetId="4" hidden="1">#REF!</definedName>
    <definedName name="실총" localSheetId="14" hidden="1">#REF!</definedName>
    <definedName name="실총" localSheetId="13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17" hidden="1">'[13]예산작성기준(전기)'!#REF!</definedName>
    <definedName name="ㅇㅇㄹ" localSheetId="11" hidden="1">'[13]예산작성기준(전기)'!#REF!</definedName>
    <definedName name="ㅇㅇㄹ" localSheetId="10" hidden="1">'[13]예산작성기준(전기)'!#REF!</definedName>
    <definedName name="ㅇㅇㄹ" localSheetId="1" hidden="1">'[13]예산작성기준(전기)'!#REF!</definedName>
    <definedName name="ㅇㅇㄹ" localSheetId="8" hidden="1">'[13]예산작성기준(전기)'!#REF!</definedName>
    <definedName name="ㅇㅇㄹ" localSheetId="7" hidden="1">'[13]예산작성기준(전기)'!#REF!</definedName>
    <definedName name="ㅇㅇㄹ" localSheetId="5" hidden="1">'[13]예산작성기준(전기)'!#REF!</definedName>
    <definedName name="ㅇㅇㄹ" localSheetId="4" hidden="1">'[13]예산작성기준(전기)'!#REF!</definedName>
    <definedName name="ㅇㅇㄹ" localSheetId="14" hidden="1">'[13]예산작성기준(전기)'!#REF!</definedName>
    <definedName name="ㅇㅇㄹ" localSheetId="13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17" hidden="1">#REF!</definedName>
    <definedName name="이월" localSheetId="11" hidden="1">#REF!</definedName>
    <definedName name="이월" localSheetId="10" hidden="1">#REF!</definedName>
    <definedName name="이월" localSheetId="1" hidden="1">#REF!</definedName>
    <definedName name="이월" localSheetId="8" hidden="1">#REF!</definedName>
    <definedName name="이월" localSheetId="7" hidden="1">#REF!</definedName>
    <definedName name="이월" localSheetId="5" hidden="1">#REF!</definedName>
    <definedName name="이월" localSheetId="4" hidden="1">#REF!</definedName>
    <definedName name="이월" localSheetId="14" hidden="1">#REF!</definedName>
    <definedName name="이월" localSheetId="13" hidden="1">#REF!</definedName>
    <definedName name="이월" hidden="1">#REF!</definedName>
    <definedName name="이정" hidden="1">{#N/A,#N/A,FALSE,"2~8번"}</definedName>
    <definedName name="인구" localSheetId="17" hidden="1">#REF!</definedName>
    <definedName name="인구" localSheetId="11" hidden="1">#REF!</definedName>
    <definedName name="인구" localSheetId="10" hidden="1">#REF!</definedName>
    <definedName name="인구" localSheetId="1" hidden="1">#REF!</definedName>
    <definedName name="인구" localSheetId="8" hidden="1">#REF!</definedName>
    <definedName name="인구" localSheetId="7" hidden="1">#REF!</definedName>
    <definedName name="인구" localSheetId="5" hidden="1">#REF!</definedName>
    <definedName name="인구" localSheetId="4" hidden="1">#REF!</definedName>
    <definedName name="인구" localSheetId="14" hidden="1">#REF!</definedName>
    <definedName name="인구" localSheetId="13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17" hidden="1">#REF!</definedName>
    <definedName name="자운" localSheetId="11" hidden="1">#REF!</definedName>
    <definedName name="자운" localSheetId="10" hidden="1">#REF!</definedName>
    <definedName name="자운" localSheetId="1" hidden="1">#REF!</definedName>
    <definedName name="자운" localSheetId="8" hidden="1">#REF!</definedName>
    <definedName name="자운" localSheetId="7" hidden="1">#REF!</definedName>
    <definedName name="자운" localSheetId="5" hidden="1">#REF!</definedName>
    <definedName name="자운" localSheetId="4" hidden="1">#REF!</definedName>
    <definedName name="자운" localSheetId="14" hidden="1">#REF!</definedName>
    <definedName name="자운" localSheetId="13" hidden="1">#REF!</definedName>
    <definedName name="자운" hidden="1">#REF!</definedName>
    <definedName name="잔교" localSheetId="17" hidden="1">[6]노임단가!#REF!</definedName>
    <definedName name="잔교" localSheetId="11" hidden="1">[6]노임단가!#REF!</definedName>
    <definedName name="잔교" localSheetId="10" hidden="1">[6]노임단가!#REF!</definedName>
    <definedName name="잔교" localSheetId="1" hidden="1">[6]노임단가!#REF!</definedName>
    <definedName name="잔교" localSheetId="8" hidden="1">[6]노임단가!#REF!</definedName>
    <definedName name="잔교" localSheetId="7" hidden="1">[6]노임단가!#REF!</definedName>
    <definedName name="잔교" localSheetId="5" hidden="1">[6]노임단가!#REF!</definedName>
    <definedName name="잔교" localSheetId="4" hidden="1">[6]노임단가!#REF!</definedName>
    <definedName name="잔교" localSheetId="14" hidden="1">[6]노임단가!#REF!</definedName>
    <definedName name="잔교" localSheetId="13" hidden="1">[6]노임단가!#REF!</definedName>
    <definedName name="잔교" hidden="1">[6]노임단가!#REF!</definedName>
    <definedName name="장동" localSheetId="17">BlankMacro1</definedName>
    <definedName name="장동" localSheetId="9">BlankMacro1</definedName>
    <definedName name="장동" localSheetId="11">BlankMacro1</definedName>
    <definedName name="장동" localSheetId="10">BlankMacro1</definedName>
    <definedName name="장동" localSheetId="1">BlankMacro1</definedName>
    <definedName name="장동" localSheetId="6">BlankMacro1</definedName>
    <definedName name="장동" localSheetId="8">BlankMacro1</definedName>
    <definedName name="장동" localSheetId="7">BlankMacro1</definedName>
    <definedName name="장동" localSheetId="3">BlankMacro1</definedName>
    <definedName name="장동" localSheetId="5">BlankMacro1</definedName>
    <definedName name="장동" localSheetId="4">BlankMacro1</definedName>
    <definedName name="장동" localSheetId="12">BlankMacro1</definedName>
    <definedName name="장동" localSheetId="14">BlankMacro1</definedName>
    <definedName name="장동" localSheetId="13">BlankMacro1</definedName>
    <definedName name="장동">BlankMacro1</definedName>
    <definedName name="장비" localSheetId="17">BlankMacro1</definedName>
    <definedName name="장비" localSheetId="9">BlankMacro1</definedName>
    <definedName name="장비" localSheetId="11">BlankMacro1</definedName>
    <definedName name="장비" localSheetId="10">BlankMacro1</definedName>
    <definedName name="장비" localSheetId="1">BlankMacro1</definedName>
    <definedName name="장비" localSheetId="6">BlankMacro1</definedName>
    <definedName name="장비" localSheetId="8">BlankMacro1</definedName>
    <definedName name="장비" localSheetId="7">BlankMacro1</definedName>
    <definedName name="장비" localSheetId="3">BlankMacro1</definedName>
    <definedName name="장비" localSheetId="5">BlankMacro1</definedName>
    <definedName name="장비" localSheetId="4">BlankMacro1</definedName>
    <definedName name="장비" localSheetId="12">BlankMacro1</definedName>
    <definedName name="장비" localSheetId="14">BlankMacro1</definedName>
    <definedName name="장비" localSheetId="13">BlankMacro1</definedName>
    <definedName name="장비">BlankMacro1</definedName>
    <definedName name="장비동원" localSheetId="17">BlankMacro1</definedName>
    <definedName name="장비동원" localSheetId="9">BlankMacro1</definedName>
    <definedName name="장비동원" localSheetId="11">BlankMacro1</definedName>
    <definedName name="장비동원" localSheetId="10">BlankMacro1</definedName>
    <definedName name="장비동원" localSheetId="1">BlankMacro1</definedName>
    <definedName name="장비동원" localSheetId="6">BlankMacro1</definedName>
    <definedName name="장비동원" localSheetId="8">BlankMacro1</definedName>
    <definedName name="장비동원" localSheetId="7">BlankMacro1</definedName>
    <definedName name="장비동원" localSheetId="3">BlankMacro1</definedName>
    <definedName name="장비동원" localSheetId="5">BlankMacro1</definedName>
    <definedName name="장비동원" localSheetId="4">BlankMacro1</definedName>
    <definedName name="장비동원" localSheetId="12">BlankMacro1</definedName>
    <definedName name="장비동원" localSheetId="14">BlankMacro1</definedName>
    <definedName name="장비동원" localSheetId="13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17" hidden="1">#REF!</definedName>
    <definedName name="전계장금액" localSheetId="11" hidden="1">#REF!</definedName>
    <definedName name="전계장금액" localSheetId="10" hidden="1">#REF!</definedName>
    <definedName name="전계장금액" localSheetId="1" hidden="1">#REF!</definedName>
    <definedName name="전계장금액" localSheetId="8" hidden="1">#REF!</definedName>
    <definedName name="전계장금액" localSheetId="7" hidden="1">#REF!</definedName>
    <definedName name="전계장금액" localSheetId="5" hidden="1">#REF!</definedName>
    <definedName name="전계장금액" localSheetId="4" hidden="1">#REF!</definedName>
    <definedName name="전계장금액" localSheetId="14" hidden="1">#REF!</definedName>
    <definedName name="전계장금액" localSheetId="13" hidden="1">#REF!</definedName>
    <definedName name="전계장금액" hidden="1">#REF!</definedName>
    <definedName name="전기1" localSheetId="17" hidden="1">#REF!</definedName>
    <definedName name="전기1" localSheetId="11" hidden="1">#REF!</definedName>
    <definedName name="전기1" localSheetId="10" hidden="1">#REF!</definedName>
    <definedName name="전기1" localSheetId="1" hidden="1">#REF!</definedName>
    <definedName name="전기1" localSheetId="8" hidden="1">#REF!</definedName>
    <definedName name="전기1" localSheetId="7" hidden="1">#REF!</definedName>
    <definedName name="전기1" localSheetId="5" hidden="1">#REF!</definedName>
    <definedName name="전기1" localSheetId="4" hidden="1">#REF!</definedName>
    <definedName name="전기1" localSheetId="14" hidden="1">#REF!</definedName>
    <definedName name="전기1" localSheetId="13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17" hidden="1">#REF!</definedName>
    <definedName name="전기기" localSheetId="11" hidden="1">#REF!</definedName>
    <definedName name="전기기" localSheetId="10" hidden="1">#REF!</definedName>
    <definedName name="전기기" localSheetId="1" hidden="1">#REF!</definedName>
    <definedName name="전기기" localSheetId="8" hidden="1">#REF!</definedName>
    <definedName name="전기기" localSheetId="7" hidden="1">#REF!</definedName>
    <definedName name="전기기" localSheetId="5" hidden="1">#REF!</definedName>
    <definedName name="전기기" localSheetId="4" hidden="1">#REF!</definedName>
    <definedName name="전기기" localSheetId="14" hidden="1">#REF!</definedName>
    <definedName name="전기기" localSheetId="13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17" hidden="1">#REF!</definedName>
    <definedName name="찰샇기" localSheetId="11" hidden="1">#REF!</definedName>
    <definedName name="찰샇기" localSheetId="10" hidden="1">#REF!</definedName>
    <definedName name="찰샇기" localSheetId="1" hidden="1">#REF!</definedName>
    <definedName name="찰샇기" localSheetId="8" hidden="1">#REF!</definedName>
    <definedName name="찰샇기" localSheetId="7" hidden="1">#REF!</definedName>
    <definedName name="찰샇기" localSheetId="5" hidden="1">#REF!</definedName>
    <definedName name="찰샇기" localSheetId="4" hidden="1">#REF!</definedName>
    <definedName name="찰샇기" localSheetId="14" hidden="1">#REF!</definedName>
    <definedName name="찰샇기" localSheetId="13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17">BlankMacro1</definedName>
    <definedName name="ㅌㅌㅌ" localSheetId="9">BlankMacro1</definedName>
    <definedName name="ㅌㅌㅌ" localSheetId="11">BlankMacro1</definedName>
    <definedName name="ㅌㅌㅌ" localSheetId="10">BlankMacro1</definedName>
    <definedName name="ㅌㅌㅌ" localSheetId="1">BlankMacro1</definedName>
    <definedName name="ㅌㅌㅌ" localSheetId="6">BlankMacro1</definedName>
    <definedName name="ㅌㅌㅌ" localSheetId="8">BlankMacro1</definedName>
    <definedName name="ㅌㅌㅌ" localSheetId="7">BlankMacro1</definedName>
    <definedName name="ㅌㅌㅌ" localSheetId="3">BlankMacro1</definedName>
    <definedName name="ㅌㅌㅌ" localSheetId="5">BlankMacro1</definedName>
    <definedName name="ㅌㅌㅌ" localSheetId="4">BlankMacro1</definedName>
    <definedName name="ㅌㅌㅌ" localSheetId="12">BlankMacro1</definedName>
    <definedName name="ㅌㅌㅌ" localSheetId="14">BlankMacro1</definedName>
    <definedName name="ㅌㅌㅌ" localSheetId="13">BlankMacro1</definedName>
    <definedName name="ㅌㅌㅌ">BlankMacro1</definedName>
    <definedName name="타" hidden="1">{#N/A,#N/A,FALSE,"CCTV"}</definedName>
    <definedName name="템플리트모듈1" localSheetId="17">BlankMacro1</definedName>
    <definedName name="템플리트모듈1" localSheetId="9">BlankMacro1</definedName>
    <definedName name="템플리트모듈1" localSheetId="11">BlankMacro1</definedName>
    <definedName name="템플리트모듈1" localSheetId="10">BlankMacro1</definedName>
    <definedName name="템플리트모듈1" localSheetId="1">BlankMacro1</definedName>
    <definedName name="템플리트모듈1" localSheetId="6">BlankMacro1</definedName>
    <definedName name="템플리트모듈1" localSheetId="8">BlankMacro1</definedName>
    <definedName name="템플리트모듈1" localSheetId="7">BlankMacro1</definedName>
    <definedName name="템플리트모듈1" localSheetId="3">BlankMacro1</definedName>
    <definedName name="템플리트모듈1" localSheetId="5">BlankMacro1</definedName>
    <definedName name="템플리트모듈1" localSheetId="4">BlankMacro1</definedName>
    <definedName name="템플리트모듈1" localSheetId="12">BlankMacro1</definedName>
    <definedName name="템플리트모듈1" localSheetId="14">BlankMacro1</definedName>
    <definedName name="템플리트모듈1" localSheetId="13">BlankMacro1</definedName>
    <definedName name="템플리트모듈1">BlankMacro1</definedName>
    <definedName name="템플리트모듈2" localSheetId="17">BlankMacro1</definedName>
    <definedName name="템플리트모듈2" localSheetId="9">BlankMacro1</definedName>
    <definedName name="템플리트모듈2" localSheetId="11">BlankMacro1</definedName>
    <definedName name="템플리트모듈2" localSheetId="10">BlankMacro1</definedName>
    <definedName name="템플리트모듈2" localSheetId="1">BlankMacro1</definedName>
    <definedName name="템플리트모듈2" localSheetId="6">BlankMacro1</definedName>
    <definedName name="템플리트모듈2" localSheetId="8">BlankMacro1</definedName>
    <definedName name="템플리트모듈2" localSheetId="7">BlankMacro1</definedName>
    <definedName name="템플리트모듈2" localSheetId="3">BlankMacro1</definedName>
    <definedName name="템플리트모듈2" localSheetId="5">BlankMacro1</definedName>
    <definedName name="템플리트모듈2" localSheetId="4">BlankMacro1</definedName>
    <definedName name="템플리트모듈2" localSheetId="12">BlankMacro1</definedName>
    <definedName name="템플리트모듈2" localSheetId="14">BlankMacro1</definedName>
    <definedName name="템플리트모듈2" localSheetId="13">BlankMacro1</definedName>
    <definedName name="템플리트모듈2">BlankMacro1</definedName>
    <definedName name="템플리트모듈3" localSheetId="17">BlankMacro1</definedName>
    <definedName name="템플리트모듈3" localSheetId="9">BlankMacro1</definedName>
    <definedName name="템플리트모듈3" localSheetId="11">BlankMacro1</definedName>
    <definedName name="템플리트모듈3" localSheetId="10">BlankMacro1</definedName>
    <definedName name="템플리트모듈3" localSheetId="1">BlankMacro1</definedName>
    <definedName name="템플리트모듈3" localSheetId="6">BlankMacro1</definedName>
    <definedName name="템플리트모듈3" localSheetId="8">BlankMacro1</definedName>
    <definedName name="템플리트모듈3" localSheetId="7">BlankMacro1</definedName>
    <definedName name="템플리트모듈3" localSheetId="3">BlankMacro1</definedName>
    <definedName name="템플리트모듈3" localSheetId="5">BlankMacro1</definedName>
    <definedName name="템플리트모듈3" localSheetId="4">BlankMacro1</definedName>
    <definedName name="템플리트모듈3" localSheetId="12">BlankMacro1</definedName>
    <definedName name="템플리트모듈3" localSheetId="14">BlankMacro1</definedName>
    <definedName name="템플리트모듈3" localSheetId="13">BlankMacro1</definedName>
    <definedName name="템플리트모듈3">BlankMacro1</definedName>
    <definedName name="템플리트모듈4" localSheetId="17">BlankMacro1</definedName>
    <definedName name="템플리트모듈4" localSheetId="9">BlankMacro1</definedName>
    <definedName name="템플리트모듈4" localSheetId="11">BlankMacro1</definedName>
    <definedName name="템플리트모듈4" localSheetId="10">BlankMacro1</definedName>
    <definedName name="템플리트모듈4" localSheetId="1">BlankMacro1</definedName>
    <definedName name="템플리트모듈4" localSheetId="6">BlankMacro1</definedName>
    <definedName name="템플리트모듈4" localSheetId="8">BlankMacro1</definedName>
    <definedName name="템플리트모듈4" localSheetId="7">BlankMacro1</definedName>
    <definedName name="템플리트모듈4" localSheetId="3">BlankMacro1</definedName>
    <definedName name="템플리트모듈4" localSheetId="5">BlankMacro1</definedName>
    <definedName name="템플리트모듈4" localSheetId="4">BlankMacro1</definedName>
    <definedName name="템플리트모듈4" localSheetId="12">BlankMacro1</definedName>
    <definedName name="템플리트모듈4" localSheetId="14">BlankMacro1</definedName>
    <definedName name="템플리트모듈4" localSheetId="13">BlankMacro1</definedName>
    <definedName name="템플리트모듈4">BlankMacro1</definedName>
    <definedName name="템플리트모듈5" localSheetId="17">BlankMacro1</definedName>
    <definedName name="템플리트모듈5" localSheetId="9">BlankMacro1</definedName>
    <definedName name="템플리트모듈5" localSheetId="11">BlankMacro1</definedName>
    <definedName name="템플리트모듈5" localSheetId="10">BlankMacro1</definedName>
    <definedName name="템플리트모듈5" localSheetId="1">BlankMacro1</definedName>
    <definedName name="템플리트모듈5" localSheetId="6">BlankMacro1</definedName>
    <definedName name="템플리트모듈5" localSheetId="8">BlankMacro1</definedName>
    <definedName name="템플리트모듈5" localSheetId="7">BlankMacro1</definedName>
    <definedName name="템플리트모듈5" localSheetId="3">BlankMacro1</definedName>
    <definedName name="템플리트모듈5" localSheetId="5">BlankMacro1</definedName>
    <definedName name="템플리트모듈5" localSheetId="4">BlankMacro1</definedName>
    <definedName name="템플리트모듈5" localSheetId="12">BlankMacro1</definedName>
    <definedName name="템플리트모듈5" localSheetId="14">BlankMacro1</definedName>
    <definedName name="템플리트모듈5" localSheetId="13">BlankMacro1</definedName>
    <definedName name="템플리트모듈5">BlankMacro1</definedName>
    <definedName name="템플리트모듈6" localSheetId="17">BlankMacro1</definedName>
    <definedName name="템플리트모듈6" localSheetId="9">BlankMacro1</definedName>
    <definedName name="템플리트모듈6" localSheetId="11">BlankMacro1</definedName>
    <definedName name="템플리트모듈6" localSheetId="10">BlankMacro1</definedName>
    <definedName name="템플리트모듈6" localSheetId="1">BlankMacro1</definedName>
    <definedName name="템플리트모듈6" localSheetId="6">BlankMacro1</definedName>
    <definedName name="템플리트모듈6" localSheetId="8">BlankMacro1</definedName>
    <definedName name="템플리트모듈6" localSheetId="7">BlankMacro1</definedName>
    <definedName name="템플리트모듈6" localSheetId="3">BlankMacro1</definedName>
    <definedName name="템플리트모듈6" localSheetId="5">BlankMacro1</definedName>
    <definedName name="템플리트모듈6" localSheetId="4">BlankMacro1</definedName>
    <definedName name="템플리트모듈6" localSheetId="12">BlankMacro1</definedName>
    <definedName name="템플리트모듈6" localSheetId="14">BlankMacro1</definedName>
    <definedName name="템플리트모듈6" localSheetId="13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17" hidden="1">#REF!</definedName>
    <definedName name="파일" localSheetId="11" hidden="1">#REF!</definedName>
    <definedName name="파일" localSheetId="10" hidden="1">#REF!</definedName>
    <definedName name="파일" localSheetId="1" hidden="1">#REF!</definedName>
    <definedName name="파일" localSheetId="8" hidden="1">#REF!</definedName>
    <definedName name="파일" localSheetId="7" hidden="1">#REF!</definedName>
    <definedName name="파일" localSheetId="5" hidden="1">#REF!</definedName>
    <definedName name="파일" localSheetId="4" hidden="1">#REF!</definedName>
    <definedName name="파일" localSheetId="14" hidden="1">#REF!</definedName>
    <definedName name="파일" localSheetId="13" hidden="1">#REF!</definedName>
    <definedName name="파일" hidden="1">#REF!</definedName>
    <definedName name="페기갑지" localSheetId="17" hidden="1">#REF!</definedName>
    <definedName name="페기갑지" localSheetId="11" hidden="1">#REF!</definedName>
    <definedName name="페기갑지" localSheetId="10" hidden="1">#REF!</definedName>
    <definedName name="페기갑지" localSheetId="1" hidden="1">#REF!</definedName>
    <definedName name="페기갑지" localSheetId="8" hidden="1">#REF!</definedName>
    <definedName name="페기갑지" localSheetId="7" hidden="1">#REF!</definedName>
    <definedName name="페기갑지" localSheetId="5" hidden="1">#REF!</definedName>
    <definedName name="페기갑지" localSheetId="4" hidden="1">#REF!</definedName>
    <definedName name="페기갑지" localSheetId="14" hidden="1">#REF!</definedName>
    <definedName name="페기갑지" localSheetId="13" hidden="1">#REF!</definedName>
    <definedName name="페기갑지" hidden="1">#REF!</definedName>
    <definedName name="폐기" localSheetId="17" hidden="1">#REF!</definedName>
    <definedName name="폐기" localSheetId="11" hidden="1">#REF!</definedName>
    <definedName name="폐기" localSheetId="10" hidden="1">#REF!</definedName>
    <definedName name="폐기" localSheetId="1" hidden="1">#REF!</definedName>
    <definedName name="폐기" localSheetId="8" hidden="1">#REF!</definedName>
    <definedName name="폐기" localSheetId="7" hidden="1">#REF!</definedName>
    <definedName name="폐기" localSheetId="5" hidden="1">#REF!</definedName>
    <definedName name="폐기" localSheetId="4" hidden="1">#REF!</definedName>
    <definedName name="폐기" localSheetId="14" hidden="1">#REF!</definedName>
    <definedName name="폐기" localSheetId="13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17" hidden="1">#REF!</definedName>
    <definedName name="표지2" localSheetId="11" hidden="1">#REF!</definedName>
    <definedName name="표지2" localSheetId="10" hidden="1">#REF!</definedName>
    <definedName name="표지2" localSheetId="1" hidden="1">#REF!</definedName>
    <definedName name="표지2" localSheetId="8" hidden="1">#REF!</definedName>
    <definedName name="표지2" localSheetId="7" hidden="1">#REF!</definedName>
    <definedName name="표지2" localSheetId="5" hidden="1">#REF!</definedName>
    <definedName name="표지2" localSheetId="4" hidden="1">#REF!</definedName>
    <definedName name="표지2" localSheetId="14" hidden="1">#REF!</definedName>
    <definedName name="표지2" localSheetId="13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17">BlankMacro1</definedName>
    <definedName name="형주" localSheetId="9">BlankMacro1</definedName>
    <definedName name="형주" localSheetId="11">BlankMacro1</definedName>
    <definedName name="형주" localSheetId="10">BlankMacro1</definedName>
    <definedName name="형주" localSheetId="1">BlankMacro1</definedName>
    <definedName name="형주" localSheetId="6">BlankMacro1</definedName>
    <definedName name="형주" localSheetId="8">BlankMacro1</definedName>
    <definedName name="형주" localSheetId="7">BlankMacro1</definedName>
    <definedName name="형주" localSheetId="3">BlankMacro1</definedName>
    <definedName name="형주" localSheetId="5">BlankMacro1</definedName>
    <definedName name="형주" localSheetId="4">BlankMacro1</definedName>
    <definedName name="형주" localSheetId="12">BlankMacro1</definedName>
    <definedName name="형주" localSheetId="14">BlankMacro1</definedName>
    <definedName name="형주" localSheetId="13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17" hidden="1">#REF!</definedName>
    <definedName name="ㅠ뮤ㅐ" localSheetId="11" hidden="1">#REF!</definedName>
    <definedName name="ㅠ뮤ㅐ" localSheetId="10" hidden="1">#REF!</definedName>
    <definedName name="ㅠ뮤ㅐ" localSheetId="1" hidden="1">#REF!</definedName>
    <definedName name="ㅠ뮤ㅐ" localSheetId="8" hidden="1">#REF!</definedName>
    <definedName name="ㅠ뮤ㅐ" localSheetId="7" hidden="1">#REF!</definedName>
    <definedName name="ㅠ뮤ㅐ" localSheetId="5" hidden="1">#REF!</definedName>
    <definedName name="ㅠ뮤ㅐ" localSheetId="4" hidden="1">#REF!</definedName>
    <definedName name="ㅠ뮤ㅐ" localSheetId="14" hidden="1">#REF!</definedName>
    <definedName name="ㅠ뮤ㅐ" localSheetId="13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8" l="1"/>
  <c r="J38" i="28"/>
  <c r="I38" i="28"/>
  <c r="G38" i="28"/>
  <c r="K32" i="28"/>
  <c r="J32" i="28"/>
  <c r="I32" i="28"/>
  <c r="G32" i="28"/>
  <c r="K34" i="28"/>
  <c r="J34" i="28"/>
  <c r="I34" i="28"/>
  <c r="K33" i="28"/>
  <c r="J33" i="28"/>
  <c r="I33" i="28"/>
  <c r="K31" i="28"/>
  <c r="J31" i="28"/>
  <c r="I31" i="28"/>
  <c r="G34" i="28"/>
  <c r="G33" i="28"/>
  <c r="G31" i="28"/>
  <c r="K30" i="28"/>
  <c r="J30" i="28"/>
  <c r="I30" i="28"/>
  <c r="G30" i="28"/>
  <c r="K26" i="28"/>
  <c r="J26" i="28"/>
  <c r="I26" i="28"/>
  <c r="G26" i="28"/>
  <c r="K22" i="28"/>
  <c r="J22" i="28"/>
  <c r="I22" i="28"/>
  <c r="G22" i="28"/>
  <c r="K21" i="28"/>
  <c r="J21" i="28"/>
  <c r="I21" i="28"/>
  <c r="G21" i="28"/>
  <c r="K19" i="28"/>
  <c r="J19" i="28"/>
  <c r="I19" i="28"/>
  <c r="G19" i="28"/>
  <c r="K18" i="28" l="1"/>
  <c r="J18" i="28"/>
  <c r="I18" i="28"/>
  <c r="G18" i="28"/>
  <c r="K17" i="28"/>
  <c r="J17" i="28"/>
  <c r="I17" i="28"/>
  <c r="G17" i="28"/>
  <c r="K16" i="28"/>
  <c r="J16" i="28"/>
  <c r="I16" i="28"/>
  <c r="G16" i="28"/>
  <c r="K15" i="28"/>
  <c r="J15" i="28"/>
  <c r="I15" i="28"/>
  <c r="G15" i="28"/>
  <c r="K11" i="28"/>
  <c r="J11" i="28"/>
  <c r="I11" i="28"/>
  <c r="G11" i="28"/>
  <c r="K8" i="28"/>
  <c r="J8" i="28"/>
  <c r="I8" i="28"/>
  <c r="G8" i="28"/>
  <c r="K7" i="28"/>
  <c r="J7" i="28"/>
  <c r="I7" i="28"/>
  <c r="G7" i="28"/>
  <c r="M14" i="25"/>
  <c r="L14" i="25"/>
  <c r="K14" i="25"/>
  <c r="J14" i="25"/>
  <c r="I14" i="25"/>
  <c r="G14" i="25"/>
  <c r="L38" i="25"/>
  <c r="K38" i="25"/>
  <c r="J38" i="25"/>
  <c r="I38" i="25"/>
  <c r="G38" i="25"/>
  <c r="L37" i="25"/>
  <c r="K37" i="25"/>
  <c r="J37" i="25"/>
  <c r="I37" i="25"/>
  <c r="G37" i="25"/>
  <c r="L36" i="25"/>
  <c r="K36" i="25"/>
  <c r="J36" i="25"/>
  <c r="I36" i="25"/>
  <c r="G36" i="25"/>
  <c r="L35" i="25"/>
  <c r="K35" i="25"/>
  <c r="J35" i="25"/>
  <c r="I35" i="25"/>
  <c r="G35" i="25"/>
  <c r="L34" i="25"/>
  <c r="K34" i="25"/>
  <c r="J34" i="25"/>
  <c r="I34" i="25"/>
  <c r="G34" i="25"/>
  <c r="L33" i="25"/>
  <c r="K33" i="25"/>
  <c r="J33" i="25"/>
  <c r="I33" i="25"/>
  <c r="G33" i="25"/>
  <c r="M29" i="25"/>
  <c r="L29" i="25"/>
  <c r="K29" i="25"/>
  <c r="J29" i="25"/>
  <c r="I29" i="25"/>
  <c r="G29" i="25"/>
  <c r="M28" i="25"/>
  <c r="L28" i="25"/>
  <c r="K28" i="25"/>
  <c r="J28" i="25"/>
  <c r="I28" i="25"/>
  <c r="G28" i="25"/>
  <c r="L27" i="25"/>
  <c r="M30" i="25"/>
  <c r="L30" i="25"/>
  <c r="K30" i="25"/>
  <c r="J30" i="25"/>
  <c r="I30" i="25"/>
  <c r="G30" i="25"/>
  <c r="M27" i="25"/>
  <c r="K27" i="25"/>
  <c r="J27" i="25"/>
  <c r="I27" i="25"/>
  <c r="G27" i="25"/>
  <c r="M20" i="25"/>
  <c r="L20" i="25"/>
  <c r="K20" i="25"/>
  <c r="J20" i="25"/>
  <c r="I20" i="25"/>
  <c r="G20" i="25"/>
  <c r="M24" i="25"/>
  <c r="L24" i="25"/>
  <c r="K24" i="25"/>
  <c r="J24" i="25"/>
  <c r="I24" i="25"/>
  <c r="G24" i="25"/>
  <c r="M23" i="25"/>
  <c r="L23" i="25"/>
  <c r="K23" i="25"/>
  <c r="J23" i="25"/>
  <c r="I23" i="25"/>
  <c r="G23" i="25"/>
  <c r="M22" i="25"/>
  <c r="L22" i="25"/>
  <c r="K22" i="25"/>
  <c r="J22" i="25"/>
  <c r="I22" i="25"/>
  <c r="G22" i="25"/>
  <c r="M18" i="25"/>
  <c r="L18" i="25"/>
  <c r="K18" i="25"/>
  <c r="J18" i="25"/>
  <c r="I18" i="25"/>
  <c r="G18" i="25"/>
  <c r="M19" i="25"/>
  <c r="L19" i="25"/>
  <c r="K19" i="25"/>
  <c r="J19" i="25"/>
  <c r="I19" i="25"/>
  <c r="G19" i="25"/>
  <c r="M21" i="25"/>
  <c r="L21" i="25"/>
  <c r="K21" i="25"/>
  <c r="J21" i="25"/>
  <c r="I21" i="25"/>
  <c r="G21" i="25"/>
  <c r="M17" i="25"/>
  <c r="L17" i="25"/>
  <c r="K17" i="25"/>
  <c r="J17" i="25"/>
  <c r="I17" i="25"/>
  <c r="G17" i="25"/>
  <c r="M13" i="25"/>
  <c r="L13" i="25"/>
  <c r="K13" i="25"/>
  <c r="J13" i="25"/>
  <c r="I13" i="25"/>
  <c r="G13" i="25"/>
  <c r="M7" i="25"/>
  <c r="L7" i="25"/>
  <c r="K7" i="25"/>
  <c r="J7" i="25"/>
  <c r="I7" i="25"/>
  <c r="G7" i="25"/>
  <c r="M11" i="25"/>
  <c r="L11" i="25"/>
  <c r="K11" i="25"/>
  <c r="J11" i="25"/>
  <c r="I11" i="25"/>
  <c r="G11" i="25"/>
  <c r="M12" i="25"/>
  <c r="L12" i="25"/>
  <c r="K12" i="25"/>
  <c r="J12" i="25"/>
  <c r="I12" i="25"/>
  <c r="G12" i="25"/>
  <c r="M9" i="25"/>
  <c r="L9" i="25"/>
  <c r="K9" i="25"/>
  <c r="J9" i="25"/>
  <c r="I9" i="25"/>
  <c r="G9" i="25"/>
  <c r="M8" i="25"/>
  <c r="L8" i="25"/>
  <c r="K8" i="25"/>
  <c r="J8" i="25"/>
  <c r="I8" i="25"/>
  <c r="G8" i="25"/>
  <c r="M10" i="25"/>
  <c r="L10" i="25"/>
  <c r="K10" i="25"/>
  <c r="J10" i="25"/>
  <c r="I10" i="25"/>
  <c r="G10" i="25"/>
  <c r="G32" i="21"/>
  <c r="J31" i="21"/>
  <c r="I31" i="21"/>
  <c r="G31" i="21"/>
  <c r="M21" i="21"/>
  <c r="L21" i="21"/>
  <c r="K21" i="21"/>
  <c r="J21" i="21"/>
  <c r="I21" i="21"/>
  <c r="H21" i="21"/>
  <c r="G21" i="21"/>
  <c r="M11" i="21"/>
  <c r="L11" i="21"/>
  <c r="K11" i="21"/>
  <c r="J11" i="21"/>
  <c r="I11" i="21"/>
  <c r="H11" i="21"/>
  <c r="G11" i="21"/>
  <c r="M6" i="21"/>
  <c r="L6" i="21"/>
  <c r="K6" i="21"/>
  <c r="J6" i="21"/>
  <c r="I6" i="21"/>
  <c r="H6" i="21"/>
  <c r="G6" i="21"/>
  <c r="J38" i="21"/>
  <c r="I38" i="21"/>
  <c r="G38" i="21"/>
  <c r="J37" i="21"/>
  <c r="I37" i="21"/>
  <c r="G37" i="21"/>
  <c r="J32" i="21"/>
  <c r="I32" i="21"/>
  <c r="J36" i="21"/>
  <c r="I36" i="21"/>
  <c r="G36" i="21"/>
  <c r="J40" i="21"/>
  <c r="I40" i="21"/>
  <c r="G40" i="21"/>
  <c r="J35" i="21"/>
  <c r="I35" i="21"/>
  <c r="G35" i="21"/>
  <c r="J34" i="21"/>
  <c r="I34" i="21"/>
  <c r="G34" i="21"/>
  <c r="M27" i="21"/>
  <c r="L27" i="21"/>
  <c r="K27" i="21"/>
  <c r="J27" i="21"/>
  <c r="I27" i="21"/>
  <c r="H27" i="21"/>
  <c r="G27" i="21"/>
  <c r="M26" i="21"/>
  <c r="L26" i="21"/>
  <c r="K26" i="21"/>
  <c r="J26" i="21"/>
  <c r="I26" i="21"/>
  <c r="H26" i="21"/>
  <c r="G26" i="21"/>
  <c r="M25" i="21"/>
  <c r="L25" i="21"/>
  <c r="K25" i="21"/>
  <c r="J25" i="21"/>
  <c r="I25" i="21"/>
  <c r="H25" i="21"/>
  <c r="G25" i="21"/>
  <c r="M24" i="21"/>
  <c r="L24" i="21"/>
  <c r="K24" i="21"/>
  <c r="J24" i="21"/>
  <c r="I24" i="21"/>
  <c r="H24" i="21"/>
  <c r="G24" i="21"/>
  <c r="M23" i="21"/>
  <c r="L23" i="21"/>
  <c r="K23" i="21"/>
  <c r="J23" i="21"/>
  <c r="I23" i="21"/>
  <c r="H23" i="21"/>
  <c r="G23" i="21"/>
  <c r="M22" i="21"/>
  <c r="L22" i="21"/>
  <c r="K22" i="21"/>
  <c r="J22" i="21"/>
  <c r="I22" i="21"/>
  <c r="H22" i="21"/>
  <c r="G22" i="21"/>
  <c r="M18" i="21"/>
  <c r="L18" i="21"/>
  <c r="K18" i="21"/>
  <c r="J18" i="21"/>
  <c r="I18" i="21"/>
  <c r="H18" i="21"/>
  <c r="G18" i="21"/>
  <c r="M17" i="21"/>
  <c r="L17" i="21"/>
  <c r="K17" i="21"/>
  <c r="J17" i="21"/>
  <c r="I17" i="21"/>
  <c r="H17" i="21"/>
  <c r="G17" i="21"/>
  <c r="M16" i="21"/>
  <c r="L16" i="21"/>
  <c r="K16" i="21"/>
  <c r="J16" i="21"/>
  <c r="I16" i="21"/>
  <c r="H16" i="21"/>
  <c r="G16" i="21"/>
  <c r="M14" i="21"/>
  <c r="L14" i="21"/>
  <c r="K14" i="21"/>
  <c r="J14" i="21"/>
  <c r="I14" i="21"/>
  <c r="H14" i="21"/>
  <c r="G14" i="21"/>
  <c r="M15" i="21"/>
  <c r="L15" i="21"/>
  <c r="K15" i="21"/>
  <c r="J15" i="21"/>
  <c r="I15" i="21"/>
  <c r="H15" i="21"/>
  <c r="G15" i="21"/>
  <c r="M13" i="21"/>
  <c r="L13" i="21"/>
  <c r="K13" i="21"/>
  <c r="J13" i="21"/>
  <c r="I13" i="21"/>
  <c r="H13" i="21"/>
  <c r="G13" i="21"/>
  <c r="M12" i="21"/>
  <c r="L12" i="21"/>
  <c r="K12" i="21"/>
  <c r="J12" i="21"/>
  <c r="I12" i="21"/>
  <c r="H12" i="21"/>
  <c r="G12" i="21"/>
  <c r="M9" i="21"/>
  <c r="L9" i="21"/>
  <c r="K9" i="21"/>
  <c r="J9" i="21"/>
  <c r="I9" i="21"/>
  <c r="H9" i="21"/>
  <c r="M8" i="21"/>
  <c r="L8" i="21"/>
  <c r="K8" i="21"/>
  <c r="J8" i="21"/>
  <c r="I8" i="21"/>
  <c r="H8" i="21"/>
  <c r="L7" i="21"/>
  <c r="K7" i="21"/>
  <c r="J7" i="21"/>
  <c r="I7" i="21"/>
  <c r="H7" i="21"/>
  <c r="M7" i="21"/>
  <c r="G9" i="21"/>
  <c r="G8" i="21"/>
  <c r="G7" i="21"/>
  <c r="K48" i="19"/>
  <c r="J48" i="19"/>
  <c r="I48" i="19"/>
  <c r="G48" i="19"/>
  <c r="K47" i="19"/>
  <c r="J47" i="19"/>
  <c r="I47" i="19"/>
  <c r="H47" i="19"/>
  <c r="G47" i="19"/>
  <c r="L45" i="19"/>
  <c r="K45" i="19"/>
  <c r="J45" i="19"/>
  <c r="I45" i="19"/>
  <c r="H45" i="19"/>
  <c r="G45" i="19"/>
  <c r="L43" i="19"/>
  <c r="K43" i="19"/>
  <c r="J43" i="19"/>
  <c r="I43" i="19"/>
  <c r="H43" i="19"/>
  <c r="G43" i="19"/>
  <c r="L73" i="19"/>
  <c r="K73" i="19"/>
  <c r="J73" i="19"/>
  <c r="I73" i="19"/>
  <c r="H73" i="19"/>
  <c r="G73" i="19"/>
  <c r="H70" i="19"/>
  <c r="L70" i="19"/>
  <c r="K70" i="19"/>
  <c r="J70" i="19"/>
  <c r="I70" i="19"/>
  <c r="G70" i="19"/>
  <c r="L69" i="19"/>
  <c r="K69" i="19"/>
  <c r="J69" i="19"/>
  <c r="I69" i="19"/>
  <c r="H69" i="19"/>
  <c r="G69" i="19"/>
  <c r="L64" i="19"/>
  <c r="K64" i="19"/>
  <c r="J64" i="19"/>
  <c r="I64" i="19"/>
  <c r="H64" i="19"/>
  <c r="G64" i="19"/>
  <c r="L67" i="19"/>
  <c r="K67" i="19"/>
  <c r="J67" i="19"/>
  <c r="I67" i="19"/>
  <c r="G67" i="19"/>
  <c r="L66" i="19"/>
  <c r="K66" i="19"/>
  <c r="J66" i="19"/>
  <c r="I66" i="19"/>
  <c r="H66" i="19"/>
  <c r="G66" i="19"/>
  <c r="L60" i="19"/>
  <c r="K60" i="19"/>
  <c r="J60" i="19"/>
  <c r="I60" i="19"/>
  <c r="H60" i="19"/>
  <c r="G60" i="19"/>
  <c r="L65" i="19"/>
  <c r="K65" i="19"/>
  <c r="J65" i="19"/>
  <c r="I65" i="19"/>
  <c r="G65" i="19"/>
  <c r="L62" i="19"/>
  <c r="K62" i="19"/>
  <c r="J62" i="19"/>
  <c r="I62" i="19"/>
  <c r="G62" i="19"/>
  <c r="L61" i="19"/>
  <c r="K61" i="19"/>
  <c r="J61" i="19"/>
  <c r="I61" i="19"/>
  <c r="G61" i="19"/>
  <c r="L37" i="19"/>
  <c r="K37" i="19"/>
  <c r="J37" i="19"/>
  <c r="I37" i="19"/>
  <c r="H37" i="19"/>
  <c r="G37" i="19"/>
  <c r="L36" i="19"/>
  <c r="K36" i="19"/>
  <c r="J36" i="19"/>
  <c r="I36" i="19"/>
  <c r="H36" i="19"/>
  <c r="G36" i="19"/>
  <c r="L32" i="19"/>
  <c r="K32" i="19"/>
  <c r="J32" i="19"/>
  <c r="I32" i="19"/>
  <c r="H32" i="19"/>
  <c r="G32" i="19"/>
  <c r="L34" i="19"/>
  <c r="K34" i="19"/>
  <c r="J34" i="19"/>
  <c r="I34" i="19"/>
  <c r="H34" i="19"/>
  <c r="G34" i="19"/>
  <c r="L33" i="19"/>
  <c r="K33" i="19"/>
  <c r="J33" i="19"/>
  <c r="I33" i="19"/>
  <c r="H33" i="19"/>
  <c r="G33" i="19"/>
  <c r="L35" i="19"/>
  <c r="K35" i="19"/>
  <c r="J35" i="19"/>
  <c r="I35" i="19"/>
  <c r="H35" i="19"/>
  <c r="G35" i="19"/>
  <c r="L44" i="19"/>
  <c r="K44" i="19"/>
  <c r="J44" i="19"/>
  <c r="I44" i="19"/>
  <c r="H44" i="19"/>
  <c r="G44" i="19"/>
  <c r="L51" i="19"/>
  <c r="K51" i="19"/>
  <c r="J51" i="19"/>
  <c r="I51" i="19"/>
  <c r="H51" i="19"/>
  <c r="G51" i="19"/>
  <c r="L50" i="19"/>
  <c r="K50" i="19"/>
  <c r="J50" i="19"/>
  <c r="I50" i="19"/>
  <c r="H50" i="19"/>
  <c r="G50" i="19"/>
  <c r="L49" i="19"/>
  <c r="K49" i="19"/>
  <c r="J49" i="19"/>
  <c r="I49" i="19"/>
  <c r="G49" i="19"/>
  <c r="L48" i="19"/>
  <c r="L40" i="19"/>
  <c r="K40" i="19"/>
  <c r="J40" i="19"/>
  <c r="I40" i="19"/>
  <c r="H40" i="19"/>
  <c r="G40" i="19"/>
  <c r="L47" i="19"/>
  <c r="L46" i="19"/>
  <c r="K46" i="19"/>
  <c r="J46" i="19"/>
  <c r="I46" i="19"/>
  <c r="H46" i="19"/>
  <c r="G46" i="19"/>
  <c r="L42" i="19"/>
  <c r="K42" i="19"/>
  <c r="J42" i="19"/>
  <c r="I42" i="19"/>
  <c r="H42" i="19"/>
  <c r="G42" i="19"/>
  <c r="L6" i="19"/>
  <c r="K6" i="19"/>
  <c r="J6" i="19"/>
  <c r="I6" i="19"/>
  <c r="H6" i="19"/>
  <c r="G6" i="19"/>
  <c r="L7" i="19"/>
  <c r="K7" i="19"/>
  <c r="J7" i="19"/>
  <c r="I7" i="19"/>
  <c r="H7" i="19"/>
  <c r="G7" i="19"/>
  <c r="L8" i="19"/>
  <c r="K8" i="19"/>
  <c r="J8" i="19"/>
  <c r="I8" i="19"/>
  <c r="H8" i="19"/>
  <c r="G8" i="19"/>
  <c r="L9" i="19"/>
  <c r="K9" i="19"/>
  <c r="J9" i="19"/>
  <c r="I9" i="19"/>
  <c r="H9" i="19"/>
  <c r="G9" i="19"/>
  <c r="L10" i="19"/>
  <c r="K10" i="19"/>
  <c r="J10" i="19"/>
  <c r="I10" i="19"/>
  <c r="H10" i="19"/>
  <c r="G10" i="19"/>
  <c r="L12" i="19"/>
  <c r="K12" i="19"/>
  <c r="J12" i="19"/>
  <c r="I12" i="19"/>
  <c r="H12" i="19"/>
  <c r="G12" i="19"/>
  <c r="L13" i="19"/>
  <c r="K13" i="19"/>
  <c r="J13" i="19"/>
  <c r="I13" i="19"/>
  <c r="H13" i="19"/>
  <c r="G13" i="19"/>
  <c r="L14" i="19"/>
  <c r="K14" i="19"/>
  <c r="J14" i="19"/>
  <c r="I14" i="19"/>
  <c r="H14" i="19"/>
  <c r="G14" i="19"/>
  <c r="L16" i="19"/>
  <c r="K16" i="19"/>
  <c r="J16" i="19"/>
  <c r="I16" i="19"/>
  <c r="H16" i="19"/>
  <c r="G16" i="19"/>
  <c r="L17" i="19"/>
  <c r="K17" i="19"/>
  <c r="J17" i="19"/>
  <c r="I17" i="19"/>
  <c r="H17" i="19"/>
  <c r="G17" i="19"/>
  <c r="L18" i="19"/>
  <c r="K18" i="19"/>
  <c r="J18" i="19"/>
  <c r="I18" i="19"/>
  <c r="H18" i="19"/>
  <c r="G18" i="19"/>
  <c r="L19" i="19"/>
  <c r="K19" i="19"/>
  <c r="J19" i="19"/>
  <c r="I19" i="19"/>
  <c r="H19" i="19"/>
  <c r="G19" i="19"/>
  <c r="L20" i="19"/>
  <c r="K20" i="19"/>
  <c r="J20" i="19"/>
  <c r="I20" i="19"/>
  <c r="H20" i="19"/>
  <c r="G20" i="19"/>
  <c r="L21" i="19"/>
  <c r="K21" i="19"/>
  <c r="J21" i="19"/>
  <c r="I21" i="19"/>
  <c r="H21" i="19"/>
  <c r="G21" i="19"/>
  <c r="L22" i="19"/>
  <c r="K22" i="19"/>
  <c r="J22" i="19"/>
  <c r="I22" i="19"/>
  <c r="H22" i="19"/>
  <c r="G22" i="19"/>
  <c r="L23" i="19"/>
  <c r="K23" i="19"/>
  <c r="J23" i="19"/>
  <c r="I23" i="19"/>
  <c r="H23" i="19"/>
  <c r="G23" i="19"/>
  <c r="L24" i="19"/>
  <c r="K24" i="19"/>
  <c r="J24" i="19"/>
  <c r="I24" i="19"/>
  <c r="H24" i="19"/>
  <c r="G24" i="19"/>
  <c r="L25" i="19"/>
  <c r="K25" i="19"/>
  <c r="J25" i="19"/>
  <c r="I25" i="19"/>
  <c r="H25" i="19"/>
  <c r="G25" i="19"/>
  <c r="L26" i="19"/>
  <c r="K26" i="19"/>
  <c r="J26" i="19"/>
  <c r="I26" i="19"/>
  <c r="H26" i="19"/>
  <c r="G26" i="19"/>
  <c r="L27" i="19"/>
  <c r="K27" i="19"/>
  <c r="J27" i="19"/>
  <c r="I27" i="19"/>
  <c r="H27" i="19"/>
  <c r="G27" i="19"/>
  <c r="L28" i="19"/>
  <c r="K28" i="19"/>
  <c r="J28" i="19"/>
  <c r="I28" i="19"/>
  <c r="H28" i="19"/>
  <c r="G28" i="19"/>
  <c r="L29" i="19"/>
  <c r="K29" i="19"/>
  <c r="J29" i="19"/>
  <c r="I29" i="19"/>
  <c r="H29" i="19"/>
  <c r="G29" i="19"/>
  <c r="L30" i="19"/>
  <c r="K30" i="19"/>
  <c r="J30" i="19"/>
  <c r="I30" i="19"/>
  <c r="H30" i="19"/>
  <c r="G30" i="19"/>
  <c r="L41" i="19"/>
  <c r="K41" i="19"/>
  <c r="J41" i="19"/>
  <c r="I41" i="19"/>
  <c r="H41" i="19"/>
  <c r="G41" i="19"/>
  <c r="F17" i="16" l="1"/>
  <c r="L31" i="16" l="1"/>
  <c r="J31" i="16"/>
  <c r="H31" i="16"/>
  <c r="F31" i="16"/>
  <c r="L25" i="16"/>
  <c r="J25" i="16"/>
  <c r="H25" i="16"/>
  <c r="F25" i="1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F214" i="16" l="1"/>
  <c r="H214" i="16"/>
  <c r="J214" i="16"/>
  <c r="L214" i="16"/>
  <c r="F219" i="16"/>
  <c r="H219" i="16"/>
  <c r="J219" i="16"/>
  <c r="L219" i="16"/>
  <c r="F209" i="16"/>
  <c r="H209" i="16"/>
  <c r="J209" i="16"/>
  <c r="L209" i="16"/>
  <c r="F203" i="16"/>
  <c r="H203" i="16"/>
  <c r="J203" i="16"/>
  <c r="L203" i="16"/>
  <c r="F201" i="16"/>
  <c r="H201" i="16"/>
  <c r="J201" i="16"/>
  <c r="L201" i="16"/>
  <c r="F191" i="16"/>
  <c r="H191" i="16"/>
  <c r="J191" i="16"/>
  <c r="L191" i="16"/>
  <c r="F170" i="16"/>
  <c r="H170" i="16"/>
  <c r="J170" i="16"/>
  <c r="L170" i="16"/>
  <c r="F158" i="16"/>
  <c r="H158" i="16"/>
  <c r="J158" i="16"/>
  <c r="L158" i="16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D26" i="29"/>
  <c r="C26" i="29"/>
  <c r="D24" i="29"/>
  <c r="C24" i="29"/>
  <c r="B24" i="29"/>
  <c r="D22" i="29"/>
  <c r="C22" i="29"/>
  <c r="D20" i="29"/>
  <c r="C20" i="29"/>
  <c r="B20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D18" i="29"/>
  <c r="C18" i="29"/>
  <c r="D16" i="29"/>
  <c r="C16" i="29"/>
  <c r="B16" i="29"/>
  <c r="D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C14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D12" i="29"/>
  <c r="C12" i="29"/>
  <c r="B12" i="29"/>
  <c r="D10" i="29"/>
  <c r="C10" i="29"/>
  <c r="B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D8" i="29"/>
  <c r="C8" i="29"/>
  <c r="B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D4" i="29"/>
  <c r="C4" i="29"/>
  <c r="B4" i="29"/>
  <c r="AB6" i="29" l="1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AB4" i="29"/>
  <c r="AA4" i="29"/>
  <c r="Z4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C72" i="26"/>
  <c r="AB70" i="26"/>
  <c r="AA70" i="26"/>
  <c r="Z70" i="26"/>
  <c r="Y70" i="26"/>
  <c r="X70" i="26"/>
  <c r="W70" i="26"/>
  <c r="V70" i="26"/>
  <c r="U70" i="26"/>
  <c r="T70" i="26"/>
  <c r="S70" i="26"/>
  <c r="R70" i="26"/>
  <c r="Q70" i="26"/>
  <c r="P70" i="26"/>
  <c r="O70" i="26"/>
  <c r="N70" i="26"/>
  <c r="M70" i="26"/>
  <c r="L70" i="26"/>
  <c r="K70" i="26"/>
  <c r="AC70" i="26" s="1"/>
  <c r="J70" i="26"/>
  <c r="I70" i="26"/>
  <c r="H70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AC69" i="26" s="1"/>
  <c r="J69" i="26"/>
  <c r="I69" i="26"/>
  <c r="H69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AC68" i="26" s="1"/>
  <c r="K68" i="26"/>
  <c r="J68" i="26"/>
  <c r="I68" i="26"/>
  <c r="H68" i="26"/>
  <c r="AB67" i="26"/>
  <c r="AA67" i="26"/>
  <c r="Z67" i="26"/>
  <c r="Y67" i="26"/>
  <c r="X67" i="26"/>
  <c r="W67" i="26"/>
  <c r="V67" i="26"/>
  <c r="U67" i="26"/>
  <c r="T67" i="26"/>
  <c r="S67" i="26"/>
  <c r="R67" i="26"/>
  <c r="Q67" i="26"/>
  <c r="P67" i="26"/>
  <c r="O67" i="26"/>
  <c r="N67" i="26"/>
  <c r="M67" i="26"/>
  <c r="L67" i="26"/>
  <c r="AC67" i="26" s="1"/>
  <c r="K67" i="26"/>
  <c r="J67" i="26"/>
  <c r="I67" i="26"/>
  <c r="H67" i="26"/>
  <c r="AB66" i="26"/>
  <c r="AA66" i="26"/>
  <c r="Z66" i="26"/>
  <c r="Y66" i="26"/>
  <c r="X66" i="26"/>
  <c r="W66" i="26"/>
  <c r="V66" i="26"/>
  <c r="U66" i="26"/>
  <c r="AC66" i="26" s="1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C66" i="26"/>
  <c r="AB65" i="26"/>
  <c r="AA65" i="26"/>
  <c r="Z65" i="26"/>
  <c r="Y65" i="26"/>
  <c r="X65" i="26"/>
  <c r="W65" i="26"/>
  <c r="V65" i="26"/>
  <c r="U65" i="26"/>
  <c r="AC65" i="26" s="1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J55" i="26"/>
  <c r="I55" i="26"/>
  <c r="AC55" i="26" s="1"/>
  <c r="H55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AC54" i="26" s="1"/>
  <c r="H54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AC53" i="26" s="1"/>
  <c r="M53" i="26"/>
  <c r="L53" i="26"/>
  <c r="K53" i="26"/>
  <c r="J53" i="26"/>
  <c r="I53" i="26"/>
  <c r="H53" i="26"/>
  <c r="C53" i="26"/>
  <c r="AB52" i="26"/>
  <c r="AA52" i="26"/>
  <c r="Z52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AC52" i="26" s="1"/>
  <c r="L52" i="26"/>
  <c r="K52" i="26"/>
  <c r="J52" i="26"/>
  <c r="I52" i="26"/>
  <c r="H52" i="26"/>
  <c r="C44" i="26"/>
  <c r="AB43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AC43" i="26" s="1"/>
  <c r="J43" i="26"/>
  <c r="I43" i="26"/>
  <c r="H43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AC42" i="26" s="1"/>
  <c r="O42" i="26"/>
  <c r="N42" i="26"/>
  <c r="M42" i="26"/>
  <c r="L42" i="26"/>
  <c r="K42" i="26"/>
  <c r="J42" i="26"/>
  <c r="I42" i="26"/>
  <c r="H42" i="26"/>
  <c r="C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AC41" i="26" s="1"/>
  <c r="J41" i="26"/>
  <c r="I41" i="26"/>
  <c r="H41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C11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AC9" i="23" s="1"/>
  <c r="J9" i="23"/>
  <c r="I9" i="23"/>
  <c r="H9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AC8" i="23" s="1"/>
  <c r="J8" i="23"/>
  <c r="I8" i="23"/>
  <c r="H8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AC7" i="23" s="1"/>
  <c r="K7" i="23"/>
  <c r="J7" i="23"/>
  <c r="I7" i="23"/>
  <c r="H7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AC6" i="23" s="1"/>
  <c r="K6" i="23"/>
  <c r="J6" i="23"/>
  <c r="I6" i="23"/>
  <c r="H6" i="23"/>
  <c r="AB5" i="23"/>
  <c r="AA5" i="23"/>
  <c r="Z5" i="23"/>
  <c r="Y5" i="23"/>
  <c r="X5" i="23"/>
  <c r="W5" i="23"/>
  <c r="V5" i="23"/>
  <c r="U5" i="23"/>
  <c r="AC5" i="23" s="1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C5" i="23"/>
  <c r="AB4" i="23"/>
  <c r="AA4" i="23"/>
  <c r="Z4" i="23"/>
  <c r="Y4" i="23"/>
  <c r="X4" i="23"/>
  <c r="W4" i="23"/>
  <c r="V4" i="23"/>
  <c r="U4" i="23"/>
  <c r="AC4" i="23" s="1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L246" i="16" l="1"/>
  <c r="J246" i="16"/>
  <c r="H246" i="16"/>
  <c r="F246" i="16"/>
  <c r="L239" i="16"/>
  <c r="J239" i="16"/>
  <c r="H239" i="16"/>
  <c r="F239" i="16"/>
  <c r="L245" i="16"/>
  <c r="J245" i="16"/>
  <c r="H245" i="16"/>
  <c r="F245" i="16"/>
  <c r="L270" i="16" l="1"/>
  <c r="J270" i="16"/>
  <c r="H270" i="16"/>
  <c r="F270" i="16"/>
  <c r="F269" i="16"/>
  <c r="L274" i="16"/>
  <c r="J274" i="16"/>
  <c r="H274" i="16"/>
  <c r="F274" i="16"/>
  <c r="F273" i="16"/>
  <c r="L276" i="16"/>
  <c r="J276" i="16"/>
  <c r="H276" i="16"/>
  <c r="F276" i="16"/>
  <c r="F275" i="16"/>
  <c r="L256" i="16"/>
  <c r="J256" i="16"/>
  <c r="H256" i="16"/>
  <c r="F256" i="16"/>
  <c r="L255" i="16"/>
  <c r="J255" i="16"/>
  <c r="H255" i="16"/>
  <c r="F255" i="16"/>
  <c r="L243" i="16"/>
  <c r="J243" i="16"/>
  <c r="H243" i="16"/>
  <c r="F243" i="16"/>
  <c r="L208" i="16"/>
  <c r="J208" i="16"/>
  <c r="H208" i="16"/>
  <c r="F208" i="16"/>
  <c r="L196" i="16"/>
  <c r="J196" i="16"/>
  <c r="L197" i="16"/>
  <c r="J197" i="16"/>
  <c r="L173" i="16"/>
  <c r="J173" i="16"/>
  <c r="H173" i="16"/>
  <c r="F173" i="16"/>
  <c r="L168" i="16"/>
  <c r="J168" i="16"/>
  <c r="H168" i="16"/>
  <c r="F168" i="16"/>
  <c r="L157" i="16"/>
  <c r="J157" i="16"/>
  <c r="H157" i="16"/>
  <c r="F157" i="16"/>
  <c r="L154" i="16"/>
  <c r="J154" i="16"/>
  <c r="H154" i="16"/>
  <c r="F154" i="16"/>
  <c r="L149" i="16"/>
  <c r="J149" i="16"/>
  <c r="H149" i="16"/>
  <c r="F149" i="16"/>
  <c r="L143" i="16"/>
  <c r="J143" i="16"/>
  <c r="H143" i="16"/>
  <c r="F143" i="16"/>
  <c r="L134" i="16"/>
  <c r="J134" i="16"/>
  <c r="H134" i="16"/>
  <c r="F134" i="16"/>
  <c r="L131" i="16"/>
  <c r="J131" i="16"/>
  <c r="H131" i="16"/>
  <c r="F131" i="16"/>
  <c r="L128" i="16"/>
  <c r="J128" i="16"/>
  <c r="H128" i="16"/>
  <c r="F128" i="16"/>
  <c r="L124" i="16"/>
  <c r="J124" i="16"/>
  <c r="H124" i="16"/>
  <c r="F124" i="16"/>
  <c r="L120" i="16"/>
  <c r="J120" i="16"/>
  <c r="H120" i="16"/>
  <c r="F120" i="16"/>
  <c r="L112" i="16"/>
  <c r="J112" i="16"/>
  <c r="H112" i="16"/>
  <c r="F112" i="16"/>
  <c r="L92" i="16"/>
  <c r="J92" i="16"/>
  <c r="H92" i="16"/>
  <c r="F92" i="16"/>
  <c r="L89" i="16"/>
  <c r="J89" i="16"/>
  <c r="H89" i="16"/>
  <c r="F89" i="16"/>
  <c r="L83" i="16"/>
  <c r="J83" i="16"/>
  <c r="H83" i="16"/>
  <c r="F83" i="16"/>
  <c r="L82" i="16"/>
  <c r="J82" i="16"/>
  <c r="H82" i="16"/>
  <c r="F82" i="16"/>
  <c r="L78" i="16"/>
  <c r="J78" i="16"/>
  <c r="H78" i="16"/>
  <c r="F78" i="16"/>
  <c r="L73" i="16"/>
  <c r="J73" i="16"/>
  <c r="H73" i="16"/>
  <c r="F73" i="16"/>
  <c r="L68" i="16"/>
  <c r="J68" i="16"/>
  <c r="H68" i="16"/>
  <c r="F68" i="16"/>
  <c r="L63" i="16"/>
  <c r="J63" i="16"/>
  <c r="H63" i="16"/>
  <c r="F63" i="16"/>
  <c r="L52" i="16"/>
  <c r="J52" i="16"/>
  <c r="H52" i="16"/>
  <c r="F52" i="16"/>
  <c r="L54" i="16"/>
  <c r="J54" i="16"/>
  <c r="H54" i="16"/>
  <c r="F54" i="16"/>
  <c r="L48" i="16"/>
  <c r="J48" i="16"/>
  <c r="H48" i="16"/>
  <c r="F48" i="16"/>
  <c r="L42" i="16"/>
  <c r="J42" i="16"/>
  <c r="H42" i="16"/>
  <c r="F42" i="16"/>
  <c r="L39" i="16"/>
  <c r="J39" i="16"/>
  <c r="H39" i="16"/>
  <c r="F39" i="16"/>
  <c r="L24" i="16"/>
  <c r="J24" i="16"/>
  <c r="H24" i="16"/>
  <c r="F24" i="16"/>
  <c r="L20" i="16"/>
  <c r="J20" i="16"/>
  <c r="H20" i="16"/>
  <c r="F20" i="16"/>
  <c r="L18" i="16"/>
  <c r="J18" i="16"/>
  <c r="H18" i="16"/>
  <c r="F18" i="16"/>
  <c r="L17" i="16"/>
  <c r="J17" i="16"/>
  <c r="H17" i="16"/>
  <c r="L16" i="16"/>
  <c r="J16" i="16"/>
  <c r="H16" i="16"/>
  <c r="F16" i="16"/>
  <c r="L21" i="16" l="1"/>
  <c r="J21" i="16"/>
  <c r="H21" i="16"/>
  <c r="F21" i="16"/>
  <c r="L15" i="16"/>
  <c r="J15" i="16"/>
  <c r="H15" i="16"/>
  <c r="F15" i="16"/>
  <c r="AB36" i="6" l="1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C50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AC49" i="6" s="1"/>
  <c r="J49" i="6"/>
  <c r="I49" i="6"/>
  <c r="H49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AC48" i="6" s="1"/>
  <c r="O48" i="6"/>
  <c r="N48" i="6"/>
  <c r="M48" i="6"/>
  <c r="L48" i="6"/>
  <c r="K48" i="6"/>
  <c r="J48" i="6"/>
  <c r="I48" i="6"/>
  <c r="H48" i="6"/>
  <c r="C48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AC47" i="6" s="1"/>
  <c r="J47" i="6"/>
  <c r="I47" i="6"/>
  <c r="H47" i="6"/>
  <c r="L242" i="16" l="1"/>
  <c r="J242" i="16"/>
  <c r="H242" i="16"/>
  <c r="F242" i="16"/>
  <c r="L199" i="16" l="1"/>
  <c r="J199" i="16"/>
  <c r="H199" i="16"/>
  <c r="F199" i="16"/>
  <c r="L155" i="16"/>
  <c r="J155" i="16"/>
  <c r="H155" i="16"/>
  <c r="F155" i="16"/>
  <c r="Q6" i="12" l="1"/>
  <c r="Q5" i="12" s="1"/>
  <c r="P6" i="12"/>
  <c r="P5" i="12" s="1"/>
  <c r="O5" i="12"/>
  <c r="D5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D39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D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D33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D29" i="5"/>
  <c r="F271" i="16"/>
  <c r="F267" i="16"/>
  <c r="L261" i="16"/>
  <c r="J261" i="16"/>
  <c r="H261" i="16"/>
  <c r="F261" i="16"/>
  <c r="L251" i="16"/>
  <c r="J251" i="16"/>
  <c r="H251" i="16"/>
  <c r="F251" i="16"/>
  <c r="L240" i="16"/>
  <c r="J240" i="16"/>
  <c r="H240" i="16"/>
  <c r="F240" i="16"/>
  <c r="L237" i="16"/>
  <c r="J237" i="16"/>
  <c r="H237" i="16"/>
  <c r="F237" i="16"/>
  <c r="L136" i="16"/>
  <c r="J136" i="16"/>
  <c r="H136" i="16"/>
  <c r="F136" i="16"/>
  <c r="L235" i="16"/>
  <c r="J235" i="16"/>
  <c r="H235" i="16"/>
  <c r="F235" i="16"/>
  <c r="L233" i="16"/>
  <c r="J233" i="16"/>
  <c r="H233" i="16"/>
  <c r="F233" i="16"/>
  <c r="L230" i="16"/>
  <c r="J230" i="16"/>
  <c r="H230" i="16"/>
  <c r="F230" i="16"/>
  <c r="L212" i="16"/>
  <c r="J212" i="16"/>
  <c r="H212" i="16"/>
  <c r="F212" i="16"/>
  <c r="L193" i="16"/>
  <c r="J193" i="16"/>
  <c r="H193" i="16"/>
  <c r="F193" i="16"/>
  <c r="L125" i="16"/>
  <c r="L122" i="16"/>
  <c r="J125" i="16"/>
  <c r="H125" i="16"/>
  <c r="F125" i="16"/>
  <c r="J122" i="16"/>
  <c r="H122" i="16"/>
  <c r="F122" i="16"/>
  <c r="L107" i="16"/>
  <c r="J107" i="16"/>
  <c r="H107" i="16"/>
  <c r="F107" i="16"/>
  <c r="L105" i="16"/>
  <c r="J105" i="16"/>
  <c r="H105" i="16"/>
  <c r="F105" i="16"/>
  <c r="L102" i="16"/>
  <c r="J102" i="16"/>
  <c r="H102" i="16"/>
  <c r="F102" i="16"/>
  <c r="L98" i="16"/>
  <c r="J98" i="16"/>
  <c r="H98" i="16"/>
  <c r="F98" i="16"/>
  <c r="L93" i="16"/>
  <c r="J93" i="16"/>
  <c r="H93" i="16"/>
  <c r="F93" i="16"/>
  <c r="L90" i="16"/>
  <c r="J90" i="16"/>
  <c r="H90" i="16"/>
  <c r="F90" i="16"/>
  <c r="L19" i="16"/>
  <c r="J19" i="16"/>
  <c r="H19" i="16"/>
  <c r="F19" i="16"/>
  <c r="L62" i="16"/>
  <c r="J62" i="16"/>
  <c r="H62" i="16"/>
  <c r="F62" i="16"/>
  <c r="AB11" i="5" l="1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D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D8" i="5"/>
  <c r="D67" i="5"/>
  <c r="D65" i="5"/>
  <c r="D6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D51" i="5"/>
  <c r="D55" i="5"/>
  <c r="D49" i="5"/>
  <c r="D45" i="5"/>
  <c r="D53" i="5"/>
  <c r="D47" i="5"/>
  <c r="D61" i="5" l="1"/>
  <c r="D59" i="5"/>
  <c r="D43" i="5"/>
  <c r="D25" i="5"/>
  <c r="D31" i="5"/>
  <c r="D37" i="5"/>
  <c r="D27" i="5"/>
  <c r="D20" i="5"/>
  <c r="D16" i="5"/>
  <c r="D14" i="5" l="1"/>
  <c r="D12" i="5"/>
  <c r="D4" i="5"/>
  <c r="D6" i="5"/>
  <c r="D18" i="5"/>
  <c r="L190" i="16"/>
  <c r="J190" i="16"/>
  <c r="H190" i="16"/>
  <c r="F190" i="16"/>
  <c r="L174" i="16"/>
  <c r="J174" i="16"/>
  <c r="H174" i="16"/>
  <c r="F174" i="16"/>
  <c r="F218" i="16" l="1"/>
  <c r="L218" i="16"/>
  <c r="J218" i="16"/>
  <c r="H218" i="16"/>
  <c r="L217" i="16"/>
  <c r="J217" i="16"/>
  <c r="H217" i="16"/>
  <c r="F217" i="16"/>
  <c r="L200" i="16"/>
  <c r="J200" i="16"/>
  <c r="H200" i="16"/>
  <c r="F200" i="16"/>
  <c r="L252" i="16"/>
  <c r="J252" i="16"/>
  <c r="H252" i="16"/>
  <c r="F252" i="16"/>
  <c r="L234" i="16"/>
  <c r="J234" i="16"/>
  <c r="H234" i="16"/>
  <c r="F234" i="16"/>
  <c r="L232" i="16"/>
  <c r="J232" i="16"/>
  <c r="H232" i="16"/>
  <c r="F232" i="16"/>
  <c r="L227" i="16"/>
  <c r="J227" i="16"/>
  <c r="H227" i="16"/>
  <c r="F227" i="16"/>
  <c r="L272" i="16"/>
  <c r="J272" i="16"/>
  <c r="H272" i="16"/>
  <c r="F272" i="16"/>
  <c r="L268" i="16"/>
  <c r="J268" i="16"/>
  <c r="H268" i="16"/>
  <c r="F268" i="16"/>
  <c r="L213" i="16"/>
  <c r="J213" i="16"/>
  <c r="H213" i="16"/>
  <c r="F213" i="16"/>
  <c r="L108" i="16"/>
  <c r="J108" i="16"/>
  <c r="H108" i="16"/>
  <c r="F108" i="16"/>
  <c r="L106" i="16"/>
  <c r="J106" i="16"/>
  <c r="H106" i="16"/>
  <c r="F106" i="16"/>
  <c r="L103" i="16"/>
  <c r="J103" i="16"/>
  <c r="H103" i="16"/>
  <c r="F103" i="16"/>
  <c r="L100" i="16"/>
  <c r="J100" i="16"/>
  <c r="H100" i="16"/>
  <c r="F100" i="16"/>
  <c r="L99" i="16"/>
  <c r="J99" i="16"/>
  <c r="H99" i="16"/>
  <c r="F99" i="16"/>
  <c r="L94" i="16"/>
  <c r="J94" i="16"/>
  <c r="H94" i="16"/>
  <c r="F94" i="16"/>
  <c r="L244" i="16"/>
  <c r="J244" i="16"/>
  <c r="H244" i="16"/>
  <c r="F244" i="16"/>
  <c r="L241" i="16"/>
  <c r="J241" i="16"/>
  <c r="H241" i="16"/>
  <c r="F241" i="16"/>
  <c r="L238" i="16"/>
  <c r="J238" i="16"/>
  <c r="H238" i="16"/>
  <c r="F238" i="16"/>
  <c r="L137" i="16"/>
  <c r="J137" i="16"/>
  <c r="H137" i="16"/>
  <c r="F137" i="16"/>
  <c r="H167" i="16"/>
  <c r="F167" i="16"/>
  <c r="L167" i="16"/>
  <c r="J167" i="16"/>
  <c r="L236" i="16"/>
  <c r="J236" i="16"/>
  <c r="H236" i="16"/>
  <c r="F236" i="16"/>
  <c r="F34" i="16"/>
  <c r="F111" i="16"/>
  <c r="F113" i="16"/>
  <c r="L91" i="16"/>
  <c r="J91" i="16"/>
  <c r="H91" i="16"/>
  <c r="F91" i="16"/>
  <c r="L231" i="16"/>
  <c r="J231" i="16"/>
  <c r="H231" i="16"/>
  <c r="F231" i="16"/>
  <c r="L228" i="16"/>
  <c r="J228" i="16"/>
  <c r="H228" i="16"/>
  <c r="F228" i="16"/>
  <c r="L223" i="16"/>
  <c r="J223" i="16"/>
  <c r="H223" i="16"/>
  <c r="F223" i="16"/>
  <c r="L194" i="16"/>
  <c r="J194" i="16"/>
  <c r="H194" i="16"/>
  <c r="F194" i="16"/>
  <c r="H188" i="16"/>
  <c r="F188" i="16"/>
  <c r="H257" i="16"/>
  <c r="F257" i="16"/>
  <c r="L207" i="16"/>
  <c r="J207" i="16"/>
  <c r="H207" i="16"/>
  <c r="F207" i="16"/>
  <c r="L229" i="16"/>
  <c r="J229" i="16"/>
  <c r="H229" i="16"/>
  <c r="F229" i="16"/>
  <c r="L226" i="16"/>
  <c r="J226" i="16"/>
  <c r="H226" i="16"/>
  <c r="F226" i="16"/>
  <c r="L225" i="16"/>
  <c r="J225" i="16"/>
  <c r="H225" i="16"/>
  <c r="F225" i="16"/>
  <c r="L224" i="16"/>
  <c r="J224" i="16"/>
  <c r="H224" i="16"/>
  <c r="F224" i="16"/>
  <c r="L221" i="16"/>
  <c r="J221" i="16"/>
  <c r="H221" i="16"/>
  <c r="F221" i="16"/>
  <c r="L222" i="16"/>
  <c r="J222" i="16"/>
  <c r="H222" i="16"/>
  <c r="L72" i="16"/>
  <c r="J72" i="16"/>
  <c r="H72" i="16"/>
  <c r="F72" i="16"/>
  <c r="L67" i="16"/>
  <c r="J67" i="16"/>
  <c r="H67" i="16"/>
  <c r="F67" i="16"/>
  <c r="L85" i="16"/>
  <c r="J85" i="16"/>
  <c r="H85" i="16"/>
  <c r="F85" i="16"/>
  <c r="L14" i="16"/>
  <c r="J14" i="16"/>
  <c r="H14" i="16"/>
  <c r="F14" i="16"/>
  <c r="L123" i="16"/>
  <c r="J123" i="16"/>
  <c r="H123" i="16"/>
  <c r="F123" i="16"/>
  <c r="L166" i="16"/>
  <c r="J166" i="16"/>
  <c r="H166" i="16"/>
  <c r="F166" i="16"/>
  <c r="L121" i="16"/>
  <c r="J121" i="16"/>
  <c r="H121" i="16"/>
  <c r="F121" i="16"/>
  <c r="L126" i="16"/>
  <c r="J126" i="16"/>
  <c r="H126" i="16"/>
  <c r="F126" i="16"/>
  <c r="L129" i="16"/>
  <c r="J129" i="16"/>
  <c r="H129" i="16"/>
  <c r="F129" i="16"/>
  <c r="L70" i="16"/>
  <c r="J70" i="16"/>
  <c r="H70" i="16"/>
  <c r="F70" i="16"/>
  <c r="L71" i="16"/>
  <c r="J71" i="16"/>
  <c r="H71" i="16"/>
  <c r="F71" i="16"/>
  <c r="L66" i="16"/>
  <c r="J66" i="16"/>
  <c r="H66" i="16"/>
  <c r="F66" i="16"/>
  <c r="L43" i="16"/>
  <c r="J43" i="16"/>
  <c r="H43" i="16"/>
  <c r="F43" i="16"/>
  <c r="L13" i="16"/>
  <c r="J13" i="16"/>
  <c r="H13" i="16"/>
  <c r="F13" i="16"/>
  <c r="L169" i="16"/>
  <c r="J169" i="16"/>
  <c r="H169" i="16"/>
  <c r="F169" i="16"/>
  <c r="L130" i="16"/>
  <c r="J130" i="16"/>
  <c r="H130" i="16"/>
  <c r="F130" i="16"/>
  <c r="L127" i="16"/>
  <c r="J127" i="16"/>
  <c r="H127" i="16"/>
  <c r="F127" i="16"/>
  <c r="L84" i="16"/>
  <c r="J84" i="16"/>
  <c r="H84" i="16"/>
  <c r="F84" i="16"/>
  <c r="L23" i="16"/>
  <c r="J23" i="16"/>
  <c r="H23" i="16"/>
  <c r="F23" i="16"/>
  <c r="L22" i="16"/>
  <c r="J22" i="16"/>
  <c r="H22" i="16"/>
  <c r="F22" i="16"/>
  <c r="L117" i="16"/>
  <c r="J117" i="16"/>
  <c r="H117" i="16"/>
  <c r="F117" i="16"/>
  <c r="L119" i="16"/>
  <c r="J119" i="16"/>
  <c r="H119" i="16"/>
  <c r="F119" i="16"/>
  <c r="L118" i="16"/>
  <c r="J118" i="16"/>
  <c r="H118" i="16"/>
  <c r="F118" i="16"/>
  <c r="L116" i="16"/>
  <c r="J116" i="16"/>
  <c r="H116" i="16"/>
  <c r="F116" i="16"/>
  <c r="F222" i="16" l="1"/>
  <c r="L263" i="16"/>
  <c r="J263" i="16"/>
  <c r="H263" i="16"/>
  <c r="F263" i="16"/>
  <c r="L264" i="16"/>
  <c r="J264" i="16"/>
  <c r="H264" i="16"/>
  <c r="F264" i="16"/>
  <c r="L156" i="16"/>
  <c r="J156" i="16"/>
  <c r="H156" i="16"/>
  <c r="F156" i="16"/>
  <c r="F181" i="16"/>
  <c r="L181" i="16"/>
  <c r="J181" i="16"/>
  <c r="H181" i="16"/>
  <c r="L179" i="16"/>
  <c r="J179" i="16"/>
  <c r="H179" i="16"/>
  <c r="F179" i="16"/>
  <c r="L180" i="16"/>
  <c r="J180" i="16"/>
  <c r="H180" i="16"/>
  <c r="F180" i="16"/>
  <c r="L172" i="16"/>
  <c r="J172" i="16"/>
  <c r="H172" i="16"/>
  <c r="F172" i="16"/>
  <c r="F175" i="16"/>
  <c r="H175" i="16"/>
  <c r="J175" i="16"/>
  <c r="L175" i="16"/>
  <c r="L177" i="16"/>
  <c r="J177" i="16"/>
  <c r="L176" i="16"/>
  <c r="J176" i="16"/>
  <c r="H177" i="16"/>
  <c r="F177" i="16"/>
  <c r="H176" i="16"/>
  <c r="F176" i="16"/>
  <c r="L216" i="16"/>
  <c r="J216" i="16"/>
  <c r="H216" i="16"/>
  <c r="F216" i="16"/>
  <c r="L162" i="16"/>
  <c r="J162" i="16"/>
  <c r="H162" i="16"/>
  <c r="F162" i="16"/>
  <c r="L161" i="16"/>
  <c r="J161" i="16"/>
  <c r="H161" i="16"/>
  <c r="F161" i="16"/>
  <c r="L206" i="16"/>
  <c r="J206" i="16"/>
  <c r="H206" i="16"/>
  <c r="F206" i="16"/>
  <c r="L205" i="16"/>
  <c r="J205" i="16"/>
  <c r="H205" i="16"/>
  <c r="F205" i="16"/>
  <c r="L151" i="16"/>
  <c r="J151" i="16"/>
  <c r="H151" i="16"/>
  <c r="F151" i="16"/>
  <c r="L115" i="16"/>
  <c r="J115" i="16"/>
  <c r="H115" i="16"/>
  <c r="F115" i="16"/>
  <c r="L114" i="16"/>
  <c r="J114" i="16"/>
  <c r="H114" i="16"/>
  <c r="F114" i="16"/>
  <c r="L202" i="16"/>
  <c r="J202" i="16"/>
  <c r="H202" i="16"/>
  <c r="F202" i="16"/>
  <c r="L148" i="16"/>
  <c r="J148" i="16"/>
  <c r="H148" i="16"/>
  <c r="F148" i="16"/>
  <c r="H147" i="16"/>
  <c r="F147" i="16"/>
  <c r="L147" i="16"/>
  <c r="J147" i="16"/>
  <c r="L146" i="16"/>
  <c r="J146" i="16"/>
  <c r="H146" i="16"/>
  <c r="F146" i="16"/>
  <c r="L145" i="16"/>
  <c r="J145" i="16"/>
  <c r="H145" i="16"/>
  <c r="F145" i="16"/>
  <c r="L183" i="16"/>
  <c r="J183" i="16"/>
  <c r="H183" i="16"/>
  <c r="F183" i="16"/>
  <c r="L182" i="16"/>
  <c r="J182" i="16"/>
  <c r="H182" i="16"/>
  <c r="F182" i="16"/>
  <c r="L186" i="16"/>
  <c r="J186" i="16"/>
  <c r="H186" i="16"/>
  <c r="F186" i="16"/>
  <c r="L188" i="16"/>
  <c r="J188" i="16"/>
  <c r="L189" i="16"/>
  <c r="J189" i="16"/>
  <c r="H189" i="16"/>
  <c r="F189" i="16"/>
  <c r="L187" i="16"/>
  <c r="J187" i="16"/>
  <c r="H187" i="16"/>
  <c r="F187" i="16"/>
  <c r="L165" i="16"/>
  <c r="J165" i="16"/>
  <c r="H165" i="16"/>
  <c r="F165" i="16"/>
  <c r="L164" i="16"/>
  <c r="J164" i="16"/>
  <c r="H164" i="16"/>
  <c r="F164" i="16"/>
  <c r="L257" i="16"/>
  <c r="J257" i="16"/>
  <c r="L254" i="16"/>
  <c r="J254" i="16"/>
  <c r="H254" i="16"/>
  <c r="F254" i="16"/>
  <c r="L253" i="16"/>
  <c r="J253" i="16"/>
  <c r="H253" i="16"/>
  <c r="F253" i="16"/>
  <c r="L260" i="16"/>
  <c r="J260" i="16"/>
  <c r="H260" i="16"/>
  <c r="F260" i="16"/>
  <c r="L259" i="16"/>
  <c r="J259" i="16"/>
  <c r="H259" i="16"/>
  <c r="F259" i="16"/>
  <c r="L132" i="16"/>
  <c r="J132" i="16"/>
  <c r="H132" i="16"/>
  <c r="F132" i="16"/>
  <c r="L140" i="16"/>
  <c r="J140" i="16"/>
  <c r="H140" i="16"/>
  <c r="F140" i="16"/>
  <c r="L133" i="16"/>
  <c r="J133" i="16"/>
  <c r="H133" i="16"/>
  <c r="F133" i="16"/>
  <c r="L153" i="16"/>
  <c r="J153" i="16"/>
  <c r="H153" i="16"/>
  <c r="F153" i="16"/>
  <c r="L142" i="16"/>
  <c r="J142" i="16"/>
  <c r="H142" i="16"/>
  <c r="F142" i="16"/>
  <c r="L141" i="16"/>
  <c r="J141" i="16"/>
  <c r="H141" i="16"/>
  <c r="F141" i="16"/>
  <c r="L152" i="16"/>
  <c r="J152" i="16"/>
  <c r="H152" i="16"/>
  <c r="F152" i="16"/>
  <c r="L262" i="16"/>
  <c r="J262" i="16"/>
  <c r="H262" i="16"/>
  <c r="F262" i="16"/>
  <c r="L110" i="16"/>
  <c r="J110" i="16"/>
  <c r="H110" i="16"/>
  <c r="F110" i="16"/>
  <c r="L113" i="16"/>
  <c r="J113" i="16"/>
  <c r="H113" i="16"/>
  <c r="L111" i="16"/>
  <c r="J111" i="16"/>
  <c r="H111" i="16"/>
  <c r="L34" i="16"/>
  <c r="J34" i="16"/>
  <c r="H34" i="16"/>
  <c r="L33" i="16"/>
  <c r="J33" i="16"/>
  <c r="H33" i="16"/>
  <c r="F33" i="16"/>
  <c r="L77" i="16"/>
  <c r="J77" i="16"/>
  <c r="H77" i="16"/>
  <c r="F77" i="16"/>
  <c r="L76" i="16"/>
  <c r="J76" i="16"/>
  <c r="H76" i="16"/>
  <c r="F76" i="16"/>
  <c r="L38" i="16"/>
  <c r="J38" i="16"/>
  <c r="H38" i="16"/>
  <c r="F38" i="16"/>
  <c r="L37" i="16"/>
  <c r="J37" i="16"/>
  <c r="H37" i="16"/>
  <c r="F37" i="16"/>
  <c r="L88" i="16"/>
  <c r="J88" i="16"/>
  <c r="H88" i="16"/>
  <c r="F88" i="16"/>
  <c r="L87" i="16"/>
  <c r="J87" i="16"/>
  <c r="H87" i="16"/>
  <c r="F87" i="16"/>
  <c r="L81" i="16"/>
  <c r="J81" i="16"/>
  <c r="H81" i="16"/>
  <c r="F81" i="16"/>
  <c r="L80" i="16"/>
  <c r="J80" i="16"/>
  <c r="H80" i="16"/>
  <c r="F80" i="16"/>
  <c r="L79" i="16"/>
  <c r="J79" i="16"/>
  <c r="H79" i="16"/>
  <c r="F79" i="16"/>
  <c r="L65" i="16"/>
  <c r="J65" i="16"/>
  <c r="H65" i="16"/>
  <c r="F65" i="16"/>
  <c r="L64" i="16"/>
  <c r="J64" i="16"/>
  <c r="H64" i="16"/>
  <c r="F64" i="16"/>
  <c r="L46" i="16"/>
  <c r="J46" i="16"/>
  <c r="H46" i="16"/>
  <c r="F46" i="16"/>
  <c r="L47" i="16"/>
  <c r="J47" i="16"/>
  <c r="H47" i="16"/>
  <c r="F47" i="16"/>
  <c r="L30" i="16"/>
  <c r="J30" i="16"/>
  <c r="H30" i="16"/>
  <c r="F30" i="16"/>
  <c r="L29" i="16"/>
  <c r="J29" i="16"/>
  <c r="H29" i="16"/>
  <c r="F29" i="16"/>
  <c r="L12" i="16"/>
  <c r="J12" i="16"/>
  <c r="H12" i="16"/>
  <c r="F12" i="16"/>
  <c r="L11" i="16"/>
  <c r="J11" i="16"/>
  <c r="H11" i="16"/>
  <c r="F11" i="16"/>
  <c r="L10" i="16"/>
  <c r="J10" i="16"/>
  <c r="H10" i="16"/>
  <c r="F10" i="16"/>
  <c r="L9" i="16"/>
  <c r="J9" i="16"/>
  <c r="H9" i="16"/>
  <c r="F9" i="16"/>
  <c r="L8" i="16"/>
  <c r="J8" i="16"/>
  <c r="H8" i="16"/>
  <c r="F8" i="16"/>
  <c r="L7" i="16"/>
  <c r="J7" i="16"/>
  <c r="H7" i="16"/>
  <c r="F7" i="16"/>
  <c r="L6" i="16"/>
  <c r="J6" i="16"/>
  <c r="H6" i="16"/>
  <c r="F6" i="16"/>
  <c r="L44" i="16"/>
  <c r="J44" i="16"/>
  <c r="H44" i="16"/>
  <c r="F44" i="16"/>
  <c r="L41" i="16"/>
  <c r="J41" i="16"/>
  <c r="H41" i="16"/>
  <c r="F41" i="16"/>
  <c r="L40" i="16"/>
  <c r="J40" i="16"/>
  <c r="H40" i="16"/>
  <c r="F40" i="16"/>
  <c r="L61" i="16"/>
  <c r="J61" i="16"/>
  <c r="H61" i="16"/>
  <c r="F61" i="16"/>
  <c r="L60" i="16"/>
  <c r="J60" i="16"/>
  <c r="H60" i="16"/>
  <c r="F60" i="16"/>
  <c r="L59" i="16"/>
  <c r="J59" i="16"/>
  <c r="H59" i="16"/>
  <c r="F59" i="16"/>
  <c r="L56" i="16"/>
  <c r="J56" i="16"/>
  <c r="H56" i="16"/>
  <c r="F56" i="16"/>
  <c r="L55" i="16"/>
  <c r="J55" i="16"/>
  <c r="H55" i="16"/>
  <c r="F55" i="16"/>
  <c r="L51" i="16" l="1"/>
  <c r="J51" i="16"/>
  <c r="H51" i="16"/>
  <c r="F51" i="16"/>
  <c r="L53" i="16" l="1"/>
  <c r="J53" i="16"/>
  <c r="H53" i="16"/>
  <c r="F53" i="16"/>
  <c r="I5" i="5" l="1"/>
  <c r="AB51" i="5" l="1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AC51" i="5" s="1"/>
  <c r="K51" i="5"/>
  <c r="J51" i="5"/>
  <c r="I51" i="5"/>
  <c r="H51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B55" i="5" l="1"/>
  <c r="AA55" i="5"/>
  <c r="Z55" i="5"/>
  <c r="Y55" i="5"/>
  <c r="X55" i="5"/>
  <c r="W55" i="5"/>
  <c r="V55" i="5"/>
  <c r="U55" i="5"/>
  <c r="T55" i="5"/>
  <c r="S55" i="5"/>
  <c r="R55" i="5"/>
  <c r="Q55" i="5"/>
  <c r="AC55" i="5" s="1"/>
  <c r="P55" i="5"/>
  <c r="O55" i="5"/>
  <c r="N55" i="5"/>
  <c r="M55" i="5"/>
  <c r="L55" i="5"/>
  <c r="K55" i="5"/>
  <c r="J55" i="5"/>
  <c r="I55" i="5"/>
  <c r="H55" i="5"/>
  <c r="AB44" i="6" l="1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AB45" i="5" l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C45" i="5" s="1"/>
  <c r="J45" i="5"/>
  <c r="I45" i="5"/>
  <c r="H45" i="5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H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</calcChain>
</file>

<file path=xl/sharedStrings.xml><?xml version="1.0" encoding="utf-8"?>
<sst xmlns="http://schemas.openxmlformats.org/spreadsheetml/2006/main" count="34694" uniqueCount="5848">
  <si>
    <t>Finish Style Name &amp; Numbering : Interior Finish</t>
    <phoneticPr fontId="6" type="noConversion"/>
  </si>
  <si>
    <t>* 동일 Finish Material 의 두께, Size, 높이가 다른 경우 =&gt; 별도 구분 않함.</t>
    <phoneticPr fontId="6" type="noConversion"/>
  </si>
  <si>
    <t>※ Finish Style Schedule :</t>
    <phoneticPr fontId="6" type="noConversion"/>
  </si>
  <si>
    <t>(기본 입력된 정보)</t>
    <phoneticPr fontId="6" type="noConversion"/>
  </si>
  <si>
    <t>Style No (Key Name)</t>
    <phoneticPr fontId="6" type="noConversion"/>
  </si>
  <si>
    <t>Style Name</t>
    <phoneticPr fontId="6" type="noConversion"/>
  </si>
  <si>
    <t>표준Size(Ref.)</t>
    <phoneticPr fontId="6" type="noConversion"/>
  </si>
  <si>
    <t>Floor Finish 1~4</t>
    <phoneticPr fontId="6" type="noConversion"/>
  </si>
  <si>
    <t xml:space="preserve">※ Finish Schedule : </t>
    <phoneticPr fontId="6" type="noConversion"/>
  </si>
  <si>
    <t>(설계자의 설계 추가 입력 정보)</t>
    <phoneticPr fontId="6" type="noConversion"/>
  </si>
  <si>
    <t>실제 적용 두께, Size</t>
    <phoneticPr fontId="6" type="noConversion"/>
  </si>
  <si>
    <t>Floor Finish</t>
    <phoneticPr fontId="6" type="noConversion"/>
  </si>
  <si>
    <t>Floor</t>
    <phoneticPr fontId="6" type="noConversion"/>
  </si>
  <si>
    <t>Floor Finish Style Name</t>
    <phoneticPr fontId="6" type="noConversion"/>
  </si>
  <si>
    <t>Floor Finish Ref.</t>
    <phoneticPr fontId="6" type="noConversion"/>
  </si>
  <si>
    <t>Floor-Base Material</t>
    <phoneticPr fontId="6" type="noConversion"/>
  </si>
  <si>
    <t>Floor Finish-1</t>
    <phoneticPr fontId="6" type="noConversion"/>
  </si>
  <si>
    <t>Floor Finish-2</t>
    <phoneticPr fontId="6" type="noConversion"/>
  </si>
  <si>
    <t>Floor Finish-3</t>
    <phoneticPr fontId="6" type="noConversion"/>
  </si>
  <si>
    <t>Floor Finish-4</t>
    <phoneticPr fontId="6" type="noConversion"/>
  </si>
  <si>
    <t>Remark</t>
    <phoneticPr fontId="6" type="noConversion"/>
  </si>
  <si>
    <t>Painting</t>
    <phoneticPr fontId="6" type="noConversion"/>
  </si>
  <si>
    <t>F01</t>
    <phoneticPr fontId="6" type="noConversion"/>
  </si>
  <si>
    <t>Acrylic Emulsion Paint on Steel Trowel Finish</t>
    <phoneticPr fontId="6" type="noConversion"/>
  </si>
  <si>
    <t>Concrete Slab</t>
    <phoneticPr fontId="6" type="noConversion"/>
  </si>
  <si>
    <t>Steel Trowel Finish</t>
    <phoneticPr fontId="6" type="noConversion"/>
  </si>
  <si>
    <t>Acrylic Emulsion Paint</t>
    <phoneticPr fontId="6" type="noConversion"/>
  </si>
  <si>
    <t>F02</t>
    <phoneticPr fontId="6" type="noConversion"/>
  </si>
  <si>
    <t>Water Emulsion Paint on Steel Trowel Finish</t>
    <phoneticPr fontId="6" type="noConversion"/>
  </si>
  <si>
    <t>Water Emulsion Paint</t>
  </si>
  <si>
    <t>F03</t>
    <phoneticPr fontId="6" type="noConversion"/>
  </si>
  <si>
    <t>Acid Resistant Paint on Steel Trowel Finish</t>
    <phoneticPr fontId="9" type="noConversion"/>
  </si>
  <si>
    <t>Acid/Alkaline Resistant Paint</t>
    <phoneticPr fontId="9" type="noConversion"/>
  </si>
  <si>
    <t>F04</t>
    <phoneticPr fontId="6" type="noConversion"/>
  </si>
  <si>
    <t>Oil Based Paint on Steel Trowel Finish</t>
    <phoneticPr fontId="6" type="noConversion"/>
  </si>
  <si>
    <t>Oil Based Paint</t>
  </si>
  <si>
    <t>F05</t>
    <phoneticPr fontId="6" type="noConversion"/>
  </si>
  <si>
    <t>Anti-Dust Paint on Steel Trowel Finish</t>
    <phoneticPr fontId="6" type="noConversion"/>
  </si>
  <si>
    <t>Anti-Dust Paint</t>
  </si>
  <si>
    <t>F06A</t>
    <phoneticPr fontId="6" type="noConversion"/>
  </si>
  <si>
    <t>Non-Slip Epoxy Paint on Steel Trowel Finish</t>
    <phoneticPr fontId="6" type="noConversion"/>
  </si>
  <si>
    <t>Epoxy Paint</t>
  </si>
  <si>
    <t>Epoxy Paint 
(용제형, 0.1mm 이하) : epoxy resin + polyamine hardener(경화제)</t>
    <phoneticPr fontId="6" type="noConversion"/>
  </si>
  <si>
    <t>F06B</t>
    <phoneticPr fontId="6" type="noConversion"/>
  </si>
  <si>
    <t>Non-Slip Epoxy Paint on Screed</t>
    <phoneticPr fontId="6" type="noConversion"/>
  </si>
  <si>
    <t>Screed</t>
    <phoneticPr fontId="6" type="noConversion"/>
  </si>
  <si>
    <t>F06C</t>
    <phoneticPr fontId="6" type="noConversion"/>
  </si>
  <si>
    <t>Non-Slip Epoxy Paint on Fair Faced Concrete</t>
    <phoneticPr fontId="6" type="noConversion"/>
  </si>
  <si>
    <t>Gray APCS-12</t>
    <phoneticPr fontId="6" type="noConversion"/>
  </si>
  <si>
    <t>F07A</t>
    <phoneticPr fontId="6" type="noConversion"/>
  </si>
  <si>
    <t>Epoxy Based Sealer</t>
  </si>
  <si>
    <t>Epoxy Based Sealer</t>
    <phoneticPr fontId="6" type="noConversion"/>
  </si>
  <si>
    <t>Epoxy Coating
(무용제형, 3mm 전후), : epoxy resin + polyamine hardener(경화제)</t>
    <phoneticPr fontId="6" type="noConversion"/>
  </si>
  <si>
    <t>F07B</t>
    <phoneticPr fontId="6" type="noConversion"/>
  </si>
  <si>
    <t>Epoxy Coating on Steel Trowel Finish</t>
    <phoneticPr fontId="6" type="noConversion"/>
  </si>
  <si>
    <t>F07C</t>
    <phoneticPr fontId="6" type="noConversion"/>
  </si>
  <si>
    <t>Epoxy Screed and Seal Coat on Steel Trowel Finish</t>
    <phoneticPr fontId="6" type="noConversion"/>
  </si>
  <si>
    <t>Epoxy Screed  
(Mortar 5~20mm), : epoxy resin mortar+ polyamine hardener</t>
    <phoneticPr fontId="6" type="noConversion"/>
  </si>
  <si>
    <t>F08</t>
    <phoneticPr fontId="6" type="noConversion"/>
  </si>
  <si>
    <t>Heavy Duty Self-Leveling Epoxy on Steel Trowel Finish</t>
    <phoneticPr fontId="6" type="noConversion"/>
  </si>
  <si>
    <t xml:space="preserve">5mm </t>
    <phoneticPr fontId="6" type="noConversion"/>
  </si>
  <si>
    <t>Epoxy Lining</t>
    <phoneticPr fontId="6" type="noConversion"/>
  </si>
  <si>
    <t>Self-Leveling Epoxy Floors</t>
    <phoneticPr fontId="6" type="noConversion"/>
  </si>
  <si>
    <t>F09</t>
    <phoneticPr fontId="6" type="noConversion"/>
  </si>
  <si>
    <t>Road Marker Paint</t>
  </si>
  <si>
    <t>F10</t>
    <phoneticPr fontId="6" type="noConversion"/>
  </si>
  <si>
    <t>White Strips for Parking Place</t>
  </si>
  <si>
    <t>F11</t>
    <phoneticPr fontId="6" type="noConversion"/>
  </si>
  <si>
    <t>Non-Slip Chemical Resistant Epoxy Paint on Steel Trowel Finish</t>
    <phoneticPr fontId="6" type="noConversion"/>
  </si>
  <si>
    <t>Chemical Resistant Paint</t>
    <phoneticPr fontId="9" type="noConversion"/>
  </si>
  <si>
    <t>Tile</t>
    <phoneticPr fontId="6" type="noConversion"/>
  </si>
  <si>
    <t>F31A</t>
    <phoneticPr fontId="6" type="noConversion"/>
  </si>
  <si>
    <t>Non-Slip Unglazed Ceramic Tile on Screed</t>
    <phoneticPr fontId="6" type="noConversion"/>
  </si>
  <si>
    <t>Ceramic Tile</t>
  </si>
  <si>
    <t>F31B</t>
    <phoneticPr fontId="6" type="noConversion"/>
  </si>
  <si>
    <t>Non-Slip Unglazed Ceramic Tile on Screed + Liquid Waterproofing</t>
    <phoneticPr fontId="6" type="noConversion"/>
  </si>
  <si>
    <t>Liquid Waterproofing</t>
  </si>
  <si>
    <t>F31C</t>
    <phoneticPr fontId="6" type="noConversion"/>
  </si>
  <si>
    <t>Non-Slip Unglazed Ceramic Tile on Screed + Waterproof Membrane</t>
    <phoneticPr fontId="6" type="noConversion"/>
  </si>
  <si>
    <t>Waterproof Membrane</t>
    <phoneticPr fontId="6" type="noConversion"/>
  </si>
  <si>
    <t>F32</t>
    <phoneticPr fontId="6" type="noConversion"/>
  </si>
  <si>
    <t>Acid Resistant Ceramic Tile on Screed</t>
    <phoneticPr fontId="6" type="noConversion"/>
  </si>
  <si>
    <t>Acid/Alkaline Resistant Tile</t>
  </si>
  <si>
    <t>F33</t>
  </si>
  <si>
    <t>Terrazzo Tile on Cement Screed</t>
    <phoneticPr fontId="6" type="noConversion"/>
  </si>
  <si>
    <t>Terrazzo Tile</t>
  </si>
  <si>
    <t>F34A</t>
    <phoneticPr fontId="6" type="noConversion"/>
  </si>
  <si>
    <t>Vinyl Tile on Screed</t>
    <phoneticPr fontId="6" type="noConversion"/>
  </si>
  <si>
    <t>Vinyl Tile</t>
  </si>
  <si>
    <t>F34B</t>
    <phoneticPr fontId="6" type="noConversion"/>
  </si>
  <si>
    <t>Vinyl Tile on Steel Trowel Finish</t>
    <phoneticPr fontId="6" type="noConversion"/>
  </si>
  <si>
    <t>F35</t>
  </si>
  <si>
    <t>Anti-Static Vinyl Tile on Steel Trowel Finish</t>
    <phoneticPr fontId="6" type="noConversion"/>
  </si>
  <si>
    <t>Anti-Static Vinyl Tile</t>
  </si>
  <si>
    <t>F36</t>
  </si>
  <si>
    <t>Granite Tile</t>
    <phoneticPr fontId="6" type="noConversion"/>
  </si>
  <si>
    <t>F37A</t>
    <phoneticPr fontId="6" type="noConversion"/>
  </si>
  <si>
    <t>Marble Tile on Screed</t>
    <phoneticPr fontId="6" type="noConversion"/>
  </si>
  <si>
    <t>Marble Tile</t>
  </si>
  <si>
    <t>F37B</t>
    <phoneticPr fontId="6" type="noConversion"/>
  </si>
  <si>
    <t>Natural Stone / Marble on Screed</t>
    <phoneticPr fontId="6" type="noConversion"/>
  </si>
  <si>
    <t>F38</t>
  </si>
  <si>
    <t>Stone Tile</t>
  </si>
  <si>
    <t>F39</t>
  </si>
  <si>
    <t>Concrete Tile</t>
  </si>
  <si>
    <t>F40</t>
  </si>
  <si>
    <t>Mosaic Tile</t>
  </si>
  <si>
    <t>F41</t>
  </si>
  <si>
    <t>Porcelain Tile on Steel Trowel Finish</t>
    <phoneticPr fontId="6" type="noConversion"/>
  </si>
  <si>
    <t>Porcelain Tile</t>
    <phoneticPr fontId="6" type="noConversion"/>
  </si>
  <si>
    <t>F42</t>
  </si>
  <si>
    <t>Rubber Tile on Screed</t>
    <phoneticPr fontId="6" type="noConversion"/>
  </si>
  <si>
    <t>Rubber Tile</t>
  </si>
  <si>
    <t>Hardener</t>
    <phoneticPr fontId="6" type="noConversion"/>
  </si>
  <si>
    <t>F51</t>
    <phoneticPr fontId="6" type="noConversion"/>
  </si>
  <si>
    <t>F52</t>
    <phoneticPr fontId="6" type="noConversion"/>
  </si>
  <si>
    <t>Brushed(Broom) Finish</t>
  </si>
  <si>
    <t>F53A</t>
    <phoneticPr fontId="6" type="noConversion"/>
  </si>
  <si>
    <t>Hardener Finish(Powder Type)</t>
    <phoneticPr fontId="6" type="noConversion"/>
  </si>
  <si>
    <t>F53B</t>
    <phoneticPr fontId="6" type="noConversion"/>
  </si>
  <si>
    <t>F54A</t>
    <phoneticPr fontId="6" type="noConversion"/>
  </si>
  <si>
    <t>Hardener Finish(Liquid Type) on Steel Trowel Finish</t>
    <phoneticPr fontId="6" type="noConversion"/>
  </si>
  <si>
    <t>Hardener Finish(Liquid Type)</t>
    <phoneticPr fontId="6" type="noConversion"/>
  </si>
  <si>
    <t>F54B</t>
    <phoneticPr fontId="6" type="noConversion"/>
  </si>
  <si>
    <t>Non-Slip Epoxy Paint with Epoxy Hardener on Steel Trowel Finish</t>
    <phoneticPr fontId="6" type="noConversion"/>
  </si>
  <si>
    <t>Mat</t>
    <phoneticPr fontId="6" type="noConversion"/>
  </si>
  <si>
    <t>F71</t>
    <phoneticPr fontId="6" type="noConversion"/>
  </si>
  <si>
    <t>Carpet</t>
  </si>
  <si>
    <t>F72</t>
    <phoneticPr fontId="6" type="noConversion"/>
  </si>
  <si>
    <t>Carpet Tile on Screed</t>
    <phoneticPr fontId="6" type="noConversion"/>
  </si>
  <si>
    <t>Carpet Tile</t>
  </si>
  <si>
    <t>F73</t>
    <phoneticPr fontId="6" type="noConversion"/>
  </si>
  <si>
    <t>Matwell</t>
    <phoneticPr fontId="6" type="noConversion"/>
  </si>
  <si>
    <t>Recess Floor Mat</t>
  </si>
  <si>
    <t>F74</t>
    <phoneticPr fontId="6" type="noConversion"/>
  </si>
  <si>
    <t>Entrance Floor Mats and Frame</t>
  </si>
  <si>
    <t>Raised Floor</t>
    <phoneticPr fontId="6" type="noConversion"/>
  </si>
  <si>
    <t>F91</t>
    <phoneticPr fontId="6" type="noConversion"/>
  </si>
  <si>
    <t>Anti-Dust Epoxy Paint on Steel trowel Finish
+ Anti-Static Vinyl Tile on Raised Floor</t>
    <phoneticPr fontId="6" type="noConversion"/>
  </si>
  <si>
    <t>600x600, H=1000</t>
    <phoneticPr fontId="6" type="noConversion"/>
  </si>
  <si>
    <t>Raised Floor_Anti-Static Vinyl Tile</t>
    <phoneticPr fontId="6" type="noConversion"/>
  </si>
  <si>
    <t>F92</t>
    <phoneticPr fontId="6" type="noConversion"/>
  </si>
  <si>
    <t>Raised Floor</t>
  </si>
  <si>
    <t>Raised Floor_Carpet Tile</t>
    <phoneticPr fontId="6" type="noConversion"/>
  </si>
  <si>
    <t>F93</t>
    <phoneticPr fontId="6" type="noConversion"/>
  </si>
  <si>
    <t>Raised Floor_Marble</t>
    <phoneticPr fontId="6" type="noConversion"/>
  </si>
  <si>
    <t>N.A</t>
    <phoneticPr fontId="6" type="noConversion"/>
  </si>
  <si>
    <t>기준</t>
    <phoneticPr fontId="6" type="noConversion"/>
  </si>
  <si>
    <t>Screed 적용 기준</t>
    <phoneticPr fontId="6" type="noConversion"/>
  </si>
  <si>
    <t>구배가 필요한 바닥마감에만 적용</t>
    <phoneticPr fontId="6" type="noConversion"/>
  </si>
  <si>
    <t>Hardener위 Epoxy 기준</t>
    <phoneticPr fontId="6" type="noConversion"/>
  </si>
  <si>
    <t>Hardener위 Epoxy 작업 어려움</t>
    <phoneticPr fontId="6" type="noConversion"/>
  </si>
  <si>
    <t>Epoxy Paint / Epoxy Based Sealer / Epoxy Lining 기준</t>
    <phoneticPr fontId="6" type="noConversion"/>
  </si>
  <si>
    <t>두께 : Epoxy Paint &lt; Epoxy Coating &lt; Self-Leveling Epoxy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</si>
  <si>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</si>
  <si>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</si>
  <si>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Base Finish</t>
    <phoneticPr fontId="6" type="noConversion"/>
  </si>
  <si>
    <t>Base</t>
    <phoneticPr fontId="6" type="noConversion"/>
  </si>
  <si>
    <t>Base Finish Style Name</t>
    <phoneticPr fontId="6" type="noConversion"/>
  </si>
  <si>
    <t>Base Finish Ref.</t>
    <phoneticPr fontId="6" type="noConversion"/>
  </si>
  <si>
    <t>Base-Base Material</t>
    <phoneticPr fontId="6" type="noConversion"/>
  </si>
  <si>
    <t>Base Finish-1</t>
    <phoneticPr fontId="6" type="noConversion"/>
  </si>
  <si>
    <t>Base Finish-2</t>
    <phoneticPr fontId="6" type="noConversion"/>
  </si>
  <si>
    <t>Base Finish-3</t>
    <phoneticPr fontId="6" type="noConversion"/>
  </si>
  <si>
    <t>Base Finish-4</t>
    <phoneticPr fontId="6" type="noConversion"/>
  </si>
  <si>
    <t>B01</t>
    <phoneticPr fontId="6" type="noConversion"/>
  </si>
  <si>
    <t>Concrete Wall
/ Masonry Wall 
/ Dry Wall</t>
    <phoneticPr fontId="6" type="noConversion"/>
  </si>
  <si>
    <t>B02</t>
    <phoneticPr fontId="6" type="noConversion"/>
  </si>
  <si>
    <t>Acid Resistant Paint</t>
    <phoneticPr fontId="9" type="noConversion"/>
  </si>
  <si>
    <t>Acid/Alkaline Resistant Paint</t>
  </si>
  <si>
    <t>B03</t>
    <phoneticPr fontId="6" type="noConversion"/>
  </si>
  <si>
    <t>Epoxy Paint</t>
    <phoneticPr fontId="6" type="noConversion"/>
  </si>
  <si>
    <t>SACE</t>
    <phoneticPr fontId="6" type="noConversion"/>
  </si>
  <si>
    <t>B04</t>
    <phoneticPr fontId="6" type="noConversion"/>
  </si>
  <si>
    <t>Chemical Resistant Epoxy Paint</t>
    <phoneticPr fontId="6" type="noConversion"/>
  </si>
  <si>
    <t>Chemical Resistant Paint</t>
  </si>
  <si>
    <t>B31</t>
    <phoneticPr fontId="6" type="noConversion"/>
  </si>
  <si>
    <t>Unglazed Ceramic Tile</t>
    <phoneticPr fontId="6" type="noConversion"/>
  </si>
  <si>
    <t>Concrete Wall
/ Masonry Wall</t>
    <phoneticPr fontId="6" type="noConversion"/>
  </si>
  <si>
    <t>Unglazed Ceramic Tile</t>
  </si>
  <si>
    <t>B32</t>
    <phoneticPr fontId="6" type="noConversion"/>
  </si>
  <si>
    <t>Coved Ceramic Tile</t>
    <phoneticPr fontId="6" type="noConversion"/>
  </si>
  <si>
    <t>Glazed Ceramic Tile</t>
    <phoneticPr fontId="6" type="noConversion"/>
  </si>
  <si>
    <t>B33</t>
  </si>
  <si>
    <t>Acid Resistant Ceramic Tile</t>
    <phoneticPr fontId="6" type="noConversion"/>
  </si>
  <si>
    <t>Acid/Alkaline Resistant Tile</t>
    <phoneticPr fontId="6" type="noConversion"/>
  </si>
  <si>
    <t>B34</t>
  </si>
  <si>
    <t>Terrazzo Tile</t>
    <phoneticPr fontId="6" type="noConversion"/>
  </si>
  <si>
    <t>B35A</t>
    <phoneticPr fontId="6" type="noConversion"/>
  </si>
  <si>
    <t>Coved Vinyl Tile</t>
    <phoneticPr fontId="6" type="noConversion"/>
  </si>
  <si>
    <t>Vinyl Tile</t>
    <phoneticPr fontId="6" type="noConversion"/>
  </si>
  <si>
    <t>Vinyl Tile = PVC Tile (polyvinyl chloride)</t>
    <phoneticPr fontId="6" type="noConversion"/>
  </si>
  <si>
    <t>B35B</t>
    <phoneticPr fontId="6" type="noConversion"/>
  </si>
  <si>
    <t>PVC Coving (용어 통일)</t>
    <phoneticPr fontId="6" type="noConversion"/>
  </si>
  <si>
    <t>B35C</t>
    <phoneticPr fontId="6" type="noConversion"/>
  </si>
  <si>
    <t>PVC Tile (용어 통일)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</si>
  <si>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</si>
  <si>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</si>
  <si>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</si>
  <si>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</si>
  <si>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</si>
  <si>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</si>
  <si>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Porcelain Tile</t>
  </si>
  <si>
    <t>B42</t>
    <phoneticPr fontId="6" type="noConversion"/>
  </si>
  <si>
    <t>Coved Rubber Skirting</t>
    <phoneticPr fontId="6" type="noConversion"/>
  </si>
  <si>
    <t>B43</t>
    <phoneticPr fontId="6" type="noConversion"/>
  </si>
  <si>
    <t>Painted Timber Skirting</t>
    <phoneticPr fontId="6" type="noConversion"/>
  </si>
  <si>
    <t>No- WM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</si>
  <si>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</si>
  <si>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</si>
  <si>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Wall Finish</t>
    <phoneticPr fontId="6" type="noConversion"/>
  </si>
  <si>
    <t>Wall</t>
    <phoneticPr fontId="6" type="noConversion"/>
  </si>
  <si>
    <t>Wall Finish Style Name</t>
    <phoneticPr fontId="6" type="noConversion"/>
  </si>
  <si>
    <t>Wall Finish Ref.</t>
    <phoneticPr fontId="6" type="noConversion"/>
  </si>
  <si>
    <t>Wall-Base Material</t>
    <phoneticPr fontId="6" type="noConversion"/>
  </si>
  <si>
    <t>Wall Finish-1</t>
    <phoneticPr fontId="6" type="noConversion"/>
  </si>
  <si>
    <t>Wall Finish-2</t>
    <phoneticPr fontId="6" type="noConversion"/>
  </si>
  <si>
    <t>Wall Finish-3</t>
    <phoneticPr fontId="6" type="noConversion"/>
  </si>
  <si>
    <t>Wall Finish-4</t>
    <phoneticPr fontId="6" type="noConversion"/>
  </si>
  <si>
    <t>W01A</t>
    <phoneticPr fontId="6" type="noConversion"/>
  </si>
  <si>
    <t>Acrylic Emulsion Paint on Fair Faced Concrete</t>
    <phoneticPr fontId="6" type="noConversion"/>
  </si>
  <si>
    <t>Concrete Wall</t>
    <phoneticPr fontId="6" type="noConversion"/>
  </si>
  <si>
    <t>W01B</t>
    <phoneticPr fontId="6" type="noConversion"/>
  </si>
  <si>
    <t>Acrylic Emulsion Paint on Cement Plaster</t>
    <phoneticPr fontId="6" type="noConversion"/>
  </si>
  <si>
    <t>T13 Plaster</t>
    <phoneticPr fontId="6" type="noConversion"/>
  </si>
  <si>
    <t>Masonry Wall</t>
    <phoneticPr fontId="6" type="noConversion"/>
  </si>
  <si>
    <t>Plastering</t>
  </si>
  <si>
    <t>Acrylic Emulsion Paint</t>
  </si>
  <si>
    <t>W01C</t>
    <phoneticPr fontId="6" type="noConversion"/>
  </si>
  <si>
    <t>Acrylic Emulsion Paint on Gypsum Board</t>
    <phoneticPr fontId="6" type="noConversion"/>
  </si>
  <si>
    <t>Gypsum Board Wall</t>
    <phoneticPr fontId="6" type="noConversion"/>
  </si>
  <si>
    <t>W02</t>
    <phoneticPr fontId="6" type="noConversion"/>
  </si>
  <si>
    <t>W03A</t>
    <phoneticPr fontId="6" type="noConversion"/>
  </si>
  <si>
    <t>Latex Paint on Fair Faced Concrete</t>
    <phoneticPr fontId="6" type="noConversion"/>
  </si>
  <si>
    <t>Fair Faced Concrete</t>
    <phoneticPr fontId="6" type="noConversion"/>
  </si>
  <si>
    <t>Latex Paint</t>
  </si>
  <si>
    <t>W03B</t>
    <phoneticPr fontId="6" type="noConversion"/>
  </si>
  <si>
    <t>Latex Paint on Cement Plaster</t>
    <phoneticPr fontId="6" type="noConversion"/>
  </si>
  <si>
    <t>W04A</t>
    <phoneticPr fontId="6" type="noConversion"/>
  </si>
  <si>
    <t>Acid Resistant Paint on Fair Faced Concrete</t>
    <phoneticPr fontId="6" type="noConversion"/>
  </si>
  <si>
    <t>W04B</t>
    <phoneticPr fontId="6" type="noConversion"/>
  </si>
  <si>
    <t>Acid Resistant Paint on Cement Plaster</t>
    <phoneticPr fontId="6" type="noConversion"/>
  </si>
  <si>
    <t>W05A</t>
    <phoneticPr fontId="6" type="noConversion"/>
  </si>
  <si>
    <t>Epoxy Paint on Fair Faced Concrete</t>
    <phoneticPr fontId="6" type="noConversion"/>
  </si>
  <si>
    <t>W05B</t>
    <phoneticPr fontId="6" type="noConversion"/>
  </si>
  <si>
    <t>Epoxy Paint on Cement Plaster</t>
    <phoneticPr fontId="6" type="noConversion"/>
  </si>
  <si>
    <t>W06</t>
  </si>
  <si>
    <t>Stucco Finish</t>
  </si>
  <si>
    <t>W07</t>
  </si>
  <si>
    <t>W08</t>
  </si>
  <si>
    <t>W09A</t>
    <phoneticPr fontId="6" type="noConversion"/>
  </si>
  <si>
    <t>Chemical Resistant Paint on Fair Faced Concrete</t>
    <phoneticPr fontId="6" type="noConversion"/>
  </si>
  <si>
    <t>Chemical Resistant Paint</t>
    <phoneticPr fontId="6" type="noConversion"/>
  </si>
  <si>
    <t>W09B</t>
    <phoneticPr fontId="6" type="noConversion"/>
  </si>
  <si>
    <t>Chemical Resistant Paint on Cement Plaster</t>
    <phoneticPr fontId="6" type="noConversion"/>
  </si>
  <si>
    <t>W09C</t>
    <phoneticPr fontId="6" type="noConversion"/>
  </si>
  <si>
    <t>Chemical Resistant Paint on Gypsum Board</t>
    <phoneticPr fontId="6" type="noConversion"/>
  </si>
  <si>
    <t>W11</t>
    <phoneticPr fontId="6" type="noConversion"/>
  </si>
  <si>
    <t>2 Coats of Non-Conductive &amp; Fire Retardant White Color Paint on Thk.13 Cement Plaster</t>
    <phoneticPr fontId="6" type="noConversion"/>
  </si>
  <si>
    <t>No- Work Master</t>
    <phoneticPr fontId="6" type="noConversion"/>
  </si>
  <si>
    <t>W31</t>
    <phoneticPr fontId="6" type="noConversion"/>
  </si>
  <si>
    <t>W32A</t>
    <phoneticPr fontId="6" type="noConversion"/>
  </si>
  <si>
    <t>Glazed Ceramic Tile(≤C.H+100) / No Paint (&gt;C.H+100) on Cement Plaster</t>
    <phoneticPr fontId="6" type="noConversion"/>
  </si>
  <si>
    <t>Below Suspended Ceiling</t>
    <phoneticPr fontId="6" type="noConversion"/>
  </si>
  <si>
    <t>Plastering (Tile Work에 포함)</t>
    <phoneticPr fontId="6" type="noConversion"/>
  </si>
  <si>
    <t>No Waterproofing</t>
    <phoneticPr fontId="6" type="noConversion"/>
  </si>
  <si>
    <t>Glazed Ceramic Tile</t>
  </si>
  <si>
    <t>W32B</t>
    <phoneticPr fontId="6" type="noConversion"/>
  </si>
  <si>
    <t>Glazed Ceramic Tile (≤1200) / Acrylic Emulsion Paint (&gt;1200) on Cement Plaster</t>
    <phoneticPr fontId="6" type="noConversion"/>
  </si>
  <si>
    <t>H=1200</t>
    <phoneticPr fontId="6" type="noConversion"/>
  </si>
  <si>
    <t>W32C</t>
    <phoneticPr fontId="6" type="noConversion"/>
  </si>
  <si>
    <t>Glazed Ceramic Tile on Cement Plaster</t>
    <phoneticPr fontId="6" type="noConversion"/>
  </si>
  <si>
    <t>No Ceiling
Full Height</t>
    <phoneticPr fontId="6" type="noConversion"/>
  </si>
  <si>
    <t>W32D</t>
    <phoneticPr fontId="6" type="noConversion"/>
  </si>
  <si>
    <t>Glazed Ceramic Tile(≤C.H+100) + Liquid Waterproofing / No Paint (&gt;C.H+100) on Cement Plaster</t>
    <phoneticPr fontId="6" type="noConversion"/>
  </si>
  <si>
    <t>Liquid Waterproofing</t>
    <phoneticPr fontId="6" type="noConversion"/>
  </si>
  <si>
    <t>W32E</t>
    <phoneticPr fontId="6" type="noConversion"/>
  </si>
  <si>
    <t>Glazed Ceramic Tile + Liquid Waterproofing (≤1200) / Acrylic Emulsion Paint (&gt;1200) on Cement Plaster</t>
    <phoneticPr fontId="6" type="noConversion"/>
  </si>
  <si>
    <t>W32F</t>
    <phoneticPr fontId="6" type="noConversion"/>
  </si>
  <si>
    <t>Glazed Ceramic Tile on Cement Plaster + Liquid Waterproofing</t>
    <phoneticPr fontId="6" type="noConversion"/>
  </si>
  <si>
    <t>W32G</t>
    <phoneticPr fontId="6" type="noConversion"/>
  </si>
  <si>
    <t>Glazed Ceramic Tile(≤C.H+100) + Waterproof Membrane / No Paint (&gt;C.H+100) on Cement Plaster</t>
    <phoneticPr fontId="6" type="noConversion"/>
  </si>
  <si>
    <t>W32H</t>
    <phoneticPr fontId="6" type="noConversion"/>
  </si>
  <si>
    <t>Glazed Ceramic Tile + Waterproof Membrane (≤1200) / Acrylic Emulsion Paint (&gt;1200) on Cement Plaster</t>
    <phoneticPr fontId="6" type="noConversion"/>
  </si>
  <si>
    <t>W32I</t>
    <phoneticPr fontId="6" type="noConversion"/>
  </si>
  <si>
    <t>Glazed Ceramic Tile on Cement Plaster + Waterproof Membrane</t>
    <phoneticPr fontId="6" type="noConversion"/>
  </si>
  <si>
    <t>W33A</t>
    <phoneticPr fontId="6" type="noConversion"/>
  </si>
  <si>
    <t>ACID Resistant Ceramic Tile (≤CH+100) / Acrylic Emulsion Paint (&gt;CH+100) on Cement Plaster</t>
    <phoneticPr fontId="6" type="noConversion"/>
  </si>
  <si>
    <t>W33B</t>
    <phoneticPr fontId="6" type="noConversion"/>
  </si>
  <si>
    <t>ACID Resistant Ceramic Tile on Cement Plaster</t>
    <phoneticPr fontId="6" type="noConversion"/>
  </si>
  <si>
    <t>W34</t>
    <phoneticPr fontId="6" type="noConversion"/>
  </si>
  <si>
    <t>W35</t>
  </si>
  <si>
    <t>W36</t>
  </si>
  <si>
    <t>W37</t>
  </si>
  <si>
    <t>W38</t>
  </si>
  <si>
    <t>Acoustic Tile</t>
  </si>
  <si>
    <t>W39</t>
  </si>
  <si>
    <t>Tile Plastering 적용 기준?</t>
    <phoneticPr fontId="6" type="noConversion"/>
  </si>
  <si>
    <t>Style Name에 Plaster가 명기 되지만, Tile 자체 Work Master에 Mortar Bond Coat or Adhesive 포함 되어 있으므로 Plastering WM 미적용</t>
    <phoneticPr fontId="6" type="noConversion"/>
  </si>
  <si>
    <t>Acrylic Emulsion / Water Emulsion / Latex Paint 기준</t>
    <phoneticPr fontId="6" type="noConversion"/>
  </si>
  <si>
    <t>Ceiling Finish</t>
    <phoneticPr fontId="6" type="noConversion"/>
  </si>
  <si>
    <t>Ceiling</t>
    <phoneticPr fontId="6" type="noConversion"/>
  </si>
  <si>
    <t>Ceiling Finish Style Name</t>
    <phoneticPr fontId="6" type="noConversion"/>
  </si>
  <si>
    <t>Ceiling Finish Ref.</t>
    <phoneticPr fontId="6" type="noConversion"/>
  </si>
  <si>
    <t>Ceiling-Base Material</t>
    <phoneticPr fontId="6" type="noConversion"/>
  </si>
  <si>
    <t>Ceiling Finish-1</t>
    <phoneticPr fontId="6" type="noConversion"/>
  </si>
  <si>
    <t>Ceiling Finish-2</t>
    <phoneticPr fontId="6" type="noConversion"/>
  </si>
  <si>
    <t>Ceiling Finish-3</t>
    <phoneticPr fontId="6" type="noConversion"/>
  </si>
  <si>
    <t>Ceiling Finish-4</t>
    <phoneticPr fontId="6" type="noConversion"/>
  </si>
  <si>
    <t>C01</t>
    <phoneticPr fontId="6" type="noConversion"/>
  </si>
  <si>
    <t>C02</t>
    <phoneticPr fontId="6" type="noConversion"/>
  </si>
  <si>
    <t>Water Emulsion Paint on Fair Faced Concrete</t>
    <phoneticPr fontId="6" type="noConversion"/>
  </si>
  <si>
    <t>C03</t>
    <phoneticPr fontId="6" type="noConversion"/>
  </si>
  <si>
    <t>C04</t>
  </si>
  <si>
    <t>Acid/Alkaline Resistant Paint</t>
    <phoneticPr fontId="6" type="noConversion"/>
  </si>
  <si>
    <t>C05</t>
  </si>
  <si>
    <t>C06</t>
  </si>
  <si>
    <t>System Ceiling</t>
    <phoneticPr fontId="6" type="noConversion"/>
  </si>
  <si>
    <t>C91</t>
    <phoneticPr fontId="6" type="noConversion"/>
  </si>
  <si>
    <t>Fiber Board Ceiling System</t>
  </si>
  <si>
    <t>C92</t>
    <phoneticPr fontId="6" type="noConversion"/>
  </si>
  <si>
    <t>Gypsum Plaster Board Ceiling System</t>
  </si>
  <si>
    <t>C93</t>
  </si>
  <si>
    <t>Moisture Resistant Gypsum Plaster Board Ceiling System</t>
  </si>
  <si>
    <t>C94</t>
  </si>
  <si>
    <t>Cement Board Ceiling System</t>
  </si>
  <si>
    <t>C95A</t>
    <phoneticPr fontId="6" type="noConversion"/>
  </si>
  <si>
    <t>Suspended Acoustic Tiled Ceiling (T-Bar)</t>
    <phoneticPr fontId="6" type="noConversion"/>
  </si>
  <si>
    <t>600x600
T Bar</t>
    <phoneticPr fontId="6" type="noConversion"/>
  </si>
  <si>
    <t>Acoustic Tiled Ceiling System (T-Bar)</t>
    <phoneticPr fontId="6" type="noConversion"/>
  </si>
  <si>
    <t>C95B</t>
    <phoneticPr fontId="6" type="noConversion"/>
  </si>
  <si>
    <t>Suspended Acoustic Tiled Ceiling (M-Bar)</t>
    <phoneticPr fontId="6" type="noConversion"/>
  </si>
  <si>
    <t>Acoustic Tiled Ceiling System (M-Bar)</t>
    <phoneticPr fontId="6" type="noConversion"/>
  </si>
  <si>
    <t>C96A</t>
    <phoneticPr fontId="6" type="noConversion"/>
  </si>
  <si>
    <t>Suspended Moisture Resistant Tiled Ceiling (T-Bar)</t>
    <phoneticPr fontId="6" type="noConversion"/>
  </si>
  <si>
    <t>600x600
T bar</t>
    <phoneticPr fontId="6" type="noConversion"/>
  </si>
  <si>
    <t>Moisture Resistant Tiled Ceiling System (T-Bar)</t>
    <phoneticPr fontId="6" type="noConversion"/>
  </si>
  <si>
    <t>C96B</t>
    <phoneticPr fontId="6" type="noConversion"/>
  </si>
  <si>
    <t>Suspended Moisture Resistant Tiled Ceiling (M-Bar)</t>
    <phoneticPr fontId="6" type="noConversion"/>
  </si>
  <si>
    <t>Moisture Resistant Tiled Ceiling System (M-Bar)</t>
    <phoneticPr fontId="6" type="noConversion"/>
  </si>
  <si>
    <t>C97</t>
  </si>
  <si>
    <t>Aluminum Spandrel Ceiling System</t>
  </si>
  <si>
    <t>C98</t>
  </si>
  <si>
    <t>Metal Open Cell Ceiling</t>
  </si>
  <si>
    <t>Exterior Finish</t>
    <phoneticPr fontId="6" type="noConversion"/>
  </si>
  <si>
    <t>Exterior Wall</t>
    <phoneticPr fontId="6" type="noConversion"/>
  </si>
  <si>
    <t>Interior Finish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</si>
  <si>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</si>
  <si>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</si>
  <si>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</si>
  <si>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Exterior Finish
(Work Master)</t>
    <phoneticPr fontId="6" type="noConversion"/>
  </si>
  <si>
    <t>RC Building</t>
    <phoneticPr fontId="6" type="noConversion"/>
  </si>
  <si>
    <t>외부에서 내부 순으로 작성</t>
    <phoneticPr fontId="6" type="noConversion"/>
  </si>
  <si>
    <t>Gypsum + Concrete</t>
    <phoneticPr fontId="6" type="noConversion"/>
  </si>
  <si>
    <t>EW01</t>
    <phoneticPr fontId="6" type="noConversion"/>
  </si>
  <si>
    <t>Acrylic Emulsion Paint on Fair Faced Concrete+Concrete Wall+Insulation+Gupsum Board Wall</t>
    <phoneticPr fontId="6" type="noConversion"/>
  </si>
  <si>
    <t>Insulation</t>
    <phoneticPr fontId="6" type="noConversion"/>
  </si>
  <si>
    <t>Gypsum + Masonry</t>
    <phoneticPr fontId="6" type="noConversion"/>
  </si>
  <si>
    <t>EW2</t>
    <phoneticPr fontId="6" type="noConversion"/>
  </si>
  <si>
    <t>Acrylic Emulsion Paint on Cement Plaster+Concrete Block Wall+Insulation+Gupsum Board Wall</t>
    <phoneticPr fontId="6" type="noConversion"/>
  </si>
  <si>
    <t>Concrete Block</t>
    <phoneticPr fontId="6" type="noConversion"/>
  </si>
  <si>
    <t>Plastering</t>
    <phoneticPr fontId="6" type="noConversion"/>
  </si>
  <si>
    <t>Masonry + Concrete</t>
    <phoneticPr fontId="6" type="noConversion"/>
  </si>
  <si>
    <t>Acrylic Emulsion Paint + Plastering</t>
    <phoneticPr fontId="6" type="noConversion"/>
  </si>
  <si>
    <t>Concrete Brick</t>
    <phoneticPr fontId="6" type="noConversion"/>
  </si>
  <si>
    <t>Masonry + Masonry</t>
    <phoneticPr fontId="6" type="noConversion"/>
  </si>
  <si>
    <t>Roof</t>
    <phoneticPr fontId="6" type="noConversion"/>
  </si>
  <si>
    <t>Ref. Size, Thickness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</si>
  <si>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</si>
  <si>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</si>
  <si>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</si>
  <si>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</si>
  <si>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</si>
  <si>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Leveling &lt; 
&lt; Insulation &lt; Waterproofing</t>
    <phoneticPr fontId="6" type="noConversion"/>
  </si>
  <si>
    <t>ER01</t>
    <phoneticPr fontId="6" type="noConversion"/>
  </si>
  <si>
    <t>Lightweight Concrete+Insulation+Waterproofing</t>
    <phoneticPr fontId="6" type="noConversion"/>
  </si>
  <si>
    <t>Min. THK50 Lightweight Screed w / WWF (150x150-MW9xMW9)
*Slope : 2%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</si>
  <si>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</si>
  <si>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</si>
  <si>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Leveling &lt; 
Waterproofing
&lt; Insulation</t>
    <phoneticPr fontId="6" type="noConversion"/>
  </si>
  <si>
    <t>ER02</t>
    <phoneticPr fontId="6" type="noConversion"/>
  </si>
  <si>
    <t>Lightweight Concrete+Waterproofing+Insulation</t>
    <phoneticPr fontId="6" type="noConversion"/>
  </si>
  <si>
    <t>Light Weight Celular Leveling Concrete (500~550 kg/m3) 
*Min. Slope 1.5%</t>
    <phoneticPr fontId="6" type="noConversion"/>
  </si>
  <si>
    <t>Asphalt Primer / Double Layer Modified Bitumen Membrane Waterproofing Thk.3mm</t>
    <phoneticPr fontId="6" type="noConversion"/>
  </si>
  <si>
    <t>THK.50mm Thermal Insulation Extruded Polystyrene Board (Density 32~35 kg/m3)</t>
    <phoneticPr fontId="6" type="noConversion"/>
  </si>
  <si>
    <t>Filter Fabric / Gravel 50mm or Cement Paver (400x400x40 w/ Plastic Support)</t>
    <phoneticPr fontId="6" type="noConversion"/>
  </si>
  <si>
    <t>Waterproofing
&lt; Insulation &lt; Leveling</t>
    <phoneticPr fontId="6" type="noConversion"/>
  </si>
  <si>
    <t>ER03</t>
    <phoneticPr fontId="6" type="noConversion"/>
  </si>
  <si>
    <t>일체형 복합방수+단열재+무근콘크리트</t>
    <phoneticPr fontId="6" type="noConversion"/>
  </si>
  <si>
    <t>일체형 복합방수</t>
    <phoneticPr fontId="6" type="noConversion"/>
  </si>
  <si>
    <t>THK.110mm Insulation(압출보온판 "가"급)</t>
    <phoneticPr fontId="6" type="noConversion"/>
  </si>
  <si>
    <t>THK.0.1mm P.E Film 2 Ply</t>
    <phoneticPr fontId="6" type="noConversion"/>
  </si>
  <si>
    <t>THK.60(min) 무근콘크리트(25-24-12) w/ #8-150x150 W.W.F. 
*Slope 1%</t>
    <phoneticPr fontId="6" type="noConversion"/>
  </si>
  <si>
    <t>팀 기준 사양 : Interior Finish</t>
    <phoneticPr fontId="6" type="noConversion"/>
  </si>
  <si>
    <t>프로젝트 적용 현황</t>
    <phoneticPr fontId="6" type="noConversion"/>
  </si>
  <si>
    <t>Building</t>
    <phoneticPr fontId="6" type="noConversion"/>
  </si>
  <si>
    <t>Room</t>
    <phoneticPr fontId="6" type="noConversion"/>
  </si>
  <si>
    <t>Description</t>
    <phoneticPr fontId="6" type="noConversion"/>
  </si>
  <si>
    <t>Project</t>
    <phoneticPr fontId="6" type="noConversion"/>
  </si>
  <si>
    <t>Style  No</t>
    <phoneticPr fontId="6" type="noConversion"/>
  </si>
  <si>
    <t>Style Name
(Key Name)</t>
    <phoneticPr fontId="6" type="noConversion"/>
  </si>
  <si>
    <t>Office</t>
    <phoneticPr fontId="6" type="noConversion"/>
  </si>
  <si>
    <t>F31A</t>
  </si>
  <si>
    <t>B32</t>
  </si>
  <si>
    <t>W01B</t>
  </si>
  <si>
    <t>C95A</t>
  </si>
  <si>
    <t>Control Building(RC)</t>
    <phoneticPr fontId="6" type="noConversion"/>
  </si>
  <si>
    <t>Shift Superintendent</t>
    <phoneticPr fontId="6" type="noConversion"/>
  </si>
  <si>
    <t>Coved Ceramic Tile (H=100)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</si>
  <si>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</si>
  <si>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</si>
  <si>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OPS Shift Co-Ordinator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</si>
  <si>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</si>
  <si>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</si>
  <si>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</si>
  <si>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</si>
  <si>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Warehouse (ST)</t>
    <phoneticPr fontId="6" type="noConversion"/>
  </si>
  <si>
    <t>B31</t>
  </si>
  <si>
    <t>ALOM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</si>
  <si>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</si>
  <si>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</si>
  <si>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</si>
  <si>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Suspended Acoustic Ceiling</t>
    <phoneticPr fontId="6" type="noConversion"/>
  </si>
  <si>
    <t>Workshop(ST)</t>
    <phoneticPr fontId="6" type="noConversion"/>
  </si>
  <si>
    <t>Vung Ang</t>
    <phoneticPr fontId="6" type="noConversion"/>
  </si>
  <si>
    <t>Ceramic Tile</t>
    <phoneticPr fontId="6" type="noConversion"/>
  </si>
  <si>
    <t>Ceramic Skirting</t>
    <phoneticPr fontId="6" type="noConversion"/>
  </si>
  <si>
    <t>Emulsion Paint</t>
    <phoneticPr fontId="6" type="noConversion"/>
  </si>
  <si>
    <t>Suspended Acoustic Mineral Panel</t>
    <phoneticPr fontId="6" type="noConversion"/>
  </si>
  <si>
    <t>Trainign Center &amp; First Aid Room</t>
    <phoneticPr fontId="6" type="noConversion"/>
  </si>
  <si>
    <t>Manager Room, Office, Corridor, First Aid Room, Meeting Room</t>
    <phoneticPr fontId="6" type="noConversion"/>
  </si>
  <si>
    <t>ZAWA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</si>
  <si>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</si>
  <si>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</si>
  <si>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</si>
  <si>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F34B</t>
  </si>
  <si>
    <t>B35A</t>
  </si>
  <si>
    <t>KLNG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</si>
  <si>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</si>
  <si>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</si>
  <si>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</si>
  <si>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</si>
  <si>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</si>
  <si>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Manager Office</t>
    <phoneticPr fontId="6" type="noConversion"/>
  </si>
  <si>
    <t>Admin &amp; Control Building(RC)</t>
    <phoneticPr fontId="6" type="noConversion"/>
  </si>
  <si>
    <t>General Office</t>
    <phoneticPr fontId="6" type="noConversion"/>
  </si>
  <si>
    <t>RAPO</t>
    <phoneticPr fontId="6" type="noConversion"/>
  </si>
  <si>
    <t>PVC Tile</t>
    <phoneticPr fontId="6" type="noConversion"/>
  </si>
  <si>
    <t>Thk2 PVC Skirting on Cement Mortar (H=100)</t>
    <phoneticPr fontId="6" type="noConversion"/>
  </si>
  <si>
    <t>Suspended Mineral Board (CH=3150)</t>
    <phoneticPr fontId="6" type="noConversion"/>
  </si>
  <si>
    <t>Admin Building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</si>
  <si>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</si>
  <si>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</si>
  <si>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</si>
  <si>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Gres Pine Porcelain on thk15 Cement Plaster</t>
    <phoneticPr fontId="6" type="noConversion"/>
  </si>
  <si>
    <t>Porcelain Stoneware Tile</t>
    <phoneticPr fontId="6" type="noConversion"/>
  </si>
  <si>
    <t xml:space="preserve">Emulsion Paint </t>
    <phoneticPr fontId="6" type="noConversion"/>
  </si>
  <si>
    <t>F72</t>
  </si>
  <si>
    <t>CCB, 
Workshop Building</t>
    <phoneticPr fontId="6" type="noConversion"/>
  </si>
  <si>
    <t>Office, Inspection Room, Reception Room</t>
    <phoneticPr fontId="6" type="noConversion"/>
  </si>
  <si>
    <t>KUSU</t>
    <phoneticPr fontId="6" type="noConversion"/>
  </si>
  <si>
    <t xml:space="preserve"> </t>
    <phoneticPr fontId="6" type="noConversion"/>
  </si>
  <si>
    <t>Carpet Tile on thk30 Terrazzo Tile</t>
    <phoneticPr fontId="6" type="noConversion"/>
  </si>
  <si>
    <t>Acrylic Latex Paint on thk15 Cement Plaster</t>
    <phoneticPr fontId="6" type="noConversion"/>
  </si>
  <si>
    <t>Suspended Al. Strip Panel w/ thk25 Acoustic Blanket</t>
    <phoneticPr fontId="6" type="noConversion"/>
  </si>
  <si>
    <t>HNCC</t>
    <phoneticPr fontId="6" type="noConversion"/>
  </si>
  <si>
    <t>Process Control Building</t>
    <phoneticPr fontId="6" type="noConversion"/>
  </si>
  <si>
    <t>Deco Tile on cement mortar (by Interior)</t>
    <phoneticPr fontId="6" type="noConversion"/>
  </si>
  <si>
    <t>Vinyl Base (H=100)</t>
    <phoneticPr fontId="6" type="noConversion"/>
  </si>
  <si>
    <t>Fabric Panel (by Interior)</t>
    <phoneticPr fontId="6" type="noConversion"/>
  </si>
  <si>
    <t>Sound absorbing soft fiber board on suspended ceiling system (by Interior)</t>
    <phoneticPr fontId="6" type="noConversion"/>
  </si>
  <si>
    <t>Laboratory Building</t>
    <phoneticPr fontId="6" type="noConversion"/>
  </si>
  <si>
    <t>Vinyl Paint (by Interior)</t>
    <phoneticPr fontId="6" type="noConversion"/>
  </si>
  <si>
    <t>Suspended mineral fibre board ceiling system (600x600)</t>
    <phoneticPr fontId="6" type="noConversion"/>
  </si>
  <si>
    <t>AFEC (FEED)</t>
    <phoneticPr fontId="6" type="noConversion"/>
  </si>
  <si>
    <t>Admin. and Control Bldg</t>
    <phoneticPr fontId="6" type="noConversion"/>
  </si>
  <si>
    <t>Carpet Tile</t>
    <phoneticPr fontId="6" type="noConversion"/>
  </si>
  <si>
    <t>Suspended Acoustic ceiling</t>
    <phoneticPr fontId="6" type="noConversion"/>
  </si>
  <si>
    <t>Meeting Room</t>
    <phoneticPr fontId="6" type="noConversion"/>
  </si>
  <si>
    <t>B42</t>
  </si>
  <si>
    <t>W03B</t>
  </si>
  <si>
    <t>TVEP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</si>
  <si>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</si>
  <si>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</si>
  <si>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Latex Paint on Thk15 Cement Plaster</t>
    <phoneticPr fontId="6" type="noConversion"/>
  </si>
  <si>
    <t>Suspended Mineral Fiberboard Panel(600x600)</t>
    <phoneticPr fontId="6" type="noConversion"/>
  </si>
  <si>
    <t>Carpet Tile on cement mortar (by Interior)</t>
    <phoneticPr fontId="6" type="noConversion"/>
  </si>
  <si>
    <t>Break Room</t>
    <phoneticPr fontId="6" type="noConversion"/>
  </si>
  <si>
    <t>F34A</t>
  </si>
  <si>
    <t>Coved Vinyl H=100</t>
    <phoneticPr fontId="6" type="noConversion"/>
  </si>
  <si>
    <t>Suspended Moisture Resistant Tiled Ceiling (600x600)</t>
    <phoneticPr fontId="6" type="noConversion"/>
  </si>
  <si>
    <t>Rest Room</t>
    <phoneticPr fontId="6" type="noConversion"/>
  </si>
  <si>
    <t>Wood Tile on cement mortar (by Inrerior)</t>
    <phoneticPr fontId="6" type="noConversion"/>
  </si>
  <si>
    <t>Thk9.5 gypsum board 2ply w/Vinyl paint on suspended ceiling system</t>
    <phoneticPr fontId="6" type="noConversion"/>
  </si>
  <si>
    <t>Rest/Break Room</t>
    <phoneticPr fontId="6" type="noConversion"/>
  </si>
  <si>
    <t>Prayer Room</t>
    <phoneticPr fontId="6" type="noConversion"/>
  </si>
  <si>
    <t>Acrylic Emulsion Paint on Thk.15 Cement Plaster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</si>
  <si>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</si>
  <si>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</si>
  <si>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</si>
  <si>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Substation(RC)</t>
    <phoneticPr fontId="6" type="noConversion"/>
  </si>
  <si>
    <t>C01</t>
  </si>
  <si>
    <t>BONE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</si>
  <si>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</si>
  <si>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</si>
  <si>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</si>
  <si>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</si>
  <si>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Stair Case</t>
    <phoneticPr fontId="6" type="noConversion"/>
  </si>
  <si>
    <t>Fire Station</t>
    <phoneticPr fontId="6" type="noConversion"/>
  </si>
  <si>
    <t>N.A</t>
  </si>
  <si>
    <t>-</t>
    <phoneticPr fontId="6" type="noConversion"/>
  </si>
  <si>
    <t>Emulsion Paint on Fair Faced Concrete</t>
    <phoneticPr fontId="6" type="noConversion"/>
  </si>
  <si>
    <t>Emulsion Paint on Fair faced concrete</t>
    <phoneticPr fontId="6" type="noConversion"/>
  </si>
  <si>
    <t>AFEC</t>
    <phoneticPr fontId="6" type="noConversion"/>
  </si>
  <si>
    <t>Stair</t>
    <phoneticPr fontId="6" type="noConversion"/>
  </si>
  <si>
    <t>No finish</t>
    <phoneticPr fontId="6" type="noConversion"/>
  </si>
  <si>
    <t>Air Lock Room</t>
    <phoneticPr fontId="6" type="noConversion"/>
  </si>
  <si>
    <t>*연계된 Room마감과 연속 적용</t>
    <phoneticPr fontId="6" type="noConversion"/>
  </si>
  <si>
    <t>Air Lock</t>
    <phoneticPr fontId="6" type="noConversion"/>
  </si>
  <si>
    <t>F06A</t>
  </si>
  <si>
    <t>B03</t>
  </si>
  <si>
    <t>Epoxy Paint on Steel Trowel Finish</t>
    <phoneticPr fontId="6" type="noConversion"/>
  </si>
  <si>
    <t>Epoxy Coating</t>
    <phoneticPr fontId="6" type="noConversion"/>
  </si>
  <si>
    <t>Non-Slip Unglazed Ceramic Tile on Screed
+ Matwell</t>
    <phoneticPr fontId="6" type="noConversion"/>
  </si>
  <si>
    <t>Ceramic Mosaic Tile on Screed + Matwell</t>
    <phoneticPr fontId="6" type="noConversion"/>
  </si>
  <si>
    <t>Air Lock Lobby</t>
    <phoneticPr fontId="6" type="noConversion"/>
  </si>
  <si>
    <t>THK. 6mm Rubber Tile (Anti Static Surface, Chemical and Slip Resistant) on Screed</t>
    <phoneticPr fontId="6" type="noConversion"/>
  </si>
  <si>
    <t>Entrance</t>
    <phoneticPr fontId="6" type="noConversion"/>
  </si>
  <si>
    <t>Polishing Tile on cement mortar (by Interior)</t>
    <phoneticPr fontId="6" type="noConversion"/>
  </si>
  <si>
    <t>Entry Air Lock</t>
    <phoneticPr fontId="6" type="noConversion"/>
  </si>
  <si>
    <t>SMC Panel</t>
    <phoneticPr fontId="6" type="noConversion"/>
  </si>
  <si>
    <t>Lobby</t>
    <phoneticPr fontId="6" type="noConversion"/>
  </si>
  <si>
    <t>Reception/Waiting Area</t>
    <phoneticPr fontId="6" type="noConversion"/>
  </si>
  <si>
    <t>Admin &amp; Control Building</t>
    <phoneticPr fontId="6" type="noConversion"/>
  </si>
  <si>
    <t>Reception (Lobby)</t>
    <phoneticPr fontId="6" type="noConversion"/>
  </si>
  <si>
    <t>F37A</t>
  </si>
  <si>
    <t>Thk20 Marble Floor Tile</t>
    <phoneticPr fontId="6" type="noConversion"/>
  </si>
  <si>
    <t>Marble Tile (H=100)</t>
    <phoneticPr fontId="6" type="noConversion"/>
  </si>
  <si>
    <t>Reception (Air Lock)</t>
    <phoneticPr fontId="6" type="noConversion"/>
  </si>
  <si>
    <t>Marble Tile (H=200)</t>
    <phoneticPr fontId="6" type="noConversion"/>
  </si>
  <si>
    <t>Locker Room</t>
    <phoneticPr fontId="6" type="noConversion"/>
  </si>
  <si>
    <t>W32A</t>
  </si>
  <si>
    <t>C96A</t>
  </si>
  <si>
    <t>*바닥+벽 방수 미적용</t>
    <phoneticPr fontId="6" type="noConversion"/>
  </si>
  <si>
    <t>Glazed Ceramic Tile(≤2100) / Acrylic Emulsion paint (&gt;2100) on Cement Plaster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</si>
  <si>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</si>
  <si>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</si>
  <si>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Ceramic Tile on Cement Screed</t>
    <phoneticPr fontId="6" type="noConversion"/>
  </si>
  <si>
    <t>Shower Room</t>
    <phoneticPr fontId="6" type="noConversion"/>
  </si>
  <si>
    <t>F31B</t>
  </si>
  <si>
    <t>W32D</t>
  </si>
  <si>
    <t>*바닥+벽 방수 적용</t>
    <phoneticPr fontId="6" type="noConversion"/>
  </si>
  <si>
    <t>F31C</t>
  </si>
  <si>
    <t>W32I</t>
  </si>
  <si>
    <t>Unglazed Ceramic Tile on Cement Screed on Waterproof Membrane</t>
    <phoneticPr fontId="6" type="noConversion"/>
  </si>
  <si>
    <t>Glazed Ceramic Tile on Cement Plaster on Waterproof Membrane</t>
    <phoneticPr fontId="6" type="noConversion"/>
  </si>
  <si>
    <t>Suspended AL. Panel</t>
    <phoneticPr fontId="6" type="noConversion"/>
  </si>
  <si>
    <t>Non-Slip Ceramic Tile on Screed
+ Liquid Waterproofing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</si>
  <si>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</si>
  <si>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</si>
  <si>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Non-Slip Ceramic Tile on Screed w/Polyurethane Waterproofing coating (by Interior)</t>
    <phoneticPr fontId="6" type="noConversion"/>
  </si>
  <si>
    <t>Ceramic Tile w/Polyurethane Waterproofing coating (H=2000) (by Interior)</t>
    <phoneticPr fontId="6" type="noConversion"/>
  </si>
  <si>
    <t>SMC(300x300) on Suspended ceiling system (by Interior)</t>
    <phoneticPr fontId="6" type="noConversion"/>
  </si>
  <si>
    <t>Admin and Control Bldg</t>
    <phoneticPr fontId="6" type="noConversion"/>
  </si>
  <si>
    <t>Locker and Shower Room</t>
    <phoneticPr fontId="6" type="noConversion"/>
  </si>
  <si>
    <t>Non-Slip Ceramic Tile</t>
    <phoneticPr fontId="6" type="noConversion"/>
  </si>
  <si>
    <t>Suspended Moisture-Resistant Gypsumboard ceiling</t>
    <phoneticPr fontId="6" type="noConversion"/>
  </si>
  <si>
    <t>Ablution</t>
    <phoneticPr fontId="6" type="noConversion"/>
  </si>
  <si>
    <t>Hamman/Ablutions</t>
    <phoneticPr fontId="6" type="noConversion"/>
  </si>
  <si>
    <t>Non-Slip Unglazed Ceramic Tile on Screed
+ Liquid Waterproofing</t>
    <phoneticPr fontId="6" type="noConversion"/>
  </si>
  <si>
    <t>Ablution Room</t>
    <phoneticPr fontId="6" type="noConversion"/>
  </si>
  <si>
    <t>Ceramic Tile + Liquid Waterproofing (H=1200) on Cement plaster</t>
    <phoneticPr fontId="6" type="noConversion"/>
  </si>
  <si>
    <t>Toilet</t>
    <phoneticPr fontId="6" type="noConversion"/>
  </si>
  <si>
    <t>*바닥만 방수 적용</t>
    <phoneticPr fontId="6" type="noConversion"/>
  </si>
  <si>
    <t>Ladies/Disabled Toilet</t>
    <phoneticPr fontId="6" type="noConversion"/>
  </si>
  <si>
    <t>Shift Superintendent Toilet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</si>
  <si>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</si>
  <si>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</si>
  <si>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Non-Slip Ceramic Tile on Screed w/Liquid Waterproofing 2Ply (by Interior)</t>
    <phoneticPr fontId="6" type="noConversion"/>
  </si>
  <si>
    <t>Ceramic Tile w/Liquid Waterproofing 2Ply (H=1500) (by Interior)</t>
    <phoneticPr fontId="6" type="noConversion"/>
  </si>
  <si>
    <t>Janitor</t>
    <phoneticPr fontId="6" type="noConversion"/>
  </si>
  <si>
    <t>First Aid Room</t>
    <phoneticPr fontId="6" type="noConversion"/>
  </si>
  <si>
    <t>Main Building(ST)</t>
    <phoneticPr fontId="6" type="noConversion"/>
  </si>
  <si>
    <t>UTCC</t>
    <phoneticPr fontId="6" type="noConversion"/>
  </si>
  <si>
    <t>1. THK 3 Heavy Duty PVC Tile
2. Steel Trowel Finish</t>
    <phoneticPr fontId="6" type="noConversion"/>
  </si>
  <si>
    <t>PVC Skirting</t>
    <phoneticPr fontId="6" type="noConversion"/>
  </si>
  <si>
    <t>Emulsion Paint on Gypsum Board 12.5mm 2 Piles</t>
    <phoneticPr fontId="6" type="noConversion"/>
  </si>
  <si>
    <t>Suspended Acoustic Mineral Board</t>
    <phoneticPr fontId="6" type="noConversion"/>
  </si>
  <si>
    <t>Emergency Treatment</t>
    <phoneticPr fontId="6" type="noConversion"/>
  </si>
  <si>
    <t>Dining Room</t>
    <phoneticPr fontId="6" type="noConversion"/>
  </si>
  <si>
    <t>*별도의 식당동</t>
    <phoneticPr fontId="6" type="noConversion"/>
  </si>
  <si>
    <t>Canteen(RC)</t>
    <phoneticPr fontId="6" type="noConversion"/>
  </si>
  <si>
    <t>PVC Tile on Steel Trowel Finish</t>
    <phoneticPr fontId="6" type="noConversion"/>
  </si>
  <si>
    <t>Cafeteria</t>
    <phoneticPr fontId="6" type="noConversion"/>
  </si>
  <si>
    <t>Thk9.5 gypsum board 2Ply w/Vinyl paint on suspended ceiling system (by Interior)</t>
    <phoneticPr fontId="6" type="noConversion"/>
  </si>
  <si>
    <t>Subcontractor Building</t>
    <phoneticPr fontId="6" type="noConversion"/>
  </si>
  <si>
    <t>Mess Hall</t>
    <phoneticPr fontId="6" type="noConversion"/>
  </si>
  <si>
    <t>Rest Room w/Kitchen</t>
    <phoneticPr fontId="6" type="noConversion"/>
  </si>
  <si>
    <t>Cooking Room</t>
    <phoneticPr fontId="6" type="noConversion"/>
  </si>
  <si>
    <t>Cold Food Area (Cooking Area)</t>
    <phoneticPr fontId="6" type="noConversion"/>
  </si>
  <si>
    <t>W32H</t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</si>
  <si>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</si>
  <si>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</si>
  <si>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</si>
  <si>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</si>
  <si>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Hot Food Area (Cooking Area)</t>
    <phoneticPr fontId="6" type="noConversion"/>
  </si>
  <si>
    <t>Kitchen
Catering room</t>
    <phoneticPr fontId="6" type="noConversion"/>
  </si>
  <si>
    <t>Thk7 Non-Slip Ucrete Lining on Cement mortar w/Polyurethane waterpfroofing coating</t>
    <phoneticPr fontId="6" type="noConversion"/>
  </si>
  <si>
    <t>Ceramic Tile w/Polyurethane waterpfroofing coating(H=2000) (by Interior)</t>
    <phoneticPr fontId="6" type="noConversion"/>
  </si>
  <si>
    <t>Dish Washing Area</t>
    <phoneticPr fontId="6" type="noConversion"/>
  </si>
  <si>
    <t>Washing room</t>
    <phoneticPr fontId="6" type="noConversion"/>
  </si>
  <si>
    <t>Food Receiving &amp; Preparation Area</t>
    <phoneticPr fontId="6" type="noConversion"/>
  </si>
  <si>
    <t>C03</t>
  </si>
  <si>
    <t>Receiving &amp; Preparation Area</t>
    <phoneticPr fontId="6" type="noConversion"/>
  </si>
  <si>
    <t>Unglazed Ceramic Tile (H=100)</t>
    <phoneticPr fontId="6" type="noConversion"/>
  </si>
  <si>
    <t>Food Storage</t>
    <phoneticPr fontId="6" type="noConversion"/>
  </si>
  <si>
    <t>Storage</t>
    <phoneticPr fontId="6" type="noConversion"/>
  </si>
  <si>
    <t>Store (Document)</t>
    <phoneticPr fontId="6" type="noConversion"/>
  </si>
  <si>
    <t>*문서용도</t>
    <phoneticPr fontId="6" type="noConversion"/>
  </si>
  <si>
    <t>Store</t>
    <phoneticPr fontId="6" type="noConversion"/>
  </si>
  <si>
    <t>문서</t>
    <phoneticPr fontId="6" type="noConversion"/>
  </si>
  <si>
    <t>Record Room</t>
    <phoneticPr fontId="6" type="noConversion"/>
  </si>
  <si>
    <t>PPE Store</t>
    <phoneticPr fontId="6" type="noConversion"/>
  </si>
  <si>
    <t>안전장비</t>
    <phoneticPr fontId="6" type="noConversion"/>
  </si>
  <si>
    <t>Store (Material)</t>
    <phoneticPr fontId="6" type="noConversion"/>
  </si>
  <si>
    <t>*자재용도</t>
    <phoneticPr fontId="6" type="noConversion"/>
  </si>
  <si>
    <t>자재보관실</t>
    <phoneticPr fontId="6" type="noConversion"/>
  </si>
  <si>
    <t>LECO</t>
    <phoneticPr fontId="6" type="noConversion"/>
  </si>
  <si>
    <t>Steel Trowel Finish w/ Epoxy Paint</t>
    <phoneticPr fontId="6" type="noConversion"/>
  </si>
  <si>
    <t>Emulsion Paint on Gypsum Board</t>
    <phoneticPr fontId="6" type="noConversion"/>
  </si>
  <si>
    <t>Storage Area</t>
    <phoneticPr fontId="6" type="noConversion"/>
  </si>
  <si>
    <t>F07B</t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</si>
  <si>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</si>
  <si>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</si>
  <si>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</si>
  <si>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Hazardous Material Store</t>
    <phoneticPr fontId="6" type="noConversion"/>
  </si>
  <si>
    <t>Instrument Spare Part Room</t>
    <phoneticPr fontId="6" type="noConversion"/>
  </si>
  <si>
    <t>Perishiable Material Room</t>
    <phoneticPr fontId="6" type="noConversion"/>
  </si>
  <si>
    <t>Warehouse</t>
    <phoneticPr fontId="6" type="noConversion"/>
  </si>
  <si>
    <t>Epoxy Coating (H=100)</t>
    <phoneticPr fontId="6" type="noConversion"/>
  </si>
  <si>
    <t>KHO Store</t>
    <phoneticPr fontId="6" type="noConversion"/>
  </si>
  <si>
    <t>F53A</t>
  </si>
  <si>
    <t>Hardener Finish</t>
    <phoneticPr fontId="6" type="noConversion"/>
  </si>
  <si>
    <t>Tool Room</t>
    <phoneticPr fontId="6" type="noConversion"/>
  </si>
  <si>
    <t>F54A</t>
  </si>
  <si>
    <t>Tool Store</t>
    <phoneticPr fontId="6" type="noConversion"/>
  </si>
  <si>
    <t>Mechanical Workshop</t>
    <phoneticPr fontId="6" type="noConversion"/>
  </si>
  <si>
    <t>Workshop</t>
    <phoneticPr fontId="6" type="noConversion"/>
  </si>
  <si>
    <t>Mechanical Workshop Area</t>
    <phoneticPr fontId="6" type="noConversion"/>
  </si>
  <si>
    <t>F06B</t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</si>
  <si>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</si>
  <si>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</si>
  <si>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</si>
  <si>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</si>
  <si>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</si>
  <si>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Exposed Metal Deck</t>
    <phoneticPr fontId="6" type="noConversion"/>
  </si>
  <si>
    <t>Control Room</t>
    <phoneticPr fontId="6" type="noConversion"/>
  </si>
  <si>
    <t>*계장</t>
    <phoneticPr fontId="6" type="noConversion"/>
  </si>
  <si>
    <t>F91</t>
  </si>
  <si>
    <t>Main Control Room</t>
    <phoneticPr fontId="6" type="noConversion"/>
  </si>
  <si>
    <t>Anti-Dust Epoxy Paint on Steel trowel Finish + Anti-Static Vinyl Tile on Raised Floor(600x600, H=1000)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</si>
  <si>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</si>
  <si>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</si>
  <si>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Epoxy Paint on Steel trowel Finish + Access Floor(H=730) w/Conduction Tile</t>
    <phoneticPr fontId="6" type="noConversion"/>
  </si>
  <si>
    <t>Vinyl Base (H=200)
+ Epoxy Paint(under access floor)</t>
    <phoneticPr fontId="6" type="noConversion"/>
  </si>
  <si>
    <t>Sound absorbing soft fiber board on Suspended ceiling system (by Interior)</t>
    <phoneticPr fontId="6" type="noConversion"/>
  </si>
  <si>
    <t>*환경</t>
    <phoneticPr fontId="6" type="noConversion"/>
  </si>
  <si>
    <t>WTB(RC)</t>
    <phoneticPr fontId="6" type="noConversion"/>
  </si>
  <si>
    <t>Anti-Static Vinyl Tile 사례 추가</t>
    <phoneticPr fontId="6" type="noConversion"/>
  </si>
  <si>
    <t>화공 Access FL 사례 추가</t>
    <phoneticPr fontId="6" type="noConversion"/>
  </si>
  <si>
    <t>Engineering Room</t>
    <phoneticPr fontId="6" type="noConversion"/>
  </si>
  <si>
    <t>*CCR연속배치</t>
    <phoneticPr fontId="6" type="noConversion"/>
  </si>
  <si>
    <t>OTS Training Room</t>
    <phoneticPr fontId="6" type="noConversion"/>
  </si>
  <si>
    <t>OTS Room</t>
    <phoneticPr fontId="6" type="noConversion"/>
  </si>
  <si>
    <t>Telecom Room</t>
    <phoneticPr fontId="6" type="noConversion"/>
  </si>
  <si>
    <t>*CCR연속배치시 CCR과 동일 마감</t>
    <phoneticPr fontId="6" type="noConversion"/>
  </si>
  <si>
    <t>Telecoms Room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</si>
  <si>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</si>
  <si>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</si>
  <si>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Telecoms Equipment Room</t>
    <phoneticPr fontId="6" type="noConversion"/>
  </si>
  <si>
    <t>Communication Room</t>
    <phoneticPr fontId="6" type="noConversion"/>
  </si>
  <si>
    <t>Epoxy Paint on Steel trowel Finish + Access Floor(H=1000) w/Conduction Tile</t>
    <phoneticPr fontId="6" type="noConversion"/>
  </si>
  <si>
    <t>Vinyl Base (H=100)
+ Epoxy Paint(under access floor)</t>
    <phoneticPr fontId="6" type="noConversion"/>
  </si>
  <si>
    <t>Emulsion Paint on fair faced concrete</t>
    <phoneticPr fontId="6" type="noConversion"/>
  </si>
  <si>
    <t>Rack Room (CCB)</t>
    <phoneticPr fontId="6" type="noConversion"/>
  </si>
  <si>
    <t>Rack Room</t>
    <phoneticPr fontId="6" type="noConversion"/>
  </si>
  <si>
    <t>OTS Rack Room</t>
    <phoneticPr fontId="6" type="noConversion"/>
  </si>
  <si>
    <t>Server Room</t>
    <phoneticPr fontId="6" type="noConversion"/>
  </si>
  <si>
    <t>Rack Room (Local)</t>
    <phoneticPr fontId="6" type="noConversion"/>
  </si>
  <si>
    <t>Epoxy Paint + Raised Floor W/Conductive Tile</t>
    <phoneticPr fontId="6" type="noConversion"/>
  </si>
  <si>
    <t>Epoxy Coating on Steel trowel Finish + Anti-Static Vinyl Tile on Raised Floor(600x600, H=1000, H=1100)</t>
    <phoneticPr fontId="6" type="noConversion"/>
  </si>
  <si>
    <t>IKAN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</si>
  <si>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</si>
  <si>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</si>
  <si>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154Kv Substation</t>
    <phoneticPr fontId="6" type="noConversion"/>
  </si>
  <si>
    <t xml:space="preserve">Epoxy Paint on Trowel finish + Access Floor(H=1000) w/Conduction Tile </t>
    <phoneticPr fontId="6" type="noConversion"/>
  </si>
  <si>
    <t>Epoxy Paint(Under Access floor)+Vinyl Base(H=100)</t>
    <phoneticPr fontId="6" type="noConversion"/>
  </si>
  <si>
    <t>Panel Room</t>
    <phoneticPr fontId="6" type="noConversion"/>
  </si>
  <si>
    <t>Relay &amp; Control Panel Room</t>
    <phoneticPr fontId="6" type="noConversion"/>
  </si>
  <si>
    <t>*Local</t>
    <phoneticPr fontId="6" type="noConversion"/>
  </si>
  <si>
    <t>*Access FL사례 조사</t>
    <phoneticPr fontId="6" type="noConversion"/>
  </si>
  <si>
    <t>Electrical Room</t>
    <phoneticPr fontId="6" type="noConversion"/>
  </si>
  <si>
    <t>Epoxy Paint H=100</t>
    <phoneticPr fontId="6" type="noConversion"/>
  </si>
  <si>
    <t>Equipment Room</t>
    <phoneticPr fontId="6" type="noConversion"/>
  </si>
  <si>
    <t>Switchgear Room</t>
    <phoneticPr fontId="6" type="noConversion"/>
  </si>
  <si>
    <t>Central Control Building(RC)</t>
    <phoneticPr fontId="6" type="noConversion"/>
  </si>
  <si>
    <t>B01</t>
  </si>
  <si>
    <t>Steel Trowel Finish w/ Rubber Flooring Tile (THK. 6mm)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</si>
  <si>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</si>
  <si>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</si>
  <si>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HV Switchgear Room</t>
    <phoneticPr fontId="6" type="noConversion"/>
  </si>
  <si>
    <t>LV Switchgear Room</t>
    <phoneticPr fontId="6" type="noConversion"/>
  </si>
  <si>
    <t>Epoxy Paint (H=100)</t>
    <phoneticPr fontId="6" type="noConversion"/>
  </si>
  <si>
    <t>MCC Room</t>
    <phoneticPr fontId="6" type="noConversion"/>
  </si>
  <si>
    <t>MCC Room (type-1)</t>
    <phoneticPr fontId="6" type="noConversion"/>
  </si>
  <si>
    <t>MCC Room (type-2)</t>
    <phoneticPr fontId="6" type="noConversion"/>
  </si>
  <si>
    <t>UPS Room</t>
    <phoneticPr fontId="6" type="noConversion"/>
  </si>
  <si>
    <t>Battery Room</t>
    <phoneticPr fontId="6" type="noConversion"/>
  </si>
  <si>
    <t>F03</t>
  </si>
  <si>
    <t>B02</t>
  </si>
  <si>
    <t>W04B</t>
  </si>
  <si>
    <t>*바닥 Drain 구배 필요시 : 구체 구배</t>
    <phoneticPr fontId="6" type="noConversion"/>
  </si>
  <si>
    <t>F32</t>
  </si>
  <si>
    <t>Acid Resistant Ceramic Tile H=100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</si>
  <si>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</si>
  <si>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</si>
  <si>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Steel Trowel Finish w/ Acid Resistant Paint</t>
    <phoneticPr fontId="6" type="noConversion"/>
  </si>
  <si>
    <t>Acid Resistant Paint</t>
    <phoneticPr fontId="6" type="noConversion"/>
  </si>
  <si>
    <t>Acid Resistant Paint on Cement Plaster (THK. 16mm)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</si>
  <si>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</si>
  <si>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</si>
  <si>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H=1.5m Acid Resistant Paint on Thk15 Cement Plaster
Above 1.5m Latex Paint on Thk15 Cement Plaster</t>
    <phoneticPr fontId="6" type="noConversion"/>
  </si>
  <si>
    <t>W33A</t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</si>
  <si>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</si>
  <si>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</si>
  <si>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Acid Resistant Paint on Steel Trowel Finish</t>
    <phoneticPr fontId="6" type="noConversion"/>
  </si>
  <si>
    <t>Emeulssion Paint+Acid Resistant Paint (H=300)</t>
    <phoneticPr fontId="6" type="noConversion"/>
  </si>
  <si>
    <t>Cable Cellar 
(Open type)</t>
    <phoneticPr fontId="6" type="noConversion"/>
  </si>
  <si>
    <t>F51</t>
  </si>
  <si>
    <t>*바닥 Concrete Paving 적용</t>
    <phoneticPr fontId="6" type="noConversion"/>
  </si>
  <si>
    <t>Cable Cellar</t>
    <phoneticPr fontId="6" type="noConversion"/>
  </si>
  <si>
    <t>insulation</t>
    <phoneticPr fontId="6" type="noConversion"/>
  </si>
  <si>
    <t>Clean Sand Filling</t>
    <phoneticPr fontId="6" type="noConversion"/>
  </si>
  <si>
    <t>Cement Plaster (THK. 16mm)</t>
    <phoneticPr fontId="6" type="noConversion"/>
  </si>
  <si>
    <t>Sand Filling</t>
    <phoneticPr fontId="6" type="noConversion"/>
  </si>
  <si>
    <t>Close Type</t>
    <phoneticPr fontId="6" type="noConversion"/>
  </si>
  <si>
    <t>Cable Room</t>
    <phoneticPr fontId="6" type="noConversion"/>
  </si>
  <si>
    <t>GIS Building(RC)</t>
    <phoneticPr fontId="6" type="noConversion"/>
  </si>
  <si>
    <t>Cable Basement</t>
    <phoneticPr fontId="6" type="noConversion"/>
  </si>
  <si>
    <t>F07C</t>
  </si>
  <si>
    <t>W01A</t>
  </si>
  <si>
    <t>5mm Epoxy Screed and Seal Coat on Concrete Slab</t>
    <phoneticPr fontId="6" type="noConversion"/>
  </si>
  <si>
    <t>Cable Room(Basement)</t>
    <phoneticPr fontId="6" type="noConversion"/>
  </si>
  <si>
    <t>W03A</t>
  </si>
  <si>
    <t>EDG Room</t>
    <phoneticPr fontId="6" type="noConversion"/>
  </si>
  <si>
    <t>Fire Gas Room</t>
    <phoneticPr fontId="6" type="noConversion"/>
  </si>
  <si>
    <t>소화약제실</t>
    <phoneticPr fontId="6" type="noConversion"/>
  </si>
  <si>
    <t>Fire Fighting Room</t>
    <phoneticPr fontId="6" type="noConversion"/>
  </si>
  <si>
    <t>THK.1 Epoxy Resin on Sceed</t>
    <phoneticPr fontId="6" type="noConversion"/>
  </si>
  <si>
    <t>Clean Agent Cylinder Room</t>
    <phoneticPr fontId="6" type="noConversion"/>
  </si>
  <si>
    <t>Cylinder Room</t>
    <phoneticPr fontId="6" type="noConversion"/>
  </si>
  <si>
    <t>Emulsion paint on Fair Faced Concrete</t>
    <phoneticPr fontId="6" type="noConversion"/>
  </si>
  <si>
    <t>Fire Water Pump Room</t>
    <phoneticPr fontId="6" type="noConversion"/>
  </si>
  <si>
    <t>Fire Water Pump BLDG(RC)</t>
    <phoneticPr fontId="6" type="noConversion"/>
  </si>
  <si>
    <t>Fuel Tank Room</t>
    <phoneticPr fontId="6" type="noConversion"/>
  </si>
  <si>
    <t>F.O Day Tank Room</t>
    <phoneticPr fontId="6" type="noConversion"/>
  </si>
  <si>
    <t>Epoxy Paint (Up to Dike Top)</t>
    <phoneticPr fontId="6" type="noConversion"/>
  </si>
  <si>
    <t>GIS Equipment Room</t>
    <phoneticPr fontId="6" type="noConversion"/>
  </si>
  <si>
    <t>*발주처 Hardener 요구 확인</t>
    <phoneticPr fontId="6" type="noConversion"/>
  </si>
  <si>
    <t>400kV GIS Building(RC)</t>
    <phoneticPr fontId="6" type="noConversion"/>
  </si>
  <si>
    <t>GIS Room</t>
    <phoneticPr fontId="6" type="noConversion"/>
  </si>
  <si>
    <t>F08</t>
  </si>
  <si>
    <t>5mm Heavy Duty Self Leveling Epoxy</t>
    <phoneticPr fontId="6" type="noConversion"/>
  </si>
  <si>
    <t>100mm High Meranti Skirting</t>
    <phoneticPr fontId="6" type="noConversion"/>
  </si>
  <si>
    <t>Emulsion Paint on Cement Plaster</t>
    <phoneticPr fontId="6" type="noConversion"/>
  </si>
  <si>
    <t>* 5mm Heavy Duty Self-Leveling Epoxy : 계약사양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</si>
  <si>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</si>
  <si>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</si>
  <si>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</si>
  <si>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</si>
  <si>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F54B</t>
  </si>
  <si>
    <t>Gas Turbine Hall</t>
    <phoneticPr fontId="6" type="noConversion"/>
  </si>
  <si>
    <t>Gas Turbine Building(ST)</t>
    <phoneticPr fontId="6" type="noConversion"/>
  </si>
  <si>
    <t>1. Hardener Finish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</si>
  <si>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</si>
  <si>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</si>
  <si>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Steam Turbine Hall</t>
    <phoneticPr fontId="6" type="noConversion"/>
  </si>
  <si>
    <t>Steam Turbine Building(ST)</t>
    <phoneticPr fontId="6" type="noConversion"/>
  </si>
  <si>
    <t>Steam Turbine Hall (only Laydown Area)</t>
    <phoneticPr fontId="6" type="noConversion"/>
  </si>
  <si>
    <t>Emulsion Paint on Thk15 Cement Mortar (Up to 2500mm)</t>
    <phoneticPr fontId="6" type="noConversion"/>
  </si>
  <si>
    <t>Exposed Roof</t>
    <phoneticPr fontId="6" type="noConversion"/>
  </si>
  <si>
    <t>* 5mm Epoxy Screed and Seal Coat : 계약사양</t>
    <phoneticPr fontId="6" type="noConversion"/>
  </si>
  <si>
    <t>Steam Turbine Hall (except Laydown Area)</t>
    <phoneticPr fontId="6" type="noConversion"/>
  </si>
  <si>
    <t>5mm Heavy Duty Self-Leveling Epoxy</t>
    <phoneticPr fontId="6" type="noConversion"/>
  </si>
  <si>
    <t>Steam Turbine Hall (Operating Floor)</t>
    <phoneticPr fontId="6" type="noConversion"/>
  </si>
  <si>
    <t>Exposed Exterior Wall</t>
    <phoneticPr fontId="6" type="noConversion"/>
  </si>
  <si>
    <t>Hardener Finish on Steel Trowel Finish</t>
    <phoneticPr fontId="6" type="noConversion"/>
  </si>
  <si>
    <t>HRSG Hall</t>
    <phoneticPr fontId="6" type="noConversion"/>
  </si>
  <si>
    <t>HRSG Building(ST)</t>
    <phoneticPr fontId="6" type="noConversion"/>
  </si>
  <si>
    <t>Excitation Room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</si>
  <si>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</si>
  <si>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</si>
  <si>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</si>
  <si>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F11</t>
  </si>
  <si>
    <t>B04</t>
  </si>
  <si>
    <t>W09B</t>
  </si>
  <si>
    <t>*바닥, 벽 Chemical 적용</t>
    <phoneticPr fontId="6" type="noConversion"/>
  </si>
  <si>
    <t>Chemical Resistant Paint on Steel Trowel Finish</t>
    <phoneticPr fontId="6" type="noConversion"/>
  </si>
  <si>
    <t>Chemical Resistant Paint(≤3000) / Latex  Paint (&gt;3000) on Cement Plaster</t>
    <phoneticPr fontId="6" type="noConversion"/>
  </si>
  <si>
    <t>WT Equipment Room</t>
    <phoneticPr fontId="6" type="noConversion"/>
  </si>
  <si>
    <t>Chemical Storage Room</t>
    <phoneticPr fontId="6" type="noConversion"/>
  </si>
  <si>
    <t>Laboratory &amp; Inspection Building(RC)</t>
    <phoneticPr fontId="6" type="noConversion"/>
  </si>
  <si>
    <t>ACID Resistant Ceramic Tile on Screed</t>
    <phoneticPr fontId="6" type="noConversion"/>
  </si>
  <si>
    <t>ACID Resistant Ceramic Tile</t>
    <phoneticPr fontId="6" type="noConversion"/>
  </si>
  <si>
    <t>ACID Resistant Paint on THK13 on Cement Plaster</t>
    <phoneticPr fontId="6" type="noConversion"/>
  </si>
  <si>
    <t>Dehydrator Room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</si>
  <si>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</si>
  <si>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</si>
  <si>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</si>
  <si>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</si>
  <si>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Main Laboratory Testing Room</t>
    <phoneticPr fontId="6" type="noConversion"/>
  </si>
  <si>
    <t>Sample Receiving Room</t>
    <phoneticPr fontId="6" type="noConversion"/>
  </si>
  <si>
    <t>Laboratory room
Sample reception room
Analysis room</t>
    <phoneticPr fontId="6" type="noConversion"/>
  </si>
  <si>
    <t>Non-Slip Ceramic Tile on Cement mortar</t>
    <phoneticPr fontId="6" type="noConversion"/>
  </si>
  <si>
    <t>Ceramic Tile on Cement mortar (H=300)</t>
    <phoneticPr fontId="6" type="noConversion"/>
  </si>
  <si>
    <t>Suspended Mineral Fiberboard ceiling system (600x600)</t>
    <phoneticPr fontId="6" type="noConversion"/>
  </si>
  <si>
    <t>Reagent Temporary Storage
Sample Bottle Storage</t>
    <phoneticPr fontId="6" type="noConversion"/>
  </si>
  <si>
    <t>Epoxy Paint on Thk30 cement mortar</t>
    <phoneticPr fontId="6" type="noConversion"/>
  </si>
  <si>
    <t>Mold Machine</t>
    <phoneticPr fontId="6" type="noConversion"/>
  </si>
  <si>
    <t>Epoxy Paint on Thk50 cement mortar w/Wire mesh</t>
    <phoneticPr fontId="6" type="noConversion"/>
  </si>
  <si>
    <t>HVAC Room</t>
    <phoneticPr fontId="6" type="noConversion"/>
  </si>
  <si>
    <t>Mechanical Room</t>
    <phoneticPr fontId="6" type="noConversion"/>
  </si>
  <si>
    <t>Epoxy Coating on Plain Concrete (w/wire mesh) + Steel Trowel Finish</t>
    <phoneticPr fontId="6" type="noConversion"/>
  </si>
  <si>
    <t>THK.1 Epoxy Resin on Sceed (Water Proofing Type)</t>
    <phoneticPr fontId="6" type="noConversion"/>
  </si>
  <si>
    <t>Epoxy paint on Steel trowel finish</t>
    <phoneticPr fontId="6" type="noConversion"/>
  </si>
  <si>
    <t>Thk100 Sound Absorbing Materials</t>
    <phoneticPr fontId="6" type="noConversion"/>
  </si>
  <si>
    <t>Blast Chamber</t>
    <phoneticPr fontId="6" type="noConversion"/>
  </si>
  <si>
    <t>*Non-Typical Room</t>
    <phoneticPr fontId="6" type="noConversion"/>
  </si>
  <si>
    <t>EWH Room</t>
    <phoneticPr fontId="6" type="noConversion"/>
  </si>
  <si>
    <t>*용도 확인 필요</t>
    <phoneticPr fontId="6" type="noConversion"/>
  </si>
  <si>
    <t>VSD Room</t>
    <phoneticPr fontId="6" type="noConversion"/>
  </si>
  <si>
    <t>*전기실? 용도 확인 필요</t>
    <phoneticPr fontId="6" type="noConversion"/>
  </si>
  <si>
    <t>Shelter</t>
    <phoneticPr fontId="6" type="noConversion"/>
  </si>
  <si>
    <t>Chemical Tank Shelter</t>
    <phoneticPr fontId="6" type="noConversion"/>
  </si>
  <si>
    <t>Chemical Tank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</si>
  <si>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</si>
  <si>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</si>
  <si>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1mm Epoxy + 0.2mm Chemical Resistant Epoxy Paint on Steel Trowel Finish</t>
    <phoneticPr fontId="6" type="noConversion"/>
  </si>
  <si>
    <t>Ash Compressor Shelter</t>
    <phoneticPr fontId="6" type="noConversion"/>
  </si>
  <si>
    <t>Ash Compressor Shelter(ST)</t>
    <phoneticPr fontId="6" type="noConversion"/>
  </si>
  <si>
    <t>Air Compressor Shelter</t>
    <phoneticPr fontId="6" type="noConversion"/>
  </si>
  <si>
    <t>Air Compressor Shelter(ST)</t>
    <phoneticPr fontId="6" type="noConversion"/>
  </si>
  <si>
    <t>Fuel Gas ESD Shelter</t>
    <phoneticPr fontId="6" type="noConversion"/>
  </si>
  <si>
    <t>Fuel Gas ESD Shelter(ST)</t>
    <phoneticPr fontId="6" type="noConversion"/>
  </si>
  <si>
    <t>Category</t>
    <phoneticPr fontId="9" type="noConversion"/>
  </si>
  <si>
    <t>Finish Style Number</t>
    <phoneticPr fontId="9" type="noConversion"/>
  </si>
  <si>
    <t>Finish Style Name</t>
    <phoneticPr fontId="9" type="noConversion"/>
  </si>
  <si>
    <t>Main Spec.</t>
    <phoneticPr fontId="9" type="noConversion"/>
  </si>
  <si>
    <t>Work Master Code</t>
    <phoneticPr fontId="9" type="noConversion"/>
  </si>
  <si>
    <t>Gauge
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</si>
  <si>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</si>
  <si>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</si>
  <si>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</si>
  <si>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</si>
  <si>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</si>
  <si>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</si>
  <si>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</si>
  <si>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</si>
  <si>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</si>
  <si>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</si>
  <si>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</si>
  <si>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</si>
  <si>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</si>
  <si>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</si>
  <si>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</si>
  <si>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</si>
  <si>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</si>
  <si>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</si>
  <si>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</si>
  <si>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</si>
  <si>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</si>
  <si>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Remark</t>
    <phoneticPr fontId="9" type="noConversion"/>
  </si>
  <si>
    <t>Interior Finish - Floor</t>
    <phoneticPr fontId="9" type="noConversion"/>
  </si>
  <si>
    <t>Paint</t>
    <phoneticPr fontId="9" type="noConversion"/>
  </si>
  <si>
    <t>Steel Trowel Finish</t>
  </si>
  <si>
    <t>A04AS173-00001</t>
  </si>
  <si>
    <t xml:space="preserve">Acid Resistant Paint </t>
    <phoneticPr fontId="9" type="noConversion"/>
  </si>
  <si>
    <t>A04AM080-00003</t>
  </si>
  <si>
    <t>Epoxy Paint</t>
    <phoneticPr fontId="9" type="noConversion"/>
  </si>
  <si>
    <t>A04AM080-00006</t>
  </si>
  <si>
    <t>Screed</t>
    <phoneticPr fontId="9" type="noConversion"/>
  </si>
  <si>
    <t>A04AS168-00001</t>
  </si>
  <si>
    <t>A04AM080-00007</t>
  </si>
  <si>
    <t>A04AM080-00011</t>
  </si>
  <si>
    <t>Tile</t>
    <phoneticPr fontId="9" type="noConversion"/>
  </si>
  <si>
    <t>Liquid Waterproofing Floor</t>
    <phoneticPr fontId="9" type="noConversion"/>
  </si>
  <si>
    <t>A04AP085-00001</t>
  </si>
  <si>
    <t>Unglazed Ceramic Tile Floor</t>
    <phoneticPr fontId="9" type="noConversion"/>
  </si>
  <si>
    <t>A04AN083-00001</t>
  </si>
  <si>
    <t>200x200xT40</t>
    <phoneticPr fontId="9" type="noConversion"/>
  </si>
  <si>
    <t>Vinyl Tile Floor</t>
    <phoneticPr fontId="9" type="noConversion"/>
  </si>
  <si>
    <t>A04AN083-00004</t>
  </si>
  <si>
    <t>300x300xT2</t>
    <phoneticPr fontId="9" type="noConversion"/>
  </si>
  <si>
    <t>Hardener</t>
    <phoneticPr fontId="9" type="noConversion"/>
  </si>
  <si>
    <t>Hardener Finish(Powder Type)</t>
  </si>
  <si>
    <t>A04AS173-00003</t>
  </si>
  <si>
    <t>Raised Floor</t>
    <phoneticPr fontId="9" type="noConversion"/>
  </si>
  <si>
    <t>Anti-Dust Paint_Floor</t>
    <phoneticPr fontId="9" type="noConversion"/>
  </si>
  <si>
    <t>A04AM080-00005</t>
  </si>
  <si>
    <t>Raised Floor_Anti-Static Vinyl Tile</t>
    <phoneticPr fontId="9" type="noConversion"/>
  </si>
  <si>
    <t>A04AS174-00001</t>
  </si>
  <si>
    <t xml:space="preserve"> 600x600xH600</t>
  </si>
  <si>
    <t>N.A</t>
    <phoneticPr fontId="9" type="noConversion"/>
  </si>
  <si>
    <t>Interior Finish - Wall Base</t>
    <phoneticPr fontId="9" type="noConversion"/>
  </si>
  <si>
    <t>A04AM081-00004</t>
  </si>
  <si>
    <t>H=100</t>
    <phoneticPr fontId="9" type="noConversion"/>
  </si>
  <si>
    <t>B03</t>
    <phoneticPr fontId="9" type="noConversion"/>
  </si>
  <si>
    <t>Wall Base-Epoxy Painting</t>
    <phoneticPr fontId="9" type="noConversion"/>
  </si>
  <si>
    <t>A04AM081-00007</t>
  </si>
  <si>
    <t>Wall Base-Chemical Resistant Epoxy Painting</t>
    <phoneticPr fontId="9" type="noConversion"/>
  </si>
  <si>
    <t>A04AM081-00010</t>
  </si>
  <si>
    <t>Wall Base-Unglazed Ceramic Tile</t>
    <phoneticPr fontId="9" type="noConversion"/>
  </si>
  <si>
    <t>A04AN084-00002</t>
  </si>
  <si>
    <t>H=150</t>
    <phoneticPr fontId="9" type="noConversion"/>
  </si>
  <si>
    <t>Wall Base-Glazed Ceramic Tile</t>
    <phoneticPr fontId="9" type="noConversion"/>
  </si>
  <si>
    <t>A04AN084-00005</t>
  </si>
  <si>
    <t>Wall Base-Acid Resistant Ceramic Tile</t>
    <phoneticPr fontId="9" type="noConversion"/>
  </si>
  <si>
    <t>A04AN084-00008</t>
  </si>
  <si>
    <t>Wall Base-Vinyl Tile</t>
    <phoneticPr fontId="9" type="noConversion"/>
  </si>
  <si>
    <t>A04AN084-00013</t>
  </si>
  <si>
    <t>A04AS185-00001</t>
  </si>
  <si>
    <t>Interior Finish - Wall</t>
    <phoneticPr fontId="9" type="noConversion"/>
  </si>
  <si>
    <t>W01A</t>
    <phoneticPr fontId="9" type="noConversion"/>
  </si>
  <si>
    <t>Acrylic Emulsion Paint_Int. Wall</t>
    <phoneticPr fontId="9" type="noConversion"/>
  </si>
  <si>
    <t>A04AM078-00001</t>
  </si>
  <si>
    <t>Water Emulsion Paint_Int. Wall</t>
    <phoneticPr fontId="9" type="noConversion"/>
  </si>
  <si>
    <t>Int. Plaster Wall</t>
    <phoneticPr fontId="9" type="noConversion"/>
  </si>
  <si>
    <t>A04AT198-00002</t>
    <phoneticPr fontId="9" type="noConversion"/>
  </si>
  <si>
    <t>T12</t>
    <phoneticPr fontId="9" type="noConversion"/>
  </si>
  <si>
    <t>Acid/Alkaline Resistant Paint_Int. Wall</t>
    <phoneticPr fontId="9" type="noConversion"/>
  </si>
  <si>
    <t>A04AM078-00004</t>
    <phoneticPr fontId="9" type="noConversion"/>
  </si>
  <si>
    <t>A04AT198-00002</t>
  </si>
  <si>
    <t>W05A</t>
  </si>
  <si>
    <t>Epoxy Paint _Int. Wall</t>
    <phoneticPr fontId="9" type="noConversion"/>
  </si>
  <si>
    <t>A04AM078-00005</t>
  </si>
  <si>
    <t>Chemical Resistant Paint _Int. Wall</t>
    <phoneticPr fontId="9" type="noConversion"/>
  </si>
  <si>
    <t>A04AM078-00009</t>
  </si>
  <si>
    <t>W32F</t>
  </si>
  <si>
    <t>Glazed Ceramic Tile Wall</t>
    <phoneticPr fontId="9" type="noConversion"/>
  </si>
  <si>
    <t>A04AN082-00002</t>
  </si>
  <si>
    <t>Liquid Waterproofing Wall</t>
    <phoneticPr fontId="9" type="noConversion"/>
  </si>
  <si>
    <t>A04AP085-00002</t>
  </si>
  <si>
    <t>W34</t>
  </si>
  <si>
    <t>Granite Tile</t>
    <phoneticPr fontId="9" type="noConversion"/>
  </si>
  <si>
    <t>A04AN082-00004</t>
  </si>
  <si>
    <t>Interior Finish - Ceiling</t>
    <phoneticPr fontId="9" type="noConversion"/>
  </si>
  <si>
    <t>C01</t>
    <phoneticPr fontId="9" type="noConversion"/>
  </si>
  <si>
    <t>Acrylic Emulsion Paint_Ceiling</t>
    <phoneticPr fontId="9" type="noConversion"/>
  </si>
  <si>
    <t>A04AM079-00001</t>
  </si>
  <si>
    <t>Acid/Alkaline Resistant Paint_Ceiling</t>
    <phoneticPr fontId="9" type="noConversion"/>
  </si>
  <si>
    <t>A04AM079-00004</t>
  </si>
  <si>
    <t>Epoxy Paint_Ceiling</t>
    <phoneticPr fontId="9" type="noConversion"/>
  </si>
  <si>
    <t>A04AM079-00006</t>
  </si>
  <si>
    <t>Acoustic Tiled Ceiling</t>
    <phoneticPr fontId="9" type="noConversion"/>
  </si>
  <si>
    <t>A04AS190-00002</t>
  </si>
  <si>
    <t>600x600</t>
    <phoneticPr fontId="9" type="noConversion"/>
  </si>
  <si>
    <t>Moisture Resistant Tiled Ceiling</t>
    <phoneticPr fontId="9" type="noConversion"/>
  </si>
  <si>
    <t>A04AS191-00002</t>
  </si>
  <si>
    <t>Finish Style Name &amp; Numbering : Wall (Interior &amp; Exterior)</t>
    <phoneticPr fontId="6" type="noConversion"/>
  </si>
  <si>
    <t>※ Wall Style Schedule :</t>
    <phoneticPr fontId="6" type="noConversion"/>
  </si>
  <si>
    <t>Wall Finish-In</t>
    <phoneticPr fontId="6" type="noConversion"/>
  </si>
  <si>
    <t>Wall Base Material-1~3</t>
    <phoneticPr fontId="6" type="noConversion"/>
  </si>
  <si>
    <t>Wall Finish-Ex</t>
    <phoneticPr fontId="6" type="noConversion"/>
  </si>
  <si>
    <t xml:space="preserve">※ Wall Schedule : </t>
    <phoneticPr fontId="6" type="noConversion"/>
  </si>
  <si>
    <t>Wall Detail : 실제 적용 두께, Size</t>
    <phoneticPr fontId="6" type="noConversion"/>
  </si>
  <si>
    <t>Fire_Rating : Fire Rating</t>
    <phoneticPr fontId="6" type="noConversion"/>
  </si>
  <si>
    <t>Wall Style Name</t>
    <phoneticPr fontId="6" type="noConversion"/>
  </si>
  <si>
    <t>Wall Ref.</t>
    <phoneticPr fontId="6" type="noConversion"/>
  </si>
  <si>
    <t>Wall Base Material-1</t>
    <phoneticPr fontId="6" type="noConversion"/>
  </si>
  <si>
    <t>Wall Base Material-2</t>
    <phoneticPr fontId="6" type="noConversion"/>
  </si>
  <si>
    <t>Wall Base Material-3</t>
    <phoneticPr fontId="6" type="noConversion"/>
  </si>
  <si>
    <t>참고-Interior에서 결정</t>
    <phoneticPr fontId="6" type="noConversion"/>
  </si>
  <si>
    <t>EW11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</si>
  <si>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</si>
  <si>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1-Layer Gypsum Board</t>
    <phoneticPr fontId="6" type="noConversion"/>
  </si>
  <si>
    <t>Mineral Wool (Rock Wool)+Air Space</t>
    <phoneticPr fontId="6" type="noConversion"/>
  </si>
  <si>
    <t>WM : Plasterboard Dry Liner System (A04AS176-00001~00009)
        - Gypsum Board + Insulation
        (Gypsumboard THK=9.5 &amp; 12.5 &amp; 16 mm)</t>
    <phoneticPr fontId="6" type="noConversion"/>
  </si>
  <si>
    <t>EW12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</si>
  <si>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</si>
  <si>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Glass Wool (Fiberglass)+Air Space</t>
    <phoneticPr fontId="6" type="noConversion"/>
  </si>
  <si>
    <t>EW13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</si>
  <si>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</si>
  <si>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Polystyrene  Insulation+Air Space</t>
    <phoneticPr fontId="6" type="noConversion"/>
  </si>
  <si>
    <t>Polystyrene 
(Extruded Polystyrene(XPS) - 압출법보온판 or 
Expanded Polystyrene(EPS) - 비드법보온판)</t>
    <phoneticPr fontId="6" type="noConversion"/>
  </si>
  <si>
    <t>EW21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</si>
  <si>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</si>
  <si>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</si>
  <si>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</si>
  <si>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</si>
  <si>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</si>
  <si>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EW24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</si>
  <si>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</si>
  <si>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1-Layer Gypsum Board, Supporting Frame(Stud), Accessories</t>
    <phoneticPr fontId="6" type="noConversion"/>
  </si>
  <si>
    <t>EW25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</si>
  <si>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</si>
  <si>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EW26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</si>
  <si>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</si>
  <si>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EW27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</si>
  <si>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</si>
  <si>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Burnt Clay Brick</t>
    <phoneticPr fontId="6" type="noConversion"/>
  </si>
  <si>
    <t>EW28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</si>
  <si>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</si>
  <si>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EW29</t>
    <phoneticPr fontId="6" type="noConversion"/>
  </si>
  <si>
    <r>
      <t>Gypsum Board Wall+Polystyrene 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</si>
  <si>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</si>
  <si>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</si>
  <si>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</si>
  <si>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</si>
  <si>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</si>
  <si>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</si>
  <si>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Polystyrene Insulation+Air Space</t>
    <phoneticPr fontId="6" type="noConversion"/>
  </si>
  <si>
    <t>EW34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</si>
  <si>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</si>
  <si>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</si>
  <si>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</si>
  <si>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</si>
  <si>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</si>
  <si>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EW37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</si>
  <si>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</si>
  <si>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EW38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</si>
  <si>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</si>
  <si>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</si>
  <si>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</si>
  <si>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</si>
  <si>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</si>
  <si>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</si>
  <si>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</si>
  <si>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</si>
  <si>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</si>
  <si>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</si>
  <si>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</si>
  <si>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</si>
  <si>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</si>
  <si>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</si>
  <si>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</si>
  <si>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Single Wall</t>
    <phoneticPr fontId="6" type="noConversion"/>
  </si>
  <si>
    <t>EW51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</si>
  <si>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</si>
  <si>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</si>
  <si>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</si>
  <si>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</si>
  <si>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</si>
  <si>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</si>
  <si>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</si>
  <si>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EW55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</si>
  <si>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AAC (Autoclaved Aerated Concrete) Block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</si>
  <si>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AAC (Autoclaved Aerated Concrete) Block</t>
    <phoneticPr fontId="6" type="noConversion"/>
  </si>
  <si>
    <t>Burnt Clay Brick 외부 미장 미적용, 내부 마감 미적용</t>
    <phoneticPr fontId="6" type="noConversion"/>
  </si>
  <si>
    <t>AAC (Autoclaved Aerated Concrete) Block 내/외부 마감 미적용</t>
    <phoneticPr fontId="6" type="noConversion"/>
  </si>
  <si>
    <t>외벽체의 내부마감 Gypsum은 WM : Plasterboard Dry Liner System 적용</t>
    <phoneticPr fontId="6" type="noConversion"/>
  </si>
  <si>
    <t>WM : Plasterboard Dry Liner System은 외벽의 내부면에 적용</t>
    <phoneticPr fontId="6" type="noConversion"/>
  </si>
  <si>
    <t>WM : Plasterboard Dry Liner System에서 Insulation 분리 검토</t>
    <phoneticPr fontId="6" type="noConversion"/>
  </si>
  <si>
    <t>Cladding Sheet Material</t>
    <phoneticPr fontId="6" type="noConversion"/>
  </si>
  <si>
    <t>Cladding Sheet Insulation</t>
    <phoneticPr fontId="6" type="noConversion"/>
  </si>
  <si>
    <t>Cladding</t>
    <phoneticPr fontId="6" type="noConversion"/>
  </si>
  <si>
    <t>EW61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</si>
  <si>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</si>
  <si>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Galvanized Steel Sheet Sandwich Panel</t>
    <phoneticPr fontId="6" type="noConversion"/>
  </si>
  <si>
    <t>Mineral Wool (Rock Wool)</t>
    <phoneticPr fontId="6" type="noConversion"/>
  </si>
  <si>
    <t>WM : Corrugated Galvanized Steel Sheet Sandwich Panel
         (THK=50~70,  70~100,  100~150,  150 이상 mm )
         (Fire Rating : N.A,  1Hr,  2Hr)</t>
    <phoneticPr fontId="6" type="noConversion"/>
  </si>
  <si>
    <t>EW62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</si>
  <si>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</si>
  <si>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Corrugated Galvanized Steel Sheet Sandwich Panel</t>
  </si>
  <si>
    <t>Glass Wool (Fiberglass)</t>
    <phoneticPr fontId="6" type="noConversion"/>
  </si>
  <si>
    <t>EW65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</si>
  <si>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</si>
  <si>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Aluminum Sheet Sandwich Panel</t>
    <phoneticPr fontId="6" type="noConversion"/>
  </si>
  <si>
    <t>WM : Corrugated Aluminum Sheet Sandwich Panel
         (THK=50~70,  70~100,  100~150,  150 이상 mm )
         (Fire Rating : N.A,  1Hr,  2Hr)</t>
    <phoneticPr fontId="6" type="noConversion"/>
  </si>
  <si>
    <t>EW66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</si>
  <si>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</si>
  <si>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EW69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</si>
  <si>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Perforated 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</si>
  <si>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Perforated Steel Sandwich Panel</t>
    <phoneticPr fontId="6" type="noConversion"/>
  </si>
  <si>
    <t>WM 없음, for Sound Absorbing</t>
    <phoneticPr fontId="6" type="noConversion"/>
  </si>
  <si>
    <t>Cladding + Gypsum/
Masonry/Concrete</t>
    <phoneticPr fontId="6" type="noConversion"/>
  </si>
  <si>
    <t>EW91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</si>
  <si>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Gypsum Board Wall</t>
    </r>
    <phoneticPr fontId="6" type="noConversion"/>
  </si>
  <si>
    <t>EW92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</si>
  <si>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</si>
  <si>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EW93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</si>
  <si>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</si>
  <si>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WM : Mineral, Glass Wool 두 종류만 있음. PIR등 신소재 반영 검토</t>
    <phoneticPr fontId="6" type="noConversion"/>
  </si>
  <si>
    <t>Interior Wall</t>
    <phoneticPr fontId="6" type="noConversion"/>
  </si>
  <si>
    <t>Style Number</t>
    <phoneticPr fontId="6" type="noConversion"/>
  </si>
  <si>
    <t>참고-Interior에서 결정 (one side)</t>
    <phoneticPr fontId="6" type="noConversion"/>
  </si>
  <si>
    <t>Base Material</t>
    <phoneticPr fontId="6" type="noConversion"/>
  </si>
  <si>
    <t>참고-Interior에서 결정 (other side)</t>
    <phoneticPr fontId="6" type="noConversion"/>
  </si>
  <si>
    <t>Fire Rating</t>
    <phoneticPr fontId="6" type="noConversion"/>
  </si>
  <si>
    <t>Gypsum</t>
    <phoneticPr fontId="6" type="noConversion"/>
  </si>
  <si>
    <t>IW11</t>
    <phoneticPr fontId="6" type="noConversion"/>
  </si>
  <si>
    <t>1-Layer Gypsum Board to Both Sides_Mineral Wool Insulation</t>
    <phoneticPr fontId="6" type="noConversion"/>
  </si>
  <si>
    <t>1-Layer Gypsum Board to Both Sides</t>
    <phoneticPr fontId="6" type="noConversion"/>
  </si>
  <si>
    <t>WM : Gypsumboard Partition Wall (Fixed Type) - Both Sides
        (A04AS177-00007~00036)
        - Gypsum Board + Insulation
        (Gypsumboard THK=9.5 &amp; 12.5 &amp; 16 mm)</t>
    <phoneticPr fontId="6" type="noConversion"/>
  </si>
  <si>
    <t>IW12</t>
    <phoneticPr fontId="6" type="noConversion"/>
  </si>
  <si>
    <t>1-Layer Gypsum Board to Both Sides_Glass Wool Insulation</t>
    <phoneticPr fontId="6" type="noConversion"/>
  </si>
  <si>
    <t>IW13</t>
    <phoneticPr fontId="6" type="noConversion"/>
  </si>
  <si>
    <t>1-Layer Gypsum Board to Both Sides_w/o Insulation</t>
    <phoneticPr fontId="6" type="noConversion"/>
  </si>
  <si>
    <t>w/o Insulation</t>
    <phoneticPr fontId="6" type="noConversion"/>
  </si>
  <si>
    <t>IW14</t>
    <phoneticPr fontId="6" type="noConversion"/>
  </si>
  <si>
    <t>2-Layer Gypsum Board to Both Sides_Mineral Wool Insulation</t>
    <phoneticPr fontId="6" type="noConversion"/>
  </si>
  <si>
    <t>2-Layer Gypsum Board to Both Sides</t>
    <phoneticPr fontId="6" type="noConversion"/>
  </si>
  <si>
    <t>N.A, 1Hr, 2Hr</t>
    <phoneticPr fontId="6" type="noConversion"/>
  </si>
  <si>
    <t>IW15</t>
    <phoneticPr fontId="6" type="noConversion"/>
  </si>
  <si>
    <t>2-Layer Gypsum Board to Both Sides_Glass Wool Insulation</t>
    <phoneticPr fontId="6" type="noConversion"/>
  </si>
  <si>
    <t>IW16</t>
    <phoneticPr fontId="6" type="noConversion"/>
  </si>
  <si>
    <t>2-Layer Gypsum Board to Both Sides_w/o Insulation</t>
    <phoneticPr fontId="6" type="noConversion"/>
  </si>
  <si>
    <t>Masonry</t>
    <phoneticPr fontId="6" type="noConversion"/>
  </si>
  <si>
    <t>IW21</t>
    <phoneticPr fontId="6" type="noConversion"/>
  </si>
  <si>
    <t>Block Wall</t>
    <phoneticPr fontId="6" type="noConversion"/>
  </si>
  <si>
    <t>WM : Reinforced Concrete Block
     50mm&lt;THK≤100mm / 100mm&lt;THK≤200mm / 200mm&lt;THK</t>
    <phoneticPr fontId="6" type="noConversion"/>
  </si>
  <si>
    <t>IW22</t>
    <phoneticPr fontId="6" type="noConversion"/>
  </si>
  <si>
    <t>Brick Wall</t>
    <phoneticPr fontId="6" type="noConversion"/>
  </si>
  <si>
    <t>WM : Concrete Brick
     50mm&lt;THK≤100mm / 100mm&lt;THK≤200mm / 200mm&lt;THK</t>
    <phoneticPr fontId="6" type="noConversion"/>
  </si>
  <si>
    <t>Concrete</t>
    <phoneticPr fontId="6" type="noConversion"/>
  </si>
  <si>
    <t>IW31</t>
    <phoneticPr fontId="6" type="noConversion"/>
  </si>
  <si>
    <t>Masonry+Gypsum</t>
    <phoneticPr fontId="6" type="noConversion"/>
  </si>
  <si>
    <t>IW41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</si>
  <si>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</si>
  <si>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1-Layer Gypsum Board to One Side</t>
    <phoneticPr fontId="6" type="noConversion"/>
  </si>
  <si>
    <t>WM : Gypsumboard Partition Wall (Fixed Type) - One Side
        (A04AS177-00001~00006)
        - Gypsum Board + Insulation
        (Gypsumboard THK=9.5 &amp; 12.5 &amp; 16 mm)</t>
    <phoneticPr fontId="6" type="noConversion"/>
  </si>
  <si>
    <t>IW42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</si>
  <si>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</si>
  <si>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IW46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</si>
  <si>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</si>
  <si>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2-Layer Gypsum Board to One Side</t>
    <phoneticPr fontId="6" type="noConversion"/>
  </si>
  <si>
    <t>IW47</t>
    <phoneticPr fontId="6" type="noConversion"/>
  </si>
  <si>
    <t>Burnt Clay Brick 내벽에는 미적용</t>
    <phoneticPr fontId="6" type="noConversion"/>
  </si>
  <si>
    <t>팀 기준 사양 : Wall (Interior &amp; Exterior)</t>
    <phoneticPr fontId="6" type="noConversion"/>
  </si>
  <si>
    <t xml:space="preserve">Exterial Wall </t>
    <phoneticPr fontId="6" type="noConversion"/>
  </si>
  <si>
    <t>Interior Finish
(참고)</t>
    <phoneticPr fontId="6" type="noConversion"/>
  </si>
  <si>
    <t>EW11</t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</si>
  <si>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</si>
  <si>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</si>
  <si>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</si>
  <si>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</si>
  <si>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Main Control Building(RC)</t>
    <phoneticPr fontId="6" type="noConversion"/>
  </si>
  <si>
    <t xml:space="preserve">THK12.5 Gypsum Board 2Ply </t>
    <phoneticPr fontId="6" type="noConversion"/>
  </si>
  <si>
    <t>THK10 Air Space 
/ THK135 Insulation ("가"등급)</t>
    <phoneticPr fontId="6" type="noConversion"/>
  </si>
  <si>
    <t>THK150 Concrete Wall</t>
    <phoneticPr fontId="6" type="noConversion"/>
  </si>
  <si>
    <t>EW13</t>
  </si>
  <si>
    <t xml:space="preserve">THK9.5 Gypsum Board 2Ply </t>
    <phoneticPr fontId="6" type="noConversion"/>
  </si>
  <si>
    <t>External Exposed Smooth Reinforcen Conc.</t>
    <phoneticPr fontId="6" type="noConversion"/>
  </si>
  <si>
    <t>NA</t>
    <phoneticPr fontId="6" type="noConversion"/>
  </si>
  <si>
    <t>154KV Substation</t>
    <phoneticPr fontId="6" type="noConversion"/>
  </si>
  <si>
    <t>THK200 Concrete Wall</t>
    <phoneticPr fontId="6" type="noConversion"/>
  </si>
  <si>
    <t>Dryvit(Without Insulation)</t>
    <phoneticPr fontId="6" type="noConversion"/>
  </si>
  <si>
    <t>EW21</t>
  </si>
  <si>
    <t>ARG MCC Building(RC)</t>
    <phoneticPr fontId="6" type="noConversion"/>
  </si>
  <si>
    <t>EW23</t>
  </si>
  <si>
    <t>THK190 Concrete Block</t>
    <phoneticPr fontId="6" type="noConversion"/>
  </si>
  <si>
    <t>Emulsion Paint on THK24 Cement Plaster</t>
    <phoneticPr fontId="6" type="noConversion"/>
  </si>
  <si>
    <t>Fuel Gas Electrical Building(RC)</t>
    <phoneticPr fontId="6" type="noConversion"/>
  </si>
  <si>
    <t>EW24</t>
  </si>
  <si>
    <t>Gypsum Board THK9.5mm 2 Plies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</si>
  <si>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</si>
  <si>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</si>
  <si>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Emulsion Paint on Cement Plastering</t>
    <phoneticPr fontId="6" type="noConversion"/>
  </si>
  <si>
    <t>EW31</t>
  </si>
  <si>
    <t>Administration Building(RC)</t>
    <phoneticPr fontId="6" type="noConversion"/>
  </si>
  <si>
    <t>EW32</t>
  </si>
  <si>
    <t>Acrylic Emulsion Paint on THK15 Cement Plaster</t>
    <phoneticPr fontId="6" type="noConversion"/>
  </si>
  <si>
    <t>Concrete Block (390x90x190)</t>
    <phoneticPr fontId="6" type="noConversion"/>
  </si>
  <si>
    <t>THK35 Air Gap 
/ THK100 Fiberglass Insulation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</si>
  <si>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</si>
  <si>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</si>
  <si>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CCB &amp; Administration Building(RC)</t>
    <phoneticPr fontId="6" type="noConversion"/>
  </si>
  <si>
    <t>EW33</t>
  </si>
  <si>
    <t>Emulsion Paint on THK15 Cement Plaster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</si>
  <si>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</si>
  <si>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</si>
  <si>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</si>
  <si>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Emulsion Paint on THK20 Cement Mortar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</si>
  <si>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</si>
  <si>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</si>
  <si>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</si>
  <si>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</si>
  <si>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Latex Paint on THK15 Cement Plaster</t>
    <phoneticPr fontId="6" type="noConversion"/>
  </si>
  <si>
    <t>THK20 Air Gap 
/ THK50 Insulation (EXTRUDED-POLYSTYRENE BOARD-XPS)</t>
    <phoneticPr fontId="6" type="noConversion"/>
  </si>
  <si>
    <t>THK100 Concrete Block</t>
    <phoneticPr fontId="6" type="noConversion"/>
  </si>
  <si>
    <t>Warehouse(ST)</t>
    <phoneticPr fontId="6" type="noConversion"/>
  </si>
  <si>
    <t>Skirt Wall</t>
    <phoneticPr fontId="6" type="noConversion"/>
  </si>
  <si>
    <t>Insulated</t>
    <phoneticPr fontId="6" type="noConversion"/>
  </si>
  <si>
    <t>IBON</t>
    <phoneticPr fontId="6" type="noConversion"/>
  </si>
  <si>
    <t>THK90 Hollow Concrete Block</t>
    <phoneticPr fontId="6" type="noConversion"/>
  </si>
  <si>
    <t>THK20 Air Gap
/ THK50 Insulation(EPS, 25K)
Expanded Polystyrene(EPS) - 비드법보온판</t>
    <phoneticPr fontId="6" type="noConversion"/>
  </si>
  <si>
    <t>THK190 Hollow Concrete Block</t>
    <phoneticPr fontId="6" type="noConversion"/>
  </si>
  <si>
    <t>Acrylic Paint on THK15 Cement Plaster</t>
    <phoneticPr fontId="6" type="noConversion"/>
  </si>
  <si>
    <t>OUMACHE-III</t>
  </si>
  <si>
    <t>Central Control Building (RC)</t>
  </si>
  <si>
    <t>Air Gap</t>
  </si>
  <si>
    <t>Emulsion Paint on THK20 Cement Plaster</t>
  </si>
  <si>
    <t>THK200 Hollow Concrete Block</t>
  </si>
  <si>
    <t>THK100 Air Gap</t>
  </si>
  <si>
    <t>Demi Water Pump Building (RC)</t>
  </si>
  <si>
    <t>THK200 Hollow Brick</t>
  </si>
  <si>
    <t>THK.50 Air Gap</t>
  </si>
  <si>
    <t>THK100 Hollow Brick</t>
  </si>
  <si>
    <t>Emulsion Paint on THK.15 Cement Mortar</t>
  </si>
  <si>
    <t>EW41</t>
  </si>
  <si>
    <t>Main Building (ST)</t>
    <phoneticPr fontId="6" type="noConversion"/>
  </si>
  <si>
    <t>EW44</t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</si>
  <si>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</si>
  <si>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</si>
  <si>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</si>
  <si>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CCB(RC)</t>
    <phoneticPr fontId="6" type="noConversion"/>
  </si>
  <si>
    <t>EW42</t>
  </si>
  <si>
    <t>THK50 Insulation(EPS, 25K)</t>
    <phoneticPr fontId="6" type="noConversion"/>
  </si>
  <si>
    <t>THK300 Concrete Wall</t>
    <phoneticPr fontId="6" type="noConversion"/>
  </si>
  <si>
    <t>Acrylic Paint on FF Conc.</t>
    <phoneticPr fontId="6" type="noConversion"/>
  </si>
  <si>
    <t>SARB</t>
  </si>
  <si>
    <t>Control Building(RC)</t>
  </si>
  <si>
    <t>AAC</t>
  </si>
  <si>
    <t>Acrylic Emulsion Paint on Cement Plaster</t>
  </si>
  <si>
    <t>Thk.200 AAC Block Wall</t>
  </si>
  <si>
    <t>Thk.50 Air Cap</t>
  </si>
  <si>
    <t>Thk.250 Blast Resistant Conc. Wall</t>
  </si>
  <si>
    <t>Texture Lartex Paint</t>
  </si>
  <si>
    <t>AAC &amp; Tile</t>
  </si>
  <si>
    <t>Porcelain Tile w/Mechanical Fixing</t>
  </si>
  <si>
    <t>EW52</t>
  </si>
  <si>
    <t>IKAN</t>
  </si>
  <si>
    <t>Main Control Building(RC)</t>
  </si>
  <si>
    <t>EW51</t>
  </si>
  <si>
    <t>Vinyl Acetate Paint</t>
  </si>
  <si>
    <t>Concrete Wall</t>
  </si>
  <si>
    <t>Acrylic Emulsion Paint on Fair Faced Concrete Wall</t>
  </si>
  <si>
    <t>VEQU</t>
    <phoneticPr fontId="6" type="noConversion"/>
  </si>
  <si>
    <t>WT Building</t>
    <phoneticPr fontId="6" type="noConversion"/>
  </si>
  <si>
    <t>Emulsion Paint on THK15 Cement Plaster</t>
  </si>
  <si>
    <t>Emulsion Paint on THK18 Cement Plaster</t>
    <phoneticPr fontId="6" type="noConversion"/>
  </si>
  <si>
    <t>Substation (RC)</t>
  </si>
  <si>
    <t>EW53</t>
  </si>
  <si>
    <t>Emulsion Paint on THk.16 Cement Plaster</t>
  </si>
  <si>
    <t>Thk.230 Brick Wall</t>
  </si>
  <si>
    <t>BISKRA</t>
  </si>
  <si>
    <t>Watch Tower (RC)</t>
  </si>
  <si>
    <t>Emulsion Paint on THk.15 Cement Plaster</t>
  </si>
  <si>
    <t>Jetty Harbor Master Building (RC)</t>
  </si>
  <si>
    <t>EW55</t>
  </si>
  <si>
    <t>Acrylic Latex Paint on Cement Plaster</t>
  </si>
  <si>
    <t>Thk.250 AAC Block</t>
  </si>
  <si>
    <t>Cladding  Insulation</t>
    <phoneticPr fontId="6" type="noConversion"/>
  </si>
  <si>
    <t>Extruder Building(ST)</t>
    <phoneticPr fontId="6" type="noConversion"/>
  </si>
  <si>
    <t>EW61</t>
  </si>
  <si>
    <t>THK100 Glasswool Panel w/ 불연강판</t>
    <phoneticPr fontId="6" type="noConversion"/>
  </si>
  <si>
    <t>EW65</t>
  </si>
  <si>
    <t>THK50 Thermal Insulated Trapezoidal AL. Cladding</t>
    <phoneticPr fontId="6" type="noConversion"/>
  </si>
  <si>
    <t>EW62</t>
  </si>
  <si>
    <t>THK75 Glasswool Wall Panel /불연강판</t>
    <phoneticPr fontId="6" type="noConversion"/>
  </si>
  <si>
    <t>불연재로 적용</t>
    <phoneticPr fontId="6" type="noConversion"/>
  </si>
  <si>
    <t>Barbados</t>
    <phoneticPr fontId="6" type="noConversion"/>
  </si>
  <si>
    <t>Power House(ST)</t>
    <phoneticPr fontId="6" type="noConversion"/>
  </si>
  <si>
    <t>DG 발전소 소음 차단 : 흡음판+Cladding</t>
    <phoneticPr fontId="6" type="noConversion"/>
  </si>
  <si>
    <t>EW69</t>
  </si>
  <si>
    <t>Sound Absorbing Panel THK100 (perforated Steel Sheet)</t>
    <phoneticPr fontId="6" type="noConversion"/>
  </si>
  <si>
    <t>THK50 Thermal Insulated Trapezoidal Cladding</t>
    <phoneticPr fontId="6" type="noConversion"/>
  </si>
  <si>
    <r>
      <rPr>
        <b/>
        <sz val="8"/>
        <color theme="1"/>
        <rFont val="맑은 고딕"/>
        <family val="3"/>
        <charset val="129"/>
        <scheme val="minor"/>
      </rPr>
      <t>Sound absornig panel</t>
    </r>
    <r>
      <rPr>
        <sz val="8"/>
        <color theme="1"/>
        <rFont val="맑은 고딕"/>
        <family val="3"/>
        <charset val="129"/>
        <scheme val="minor"/>
      </rPr>
      <t xml:space="preserve">    t= .75 outer sheet,  100mm mineral wool, t=.75 </t>
    </r>
    <r>
      <rPr>
        <sz val="8"/>
        <color rgb="FF0000FF"/>
        <rFont val="맑은 고딕"/>
        <family val="3"/>
        <charset val="129"/>
        <scheme val="minor"/>
      </rPr>
      <t>perforated inner sheet</t>
    </r>
    <phoneticPr fontId="6" type="noConversion"/>
  </si>
  <si>
    <t>EW92</t>
  </si>
  <si>
    <t>UKAN</t>
  </si>
  <si>
    <t>Eating Building</t>
  </si>
  <si>
    <t>EW91</t>
  </si>
  <si>
    <t>Emulsion Paint</t>
  </si>
  <si>
    <t>Gypsum Board 12.5mm 2 Plies</t>
  </si>
  <si>
    <t>THK100 Wall Sandwich Panel</t>
  </si>
  <si>
    <t>CCB(ST)</t>
    <phoneticPr fontId="6" type="noConversion"/>
  </si>
  <si>
    <t>Gypsum Board 12.5mm 1 Plies</t>
    <phoneticPr fontId="6" type="noConversion"/>
  </si>
  <si>
    <t>THK50 Wall Sandwich Panel(Mineral Wool)</t>
    <phoneticPr fontId="6" type="noConversion"/>
  </si>
  <si>
    <t>배터리실</t>
    <phoneticPr fontId="6" type="noConversion"/>
  </si>
  <si>
    <t>Acid Resistant Tile</t>
    <phoneticPr fontId="6" type="noConversion"/>
  </si>
  <si>
    <t>화장실</t>
    <phoneticPr fontId="6" type="noConversion"/>
  </si>
  <si>
    <t>FM200 Room</t>
    <phoneticPr fontId="6" type="noConversion"/>
  </si>
  <si>
    <t>Water Treatment Building (ST)</t>
  </si>
  <si>
    <t>EW93</t>
  </si>
  <si>
    <t>Air Cap</t>
  </si>
  <si>
    <t>MISC</t>
    <phoneticPr fontId="6" type="noConversion"/>
  </si>
  <si>
    <t>안동
(남부발전)</t>
    <phoneticPr fontId="6" type="noConversion"/>
  </si>
  <si>
    <t>유지창고(RC)</t>
    <phoneticPr fontId="6" type="noConversion"/>
  </si>
  <si>
    <t>THK18 시멘트몰탕 위 수성페인트</t>
    <phoneticPr fontId="6" type="noConversion"/>
  </si>
  <si>
    <t>1.0B 시멘트 벽돌</t>
    <phoneticPr fontId="6" type="noConversion"/>
  </si>
  <si>
    <t>THK50 메탈판넬</t>
    <phoneticPr fontId="6" type="noConversion"/>
  </si>
  <si>
    <t>Waste Material Warehouse</t>
    <phoneticPr fontId="6" type="noConversion"/>
  </si>
  <si>
    <t>THK0.6 Metal Color Sheet</t>
    <phoneticPr fontId="6" type="noConversion"/>
  </si>
  <si>
    <t>AFEC
(FEED)</t>
    <phoneticPr fontId="6" type="noConversion"/>
  </si>
  <si>
    <t>Admin. and Control building</t>
    <phoneticPr fontId="6" type="noConversion"/>
  </si>
  <si>
    <t>Emeulsion Paint</t>
    <phoneticPr fontId="6" type="noConversion"/>
  </si>
  <si>
    <t>2Ply Gypsumboard w/Metal stud</t>
    <phoneticPr fontId="6" type="noConversion"/>
  </si>
  <si>
    <t>Thermal Insulation (min.R19)</t>
    <phoneticPr fontId="6" type="noConversion"/>
  </si>
  <si>
    <t>Metal Panel w/6" Metal stud</t>
    <phoneticPr fontId="6" type="noConversion"/>
  </si>
  <si>
    <t>Raw Water Treatment Bldg</t>
    <phoneticPr fontId="6" type="noConversion"/>
  </si>
  <si>
    <t>Thk2" PIR Insulatied Wall Panel (R16)</t>
    <phoneticPr fontId="6" type="noConversion"/>
  </si>
  <si>
    <t>*WM : PIR 없음</t>
    <phoneticPr fontId="6" type="noConversion"/>
  </si>
  <si>
    <t>Interial Wall</t>
    <phoneticPr fontId="6" type="noConversion"/>
  </si>
  <si>
    <t>One Side Finish
(참고)</t>
    <phoneticPr fontId="6" type="noConversion"/>
  </si>
  <si>
    <t>Other Side Finish
(참고)</t>
    <phoneticPr fontId="6" type="noConversion"/>
  </si>
  <si>
    <t>IW14</t>
  </si>
  <si>
    <t>Main Admin Building</t>
  </si>
  <si>
    <t>Cold Storage</t>
  </si>
  <si>
    <t>IW16</t>
  </si>
  <si>
    <t>Steel Sandwich Panel (Mineral Wool Insulation)</t>
    <phoneticPr fontId="6" type="noConversion"/>
  </si>
  <si>
    <t>Insulation 적용 확인</t>
    <phoneticPr fontId="6" type="noConversion"/>
  </si>
  <si>
    <t>Thk.150 Wall Sandwich Panel</t>
  </si>
  <si>
    <t>Gypsum Board 12.5mm 2 Plies w/Thk.50 Metal Stud</t>
  </si>
  <si>
    <t xml:space="preserve">Emulsion Paint </t>
  </si>
  <si>
    <t>Laboratory Building</t>
  </si>
  <si>
    <t>Lab</t>
  </si>
  <si>
    <t>IW11</t>
  </si>
  <si>
    <t>Insulation 적용 확인
Gypsum Layer 확인</t>
    <phoneticPr fontId="6" type="noConversion"/>
  </si>
  <si>
    <t>Chemical Reistant Paint</t>
  </si>
  <si>
    <t>Thk. 150 Gypsum Wall</t>
  </si>
  <si>
    <t>IW21</t>
  </si>
  <si>
    <t>Battery Room</t>
  </si>
  <si>
    <t>IW22</t>
  </si>
  <si>
    <t>Acid Resistant Paint on Thk.16 Cement Plaster</t>
  </si>
  <si>
    <t>Central Control Room</t>
  </si>
  <si>
    <t>Vinyl Acetate Paint on Thk.16 Cement Plaster</t>
  </si>
  <si>
    <t>Toilet</t>
  </si>
  <si>
    <t>Thk.200 Conc. Block</t>
  </si>
  <si>
    <t>IW31</t>
  </si>
  <si>
    <t>HVAC Room</t>
  </si>
  <si>
    <t>IW47</t>
  </si>
  <si>
    <t>Thk.12 2 Layer Gypsum Board w/Acrylic Emulsion Paint</t>
  </si>
  <si>
    <t>Thk.50 Sound Control Insulation</t>
  </si>
  <si>
    <t>Mark</t>
    <phoneticPr fontId="9" type="noConversion"/>
  </si>
  <si>
    <t>Description</t>
    <phoneticPr fontId="9" type="noConversion"/>
  </si>
  <si>
    <t>Remark-1</t>
    <phoneticPr fontId="9" type="noConversion"/>
  </si>
  <si>
    <t>5B</t>
    <phoneticPr fontId="9" type="noConversion"/>
  </si>
  <si>
    <t>Exterior Wall - Base Material</t>
    <phoneticPr fontId="9" type="noConversion"/>
  </si>
  <si>
    <t>Gypsum + Concrete</t>
    <phoneticPr fontId="9" type="noConversion"/>
  </si>
  <si>
    <t>EWB1</t>
    <phoneticPr fontId="9" type="noConversion"/>
  </si>
  <si>
    <t>Concrete Brick + Insulation + Concrete Brick</t>
    <phoneticPr fontId="9" type="noConversion"/>
  </si>
  <si>
    <t>Exterior - Concrete Brick</t>
    <phoneticPr fontId="9" type="noConversion"/>
  </si>
  <si>
    <t>A04AL073-00001</t>
  </si>
  <si>
    <t>0.5B Concrete Brick</t>
    <phoneticPr fontId="6" type="noConversion"/>
  </si>
  <si>
    <t>Air Gap</t>
    <phoneticPr fontId="9" type="noConversion"/>
  </si>
  <si>
    <t>T20 Air Gap</t>
    <phoneticPr fontId="6" type="noConversion"/>
  </si>
  <si>
    <t>Wall Insulation_Glass Wool</t>
    <phoneticPr fontId="9" type="noConversion"/>
  </si>
  <si>
    <t>A04AL076-00005</t>
  </si>
  <si>
    <t>T50</t>
    <phoneticPr fontId="6" type="noConversion"/>
  </si>
  <si>
    <t>Interior - Concrete Brick</t>
    <phoneticPr fontId="9" type="noConversion"/>
  </si>
  <si>
    <t>A04AL073-00002</t>
  </si>
  <si>
    <t>1.0B Concrete Brick</t>
    <phoneticPr fontId="6" type="noConversion"/>
  </si>
  <si>
    <t>Exterior - Plaster</t>
    <phoneticPr fontId="9" type="noConversion"/>
  </si>
  <si>
    <t>A04AT198-00001</t>
  </si>
  <si>
    <r>
      <t>T12
*Interior Plaster</t>
    </r>
    <r>
      <rPr>
        <sz val="11"/>
        <rFont val="돋움"/>
        <family val="3"/>
        <charset val="129"/>
      </rPr>
      <t>는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실내마감에서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6" type="noConversion"/>
  </si>
  <si>
    <t>Exterior - Paint</t>
    <phoneticPr fontId="9" type="noConversion"/>
  </si>
  <si>
    <t>A04AM077-00001</t>
  </si>
  <si>
    <t>Masonry</t>
    <phoneticPr fontId="9" type="noConversion"/>
  </si>
  <si>
    <t>EWB2</t>
    <phoneticPr fontId="9" type="noConversion"/>
  </si>
  <si>
    <t>Burnt Clay Brick + Insulation + Burnt Clay Brick</t>
    <phoneticPr fontId="9" type="noConversion"/>
  </si>
  <si>
    <t>Exterior - Burnt Clay Brick</t>
    <phoneticPr fontId="9" type="noConversion"/>
  </si>
  <si>
    <t>A04AL074-00001</t>
  </si>
  <si>
    <t>0.5B Burnt Clay Brick</t>
    <phoneticPr fontId="6" type="noConversion"/>
  </si>
  <si>
    <t>Interior - Burnt Clay Brick</t>
    <phoneticPr fontId="9" type="noConversion"/>
  </si>
  <si>
    <t>1.0B Burnt Clay Brick</t>
    <phoneticPr fontId="6" type="noConversion"/>
  </si>
  <si>
    <t>Concrete Block + Insulation + Concrete Block</t>
    <phoneticPr fontId="9" type="noConversion"/>
  </si>
  <si>
    <t>Exterior - Concrete Block</t>
    <phoneticPr fontId="9" type="noConversion"/>
  </si>
  <si>
    <t>A04AL069-00001</t>
  </si>
  <si>
    <t>4 in. Concrete Block</t>
    <phoneticPr fontId="6" type="noConversion"/>
  </si>
  <si>
    <t>Interior - Concrete Block</t>
    <phoneticPr fontId="9" type="noConversion"/>
  </si>
  <si>
    <t>8 in. Concrete Block</t>
    <phoneticPr fontId="6" type="noConversion"/>
  </si>
  <si>
    <t>Concrete Brick + Insulation + Concrete Wall</t>
    <phoneticPr fontId="9" type="noConversion"/>
  </si>
  <si>
    <r>
      <t xml:space="preserve">Interior - Concrete Wall
* Concrete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9" type="noConversion"/>
  </si>
  <si>
    <t>EWB3</t>
    <phoneticPr fontId="9" type="noConversion"/>
  </si>
  <si>
    <t>Burnt Clay Brick + Insulation + Concrete Wall</t>
    <phoneticPr fontId="9" type="noConversion"/>
  </si>
  <si>
    <t>Concrete Block + Insulation + Concrete Wall</t>
    <phoneticPr fontId="9" type="noConversion"/>
  </si>
  <si>
    <t>Cladding</t>
    <phoneticPr fontId="9" type="noConversion"/>
  </si>
  <si>
    <t>EWB5</t>
    <phoneticPr fontId="9" type="noConversion"/>
  </si>
  <si>
    <t>Cladding Wall 
-Galv. Steel</t>
    <phoneticPr fontId="9" type="noConversion"/>
  </si>
  <si>
    <t>Cladding Wall FR-N/A
-Mineral Wool (Rock Wool)</t>
    <phoneticPr fontId="9" type="noConversion"/>
  </si>
  <si>
    <t>A05ZZ200-00001</t>
  </si>
  <si>
    <t>EWB6</t>
    <phoneticPr fontId="9" type="noConversion"/>
  </si>
  <si>
    <t>Cladding Wall FR-N/A
-Glass Wool(Fiberglass)</t>
    <phoneticPr fontId="9" type="noConversion"/>
  </si>
  <si>
    <t>A05ZZ200-00025</t>
  </si>
  <si>
    <t>Exterior Finish - Wall</t>
    <phoneticPr fontId="9" type="noConversion"/>
  </si>
  <si>
    <t>Ext. Finish Wall -1</t>
    <phoneticPr fontId="9" type="noConversion"/>
  </si>
  <si>
    <t>EW1</t>
    <phoneticPr fontId="9" type="noConversion"/>
  </si>
  <si>
    <t xml:space="preserve">Emulsion Paint on Cement Plaster </t>
    <phoneticPr fontId="9" type="noConversion"/>
  </si>
  <si>
    <t>Acrylic Emulsion Paint_Ext. Wall</t>
    <phoneticPr fontId="9" type="noConversion"/>
  </si>
  <si>
    <r>
      <t>Ext. Plaster Wall</t>
    </r>
    <r>
      <rPr>
        <sz val="11"/>
        <color rgb="FF0000FF"/>
        <rFont val="Arial Narrow"/>
        <family val="2"/>
      </rPr>
      <t>_T18</t>
    </r>
    <phoneticPr fontId="9" type="noConversion"/>
  </si>
  <si>
    <t>Ext. Finish Wall -2</t>
    <phoneticPr fontId="9" type="noConversion"/>
  </si>
  <si>
    <t>EW2</t>
    <phoneticPr fontId="9" type="noConversion"/>
  </si>
  <si>
    <t>Emulsion Paint on Fair Faced Concrete</t>
    <phoneticPr fontId="9" type="noConversion"/>
  </si>
  <si>
    <t>Ext. Finish Wall -3</t>
    <phoneticPr fontId="9" type="noConversion"/>
  </si>
  <si>
    <t>EW3</t>
    <phoneticPr fontId="9" type="noConversion"/>
  </si>
  <si>
    <t>Thk.50 Glass Wool Insulated Matal Cladding</t>
    <phoneticPr fontId="9" type="noConversion"/>
  </si>
  <si>
    <t>Ext. Finish Wall -4</t>
    <phoneticPr fontId="9" type="noConversion"/>
  </si>
  <si>
    <t>EW4</t>
    <phoneticPr fontId="9" type="noConversion"/>
  </si>
  <si>
    <t>Ext. Finish Wall -5</t>
    <phoneticPr fontId="9" type="noConversion"/>
  </si>
  <si>
    <t>EW5</t>
    <phoneticPr fontId="9" type="noConversion"/>
  </si>
  <si>
    <t>Finish Style Name &amp; Numbering : Roof</t>
    <phoneticPr fontId="6" type="noConversion"/>
  </si>
  <si>
    <t>※ Roof Style Schedule :</t>
    <phoneticPr fontId="6" type="noConversion"/>
  </si>
  <si>
    <t xml:space="preserve">※ Roof Schedule : </t>
    <phoneticPr fontId="6" type="noConversion"/>
  </si>
  <si>
    <t xml:space="preserve">Concrete Roof </t>
    <phoneticPr fontId="6" type="noConversion"/>
  </si>
  <si>
    <t>Roof Style Name</t>
    <phoneticPr fontId="6" type="noConversion"/>
  </si>
  <si>
    <t>Roof Ref.</t>
    <phoneticPr fontId="6" type="noConversion"/>
  </si>
  <si>
    <t>Roof Finish 5</t>
    <phoneticPr fontId="6" type="noConversion"/>
  </si>
  <si>
    <t>Slope &lt; Insulation &lt; Waterproofing</t>
    <phoneticPr fontId="6" type="noConversion"/>
  </si>
  <si>
    <t>RF11</t>
    <phoneticPr fontId="6" type="noConversion"/>
  </si>
  <si>
    <t>Lightweight Concrete(Slope)+Insulation+Waterproofing</t>
    <phoneticPr fontId="6" type="noConversion"/>
  </si>
  <si>
    <t>Light-Weight Concrete Screed (Slope 1%)</t>
    <phoneticPr fontId="6" type="noConversion"/>
  </si>
  <si>
    <t>Rigid Extruded Polystyrene Foam Insulation(XPS)</t>
    <phoneticPr fontId="6" type="noConversion"/>
  </si>
  <si>
    <t>Waterproofing Membrane-EPDM(or Equivalent)</t>
    <phoneticPr fontId="6" type="noConversion"/>
  </si>
  <si>
    <t>RF12</t>
    <phoneticPr fontId="6" type="noConversion"/>
  </si>
  <si>
    <t>Mortar Screed Concrete(Slope)+Insulation+Waterproofing</t>
    <phoneticPr fontId="6" type="noConversion"/>
  </si>
  <si>
    <t>Mortar Screed (Slope 1%)</t>
    <phoneticPr fontId="6" type="noConversion"/>
  </si>
  <si>
    <t>PE Sheet (Vapor Barrier)</t>
    <phoneticPr fontId="6" type="noConversion"/>
  </si>
  <si>
    <t>RF13</t>
    <phoneticPr fontId="6" type="noConversion"/>
  </si>
  <si>
    <t>Lightweight Concrete(Slope)+Insulation+Waterproofing+Gravel</t>
    <phoneticPr fontId="6" type="noConversion"/>
  </si>
  <si>
    <t>Gravel for Roof</t>
    <phoneticPr fontId="6" type="noConversion"/>
  </si>
  <si>
    <t>Slope &lt; Waterproofing &lt; Insulation &lt; Protection</t>
    <phoneticPr fontId="6" type="noConversion"/>
  </si>
  <si>
    <t>RF21</t>
    <phoneticPr fontId="6" type="noConversion"/>
  </si>
  <si>
    <t>Concrete Slab(Slope)+Waterproofing+Insulation+Protection Concrete</t>
    <phoneticPr fontId="6" type="noConversion"/>
  </si>
  <si>
    <t>Concrete Slab
(Slope 1%)</t>
    <phoneticPr fontId="6" type="noConversion"/>
  </si>
  <si>
    <t>PE Sheet (Vapor Barrier) 2Plies</t>
    <phoneticPr fontId="6" type="noConversion"/>
  </si>
  <si>
    <t>Protective Concrete w/ Steel Trowel Finish</t>
    <phoneticPr fontId="6" type="noConversion"/>
  </si>
  <si>
    <t>RF22</t>
    <phoneticPr fontId="6" type="noConversion"/>
  </si>
  <si>
    <t>Concrete Slab(Slope)+Waterproofing+Insulation+Concrete Roof Tile</t>
    <phoneticPr fontId="6" type="noConversion"/>
  </si>
  <si>
    <t>Concrete Roof Tile</t>
    <phoneticPr fontId="6" type="noConversion"/>
  </si>
  <si>
    <t>RF23</t>
    <phoneticPr fontId="6" type="noConversion"/>
  </si>
  <si>
    <t>Lightweight Concrete(Slope)+Waterproofing+Insulation+Gravel</t>
    <phoneticPr fontId="6" type="noConversion"/>
  </si>
  <si>
    <t>Geotextile</t>
    <phoneticPr fontId="6" type="noConversion"/>
  </si>
  <si>
    <t>RF24</t>
    <phoneticPr fontId="6" type="noConversion"/>
  </si>
  <si>
    <t>Lightweight Concrete(Slope)+Waterproofing+Insulation+Roof Tile</t>
    <phoneticPr fontId="6" type="noConversion"/>
  </si>
  <si>
    <t>RF25</t>
    <phoneticPr fontId="6" type="noConversion"/>
  </si>
  <si>
    <t>Mortar Screed Concrete(Slope)+Waterproofing+Insulation+Roof Tile</t>
    <phoneticPr fontId="6" type="noConversion"/>
  </si>
  <si>
    <t>RF26</t>
    <phoneticPr fontId="6" type="noConversion"/>
  </si>
  <si>
    <t>Lightweight Concrete(Slope)+Waterproofing+Insulation+Protection Concrete</t>
    <phoneticPr fontId="6" type="noConversion"/>
  </si>
  <si>
    <t>Waterproofing &lt; Insulation &lt; Protection &amp; Slope</t>
    <phoneticPr fontId="6" type="noConversion"/>
  </si>
  <si>
    <t>RF31</t>
    <phoneticPr fontId="6" type="noConversion"/>
  </si>
  <si>
    <t>Waterproofing+Insulation+Protection Concrete(Slope)</t>
    <phoneticPr fontId="6" type="noConversion"/>
  </si>
  <si>
    <t>Protective Concrete w/ Steel Trowel Finish (Slope 1%)</t>
    <phoneticPr fontId="6" type="noConversion"/>
  </si>
  <si>
    <t>RF32</t>
    <phoneticPr fontId="6" type="noConversion"/>
  </si>
  <si>
    <t>Waterproofing+Insulation+Lightweight Concrete(Slope)</t>
    <phoneticPr fontId="6" type="noConversion"/>
  </si>
  <si>
    <t>Sandwich Panel Roof</t>
    <phoneticPr fontId="6" type="noConversion"/>
  </si>
  <si>
    <t>RF61</t>
    <phoneticPr fontId="6" type="noConversion"/>
  </si>
  <si>
    <t>Steel Structure</t>
    <phoneticPr fontId="6" type="noConversion"/>
  </si>
  <si>
    <t>RF62</t>
    <phoneticPr fontId="6" type="noConversion"/>
  </si>
  <si>
    <t>RF63</t>
    <phoneticPr fontId="6" type="noConversion"/>
  </si>
  <si>
    <t>RF64</t>
    <phoneticPr fontId="6" type="noConversion"/>
  </si>
  <si>
    <t>Single Metal Sheet Roof</t>
    <phoneticPr fontId="6" type="noConversion"/>
  </si>
  <si>
    <t>RF71</t>
    <phoneticPr fontId="6" type="noConversion"/>
  </si>
  <si>
    <t>Corrugated Galvanized Steel Single Sheet</t>
    <phoneticPr fontId="6" type="noConversion"/>
  </si>
  <si>
    <t>RF72</t>
    <phoneticPr fontId="6" type="noConversion"/>
  </si>
  <si>
    <t>Corrugated Aluminum Single Sheet</t>
    <phoneticPr fontId="6" type="noConversion"/>
  </si>
  <si>
    <t>팀 기준 사양 : Roof</t>
    <phoneticPr fontId="6" type="noConversion"/>
  </si>
  <si>
    <t>Style No</t>
    <phoneticPr fontId="6" type="noConversion"/>
  </si>
  <si>
    <t xml:space="preserve"> Slope &lt; Insulation &lt; Waterproofing</t>
    <phoneticPr fontId="6" type="noConversion"/>
  </si>
  <si>
    <t>RF11</t>
  </si>
  <si>
    <t>RF12</t>
  </si>
  <si>
    <t>Min. THK50 Cement Screed
*Slope : 1%</t>
    <phoneticPr fontId="6" type="noConversion"/>
  </si>
  <si>
    <t>THK.0.15mm P.E FILM</t>
    <phoneticPr fontId="6" type="noConversion"/>
  </si>
  <si>
    <t>THK110mm Rigid Extruded Polystyrene Insulation</t>
    <phoneticPr fontId="6" type="noConversion"/>
  </si>
  <si>
    <t xml:space="preserve">Fully Bonded THK1.5 Single Ply EPDM Sheet </t>
    <phoneticPr fontId="6" type="noConversion"/>
  </si>
  <si>
    <t>RF13</t>
  </si>
  <si>
    <t>Min. Thk.30 Light Weight Conc. W/Slope of 1:75</t>
  </si>
  <si>
    <t>Min. Thk.75 Rigid Insulation Board</t>
  </si>
  <si>
    <t>Base Sheet on Sheating Paper</t>
  </si>
  <si>
    <t>4 Pilies Asphaly Sheet</t>
  </si>
  <si>
    <t>Granule Surfaced Cap Sheet (SR1&gt;=78)</t>
  </si>
  <si>
    <t>Deck Slab</t>
    <phoneticPr fontId="6" type="noConversion"/>
  </si>
  <si>
    <t>Tapered Rigid Insulation for Slope</t>
    <phoneticPr fontId="6" type="noConversion"/>
  </si>
  <si>
    <t>Rigid Insulation (R30)</t>
    <phoneticPr fontId="6" type="noConversion"/>
  </si>
  <si>
    <t>TPO Membrane system w/Protection board</t>
    <phoneticPr fontId="6" type="noConversion"/>
  </si>
  <si>
    <t xml:space="preserve"> Slope &lt; Waterproofing &lt; Insulation &lt; Protection</t>
    <phoneticPr fontId="6" type="noConversion"/>
  </si>
  <si>
    <t>RF21</t>
  </si>
  <si>
    <t>Concrete Slab / Steel Trowel Finish 
*Slope</t>
    <phoneticPr fontId="6" type="noConversion"/>
  </si>
  <si>
    <t>Bituminous Water Proof Membrane (THK.4mm)</t>
    <phoneticPr fontId="6" type="noConversion"/>
  </si>
  <si>
    <t>THK.100 Polystyrene Rigid Insulation (Compressive Strength Min.40 kPa)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</si>
  <si>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</si>
  <si>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</si>
  <si>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TIPO</t>
    <phoneticPr fontId="6" type="noConversion"/>
  </si>
  <si>
    <t>RF22</t>
  </si>
  <si>
    <t>Asphalt Primer / 2 Layers of Asphalt-Impregnated Roofing Felt</t>
    <phoneticPr fontId="6" type="noConversion"/>
  </si>
  <si>
    <t>THK.50 Rigid Insulation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</si>
  <si>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</si>
  <si>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</si>
  <si>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Concrete Slab / Steel Trowel Finish
*Slope 1% (W.W.F #8 150x150)</t>
    <phoneticPr fontId="6" type="noConversion"/>
  </si>
  <si>
    <t>THK.4 Waterproofing Membrane w/ Cold Worked Prime Coat</t>
    <phoneticPr fontId="6" type="noConversion"/>
  </si>
  <si>
    <t>THK.75mm Rigid Insulation (Polystyrene)</t>
    <phoneticPr fontId="6" type="noConversion"/>
  </si>
  <si>
    <t>Min. 20mm Bed Mortar / Precast Concrete Roof Tile (400x400x40)</t>
    <phoneticPr fontId="6" type="noConversion"/>
  </si>
  <si>
    <t>GULF</t>
    <phoneticPr fontId="6" type="noConversion"/>
  </si>
  <si>
    <t>RF24</t>
  </si>
  <si>
    <t>Concrete Slab / Steel Trowel Finish</t>
    <phoneticPr fontId="6" type="noConversion"/>
  </si>
  <si>
    <t>터키업체 설계</t>
    <phoneticPr fontId="6" type="noConversion"/>
  </si>
  <si>
    <t>RAPO (GIS)</t>
    <phoneticPr fontId="6" type="noConversion"/>
  </si>
  <si>
    <t>Min.50 Thk. Lightweight Form Concrete, Laid to Fall
*slope 1:80 (1.25%)</t>
    <phoneticPr fontId="6" type="noConversion"/>
  </si>
  <si>
    <t>Bituminous primer - 2 Coats / Bituminous Membrane - 4mm Thick</t>
    <phoneticPr fontId="6" type="noConversion"/>
  </si>
  <si>
    <t>THK.75mm Extruded Polystyrene Insulation Board</t>
    <phoneticPr fontId="6" type="noConversion"/>
  </si>
  <si>
    <t>Geo-Textile Water Filtering Membrane - Terram / Precast Concrete Roof Tile (400x400x50)</t>
    <phoneticPr fontId="6" type="noConversion"/>
  </si>
  <si>
    <t>카타르 현지설계</t>
    <phoneticPr fontId="6" type="noConversion"/>
  </si>
  <si>
    <t>Jebel-L</t>
    <phoneticPr fontId="6" type="noConversion"/>
  </si>
  <si>
    <t>RF25</t>
  </si>
  <si>
    <t xml:space="preserve">Min. THK.40 Slope Screed </t>
    <phoneticPr fontId="6" type="noConversion"/>
  </si>
  <si>
    <t>THK.4 Waterproofing Membrane</t>
    <phoneticPr fontId="6" type="noConversion"/>
  </si>
  <si>
    <t>2 Layers of THK.50 Roofmate Sheet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</si>
  <si>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</si>
  <si>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</si>
  <si>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RF26</t>
  </si>
  <si>
    <t>Min. THK50 Lightweight Concrete (Cement Screed on Lightweight Concrete for Surface Treatment)</t>
    <phoneticPr fontId="6" type="noConversion"/>
  </si>
  <si>
    <t>Bituminous Coating / 4mm Bituminous Waterproofing Membrane</t>
    <phoneticPr fontId="6" type="noConversion"/>
  </si>
  <si>
    <t>THK.50mm Extruded Polystyrene Rigid Board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</si>
  <si>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</si>
  <si>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</si>
  <si>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>Thk150 Conc. Slab
(Slope=2/100)</t>
    <phoneticPr fontId="6" type="noConversion"/>
  </si>
  <si>
    <t>Liquid Water Proofing</t>
    <phoneticPr fontId="6" type="noConversion"/>
  </si>
  <si>
    <t>Thk220 Insulation('가'등급)</t>
    <phoneticPr fontId="6" type="noConversion"/>
  </si>
  <si>
    <t>Thk70 Plain Concrete w/#8-150x150 Wire Mesh</t>
    <phoneticPr fontId="6" type="noConversion"/>
  </si>
  <si>
    <t>Skypanel Roofing System</t>
    <phoneticPr fontId="6" type="noConversion"/>
  </si>
  <si>
    <t>Thk150 Conc. Slab
(Slope=1/100)</t>
    <phoneticPr fontId="6" type="noConversion"/>
  </si>
  <si>
    <t>Thk280 Roof Rigid Insulation('가'등급)</t>
    <phoneticPr fontId="6" type="noConversion"/>
  </si>
  <si>
    <t xml:space="preserve"> Waterproofing &lt; Insulation &lt; Protection &amp; Slope</t>
    <phoneticPr fontId="6" type="noConversion"/>
  </si>
  <si>
    <t>RF31</t>
  </si>
  <si>
    <t xml:space="preserve">Concrete Slab / Steel Trowel Finish </t>
    <phoneticPr fontId="6" type="noConversion"/>
  </si>
  <si>
    <t>Prime Coat / Built-up Water Proofing Membrane</t>
    <phoneticPr fontId="6" type="noConversion"/>
  </si>
  <si>
    <t>Min.60 Protection Concrete (Slope 2/100) W/ #8-150x150 Wire Mesh
*Slope 2%</t>
    <phoneticPr fontId="6" type="noConversion"/>
  </si>
  <si>
    <t>Min.60 Protection Concrete (Slope 1/100) W/ #8-150x150 Wire Mesh
*Slope 1%</t>
    <phoneticPr fontId="6" type="noConversion"/>
  </si>
  <si>
    <t>지붕구체로 Slope을 줄경우, Protection Concrete의 Slope은 없음</t>
    <phoneticPr fontId="6" type="noConversion"/>
  </si>
  <si>
    <t>THK3 복합방수시트</t>
    <phoneticPr fontId="6" type="noConversion"/>
  </si>
  <si>
    <t>THK.220 Roof Rigid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</si>
  <si>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</si>
  <si>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</si>
  <si>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평택탈황
(서부발전)</t>
    <phoneticPr fontId="6" type="noConversion"/>
  </si>
  <si>
    <t>RF32</t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</si>
  <si>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</si>
  <si>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</si>
  <si>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</si>
  <si>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Concrete Slab with Steel Trowel Finish</t>
  </si>
  <si>
    <t>Thk.6 Waterproofing Membrane 3 Layers of 2mm Polymer Modified Bitumen</t>
    <phoneticPr fontId="6" type="noConversion"/>
  </si>
  <si>
    <t>Thk.0.05 PE Film</t>
  </si>
  <si>
    <t>Thk.75 Rigid Insulation, Extruded Foam Polystyrene, Min 60Kpa, Heat Treanmission Coefficient &lt;=0.5W/m2c</t>
  </si>
  <si>
    <t>Min. Thk.100 Protection Conc.(B10) w/Welded Wire Fabric Dia. 4x150x150 for slope w/Control Hoint @1500x1500</t>
  </si>
  <si>
    <t>Cladding Roof</t>
    <phoneticPr fontId="6" type="noConversion"/>
  </si>
  <si>
    <t>Turbine House(ST)</t>
    <phoneticPr fontId="6" type="noConversion"/>
  </si>
  <si>
    <t>RF61</t>
  </si>
  <si>
    <t>THK50 Insulated Metal Cladding (Rockl Wool)</t>
    <phoneticPr fontId="6" type="noConversion"/>
  </si>
  <si>
    <t>RF62</t>
  </si>
  <si>
    <t>THK150 Glasswool Panel w/ 불연강판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</si>
  <si>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</si>
  <si>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</si>
  <si>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THK50 Insulated Metal Cladding (Glass Wool)</t>
    <phoneticPr fontId="6" type="noConversion"/>
  </si>
  <si>
    <t>THK100 Glasswool Roof Panel</t>
    <phoneticPr fontId="6" type="noConversion"/>
  </si>
  <si>
    <t>Polymer Catalyst Warehouse</t>
    <phoneticPr fontId="6" type="noConversion"/>
  </si>
  <si>
    <t>THK50 Glasswool Roof Panel w/불연강판</t>
    <phoneticPr fontId="6" type="noConversion"/>
  </si>
  <si>
    <t>RF63</t>
  </si>
  <si>
    <t>THK75 Thermal Insulated Trapezoidal AL. Cladding</t>
    <phoneticPr fontId="6" type="noConversion"/>
  </si>
  <si>
    <t>THK 200 Roof Sandwich Panel</t>
  </si>
  <si>
    <t>THK2.5" PIR Insulated Roof Panel (R21)</t>
    <phoneticPr fontId="6" type="noConversion"/>
  </si>
  <si>
    <t>Exterior Finish - Roof</t>
    <phoneticPr fontId="9" type="noConversion"/>
  </si>
  <si>
    <t>Roof Finish  -1</t>
    <phoneticPr fontId="9" type="noConversion"/>
  </si>
  <si>
    <t>RF1</t>
    <phoneticPr fontId="9" type="noConversion"/>
  </si>
  <si>
    <t>Protective Conc. on Water Proof Membrane with Rigid Insulation</t>
    <phoneticPr fontId="9" type="noConversion"/>
  </si>
  <si>
    <t xml:space="preserve">Slope Mortar Min. THK=40mm, Slope 1:100 </t>
    <phoneticPr fontId="9" type="noConversion"/>
  </si>
  <si>
    <t>A04AQ086-00004</t>
  </si>
  <si>
    <t>For Concrete Roof</t>
    <phoneticPr fontId="9" type="noConversion"/>
  </si>
  <si>
    <t>Roof_Wire Mesh_#8 (4mm) x150x150  for Slope Mortar</t>
    <phoneticPr fontId="9" type="noConversion"/>
  </si>
  <si>
    <t>A04AQ038-00001</t>
  </si>
  <si>
    <t>Waterproofing Membrane Roof_T2</t>
    <phoneticPr fontId="9" type="noConversion"/>
  </si>
  <si>
    <t>A04AQ310-00001</t>
  </si>
  <si>
    <t>Rigid Extruded Polystyrene Foam Insulation, THK=200mm</t>
    <phoneticPr fontId="9" type="noConversion"/>
  </si>
  <si>
    <t>A04AQ088-00004</t>
  </si>
  <si>
    <t>THK.0.1 PE Sheet 2Ply</t>
    <phoneticPr fontId="9" type="noConversion"/>
  </si>
  <si>
    <t>A04AQ012-00001</t>
  </si>
  <si>
    <t>Protective Concrete w/ Steel Trowel Finish</t>
    <phoneticPr fontId="9" type="noConversion"/>
  </si>
  <si>
    <t>A04AQ089-00001</t>
  </si>
  <si>
    <t>Roof Finish  -2</t>
    <phoneticPr fontId="9" type="noConversion"/>
  </si>
  <si>
    <t>RF2</t>
    <phoneticPr fontId="9" type="noConversion"/>
  </si>
  <si>
    <t>Roof Tile on Water Proof Membrane with Rigid Insulation</t>
    <phoneticPr fontId="9" type="noConversion"/>
  </si>
  <si>
    <t>Roof Finish  -3</t>
    <phoneticPr fontId="9" type="noConversion"/>
  </si>
  <si>
    <t>RF3</t>
    <phoneticPr fontId="9" type="noConversion"/>
  </si>
  <si>
    <t>Roof Finish  -4</t>
    <phoneticPr fontId="9" type="noConversion"/>
  </si>
  <si>
    <t>RF4</t>
    <phoneticPr fontId="9" type="noConversion"/>
  </si>
  <si>
    <t>Roof Finish  -5</t>
    <phoneticPr fontId="9" type="noConversion"/>
  </si>
  <si>
    <t>RF5</t>
    <phoneticPr fontId="9" type="noConversion"/>
  </si>
  <si>
    <t>Roof Finish  -6</t>
    <phoneticPr fontId="9" type="noConversion"/>
  </si>
  <si>
    <t>RF6</t>
    <phoneticPr fontId="9" type="noConversion"/>
  </si>
  <si>
    <t>Finish Style Name &amp; Numbering : Door</t>
    <phoneticPr fontId="6" type="noConversion"/>
  </si>
  <si>
    <t>* Door Size, Fire Rating이 다른 경우 =&gt; 별도 구분 않함.</t>
    <phoneticPr fontId="6" type="noConversion"/>
  </si>
  <si>
    <t>※ Door Style Schedule :</t>
    <phoneticPr fontId="6" type="noConversion"/>
  </si>
  <si>
    <t>기본 입력된 정보</t>
    <phoneticPr fontId="6" type="noConversion"/>
  </si>
  <si>
    <t>Style Name(Key Name)</t>
    <phoneticPr fontId="6" type="noConversion"/>
  </si>
  <si>
    <t>Style No.</t>
    <phoneticPr fontId="6" type="noConversion"/>
  </si>
  <si>
    <t>Door 재질</t>
    <phoneticPr fontId="6" type="noConversion"/>
  </si>
  <si>
    <t>Frame 재질</t>
    <phoneticPr fontId="6" type="noConversion"/>
  </si>
  <si>
    <t>Vision/Panic</t>
    <phoneticPr fontId="6" type="noConversion"/>
  </si>
  <si>
    <t xml:space="preserve">※ Door Schedule : </t>
    <phoneticPr fontId="6" type="noConversion"/>
  </si>
  <si>
    <t>설계자의 설계 추가 입력 정보</t>
    <phoneticPr fontId="6" type="noConversion"/>
  </si>
  <si>
    <t>Int. or Ext 입력</t>
    <phoneticPr fontId="6" type="noConversion"/>
  </si>
  <si>
    <t>Exit 입력</t>
    <phoneticPr fontId="6" type="noConversion"/>
  </si>
  <si>
    <t>Fire Rating 입력</t>
    <phoneticPr fontId="6" type="noConversion"/>
  </si>
  <si>
    <t>Hardware</t>
    <phoneticPr fontId="6" type="noConversion"/>
  </si>
  <si>
    <t>Single Door</t>
    <phoneticPr fontId="6" type="noConversion"/>
  </si>
  <si>
    <t>Ref. Door Size</t>
    <phoneticPr fontId="6" type="noConversion"/>
  </si>
  <si>
    <t>Door</t>
    <phoneticPr fontId="6" type="noConversion"/>
  </si>
  <si>
    <t>Frame</t>
    <phoneticPr fontId="6" type="noConversion"/>
  </si>
  <si>
    <t>Vision</t>
    <phoneticPr fontId="6" type="noConversion"/>
  </si>
  <si>
    <t>Panic</t>
    <phoneticPr fontId="6" type="noConversion"/>
  </si>
  <si>
    <t>SD11</t>
    <phoneticPr fontId="6" type="noConversion"/>
  </si>
  <si>
    <t>Steel Door_Single</t>
    <phoneticPr fontId="6" type="noConversion"/>
  </si>
  <si>
    <t>W1000 x H2100</t>
    <phoneticPr fontId="6" type="noConversion"/>
  </si>
  <si>
    <t>Steel</t>
    <phoneticPr fontId="6" type="noConversion"/>
  </si>
  <si>
    <t>NA/0.5/1.0
/1.5/2.0</t>
    <phoneticPr fontId="6" type="noConversion"/>
  </si>
  <si>
    <t>Steel Door w/ Steel Frame</t>
    <phoneticPr fontId="6" type="noConversion"/>
  </si>
  <si>
    <t>SD12</t>
    <phoneticPr fontId="6" type="noConversion"/>
  </si>
  <si>
    <t>Steel Door_Single_Vision</t>
    <phoneticPr fontId="6" type="noConversion"/>
  </si>
  <si>
    <t>SD13</t>
    <phoneticPr fontId="6" type="noConversion"/>
  </si>
  <si>
    <t>Steel Door_Single_Panic Bar</t>
    <phoneticPr fontId="6" type="noConversion"/>
  </si>
  <si>
    <t>SD14</t>
    <phoneticPr fontId="6" type="noConversion"/>
  </si>
  <si>
    <t>Steel Door_Single_Vision_Panic Bar</t>
    <phoneticPr fontId="6" type="noConversion"/>
  </si>
  <si>
    <t>SD15</t>
    <phoneticPr fontId="6" type="noConversion"/>
  </si>
  <si>
    <t>Steel Door_Single for Shaft</t>
    <phoneticPr fontId="6" type="noConversion"/>
  </si>
  <si>
    <t>W600 x H900
HVAC Duct Shaft</t>
    <phoneticPr fontId="6" type="noConversion"/>
  </si>
  <si>
    <t>SD21</t>
    <phoneticPr fontId="6" type="noConversion"/>
  </si>
  <si>
    <t>Blast Resistant Door_Single</t>
    <phoneticPr fontId="6" type="noConversion"/>
  </si>
  <si>
    <t>Blast Resistant Door w/ Steel Frame</t>
    <phoneticPr fontId="6" type="noConversion"/>
  </si>
  <si>
    <t>SD22</t>
    <phoneticPr fontId="6" type="noConversion"/>
  </si>
  <si>
    <t>Blast Resistant Door_Single_Panic Bar</t>
    <phoneticPr fontId="6" type="noConversion"/>
  </si>
  <si>
    <t>SD31</t>
    <phoneticPr fontId="6" type="noConversion"/>
  </si>
  <si>
    <t>Aluminum Door_Single</t>
    <phoneticPr fontId="6" type="noConversion"/>
  </si>
  <si>
    <t>Aluminum</t>
    <phoneticPr fontId="6" type="noConversion"/>
  </si>
  <si>
    <t>NA/0.5/1.0/1.5</t>
    <phoneticPr fontId="6" type="noConversion"/>
  </si>
  <si>
    <t>Aluminum Door w/ Aluminum Frame</t>
    <phoneticPr fontId="6" type="noConversion"/>
  </si>
  <si>
    <t>SD32</t>
    <phoneticPr fontId="6" type="noConversion"/>
  </si>
  <si>
    <t>Aluminum Door_Single_Vision</t>
    <phoneticPr fontId="6" type="noConversion"/>
  </si>
  <si>
    <t>SD33</t>
    <phoneticPr fontId="6" type="noConversion"/>
  </si>
  <si>
    <t>Aluminum Door_Single_Panic Bar</t>
    <phoneticPr fontId="6" type="noConversion"/>
  </si>
  <si>
    <t>SD34</t>
    <phoneticPr fontId="6" type="noConversion"/>
  </si>
  <si>
    <t>Aluminum Door_Single_Vision_Panic Bar</t>
    <phoneticPr fontId="6" type="noConversion"/>
  </si>
  <si>
    <t>SD41</t>
    <phoneticPr fontId="6" type="noConversion"/>
  </si>
  <si>
    <t>Glass Door_Single</t>
    <phoneticPr fontId="6" type="noConversion"/>
  </si>
  <si>
    <t>Glass Door</t>
    <phoneticPr fontId="6" type="noConversion"/>
  </si>
  <si>
    <t>SST Frame</t>
    <phoneticPr fontId="6" type="noConversion"/>
  </si>
  <si>
    <t>SD51</t>
    <phoneticPr fontId="6" type="noConversion"/>
  </si>
  <si>
    <t>SST Door_Single</t>
    <phoneticPr fontId="6" type="noConversion"/>
  </si>
  <si>
    <t>Stainless Steel Door</t>
    <phoneticPr fontId="6" type="noConversion"/>
  </si>
  <si>
    <t>SD61</t>
    <phoneticPr fontId="6" type="noConversion"/>
  </si>
  <si>
    <t>Wood Door_Single</t>
    <phoneticPr fontId="6" type="noConversion"/>
  </si>
  <si>
    <t>Wood</t>
    <phoneticPr fontId="6" type="noConversion"/>
  </si>
  <si>
    <t>SD62</t>
    <phoneticPr fontId="6" type="noConversion"/>
  </si>
  <si>
    <t>Wood Door_Single_Vision</t>
    <phoneticPr fontId="6" type="noConversion"/>
  </si>
  <si>
    <t>SD71</t>
    <phoneticPr fontId="6" type="noConversion"/>
  </si>
  <si>
    <t>uPVC Door</t>
    <phoneticPr fontId="6" type="noConversion"/>
  </si>
  <si>
    <t>uPVC</t>
    <phoneticPr fontId="6" type="noConversion"/>
  </si>
  <si>
    <t>Double Door</t>
    <phoneticPr fontId="6" type="noConversion"/>
  </si>
  <si>
    <t>DD11</t>
    <phoneticPr fontId="6" type="noConversion"/>
  </si>
  <si>
    <t>Steel Door_Double</t>
    <phoneticPr fontId="6" type="noConversion"/>
  </si>
  <si>
    <t>W2000 x H2100</t>
    <phoneticPr fontId="6" type="noConversion"/>
  </si>
  <si>
    <t>DD12</t>
    <phoneticPr fontId="6" type="noConversion"/>
  </si>
  <si>
    <t>Steel Door_Double_Vision</t>
    <phoneticPr fontId="6" type="noConversion"/>
  </si>
  <si>
    <t>DD13</t>
    <phoneticPr fontId="6" type="noConversion"/>
  </si>
  <si>
    <t>Steel Door_Double_Panic</t>
    <phoneticPr fontId="6" type="noConversion"/>
  </si>
  <si>
    <t>DD14</t>
    <phoneticPr fontId="6" type="noConversion"/>
  </si>
  <si>
    <t>Steel Door_Double_Vision_Panic Bar</t>
    <phoneticPr fontId="6" type="noConversion"/>
  </si>
  <si>
    <t>DD21</t>
    <phoneticPr fontId="6" type="noConversion"/>
  </si>
  <si>
    <t>Blast Resistant Door_Double</t>
    <phoneticPr fontId="6" type="noConversion"/>
  </si>
  <si>
    <t>DD22</t>
    <phoneticPr fontId="6" type="noConversion"/>
  </si>
  <si>
    <t>Blast Resistant Door_Double_Panic Bar</t>
    <phoneticPr fontId="6" type="noConversion"/>
  </si>
  <si>
    <t>DD31</t>
    <phoneticPr fontId="6" type="noConversion"/>
  </si>
  <si>
    <t>Aluminum Door_Double</t>
    <phoneticPr fontId="6" type="noConversion"/>
  </si>
  <si>
    <t>DD32</t>
    <phoneticPr fontId="6" type="noConversion"/>
  </si>
  <si>
    <t>Aluminum Door_Double_Vision</t>
    <phoneticPr fontId="6" type="noConversion"/>
  </si>
  <si>
    <t>DD33</t>
    <phoneticPr fontId="6" type="noConversion"/>
  </si>
  <si>
    <t>Aluminum Door_Double_Panic</t>
    <phoneticPr fontId="6" type="noConversion"/>
  </si>
  <si>
    <t>DD34</t>
    <phoneticPr fontId="6" type="noConversion"/>
  </si>
  <si>
    <t>Aluminum Door_Double_Vision_Panic Bar</t>
    <phoneticPr fontId="6" type="noConversion"/>
  </si>
  <si>
    <t>DD41</t>
    <phoneticPr fontId="6" type="noConversion"/>
  </si>
  <si>
    <t>Glass Door_Double</t>
    <phoneticPr fontId="6" type="noConversion"/>
  </si>
  <si>
    <t>DD51</t>
    <phoneticPr fontId="6" type="noConversion"/>
  </si>
  <si>
    <t>SST Door_Double</t>
    <phoneticPr fontId="6" type="noConversion"/>
  </si>
  <si>
    <t>DD61</t>
    <phoneticPr fontId="6" type="noConversion"/>
  </si>
  <si>
    <t>Wood Door_Double</t>
    <phoneticPr fontId="6" type="noConversion"/>
  </si>
  <si>
    <t>DD62</t>
    <phoneticPr fontId="6" type="noConversion"/>
  </si>
  <si>
    <t>Wood Door_Double_Vision</t>
    <phoneticPr fontId="6" type="noConversion"/>
  </si>
  <si>
    <t>Double Door + Transsom</t>
    <phoneticPr fontId="6" type="noConversion"/>
  </si>
  <si>
    <t>DDT11</t>
    <phoneticPr fontId="6" type="noConversion"/>
  </si>
  <si>
    <t>Steel Door_Double_Transsom</t>
    <phoneticPr fontId="6" type="noConversion"/>
  </si>
  <si>
    <t>W2000xH2100 + W2000xH1000</t>
    <phoneticPr fontId="6" type="noConversion"/>
  </si>
  <si>
    <t>DDT12</t>
    <phoneticPr fontId="6" type="noConversion"/>
  </si>
  <si>
    <t>Steel Door_Double_Vision_Transsom</t>
    <phoneticPr fontId="6" type="noConversion"/>
  </si>
  <si>
    <t>DDT13</t>
    <phoneticPr fontId="6" type="noConversion"/>
  </si>
  <si>
    <t>Steel Door_Double_Panic_Transsom</t>
    <phoneticPr fontId="6" type="noConversion"/>
  </si>
  <si>
    <t>DDT14</t>
    <phoneticPr fontId="6" type="noConversion"/>
  </si>
  <si>
    <t>Steel Door_Double_Vision_Panic Bar_Transsom</t>
    <phoneticPr fontId="6" type="noConversion"/>
  </si>
  <si>
    <t>DDT21</t>
    <phoneticPr fontId="6" type="noConversion"/>
  </si>
  <si>
    <t>DDT22</t>
    <phoneticPr fontId="6" type="noConversion"/>
  </si>
  <si>
    <t>Shutter / Sliding / Hanger / Swing / Revolving / Folding</t>
    <phoneticPr fontId="6" type="noConversion"/>
  </si>
  <si>
    <t>Manual/Motor</t>
    <phoneticPr fontId="6" type="noConversion"/>
  </si>
  <si>
    <t>BD11</t>
    <phoneticPr fontId="6" type="noConversion"/>
  </si>
  <si>
    <t>Steel Roll Up Door_Manual</t>
    <phoneticPr fontId="6" type="noConversion"/>
  </si>
  <si>
    <t>Manual</t>
    <phoneticPr fontId="6" type="noConversion"/>
  </si>
  <si>
    <t>BD12</t>
    <phoneticPr fontId="6" type="noConversion"/>
  </si>
  <si>
    <t>Steel Roll Up Door_Motor</t>
    <phoneticPr fontId="6" type="noConversion"/>
  </si>
  <si>
    <t>Motor</t>
    <phoneticPr fontId="6" type="noConversion"/>
  </si>
  <si>
    <t>BD13</t>
    <phoneticPr fontId="6" type="noConversion"/>
  </si>
  <si>
    <t>Blast Resistant  Roll Up Door_Manual</t>
    <phoneticPr fontId="6" type="noConversion"/>
  </si>
  <si>
    <t>NA/1.0/2.0</t>
    <phoneticPr fontId="6" type="noConversion"/>
  </si>
  <si>
    <t>BD14</t>
    <phoneticPr fontId="6" type="noConversion"/>
  </si>
  <si>
    <t>Blast Resistant  Roll Up Door_Motor</t>
    <phoneticPr fontId="6" type="noConversion"/>
  </si>
  <si>
    <t>BD15</t>
    <phoneticPr fontId="6" type="noConversion"/>
  </si>
  <si>
    <t>Aluminum Roll Up Door_Manual</t>
    <phoneticPr fontId="6" type="noConversion"/>
  </si>
  <si>
    <t>BD16</t>
    <phoneticPr fontId="6" type="noConversion"/>
  </si>
  <si>
    <t>Aluminum Roll Up Door_Motor</t>
    <phoneticPr fontId="6" type="noConversion"/>
  </si>
  <si>
    <t>BD21</t>
    <phoneticPr fontId="6" type="noConversion"/>
  </si>
  <si>
    <t>Steel Sliding Door_Manual</t>
    <phoneticPr fontId="6" type="noConversion"/>
  </si>
  <si>
    <t>BD22</t>
    <phoneticPr fontId="6" type="noConversion"/>
  </si>
  <si>
    <t>Steel Sliding Door_Motor</t>
    <phoneticPr fontId="6" type="noConversion"/>
  </si>
  <si>
    <t>BD23</t>
    <phoneticPr fontId="6" type="noConversion"/>
  </si>
  <si>
    <t>Aluminum Sliding Door_Manual</t>
    <phoneticPr fontId="6" type="noConversion"/>
  </si>
  <si>
    <t>BD24</t>
    <phoneticPr fontId="6" type="noConversion"/>
  </si>
  <si>
    <t>Aluminum Sliding Door_Motor</t>
    <phoneticPr fontId="6" type="noConversion"/>
  </si>
  <si>
    <t>BD25</t>
    <phoneticPr fontId="6" type="noConversion"/>
  </si>
  <si>
    <t>Glass Sliding Door_Motor</t>
    <phoneticPr fontId="6" type="noConversion"/>
  </si>
  <si>
    <t>WM 항목 없음</t>
    <phoneticPr fontId="6" type="noConversion"/>
  </si>
  <si>
    <t>BD26</t>
    <phoneticPr fontId="6" type="noConversion"/>
  </si>
  <si>
    <t>BD31</t>
    <phoneticPr fontId="6" type="noConversion"/>
  </si>
  <si>
    <t>Steel Hanger Door</t>
    <phoneticPr fontId="6" type="noConversion"/>
  </si>
  <si>
    <t>BD41</t>
    <phoneticPr fontId="6" type="noConversion"/>
  </si>
  <si>
    <t>Steel Swing Door</t>
    <phoneticPr fontId="6" type="noConversion"/>
  </si>
  <si>
    <t>BD42</t>
    <phoneticPr fontId="6" type="noConversion"/>
  </si>
  <si>
    <t>Aluminum Swing Door</t>
    <phoneticPr fontId="6" type="noConversion"/>
  </si>
  <si>
    <t>BD51</t>
    <phoneticPr fontId="6" type="noConversion"/>
  </si>
  <si>
    <t>Revolving Door_Manual</t>
    <phoneticPr fontId="6" type="noConversion"/>
  </si>
  <si>
    <t>BD52</t>
    <phoneticPr fontId="6" type="noConversion"/>
  </si>
  <si>
    <t>Revolving Door_Auto</t>
    <phoneticPr fontId="6" type="noConversion"/>
  </si>
  <si>
    <t>Auto</t>
    <phoneticPr fontId="6" type="noConversion"/>
  </si>
  <si>
    <t>BD61</t>
    <phoneticPr fontId="6" type="noConversion"/>
  </si>
  <si>
    <t>Steel Folding(Accordion) Door_Manual</t>
    <phoneticPr fontId="6" type="noConversion"/>
  </si>
  <si>
    <t>BD62</t>
    <phoneticPr fontId="6" type="noConversion"/>
  </si>
  <si>
    <t>Steel Folding(Accordion) Door_Motor</t>
    <phoneticPr fontId="6" type="noConversion"/>
  </si>
  <si>
    <t>BD63</t>
    <phoneticPr fontId="6" type="noConversion"/>
  </si>
  <si>
    <t>Aluminum Folding(Accordion) Door_Manual</t>
    <phoneticPr fontId="6" type="noConversion"/>
  </si>
  <si>
    <t>BD64</t>
    <phoneticPr fontId="6" type="noConversion"/>
  </si>
  <si>
    <t>Aluminum Folding(Accordion) Door_Motor</t>
    <phoneticPr fontId="6" type="noConversion"/>
  </si>
  <si>
    <t>BD65</t>
    <phoneticPr fontId="6" type="noConversion"/>
  </si>
  <si>
    <t>PVC Folding(Accordion) Door_Manual</t>
    <phoneticPr fontId="6" type="noConversion"/>
  </si>
  <si>
    <t>PVC</t>
    <phoneticPr fontId="6" type="noConversion"/>
  </si>
  <si>
    <t>BD66</t>
    <phoneticPr fontId="6" type="noConversion"/>
  </si>
  <si>
    <t>Glass Folding(Accordion) Door_Manual</t>
    <phoneticPr fontId="6" type="noConversion"/>
  </si>
  <si>
    <t>팀 기준 사양 : Door (inc. Shutter)</t>
    <phoneticPr fontId="6" type="noConversion"/>
  </si>
  <si>
    <t>Door Type</t>
    <phoneticPr fontId="6" type="noConversion"/>
  </si>
  <si>
    <t>Door Size
(Opening)</t>
    <phoneticPr fontId="6" type="noConversion"/>
  </si>
  <si>
    <t>SD11</t>
  </si>
  <si>
    <t>Fire Rated Steel Door</t>
    <phoneticPr fontId="6" type="noConversion"/>
  </si>
  <si>
    <t>W1160xH2290</t>
    <phoneticPr fontId="6" type="noConversion"/>
  </si>
  <si>
    <t>Steel
Door Leaf Thk45mm</t>
    <phoneticPr fontId="6" type="noConversion"/>
  </si>
  <si>
    <t>Galvanized Steel and Paint
Thick.1.3mm</t>
    <phoneticPr fontId="6" type="noConversion"/>
  </si>
  <si>
    <t>1.0 H</t>
    <phoneticPr fontId="6" type="noConversion"/>
  </si>
  <si>
    <t>-Hinge : Pivot Hinge(Top &amp; Floor)
- Vertical Flush Bolt
- Cylinder lock
- Door stop
- Door closers</t>
    <phoneticPr fontId="6" type="noConversion"/>
  </si>
  <si>
    <t>Internal</t>
    <phoneticPr fontId="6" type="noConversion"/>
  </si>
  <si>
    <t>SD12</t>
  </si>
  <si>
    <t>Steel Door</t>
    <phoneticPr fontId="6" type="noConversion"/>
  </si>
  <si>
    <t>Galvanized Steel w/Paint</t>
    <phoneticPr fontId="6" type="noConversion"/>
  </si>
  <si>
    <t>Clear Wired Glass (Thk.7mm)</t>
    <phoneticPr fontId="6" type="noConversion"/>
  </si>
  <si>
    <t>-Door Lever
-Cylinder Lockset
-Door Closer
-Door Stopper
-Pivot Hinge</t>
    <phoneticPr fontId="6" type="noConversion"/>
  </si>
  <si>
    <t>SACE1</t>
    <phoneticPr fontId="6" type="noConversion"/>
  </si>
  <si>
    <t>Central Control Building(RC)
Store</t>
    <phoneticPr fontId="6" type="noConversion"/>
  </si>
  <si>
    <t>Type-A</t>
    <phoneticPr fontId="6" type="noConversion"/>
  </si>
  <si>
    <t>1000x2150
(1020x2160)</t>
    <phoneticPr fontId="6" type="noConversion"/>
  </si>
  <si>
    <t>Min. THK 45
Galvanized Steel w/Paint</t>
    <phoneticPr fontId="6" type="noConversion"/>
  </si>
  <si>
    <t>Fire Rated Glazing (200x600)</t>
    <phoneticPr fontId="6" type="noConversion"/>
  </si>
  <si>
    <t>0.33 H</t>
    <phoneticPr fontId="6" type="noConversion"/>
  </si>
  <si>
    <t>-Lever Handle
-Mortise Lock
-Master Key System
-Door Stopper(Floor Type)
-Butt Hinge
-Door Closer</t>
    <phoneticPr fontId="6" type="noConversion"/>
  </si>
  <si>
    <t>SD14</t>
  </si>
  <si>
    <t>Clear Wired Glass (Thk.6mm)</t>
    <phoneticPr fontId="6" type="noConversion"/>
  </si>
  <si>
    <t>Panic Bar</t>
    <phoneticPr fontId="6" type="noConversion"/>
  </si>
  <si>
    <t>1.5H</t>
    <phoneticPr fontId="6" type="noConversion"/>
  </si>
  <si>
    <t>-Hinge : Full Mortise Butt
-Panic Bar with Lever Handle on other side
-Lockset
-Overhead Door Closer (Parallel Arm Mounting)</t>
    <phoneticPr fontId="6" type="noConversion"/>
  </si>
  <si>
    <t>Exit</t>
    <phoneticPr fontId="6" type="noConversion"/>
  </si>
  <si>
    <t>Control Building(RC)
HVAC Duct Shaft</t>
    <phoneticPr fontId="6" type="noConversion"/>
  </si>
  <si>
    <t>SD15</t>
  </si>
  <si>
    <t>W600 x H900</t>
    <phoneticPr fontId="6" type="noConversion"/>
  </si>
  <si>
    <t>1.5 H</t>
    <phoneticPr fontId="6" type="noConversion"/>
  </si>
  <si>
    <t>-Hinge : Full Mortise Butt
- Cup Handle Type Door Lock</t>
    <phoneticPr fontId="6" type="noConversion"/>
  </si>
  <si>
    <t>Central Control Building(RC)
Blast Chamber</t>
    <phoneticPr fontId="6" type="noConversion"/>
  </si>
  <si>
    <t>SD22</t>
  </si>
  <si>
    <t>Blast Resistant Door</t>
    <phoneticPr fontId="6" type="noConversion"/>
  </si>
  <si>
    <t>Min. THK 45
Galvanized Steel w/Paint
*Blast
-Overpressure : 0.81 PSI
-Impulse 471.25 PSI-MS
-Response Range : L
-Performance Category : I</t>
    <phoneticPr fontId="6" type="noConversion"/>
  </si>
  <si>
    <t>Push Panic Bar (Inside)</t>
    <phoneticPr fontId="6" type="noConversion"/>
  </si>
  <si>
    <t>-Lever Handle
-Mortise Lock
-Master Key System
-Door Stopper(Floor Type)
-Butt Hinge
-Gas Tight Seal(Heacy-Duty PVC Seal)
-Door Closer
-Door Bottom w/Rain Drip
-Securuty Door Locck</t>
    <phoneticPr fontId="6" type="noConversion"/>
  </si>
  <si>
    <t>External</t>
    <phoneticPr fontId="6" type="noConversion"/>
  </si>
  <si>
    <t>SD41</t>
  </si>
  <si>
    <t>1000x2200</t>
    <phoneticPr fontId="6" type="noConversion"/>
  </si>
  <si>
    <t>SSD w/Tempered Glass</t>
    <phoneticPr fontId="6" type="noConversion"/>
  </si>
  <si>
    <t>-Hinge : Floor Hinge</t>
    <phoneticPr fontId="6" type="noConversion"/>
  </si>
  <si>
    <t>Steel Glass Door</t>
    <phoneticPr fontId="6" type="noConversion"/>
  </si>
  <si>
    <t>1000x3010</t>
    <phoneticPr fontId="6" type="noConversion"/>
  </si>
  <si>
    <t>Steel w/Tempered Glass
Door Leaf Thk45mm</t>
    <phoneticPr fontId="6" type="noConversion"/>
  </si>
  <si>
    <t>-Hinge : Butt Hinge
- Knob 
- Cylinder lock
- Door stop
- Door closers</t>
    <phoneticPr fontId="6" type="noConversion"/>
  </si>
  <si>
    <t>Central Control Building(RC)
Rack Room</t>
    <phoneticPr fontId="6" type="noConversion"/>
  </si>
  <si>
    <t>DD11</t>
  </si>
  <si>
    <t>Type-B</t>
    <phoneticPr fontId="6" type="noConversion"/>
  </si>
  <si>
    <t>1800x2150
(1820x2160)</t>
    <phoneticPr fontId="6" type="noConversion"/>
  </si>
  <si>
    <t xml:space="preserve">Min. THK 45
Galvanized Steel w/Paint
</t>
    <phoneticPr fontId="6" type="noConversion"/>
  </si>
  <si>
    <t>-Lever Handle
-Mortise Lock
-Vert Flush Bolt(T&amp;B, For Fixed Leaf)
-Master Key System
-Door Stopper(Floor Type)
-Butt Hinge
-Door Closer</t>
    <phoneticPr fontId="6" type="noConversion"/>
  </si>
  <si>
    <t>154kV Substation</t>
    <phoneticPr fontId="6" type="noConversion"/>
  </si>
  <si>
    <t>2160x2100
3160x3090
2660x3000
등 장비실에 따라 사이즈 다양함</t>
    <phoneticPr fontId="6" type="noConversion"/>
  </si>
  <si>
    <t>-Hinge : Pivot Hinge(Top &amp; Floor)
- Knob
- Vertical Flush Bolt
- Cylinder lock
- Door stop
- Door closers</t>
    <phoneticPr fontId="6" type="noConversion"/>
  </si>
  <si>
    <t>DD12</t>
  </si>
  <si>
    <t>2000x2100
등 장비실에 따라 사이즈 다양함</t>
    <phoneticPr fontId="6" type="noConversion"/>
  </si>
  <si>
    <t>-Door Lever
-Cylinder Lockset
-Door Closer
-Door Stopper
-Pivot Hinge
-Flush Bolt</t>
    <phoneticPr fontId="6" type="noConversion"/>
  </si>
  <si>
    <t>DD21</t>
  </si>
  <si>
    <t>Blast Door ww/Wicket door</t>
    <phoneticPr fontId="6" type="noConversion"/>
  </si>
  <si>
    <t>2160x2290</t>
    <phoneticPr fontId="6" type="noConversion"/>
  </si>
  <si>
    <t>Blast Resistant Steel Door</t>
    <phoneticPr fontId="6" type="noConversion"/>
  </si>
  <si>
    <t>Galvanized Steel and Paint</t>
    <phoneticPr fontId="6" type="noConversion"/>
  </si>
  <si>
    <t>-Hinge : Blast heavy dutty
- Knob
- Vertical Flush Bolt
- Cylinder lock
- Door stop
- Door closers</t>
    <phoneticPr fontId="6" type="noConversion"/>
  </si>
  <si>
    <t>Central Control Building(RC)
Air Lock</t>
    <phoneticPr fontId="6" type="noConversion"/>
  </si>
  <si>
    <t>DD22</t>
  </si>
  <si>
    <t>DD41</t>
  </si>
  <si>
    <t>2000x3010</t>
    <phoneticPr fontId="6" type="noConversion"/>
  </si>
  <si>
    <t>Stainless Steel</t>
    <phoneticPr fontId="6" type="noConversion"/>
  </si>
  <si>
    <t>2200x2700</t>
    <phoneticPr fontId="6" type="noConversion"/>
  </si>
  <si>
    <t>Fire Glass Thk29mm</t>
    <phoneticPr fontId="6" type="noConversion"/>
  </si>
  <si>
    <t>Central Control Building(RC)
OTS Training Room</t>
    <phoneticPr fontId="6" type="noConversion"/>
  </si>
  <si>
    <t>DDT11</t>
  </si>
  <si>
    <t>Type-C</t>
    <phoneticPr fontId="6" type="noConversion"/>
  </si>
  <si>
    <t>1800x2700
(1820x2710)</t>
    <phoneticPr fontId="6" type="noConversion"/>
  </si>
  <si>
    <t>Galvanized Steel w/Paint
Removable Transsom</t>
    <phoneticPr fontId="6" type="noConversion"/>
  </si>
  <si>
    <t>3320x3060</t>
    <phoneticPr fontId="6" type="noConversion"/>
  </si>
  <si>
    <t>Door Leaf Thk45mm
Galvanized steel and Paint</t>
    <phoneticPr fontId="6" type="noConversion"/>
  </si>
  <si>
    <t>DDT12</t>
  </si>
  <si>
    <t>2200x3000
등 장비실에 따라 사이즈 다양함</t>
    <phoneticPr fontId="6" type="noConversion"/>
  </si>
  <si>
    <t>Central Control Building(RC)
Battery Room</t>
    <phoneticPr fontId="6" type="noConversion"/>
  </si>
  <si>
    <t>DDT22</t>
  </si>
  <si>
    <t>Turbine Building(ST)</t>
    <phoneticPr fontId="6" type="noConversion"/>
  </si>
  <si>
    <t>BD12</t>
  </si>
  <si>
    <t>W7400 x H7000</t>
    <phoneticPr fontId="6" type="noConversion"/>
  </si>
  <si>
    <t>Sigle Skin Slat</t>
    <phoneticPr fontId="6" type="noConversion"/>
  </si>
  <si>
    <t>Motor Operated</t>
    <phoneticPr fontId="6" type="noConversion"/>
  </si>
  <si>
    <t>External
Wind Resistance</t>
    <phoneticPr fontId="6" type="noConversion"/>
  </si>
  <si>
    <t>154Kv Subtation</t>
    <phoneticPr fontId="6" type="noConversion"/>
  </si>
  <si>
    <t>GIS room에 설치</t>
    <phoneticPr fontId="6" type="noConversion"/>
  </si>
  <si>
    <t>5000x4500</t>
    <phoneticPr fontId="6" type="noConversion"/>
  </si>
  <si>
    <t>By Vendor</t>
    <phoneticPr fontId="6" type="noConversion"/>
  </si>
  <si>
    <t>BD66</t>
  </si>
  <si>
    <t>Folding door
Mess Hall</t>
    <phoneticPr fontId="6" type="noConversion"/>
  </si>
  <si>
    <t>6500x2700
2640x2700</t>
    <phoneticPr fontId="6" type="noConversion"/>
  </si>
  <si>
    <t>Tempered Glass Thk9mm</t>
    <phoneticPr fontId="6" type="noConversion"/>
  </si>
  <si>
    <t>Manufacturer's destails</t>
    <phoneticPr fontId="6" type="noConversion"/>
  </si>
  <si>
    <t>BD26</t>
  </si>
  <si>
    <t>Sliding Door (Automatic Type w/Censor)</t>
    <phoneticPr fontId="6" type="noConversion"/>
  </si>
  <si>
    <t>Manufacturer Standard</t>
    <phoneticPr fontId="6" type="noConversion"/>
  </si>
  <si>
    <t>2020x2510</t>
    <phoneticPr fontId="6" type="noConversion"/>
  </si>
  <si>
    <t>Sliding Door</t>
    <phoneticPr fontId="6" type="noConversion"/>
  </si>
  <si>
    <t>2000x2200</t>
    <phoneticPr fontId="6" type="noConversion"/>
  </si>
  <si>
    <t>6B</t>
    <phoneticPr fontId="9" type="noConversion"/>
  </si>
  <si>
    <t>Roof - Base Material</t>
    <phoneticPr fontId="9" type="noConversion"/>
  </si>
  <si>
    <t>Ext. Wall
Base Material-1</t>
    <phoneticPr fontId="9" type="noConversion"/>
  </si>
  <si>
    <t>RFB1</t>
    <phoneticPr fontId="9" type="noConversion"/>
  </si>
  <si>
    <t>Concrete Roof Deck</t>
    <phoneticPr fontId="9" type="noConversion"/>
  </si>
  <si>
    <t>Concrete, UG, Cement Type-1, 24MPa</t>
    <phoneticPr fontId="9" type="noConversion"/>
  </si>
  <si>
    <t>A03AF032-00010</t>
  </si>
  <si>
    <t>Re-bar, Fy=420 MPa 
- ASTM A615 GRADE 60 (Fy=420MPa)</t>
    <phoneticPr fontId="9" type="noConversion"/>
  </si>
  <si>
    <t>A03AF037-00002</t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</si>
  <si>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9" type="noConversion"/>
  </si>
  <si>
    <t>S02AA024-00001</t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</si>
  <si>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9" type="noConversion"/>
  </si>
  <si>
    <t>S04AA024-00001</t>
  </si>
  <si>
    <t>Finish Style Name &amp; Numbering : Window</t>
    <phoneticPr fontId="6" type="noConversion"/>
  </si>
  <si>
    <t>* Window Size, Fire Rating이 다른 경우 =&gt; 별도 구분 않함.</t>
    <phoneticPr fontId="6" type="noConversion"/>
  </si>
  <si>
    <t>※ Window Style Schedule :</t>
    <phoneticPr fontId="6" type="noConversion"/>
  </si>
  <si>
    <t>Style No.(Key Name)</t>
    <phoneticPr fontId="6" type="noConversion"/>
  </si>
  <si>
    <t>Glass 재질</t>
    <phoneticPr fontId="6" type="noConversion"/>
  </si>
  <si>
    <t xml:space="preserve">※ Window Schedule : </t>
    <phoneticPr fontId="6" type="noConversion"/>
  </si>
  <si>
    <t>Sliding Type</t>
    <phoneticPr fontId="6" type="noConversion"/>
  </si>
  <si>
    <t>Ref. Window Size</t>
    <phoneticPr fontId="6" type="noConversion"/>
  </si>
  <si>
    <t>Glass</t>
    <phoneticPr fontId="6" type="noConversion"/>
  </si>
  <si>
    <t>Steel Window</t>
    <phoneticPr fontId="6" type="noConversion"/>
  </si>
  <si>
    <t>WN11</t>
    <phoneticPr fontId="6" type="noConversion"/>
  </si>
  <si>
    <t>Steel Window_SG_Sliding</t>
    <phoneticPr fontId="6" type="noConversion"/>
  </si>
  <si>
    <t>Single Glazing</t>
    <phoneticPr fontId="6" type="noConversion"/>
  </si>
  <si>
    <t>NA/0.5/1.0</t>
    <phoneticPr fontId="6" type="noConversion"/>
  </si>
  <si>
    <t>WM : Single/Double Glazing 구분 없음,  FR (NA/0.5H/1.0H) 구분</t>
    <phoneticPr fontId="6" type="noConversion"/>
  </si>
  <si>
    <t>WN12</t>
    <phoneticPr fontId="6" type="noConversion"/>
  </si>
  <si>
    <t>Steel Window_DG_Sliding</t>
    <phoneticPr fontId="6" type="noConversion"/>
  </si>
  <si>
    <t>Double Glazing</t>
    <phoneticPr fontId="6" type="noConversion"/>
  </si>
  <si>
    <t>Aluminum Window</t>
    <phoneticPr fontId="6" type="noConversion"/>
  </si>
  <si>
    <t>WN13</t>
    <phoneticPr fontId="6" type="noConversion"/>
  </si>
  <si>
    <t>Aluminum Window_SG_Sliding</t>
    <phoneticPr fontId="6" type="noConversion"/>
  </si>
  <si>
    <t>WN14</t>
    <phoneticPr fontId="6" type="noConversion"/>
  </si>
  <si>
    <t>Aluminum Window_DG_Sliding</t>
    <phoneticPr fontId="6" type="noConversion"/>
  </si>
  <si>
    <t>WN15</t>
    <phoneticPr fontId="6" type="noConversion"/>
  </si>
  <si>
    <t>uPVC Window_SG_Sliding</t>
    <phoneticPr fontId="6" type="noConversion"/>
  </si>
  <si>
    <t>WM : Single/Double Glazing 구분 없음,  FR 구분 없음</t>
    <phoneticPr fontId="6" type="noConversion"/>
  </si>
  <si>
    <t>WN16</t>
    <phoneticPr fontId="6" type="noConversion"/>
  </si>
  <si>
    <t>uPVC Window_DG_Sliding</t>
    <phoneticPr fontId="6" type="noConversion"/>
  </si>
  <si>
    <t>WN17</t>
    <phoneticPr fontId="6" type="noConversion"/>
  </si>
  <si>
    <t>Blast Resistant Steel Window_Sliding</t>
    <phoneticPr fontId="6" type="noConversion"/>
  </si>
  <si>
    <t>WM : Blast Load: Overpressure (   )psi, Duration (  )ms</t>
    <phoneticPr fontId="6" type="noConversion"/>
  </si>
  <si>
    <t>WN19</t>
    <phoneticPr fontId="6" type="noConversion"/>
  </si>
  <si>
    <t>Bullet-Proof Steel Window_Sliding</t>
    <phoneticPr fontId="6" type="noConversion"/>
  </si>
  <si>
    <t>WM : Window Type 추가 필요</t>
    <phoneticPr fontId="6" type="noConversion"/>
  </si>
  <si>
    <t>WM : Glass Type 추가 필요</t>
    <phoneticPr fontId="6" type="noConversion"/>
  </si>
  <si>
    <t>Awning Type</t>
    <phoneticPr fontId="6" type="noConversion"/>
  </si>
  <si>
    <t>WN21</t>
    <phoneticPr fontId="6" type="noConversion"/>
  </si>
  <si>
    <t>Steel Window_SG_Awning</t>
    <phoneticPr fontId="6" type="noConversion"/>
  </si>
  <si>
    <t>WN22</t>
    <phoneticPr fontId="6" type="noConversion"/>
  </si>
  <si>
    <t>Steel Window_DG_Awning</t>
    <phoneticPr fontId="6" type="noConversion"/>
  </si>
  <si>
    <t>WN23</t>
    <phoneticPr fontId="6" type="noConversion"/>
  </si>
  <si>
    <t>Aluminum Window_SG_Awning</t>
    <phoneticPr fontId="6" type="noConversion"/>
  </si>
  <si>
    <t>WN24</t>
    <phoneticPr fontId="6" type="noConversion"/>
  </si>
  <si>
    <t>Aluminum Window_DG_Awning</t>
    <phoneticPr fontId="6" type="noConversion"/>
  </si>
  <si>
    <t>WN25</t>
    <phoneticPr fontId="6" type="noConversion"/>
  </si>
  <si>
    <t>uPVC Window_SG_Awning</t>
    <phoneticPr fontId="6" type="noConversion"/>
  </si>
  <si>
    <t>WN26</t>
    <phoneticPr fontId="6" type="noConversion"/>
  </si>
  <si>
    <t>uPVC Window_DG_Awning</t>
    <phoneticPr fontId="6" type="noConversion"/>
  </si>
  <si>
    <t>WN27</t>
    <phoneticPr fontId="6" type="noConversion"/>
  </si>
  <si>
    <t>Blast Resistant Steel Window_Awning</t>
    <phoneticPr fontId="6" type="noConversion"/>
  </si>
  <si>
    <t>WN29</t>
    <phoneticPr fontId="6" type="noConversion"/>
  </si>
  <si>
    <t>Bullet-Proof Steel Window_Awning</t>
    <phoneticPr fontId="6" type="noConversion"/>
  </si>
  <si>
    <t>Fix Type</t>
    <phoneticPr fontId="6" type="noConversion"/>
  </si>
  <si>
    <t>WN31</t>
    <phoneticPr fontId="6" type="noConversion"/>
  </si>
  <si>
    <t>Steel Window_SG_Fix</t>
    <phoneticPr fontId="6" type="noConversion"/>
  </si>
  <si>
    <t>WN32</t>
    <phoneticPr fontId="6" type="noConversion"/>
  </si>
  <si>
    <t>Steel Window_DG_Fix</t>
    <phoneticPr fontId="6" type="noConversion"/>
  </si>
  <si>
    <t>WN33</t>
    <phoneticPr fontId="6" type="noConversion"/>
  </si>
  <si>
    <t>Aluminum Window_SG_Fix</t>
    <phoneticPr fontId="6" type="noConversion"/>
  </si>
  <si>
    <t>WN34</t>
    <phoneticPr fontId="6" type="noConversion"/>
  </si>
  <si>
    <t>Aluminum Window_DG_Fix</t>
    <phoneticPr fontId="6" type="noConversion"/>
  </si>
  <si>
    <t>WN34A</t>
    <phoneticPr fontId="6" type="noConversion"/>
  </si>
  <si>
    <t>Aluminum Window_DG_Low E_Fix</t>
    <phoneticPr fontId="6" type="noConversion"/>
  </si>
  <si>
    <t>Double Glazing_Low E</t>
    <phoneticPr fontId="6" type="noConversion"/>
  </si>
  <si>
    <t xml:space="preserve">WM 없음,
Low E 사례 : 6mm Low E Glass (Out)+12mm(Argon)+6mm Clear Glass (In) </t>
    <phoneticPr fontId="6" type="noConversion"/>
  </si>
  <si>
    <t>WN35</t>
    <phoneticPr fontId="6" type="noConversion"/>
  </si>
  <si>
    <t>uPVC Window_SG_Fix</t>
    <phoneticPr fontId="6" type="noConversion"/>
  </si>
  <si>
    <t>WN36</t>
    <phoneticPr fontId="6" type="noConversion"/>
  </si>
  <si>
    <t>uPVC Window_DG_Fix</t>
    <phoneticPr fontId="6" type="noConversion"/>
  </si>
  <si>
    <t>WN37</t>
    <phoneticPr fontId="6" type="noConversion"/>
  </si>
  <si>
    <t>Blast Resistant Steel Window_Fix</t>
    <phoneticPr fontId="6" type="noConversion"/>
  </si>
  <si>
    <t>WN39</t>
    <phoneticPr fontId="6" type="noConversion"/>
  </si>
  <si>
    <t>Bullet-Proof Steel Window_Fix</t>
    <phoneticPr fontId="6" type="noConversion"/>
  </si>
  <si>
    <t>Combination Type</t>
    <phoneticPr fontId="6" type="noConversion"/>
  </si>
  <si>
    <t>WN41</t>
    <phoneticPr fontId="6" type="noConversion"/>
  </si>
  <si>
    <t>Steel Window_SG_Comb</t>
    <phoneticPr fontId="6" type="noConversion"/>
  </si>
  <si>
    <t>WN42</t>
    <phoneticPr fontId="6" type="noConversion"/>
  </si>
  <si>
    <t>Steel Window_DG_Comb</t>
    <phoneticPr fontId="6" type="noConversion"/>
  </si>
  <si>
    <t>WN43</t>
    <phoneticPr fontId="6" type="noConversion"/>
  </si>
  <si>
    <t>Aluminum Window_SG_Comb</t>
    <phoneticPr fontId="6" type="noConversion"/>
  </si>
  <si>
    <t>WN44</t>
    <phoneticPr fontId="6" type="noConversion"/>
  </si>
  <si>
    <t>Aluminum Window_DG_Comb</t>
    <phoneticPr fontId="6" type="noConversion"/>
  </si>
  <si>
    <t>WN44A</t>
    <phoneticPr fontId="6" type="noConversion"/>
  </si>
  <si>
    <t>Aluminum Window_DG_Low E_Comb</t>
    <phoneticPr fontId="6" type="noConversion"/>
  </si>
  <si>
    <t>WN45</t>
    <phoneticPr fontId="6" type="noConversion"/>
  </si>
  <si>
    <t>uPVC Window_SG_Comb</t>
    <phoneticPr fontId="6" type="noConversion"/>
  </si>
  <si>
    <t>WN46</t>
    <phoneticPr fontId="6" type="noConversion"/>
  </si>
  <si>
    <t>uPVC Window_DG_Comb</t>
    <phoneticPr fontId="6" type="noConversion"/>
  </si>
  <si>
    <t>WN51</t>
    <phoneticPr fontId="6" type="noConversion"/>
  </si>
  <si>
    <t>WN61</t>
    <phoneticPr fontId="6" type="noConversion"/>
  </si>
  <si>
    <t>Skylight</t>
    <phoneticPr fontId="6" type="noConversion"/>
  </si>
  <si>
    <t>WN71</t>
    <phoneticPr fontId="6" type="noConversion"/>
  </si>
  <si>
    <t>Skylight_FRP</t>
    <phoneticPr fontId="6" type="noConversion"/>
  </si>
  <si>
    <t>WM : FRP(Fiberglass Reinforced Plastics) Skylight</t>
    <phoneticPr fontId="6" type="noConversion"/>
  </si>
  <si>
    <t>WN72</t>
    <phoneticPr fontId="6" type="noConversion"/>
  </si>
  <si>
    <t>Skylight_Acrylic</t>
    <phoneticPr fontId="6" type="noConversion"/>
  </si>
  <si>
    <t>WM : Acrylic Skylight w/ Ventilation</t>
    <phoneticPr fontId="6" type="noConversion"/>
  </si>
  <si>
    <t>WN81</t>
    <phoneticPr fontId="6" type="noConversion"/>
  </si>
  <si>
    <t>Aluminum Window_DG_Casement</t>
    <phoneticPr fontId="6" type="noConversion"/>
  </si>
  <si>
    <t>WN91</t>
    <phoneticPr fontId="6" type="noConversion"/>
  </si>
  <si>
    <t>Aluminum Window_DG_Single Hung</t>
    <phoneticPr fontId="6" type="noConversion"/>
  </si>
  <si>
    <t>WN91A</t>
    <phoneticPr fontId="6" type="noConversion"/>
  </si>
  <si>
    <t>Aluminum Window_DG_Low E_Single Hung</t>
    <phoneticPr fontId="6" type="noConversion"/>
  </si>
  <si>
    <t>WN95</t>
    <phoneticPr fontId="6" type="noConversion"/>
  </si>
  <si>
    <t>Aluminum Window_DG_Double Hung</t>
    <phoneticPr fontId="6" type="noConversion"/>
  </si>
  <si>
    <t>WN101</t>
    <phoneticPr fontId="6" type="noConversion"/>
  </si>
  <si>
    <t>Aluminum Window_DG_Tilt</t>
    <phoneticPr fontId="6" type="noConversion"/>
  </si>
  <si>
    <t>WN111</t>
    <phoneticPr fontId="6" type="noConversion"/>
  </si>
  <si>
    <t>Aluminum Window_DG_Center Pivot</t>
    <phoneticPr fontId="6" type="noConversion"/>
  </si>
  <si>
    <t>Louver</t>
    <phoneticPr fontId="6" type="noConversion"/>
  </si>
  <si>
    <t>Ref. Size</t>
    <phoneticPr fontId="6" type="noConversion"/>
  </si>
  <si>
    <t>LV11</t>
    <phoneticPr fontId="6" type="noConversion"/>
  </si>
  <si>
    <t>Louver_Aluminum</t>
    <phoneticPr fontId="6" type="noConversion"/>
  </si>
  <si>
    <t>LV12</t>
    <phoneticPr fontId="6" type="noConversion"/>
  </si>
  <si>
    <t>Louver_Steel</t>
    <phoneticPr fontId="6" type="noConversion"/>
  </si>
  <si>
    <t>팀 기준 사양 : Window</t>
    <phoneticPr fontId="6" type="noConversion"/>
  </si>
  <si>
    <t>Window Type</t>
    <phoneticPr fontId="6" type="noConversion"/>
  </si>
  <si>
    <t>Size</t>
    <phoneticPr fontId="6" type="noConversion"/>
  </si>
  <si>
    <t>Window Size
(Opening)</t>
    <phoneticPr fontId="6" type="noConversion"/>
  </si>
  <si>
    <t>WN14</t>
  </si>
  <si>
    <t>Type-1</t>
    <phoneticPr fontId="6" type="noConversion"/>
  </si>
  <si>
    <t>W1200 x H1200</t>
    <phoneticPr fontId="6" type="noConversion"/>
  </si>
  <si>
    <t>Double Glazing of Tempered Safety Glass
(Thk.6mm Double w/ Thk.12mm Air Space)</t>
    <phoneticPr fontId="6" type="noConversion"/>
  </si>
  <si>
    <t>Insect Screen</t>
    <phoneticPr fontId="6" type="noConversion"/>
  </si>
  <si>
    <t>W2000 x H1000</t>
    <phoneticPr fontId="6" type="noConversion"/>
  </si>
  <si>
    <t>Double Glazing
(Thk.6mm Double w/ Thk.6mm Air Space)</t>
    <phoneticPr fontId="6" type="noConversion"/>
  </si>
  <si>
    <t>WN24</t>
  </si>
  <si>
    <t>W1200 x H600</t>
    <phoneticPr fontId="6" type="noConversion"/>
  </si>
  <si>
    <t>Central Control Building(RC)
Meeting Room</t>
    <phoneticPr fontId="6" type="noConversion"/>
  </si>
  <si>
    <t>WN32</t>
  </si>
  <si>
    <t>W2000 x H1400
W : EQ=1000 x 2
(2020 x 1420)</t>
    <phoneticPr fontId="6" type="noConversion"/>
  </si>
  <si>
    <t>Fire Rated Glazing</t>
    <phoneticPr fontId="6" type="noConversion"/>
  </si>
  <si>
    <t>0.75 H</t>
    <phoneticPr fontId="6" type="noConversion"/>
  </si>
  <si>
    <t>Central Control Building(RC)
Main Control Room</t>
    <phoneticPr fontId="6" type="noConversion"/>
  </si>
  <si>
    <t>Type-D</t>
    <phoneticPr fontId="6" type="noConversion"/>
  </si>
  <si>
    <t>W3280 x H1700
(3300 x 1720)</t>
    <phoneticPr fontId="6" type="noConversion"/>
  </si>
  <si>
    <t>2.0 H</t>
    <phoneticPr fontId="6" type="noConversion"/>
  </si>
  <si>
    <t>WN33</t>
  </si>
  <si>
    <t>W2400 x H750</t>
    <phoneticPr fontId="6" type="noConversion"/>
  </si>
  <si>
    <t>Clear Single Glass
THK 6mm</t>
    <phoneticPr fontId="6" type="noConversion"/>
  </si>
  <si>
    <t>1200x1200</t>
    <phoneticPr fontId="6" type="noConversion"/>
  </si>
  <si>
    <t>Double Glazed Insulated Glass</t>
    <phoneticPr fontId="6" type="noConversion"/>
  </si>
  <si>
    <t>Steel
Galvanized and Paint</t>
    <phoneticPr fontId="6" type="noConversion"/>
  </si>
  <si>
    <t>WN34A</t>
  </si>
  <si>
    <t>1500x1900</t>
    <phoneticPr fontId="6" type="noConversion"/>
  </si>
  <si>
    <t>Double Glazed Insulated Glass (Low-E glass)
Thick.24mm</t>
    <phoneticPr fontId="6" type="noConversion"/>
  </si>
  <si>
    <t>Aluminum
PVDF Coating</t>
    <phoneticPr fontId="6" type="noConversion"/>
  </si>
  <si>
    <t>국내법에 따른 소방관 진입창 용도임</t>
    <phoneticPr fontId="6" type="noConversion"/>
  </si>
  <si>
    <t>WN44</t>
  </si>
  <si>
    <t>Aluminum Window
Awning + Fix</t>
    <phoneticPr fontId="6" type="noConversion"/>
  </si>
  <si>
    <t>WN44A</t>
  </si>
  <si>
    <t>WN71</t>
  </si>
  <si>
    <t>WN81</t>
  </si>
  <si>
    <t>WN91</t>
  </si>
  <si>
    <t>WN91A</t>
  </si>
  <si>
    <t>1500x1800</t>
    <phoneticPr fontId="6" type="noConversion"/>
  </si>
  <si>
    <t>WN101</t>
  </si>
  <si>
    <t>WN111</t>
  </si>
  <si>
    <t>LV11</t>
  </si>
  <si>
    <t>Window &amp; Louver</t>
    <phoneticPr fontId="9" type="noConversion"/>
  </si>
  <si>
    <t>A04AR153-00001</t>
  </si>
  <si>
    <t>A04AR153-00002</t>
  </si>
  <si>
    <t>A04AR153-00003</t>
  </si>
  <si>
    <t>A04AR155-00001</t>
  </si>
  <si>
    <t>A04AR157-00001</t>
  </si>
  <si>
    <r>
      <t>WM</t>
    </r>
    <r>
      <rPr>
        <sz val="10"/>
        <rFont val="Arial Unicode MS"/>
        <family val="2"/>
        <charset val="129"/>
      </rPr>
      <t xml:space="preserve">는 </t>
    </r>
    <r>
      <rPr>
        <sz val="10"/>
        <rFont val="Arial Narrow"/>
        <family val="2"/>
      </rPr>
      <t xml:space="preserve">DG/SG </t>
    </r>
    <r>
      <rPr>
        <sz val="10"/>
        <rFont val="Arial Unicode MS"/>
        <family val="2"/>
        <charset val="129"/>
      </rPr>
      <t>구분 없음</t>
    </r>
    <phoneticPr fontId="9" type="noConversion"/>
  </si>
  <si>
    <t>A04AR159-00001</t>
  </si>
  <si>
    <t>A04AR161-00001</t>
  </si>
  <si>
    <t>A04AR162-00001</t>
  </si>
  <si>
    <t>A04AR162-00002</t>
  </si>
  <si>
    <t>A04AR164-00001</t>
  </si>
  <si>
    <t>A04AR164-00002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</si>
  <si>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</si>
  <si>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</si>
  <si>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</si>
  <si>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</si>
  <si>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</si>
  <si>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</si>
  <si>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</si>
  <si>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</si>
  <si>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</si>
  <si>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</si>
  <si>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</si>
  <si>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</si>
  <si>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</si>
  <si>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</si>
  <si>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</si>
  <si>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</si>
  <si>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</si>
  <si>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</si>
  <si>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</si>
  <si>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</si>
  <si>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</si>
  <si>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</si>
  <si>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</si>
  <si>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</si>
  <si>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</si>
  <si>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</si>
  <si>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</si>
  <si>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</si>
  <si>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</si>
  <si>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</si>
  <si>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</si>
  <si>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</si>
  <si>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</si>
  <si>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</si>
  <si>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</si>
  <si>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</si>
  <si>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</si>
  <si>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</si>
  <si>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</si>
  <si>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</si>
  <si>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</si>
  <si>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</si>
  <si>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</si>
  <si>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</si>
  <si>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</si>
  <si>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</si>
  <si>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</si>
  <si>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</si>
  <si>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</si>
  <si>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</si>
  <si>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</si>
  <si>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</si>
  <si>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</si>
  <si>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</si>
  <si>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</si>
  <si>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</si>
  <si>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</si>
  <si>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</si>
  <si>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</si>
  <si>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</si>
  <si>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</si>
  <si>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</si>
  <si>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</si>
  <si>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</si>
  <si>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</si>
  <si>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</si>
  <si>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</si>
  <si>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</si>
  <si>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</si>
  <si>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</si>
  <si>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</si>
  <si>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</si>
  <si>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</si>
  <si>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</si>
  <si>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</si>
  <si>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</si>
  <si>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</si>
  <si>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</si>
  <si>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</si>
  <si>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</si>
  <si>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</si>
  <si>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</si>
  <si>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</si>
  <si>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</si>
  <si>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</si>
  <si>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</si>
  <si>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</si>
  <si>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</si>
  <si>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</si>
  <si>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</si>
  <si>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</si>
  <si>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</si>
  <si>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</si>
  <si>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</si>
  <si>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</si>
  <si>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</si>
  <si>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</si>
  <si>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</si>
  <si>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</si>
  <si>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</si>
  <si>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</si>
  <si>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</si>
  <si>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</si>
  <si>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</si>
  <si>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</si>
  <si>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</si>
  <si>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</si>
  <si>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</si>
  <si>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</si>
  <si>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</si>
  <si>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</si>
  <si>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</si>
  <si>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</si>
  <si>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</si>
  <si>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</si>
  <si>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</si>
  <si>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</si>
  <si>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</si>
  <si>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</si>
  <si>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</si>
  <si>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</si>
  <si>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</si>
  <si>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</si>
  <si>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</si>
  <si>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</si>
  <si>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</si>
  <si>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</si>
  <si>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</si>
  <si>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</si>
  <si>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</si>
  <si>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</si>
  <si>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</si>
  <si>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</si>
  <si>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</si>
  <si>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</si>
  <si>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</si>
  <si>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</si>
  <si>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</si>
  <si>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</si>
  <si>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</si>
  <si>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</si>
  <si>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</si>
  <si>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</si>
  <si>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</si>
  <si>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</si>
  <si>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</si>
  <si>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</si>
  <si>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</si>
  <si>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</si>
  <si>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</si>
  <si>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</si>
  <si>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</si>
  <si>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</si>
  <si>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</si>
  <si>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</si>
  <si>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</si>
  <si>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</si>
  <si>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</si>
  <si>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</si>
  <si>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</si>
  <si>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</si>
  <si>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</si>
  <si>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</si>
  <si>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</si>
  <si>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</si>
  <si>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</si>
  <si>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</si>
  <si>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</si>
  <si>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</si>
  <si>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</si>
  <si>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</si>
  <si>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</si>
  <si>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</si>
  <si>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</si>
  <si>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</si>
  <si>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</si>
  <si>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</si>
  <si>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</si>
  <si>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</si>
  <si>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</si>
  <si>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</si>
  <si>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</si>
  <si>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</si>
  <si>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</si>
  <si>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</si>
  <si>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</si>
  <si>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</si>
  <si>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</si>
  <si>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</si>
  <si>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</si>
  <si>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</si>
  <si>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</si>
  <si>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</si>
  <si>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</si>
  <si>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</si>
  <si>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</si>
  <si>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</si>
  <si>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</si>
  <si>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</si>
  <si>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</si>
  <si>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</si>
  <si>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</si>
  <si>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</si>
  <si>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</si>
  <si>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</si>
  <si>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</si>
  <si>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</si>
  <si>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</si>
  <si>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</si>
  <si>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</si>
  <si>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</si>
  <si>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</si>
  <si>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</si>
  <si>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</si>
  <si>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</si>
  <si>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</si>
  <si>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</si>
  <si>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</si>
  <si>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</si>
  <si>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</si>
  <si>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</si>
  <si>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</si>
  <si>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</si>
  <si>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</si>
  <si>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</si>
  <si>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</si>
  <si>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</si>
  <si>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</si>
  <si>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</si>
  <si>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</si>
  <si>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</si>
  <si>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</si>
  <si>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</si>
  <si>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</si>
  <si>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</si>
  <si>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</si>
  <si>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</si>
  <si>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</si>
  <si>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</si>
  <si>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</si>
  <si>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</si>
  <si>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</si>
  <si>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</si>
  <si>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</si>
  <si>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</si>
  <si>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</si>
  <si>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</si>
  <si>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</si>
  <si>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</si>
  <si>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</si>
  <si>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</si>
  <si>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</si>
  <si>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</si>
  <si>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</si>
  <si>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</si>
  <si>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</si>
  <si>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</si>
  <si>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</si>
  <si>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</si>
  <si>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</si>
  <si>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</si>
  <si>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</si>
  <si>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</si>
  <si>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</si>
  <si>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</si>
  <si>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</si>
  <si>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</si>
  <si>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</si>
  <si>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</si>
  <si>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</si>
  <si>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</si>
  <si>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</si>
  <si>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</si>
  <si>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</si>
  <si>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</si>
  <si>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</si>
  <si>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</si>
  <si>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</si>
  <si>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</si>
  <si>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</si>
  <si>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</si>
  <si>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</si>
  <si>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</si>
  <si>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</si>
  <si>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</si>
  <si>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</si>
  <si>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</si>
  <si>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</si>
  <si>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</si>
  <si>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</si>
  <si>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</si>
  <si>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</si>
  <si>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</si>
  <si>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</si>
  <si>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</si>
  <si>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</si>
  <si>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</si>
  <si>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</si>
  <si>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</si>
  <si>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</si>
  <si>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</si>
  <si>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</si>
  <si>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</si>
  <si>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</si>
  <si>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</si>
  <si>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</si>
  <si>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</si>
  <si>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</si>
  <si>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</si>
  <si>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</si>
  <si>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</si>
  <si>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</si>
  <si>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</si>
  <si>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</si>
  <si>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</si>
  <si>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</si>
  <si>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</si>
  <si>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</si>
  <si>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</si>
  <si>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</si>
  <si>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</si>
  <si>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</si>
  <si>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</si>
  <si>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</si>
  <si>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</si>
  <si>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</si>
  <si>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</si>
  <si>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</si>
  <si>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</si>
  <si>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</si>
  <si>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</si>
  <si>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</si>
  <si>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</si>
  <si>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</si>
  <si>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</si>
  <si>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</si>
  <si>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</si>
  <si>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</si>
  <si>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</si>
  <si>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</si>
  <si>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</si>
  <si>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</si>
  <si>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</si>
  <si>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</si>
  <si>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</si>
  <si>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</si>
  <si>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</si>
  <si>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</si>
  <si>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</si>
  <si>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</si>
  <si>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</si>
  <si>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</si>
  <si>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</si>
  <si>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</si>
  <si>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</si>
  <si>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</si>
  <si>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</si>
  <si>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</si>
  <si>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</si>
  <si>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</si>
  <si>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</si>
  <si>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</si>
  <si>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</si>
  <si>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</si>
  <si>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</si>
  <si>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</si>
  <si>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</si>
  <si>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</si>
  <si>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</si>
  <si>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</si>
  <si>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</si>
  <si>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</si>
  <si>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</si>
  <si>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</si>
  <si>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</si>
  <si>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</si>
  <si>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</si>
  <si>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</si>
  <si>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</si>
  <si>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</si>
  <si>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</si>
  <si>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</si>
  <si>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</si>
  <si>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</si>
  <si>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</si>
  <si>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</si>
  <si>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</si>
  <si>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</si>
  <si>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</si>
  <si>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</si>
  <si>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</si>
  <si>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</si>
  <si>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</si>
  <si>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</si>
  <si>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</si>
  <si>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</si>
  <si>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</si>
  <si>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</si>
  <si>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</si>
  <si>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</si>
  <si>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</si>
  <si>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</si>
  <si>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</si>
  <si>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</si>
  <si>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</si>
  <si>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</si>
  <si>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</si>
  <si>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</si>
  <si>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</si>
  <si>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</si>
  <si>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</si>
  <si>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</si>
  <si>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</si>
  <si>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</si>
  <si>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</si>
  <si>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</si>
  <si>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</si>
  <si>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</si>
  <si>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</si>
  <si>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</si>
  <si>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</si>
  <si>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</si>
  <si>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</si>
  <si>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</si>
  <si>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</si>
  <si>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</si>
  <si>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</si>
  <si>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</si>
  <si>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</si>
  <si>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</si>
  <si>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</si>
  <si>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</si>
  <si>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</si>
  <si>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</si>
  <si>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</si>
  <si>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</si>
  <si>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</si>
  <si>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</si>
  <si>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</si>
  <si>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</si>
  <si>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</si>
  <si>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</si>
  <si>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</si>
  <si>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</si>
  <si>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</si>
  <si>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</si>
  <si>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</si>
  <si>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</si>
  <si>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</si>
  <si>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</si>
  <si>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</si>
  <si>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</si>
  <si>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</si>
  <si>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</si>
  <si>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</si>
  <si>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</si>
  <si>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</si>
  <si>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</si>
  <si>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</si>
  <si>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</si>
  <si>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</si>
  <si>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</si>
  <si>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</si>
  <si>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</si>
  <si>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</si>
  <si>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</si>
  <si>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</si>
  <si>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</si>
  <si>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</si>
  <si>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</si>
  <si>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</si>
  <si>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</si>
  <si>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</si>
  <si>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</si>
  <si>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</si>
  <si>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</si>
  <si>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</si>
  <si>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</si>
  <si>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</si>
  <si>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</si>
  <si>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</si>
  <si>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</si>
  <si>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</si>
  <si>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</si>
  <si>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</si>
  <si>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</si>
  <si>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</si>
  <si>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</si>
  <si>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</si>
  <si>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</si>
  <si>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</si>
  <si>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</si>
  <si>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</si>
  <si>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</si>
  <si>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</si>
  <si>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</si>
  <si>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</si>
  <si>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</si>
  <si>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</si>
  <si>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</si>
  <si>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</si>
  <si>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</si>
  <si>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</si>
  <si>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</si>
  <si>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</si>
  <si>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  <phoneticPr fontId="6" type="noConversion"/>
  </si>
  <si>
    <t>042</t>
  </si>
  <si>
    <t>Expansion Joint (w/ Stainless Steel Cover)</t>
  </si>
  <si>
    <t>w/ Flexible Joint Filler, Sealant, SST Flashing Cover w/ Fixing Accessories</t>
  </si>
  <si>
    <t>A03AD042</t>
  </si>
  <si>
    <t>A03AD042-00001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</si>
  <si>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</si>
  <si>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</si>
  <si>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</si>
  <si>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</si>
  <si>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</si>
  <si>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</si>
  <si>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</si>
  <si>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</si>
  <si>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</si>
  <si>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</si>
  <si>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</si>
  <si>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</si>
  <si>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</si>
  <si>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</si>
  <si>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</si>
  <si>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</si>
  <si>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</si>
  <si>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</si>
  <si>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</si>
  <si>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</si>
  <si>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</si>
  <si>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</si>
  <si>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</si>
  <si>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</si>
  <si>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</si>
  <si>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</si>
  <si>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</si>
  <si>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</si>
  <si>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</si>
  <si>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</si>
  <si>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</si>
  <si>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</si>
  <si>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</si>
  <si>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</si>
  <si>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</si>
  <si>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</si>
  <si>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</si>
  <si>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</si>
  <si>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</si>
  <si>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</si>
  <si>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</si>
  <si>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</si>
  <si>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</si>
  <si>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</si>
  <si>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</si>
  <si>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</si>
  <si>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</si>
  <si>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</si>
  <si>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</si>
  <si>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</si>
  <si>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</si>
  <si>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</si>
  <si>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</si>
  <si>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</si>
  <si>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</si>
  <si>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</si>
  <si>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</si>
  <si>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</si>
  <si>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</si>
  <si>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</si>
  <si>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</si>
  <si>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</si>
  <si>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</si>
  <si>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</si>
  <si>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</si>
  <si>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</si>
  <si>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</si>
  <si>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</si>
  <si>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</si>
  <si>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</si>
  <si>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</si>
  <si>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</si>
  <si>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</si>
  <si>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</si>
  <si>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</si>
  <si>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</si>
  <si>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</si>
  <si>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</si>
  <si>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</si>
  <si>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</si>
  <si>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</si>
  <si>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</si>
  <si>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</si>
  <si>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</si>
  <si>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</si>
  <si>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</si>
  <si>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</si>
  <si>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</si>
  <si>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</si>
  <si>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</si>
  <si>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</si>
  <si>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</si>
  <si>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</si>
  <si>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</si>
  <si>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</si>
  <si>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</si>
  <si>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</si>
  <si>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</si>
  <si>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</si>
  <si>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</si>
  <si>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</si>
  <si>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</si>
  <si>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</si>
  <si>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</si>
  <si>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</si>
  <si>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</si>
  <si>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</si>
  <si>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</si>
  <si>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</si>
  <si>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</si>
  <si>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</si>
  <si>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</si>
  <si>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</si>
  <si>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</si>
  <si>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</si>
  <si>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</si>
  <si>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</si>
  <si>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</si>
  <si>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</si>
  <si>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</si>
  <si>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</si>
  <si>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</si>
  <si>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</si>
  <si>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</si>
  <si>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</si>
  <si>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</si>
  <si>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</si>
  <si>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</si>
  <si>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</si>
  <si>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</si>
  <si>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</si>
  <si>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</si>
  <si>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</si>
  <si>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</si>
  <si>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</si>
  <si>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</si>
  <si>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</si>
  <si>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</si>
  <si>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</si>
  <si>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</si>
  <si>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</si>
  <si>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</si>
  <si>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</si>
  <si>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</si>
  <si>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</si>
  <si>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</si>
  <si>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</si>
  <si>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</si>
  <si>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</si>
  <si>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</si>
  <si>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</si>
  <si>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</si>
  <si>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</si>
  <si>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</si>
  <si>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</si>
  <si>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</si>
  <si>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</si>
  <si>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</si>
  <si>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</si>
  <si>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</si>
  <si>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</si>
  <si>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</si>
  <si>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</si>
  <si>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</si>
  <si>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</si>
  <si>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</si>
  <si>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</si>
  <si>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</si>
  <si>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</si>
  <si>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</si>
  <si>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</si>
  <si>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</si>
  <si>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</si>
  <si>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</si>
  <si>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</si>
  <si>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</si>
  <si>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</si>
  <si>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</si>
  <si>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</si>
  <si>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</si>
  <si>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</si>
  <si>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</si>
  <si>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</si>
  <si>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</si>
  <si>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</si>
  <si>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</si>
  <si>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</si>
  <si>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</si>
  <si>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</si>
  <si>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</si>
  <si>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</si>
  <si>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</si>
  <si>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</si>
  <si>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</si>
  <si>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</si>
  <si>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</si>
  <si>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</si>
  <si>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</si>
  <si>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</si>
  <si>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</si>
  <si>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</si>
  <si>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</si>
  <si>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</si>
  <si>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</si>
  <si>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</si>
  <si>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</si>
  <si>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</si>
  <si>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</si>
  <si>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</si>
  <si>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</si>
  <si>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</si>
  <si>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</si>
  <si>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</si>
  <si>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</si>
  <si>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</si>
  <si>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</si>
  <si>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</si>
  <si>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</si>
  <si>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</si>
  <si>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</si>
  <si>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</si>
  <si>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</si>
  <si>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</si>
  <si>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</si>
  <si>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</si>
  <si>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</si>
  <si>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</si>
  <si>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</si>
  <si>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</si>
  <si>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</si>
  <si>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</si>
  <si>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</si>
  <si>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</si>
  <si>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</si>
  <si>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</si>
  <si>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</si>
  <si>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</si>
  <si>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</si>
  <si>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</si>
  <si>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</si>
  <si>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</si>
  <si>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</si>
  <si>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</si>
  <si>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</si>
  <si>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</si>
  <si>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</si>
  <si>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</si>
  <si>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</si>
  <si>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</si>
  <si>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</si>
  <si>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</si>
  <si>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</si>
  <si>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</si>
  <si>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</si>
  <si>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</si>
  <si>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</si>
  <si>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</si>
  <si>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</si>
  <si>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</si>
  <si>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</si>
  <si>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</si>
  <si>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</si>
  <si>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</si>
  <si>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</si>
  <si>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</si>
  <si>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</si>
  <si>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</si>
  <si>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</si>
  <si>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</si>
  <si>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</si>
  <si>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</si>
  <si>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</si>
  <si>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</si>
  <si>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</si>
  <si>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</si>
  <si>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</si>
  <si>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</si>
  <si>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</si>
  <si>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</si>
  <si>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</si>
  <si>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</si>
  <si>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</si>
  <si>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</si>
  <si>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</si>
  <si>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</si>
  <si>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</si>
  <si>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</si>
  <si>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</si>
  <si>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</si>
  <si>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</si>
  <si>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</si>
  <si>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</si>
  <si>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</si>
  <si>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</si>
  <si>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</si>
  <si>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</si>
  <si>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</si>
  <si>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</si>
  <si>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</si>
  <si>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</si>
  <si>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</si>
  <si>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</si>
  <si>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</si>
  <si>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</si>
  <si>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</si>
  <si>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</si>
  <si>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</si>
  <si>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</si>
  <si>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</si>
  <si>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</si>
  <si>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</si>
  <si>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</si>
  <si>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</si>
  <si>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</si>
  <si>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</si>
  <si>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</si>
  <si>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</si>
  <si>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</si>
  <si>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</si>
  <si>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</si>
  <si>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</si>
  <si>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</si>
  <si>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</si>
  <si>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</si>
  <si>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</si>
  <si>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</si>
  <si>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</si>
  <si>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</si>
  <si>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</si>
  <si>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</si>
  <si>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</si>
  <si>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</si>
  <si>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</si>
  <si>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</si>
  <si>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</si>
  <si>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</si>
  <si>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</si>
  <si>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</si>
  <si>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</si>
  <si>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</si>
  <si>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</si>
  <si>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</si>
  <si>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</si>
  <si>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</si>
  <si>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</si>
  <si>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</si>
  <si>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</si>
  <si>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</si>
  <si>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</si>
  <si>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</si>
  <si>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</si>
  <si>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</si>
  <si>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</si>
  <si>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</si>
  <si>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</si>
  <si>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</si>
  <si>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</si>
  <si>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</si>
  <si>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</si>
  <si>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</si>
  <si>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</si>
  <si>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</si>
  <si>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</si>
  <si>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</si>
  <si>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</si>
  <si>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</si>
  <si>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</si>
  <si>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</si>
  <si>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</si>
  <si>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</si>
  <si>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</si>
  <si>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</si>
  <si>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</si>
  <si>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</si>
  <si>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</si>
  <si>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</si>
  <si>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</si>
  <si>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</si>
  <si>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</si>
  <si>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</si>
  <si>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</si>
  <si>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</si>
  <si>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</si>
  <si>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</si>
  <si>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</si>
  <si>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</si>
  <si>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</si>
  <si>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</si>
  <si>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</si>
  <si>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</si>
  <si>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</si>
  <si>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</si>
  <si>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</si>
  <si>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</si>
  <si>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</si>
  <si>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</si>
  <si>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</si>
  <si>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</si>
  <si>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</si>
  <si>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</si>
  <si>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</si>
  <si>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</si>
  <si>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</si>
  <si>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</si>
  <si>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</si>
  <si>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</si>
  <si>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</si>
  <si>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</si>
  <si>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</si>
  <si>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</si>
  <si>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</si>
  <si>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</si>
  <si>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</si>
  <si>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</si>
  <si>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</si>
  <si>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</si>
  <si>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</si>
  <si>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</si>
  <si>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</si>
  <si>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</si>
  <si>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</si>
  <si>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</si>
  <si>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</si>
  <si>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</si>
  <si>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</si>
  <si>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</si>
  <si>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</si>
  <si>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</si>
  <si>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</si>
  <si>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</si>
  <si>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</si>
  <si>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</si>
  <si>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</si>
  <si>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</si>
  <si>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</si>
  <si>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</si>
  <si>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</si>
  <si>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</si>
  <si>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</si>
  <si>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</si>
  <si>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</si>
  <si>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</si>
  <si>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</si>
  <si>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</si>
  <si>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</si>
  <si>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</si>
  <si>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</si>
  <si>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</si>
  <si>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</si>
  <si>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</si>
  <si>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</si>
  <si>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</si>
  <si>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</si>
  <si>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</si>
  <si>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</si>
  <si>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</si>
  <si>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</si>
  <si>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</si>
  <si>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</si>
  <si>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</si>
  <si>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</si>
  <si>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</si>
  <si>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</si>
  <si>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</si>
  <si>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</si>
  <si>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</si>
  <si>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</si>
  <si>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</si>
  <si>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</si>
  <si>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</si>
  <si>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</si>
  <si>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</si>
  <si>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</si>
  <si>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</si>
  <si>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</si>
  <si>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</si>
  <si>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  <phoneticPr fontId="6" type="noConversion"/>
  </si>
  <si>
    <t>50mm&lt;THK≤80mm</t>
  </si>
  <si>
    <t>A04AL071</t>
  </si>
  <si>
    <t>A04AL071-00002</t>
  </si>
  <si>
    <t>Glass Block</t>
  </si>
  <si>
    <t>80mm&lt;THK≤90mm</t>
  </si>
  <si>
    <t>A04AL071-00003</t>
  </si>
  <si>
    <t>90mm&lt;THK</t>
  </si>
  <si>
    <t>A04AL072-00001</t>
  </si>
  <si>
    <t>072</t>
  </si>
  <si>
    <t>Clay Block</t>
    <phoneticPr fontId="6" type="noConversion"/>
  </si>
  <si>
    <t>A04AL072</t>
  </si>
  <si>
    <t>A04AL072-00002</t>
  </si>
  <si>
    <t>Clay Block</t>
  </si>
  <si>
    <t>A04AL072-00003</t>
  </si>
  <si>
    <t>073</t>
  </si>
  <si>
    <t>[0.5B] w/ All Reinf.(Lath, Steel Tie, Anchor Bar, Mortar, ETC.), Filler, Sealant, Lintel/Sill for Opening, ETC.</t>
  </si>
  <si>
    <t>THK≤90mm</t>
  </si>
  <si>
    <t>A04AL073</t>
  </si>
  <si>
    <t>Concrete Brick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</si>
  <si>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</si>
  <si>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</si>
  <si>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</si>
  <si>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</si>
  <si>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</si>
  <si>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</si>
  <si>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</si>
  <si>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</si>
  <si>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074</t>
  </si>
  <si>
    <t>A04AL074</t>
  </si>
  <si>
    <t>A04AL074-00002</t>
  </si>
  <si>
    <t>Burnt Clay Brick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</si>
  <si>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</si>
  <si>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</si>
  <si>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</si>
  <si>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</si>
  <si>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</si>
  <si>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</si>
  <si>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</si>
  <si>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</si>
  <si>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</si>
  <si>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</si>
  <si>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</si>
  <si>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</si>
  <si>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</si>
  <si>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</si>
  <si>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</si>
  <si>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</si>
  <si>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</si>
  <si>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</si>
  <si>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</si>
  <si>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</si>
  <si>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</si>
  <si>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</si>
  <si>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</si>
  <si>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</si>
  <si>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</si>
  <si>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</si>
  <si>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</si>
  <si>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</si>
  <si>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</si>
  <si>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</si>
  <si>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</si>
  <si>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A04AM077</t>
  </si>
  <si>
    <t>A04AM077-00002</t>
  </si>
  <si>
    <t>Acrylic Emulsion Paint (Textured Type)</t>
  </si>
  <si>
    <t>A04AM077-00003</t>
  </si>
  <si>
    <t>A04AM077-00004</t>
  </si>
  <si>
    <t>A04AM077-00005</t>
  </si>
  <si>
    <t>Latex Paint (Textured Type)</t>
  </si>
  <si>
    <t>A04AM077-00006</t>
  </si>
  <si>
    <t>A04AM077-00007</t>
  </si>
  <si>
    <t>A04AM077-00008</t>
  </si>
  <si>
    <t>74</t>
  </si>
  <si>
    <t>078</t>
  </si>
  <si>
    <t>Internal Wall Painting</t>
  </si>
  <si>
    <t>A04AM078</t>
  </si>
  <si>
    <t>A04AM078-00002</t>
  </si>
  <si>
    <t>A04AM078-00003</t>
  </si>
  <si>
    <t>A04AM078-00004</t>
  </si>
  <si>
    <t>A04AM078-00006</t>
  </si>
  <si>
    <t>A04AM078-00007</t>
  </si>
  <si>
    <t>A04AM078-00008</t>
  </si>
  <si>
    <t>079</t>
  </si>
  <si>
    <t>Ceiling Painting</t>
  </si>
  <si>
    <t>A04AM079</t>
  </si>
  <si>
    <t>A04AM079-00002</t>
  </si>
  <si>
    <t>A04AM079-00003</t>
  </si>
  <si>
    <t>A04AM079-00005</t>
  </si>
  <si>
    <t>A04AM080-00001</t>
  </si>
  <si>
    <t>080</t>
  </si>
  <si>
    <t>Floor Painting</t>
  </si>
  <si>
    <t>A04AM080</t>
  </si>
  <si>
    <t>A04AM080-00002</t>
  </si>
  <si>
    <t>A04AM080-00004</t>
  </si>
  <si>
    <t>A04AM080-00008</t>
  </si>
  <si>
    <t>56</t>
  </si>
  <si>
    <t>Epoxy Lining</t>
  </si>
  <si>
    <t>A04AM080-00009</t>
  </si>
  <si>
    <t>A04AM080-00010</t>
  </si>
  <si>
    <t>58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</si>
  <si>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</si>
  <si>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</si>
  <si>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</si>
  <si>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</si>
  <si>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</si>
  <si>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</si>
  <si>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</si>
  <si>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</si>
  <si>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</si>
  <si>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</si>
  <si>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</si>
  <si>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</si>
  <si>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</si>
  <si>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</si>
  <si>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</si>
  <si>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</si>
  <si>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</si>
  <si>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</si>
  <si>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</si>
  <si>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</si>
  <si>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</si>
  <si>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</si>
  <si>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</si>
  <si>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</si>
  <si>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</si>
  <si>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w/ Mortar Bond Coat or Adhesive</t>
    <phoneticPr fontId="6" type="noConversion"/>
  </si>
  <si>
    <t>Tile Size=W(  )mm x L(  )mm x THK(  )mm</t>
  </si>
  <si>
    <t>A04AN082</t>
  </si>
  <si>
    <t>60</t>
  </si>
  <si>
    <t>w/ Mortar Bond Coat or Adhesive</t>
  </si>
  <si>
    <t>A04AN082-00003</t>
  </si>
  <si>
    <t>61</t>
  </si>
  <si>
    <t>62</t>
  </si>
  <si>
    <t>w/ Wet Method (Mortar Bond Coat or Adhesive) or Dry Method (Steel or SST Frame, Angle, Bolt, etc.)</t>
  </si>
  <si>
    <t>A04AN082-00005</t>
  </si>
  <si>
    <t>63</t>
  </si>
  <si>
    <t>A04AN082-00006</t>
  </si>
  <si>
    <t>72</t>
  </si>
  <si>
    <t>A04AN082-00007</t>
  </si>
  <si>
    <t>65</t>
  </si>
  <si>
    <t>A04AN082-00008</t>
  </si>
  <si>
    <t>66</t>
  </si>
  <si>
    <t>A04AN082-00009</t>
  </si>
  <si>
    <t>083</t>
  </si>
  <si>
    <t>Floor Tile</t>
  </si>
  <si>
    <t>Non-Slip Type, w/ Mortar Bond Coat or Adhesive</t>
  </si>
  <si>
    <t>A04AN083</t>
  </si>
  <si>
    <t>A04AN083-00002</t>
  </si>
  <si>
    <t>A04AN083-00003</t>
  </si>
  <si>
    <t>69</t>
  </si>
  <si>
    <t>70</t>
  </si>
  <si>
    <t>A04AN083-00005</t>
  </si>
  <si>
    <t>71</t>
  </si>
  <si>
    <t>A04AN083-00006</t>
  </si>
  <si>
    <t>A04AN083-00007</t>
  </si>
  <si>
    <t>A04AN083-00008</t>
  </si>
  <si>
    <t>A04AN083-00009</t>
  </si>
  <si>
    <t>73</t>
  </si>
  <si>
    <t>A04AN083-00010</t>
  </si>
  <si>
    <t>A04AN083-00011</t>
  </si>
  <si>
    <t>A04AN083-00012</t>
  </si>
  <si>
    <t>FD</t>
  </si>
  <si>
    <t>A04AN084-00001</t>
  </si>
  <si>
    <t>084</t>
  </si>
  <si>
    <t>Skirt Tile</t>
  </si>
  <si>
    <t>A04AN084</t>
  </si>
  <si>
    <t>A04AN084-00003</t>
  </si>
  <si>
    <t>A04AN084-00004</t>
  </si>
  <si>
    <t>A04AN084-00006</t>
  </si>
  <si>
    <t>A04AN084-00007</t>
  </si>
  <si>
    <t>A04AN084-00009</t>
  </si>
  <si>
    <t>A04AN084-00010</t>
  </si>
  <si>
    <t>A04AN084-00011</t>
  </si>
  <si>
    <t>A04AN084-00012</t>
  </si>
  <si>
    <t>A04AN084-00014</t>
  </si>
  <si>
    <t>A04AN084-00015</t>
  </si>
  <si>
    <t>A04AN084-00016</t>
  </si>
  <si>
    <t>A04AN084-00017</t>
  </si>
  <si>
    <t>A04AN084-00018</t>
  </si>
  <si>
    <t>A04AN084-00019</t>
  </si>
  <si>
    <t>Granite Tile</t>
  </si>
  <si>
    <t>A04AN084-00020</t>
  </si>
  <si>
    <t>A04AN084-00021</t>
  </si>
  <si>
    <t>A04AN084-00022</t>
  </si>
  <si>
    <t>Marble Tile</t>
    <phoneticPr fontId="6" type="noConversion"/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</si>
  <si>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</si>
  <si>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</si>
  <si>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</si>
  <si>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</si>
  <si>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</si>
  <si>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</si>
  <si>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</si>
  <si>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</si>
  <si>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</si>
  <si>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</si>
  <si>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</si>
  <si>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</si>
  <si>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</si>
  <si>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</si>
  <si>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for Internal Floor Area</t>
  </si>
  <si>
    <t>Min. 2 Coats</t>
  </si>
  <si>
    <t>A04AP085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</si>
  <si>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</si>
  <si>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</si>
  <si>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</si>
  <si>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</si>
  <si>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</si>
  <si>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</si>
  <si>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</si>
  <si>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</si>
  <si>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</si>
  <si>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</si>
  <si>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</si>
  <si>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</si>
  <si>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</si>
  <si>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</si>
  <si>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</si>
  <si>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</si>
  <si>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</si>
  <si>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</si>
  <si>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</si>
  <si>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</si>
  <si>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</si>
  <si>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</si>
  <si>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</si>
  <si>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</si>
  <si>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</si>
  <si>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</si>
  <si>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</si>
  <si>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</si>
  <si>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</si>
  <si>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</si>
  <si>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</si>
  <si>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</si>
  <si>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</si>
  <si>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</si>
  <si>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</si>
  <si>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</si>
  <si>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</si>
  <si>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</si>
  <si>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</si>
  <si>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</si>
  <si>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</si>
  <si>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</si>
  <si>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</si>
  <si>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</si>
  <si>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</si>
  <si>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</si>
  <si>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</si>
  <si>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A04AQ088-00002</t>
  </si>
  <si>
    <t>Rigid Extruded Polystyrene Foam Insulation</t>
  </si>
  <si>
    <t>A04AQ088-00003</t>
  </si>
  <si>
    <t>089</t>
  </si>
  <si>
    <t>A04AQ089</t>
  </si>
  <si>
    <t>A04AQ090-00001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</si>
  <si>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</si>
  <si>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</si>
  <si>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</si>
  <si>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</si>
  <si>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</si>
  <si>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</si>
  <si>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</si>
  <si>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</si>
  <si>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</si>
  <si>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</si>
  <si>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</si>
  <si>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</si>
  <si>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</si>
  <si>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</si>
  <si>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</si>
  <si>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</si>
  <si>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</si>
  <si>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</si>
  <si>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</si>
  <si>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</si>
  <si>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</si>
  <si>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</si>
  <si>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</si>
  <si>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</si>
  <si>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</si>
  <si>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</si>
  <si>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</si>
  <si>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</si>
  <si>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</si>
  <si>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</si>
  <si>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</si>
  <si>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</si>
  <si>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</si>
  <si>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</si>
  <si>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</si>
  <si>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</si>
  <si>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</si>
  <si>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</si>
  <si>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</si>
  <si>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</si>
  <si>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</si>
  <si>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</si>
  <si>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</si>
  <si>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</si>
  <si>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</si>
  <si>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</si>
  <si>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</si>
  <si>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</si>
  <si>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</si>
  <si>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</si>
  <si>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</si>
  <si>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</si>
  <si>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</si>
  <si>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</si>
  <si>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</si>
  <si>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</si>
  <si>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</si>
  <si>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</si>
  <si>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</si>
  <si>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</si>
  <si>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</si>
  <si>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</si>
  <si>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</si>
  <si>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</si>
  <si>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</si>
  <si>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</si>
  <si>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</si>
  <si>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</si>
  <si>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</si>
  <si>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</si>
  <si>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</si>
  <si>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</si>
  <si>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</si>
  <si>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</si>
  <si>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</si>
  <si>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</si>
  <si>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</si>
  <si>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</si>
  <si>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</si>
  <si>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</si>
  <si>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</si>
  <si>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</si>
  <si>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</si>
  <si>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</si>
  <si>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</si>
  <si>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</si>
  <si>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</si>
  <si>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</si>
  <si>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</si>
  <si>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</si>
  <si>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</si>
  <si>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</si>
  <si>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</si>
  <si>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</si>
  <si>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</si>
  <si>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</si>
  <si>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</si>
  <si>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</si>
  <si>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</si>
  <si>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</si>
  <si>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</si>
  <si>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</si>
  <si>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</si>
  <si>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</si>
  <si>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</si>
  <si>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</si>
  <si>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</si>
  <si>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</si>
  <si>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</si>
  <si>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</si>
  <si>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</si>
  <si>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</si>
  <si>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</si>
  <si>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</si>
  <si>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</si>
  <si>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</si>
  <si>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</si>
  <si>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</si>
  <si>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</si>
  <si>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</si>
  <si>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</si>
  <si>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</si>
  <si>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</si>
  <si>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</si>
  <si>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</si>
  <si>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</si>
  <si>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</si>
  <si>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</si>
  <si>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</si>
  <si>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</si>
  <si>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</si>
  <si>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</si>
  <si>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</si>
  <si>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</si>
  <si>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</si>
  <si>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</si>
  <si>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</si>
  <si>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</si>
  <si>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</si>
  <si>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</si>
  <si>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</si>
  <si>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</si>
  <si>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</si>
  <si>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</si>
  <si>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</si>
  <si>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</si>
  <si>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</si>
  <si>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</si>
  <si>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</si>
  <si>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</si>
  <si>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</si>
  <si>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</si>
  <si>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</si>
  <si>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</si>
  <si>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</si>
  <si>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</si>
  <si>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</si>
  <si>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</si>
  <si>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</si>
  <si>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</si>
  <si>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</si>
  <si>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</si>
  <si>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</si>
  <si>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</si>
  <si>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</si>
  <si>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</si>
  <si>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</si>
  <si>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</si>
  <si>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</si>
  <si>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</si>
  <si>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</si>
  <si>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</si>
  <si>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</si>
  <si>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</si>
  <si>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</si>
  <si>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</si>
  <si>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</si>
  <si>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</si>
  <si>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</si>
  <si>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</si>
  <si>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</si>
  <si>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</si>
  <si>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</si>
  <si>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</si>
  <si>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</si>
  <si>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</si>
  <si>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</si>
  <si>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</si>
  <si>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</si>
  <si>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</si>
  <si>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</si>
  <si>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</si>
  <si>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</si>
  <si>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</si>
  <si>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</si>
  <si>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</si>
  <si>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</si>
  <si>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</si>
  <si>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</si>
  <si>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</si>
  <si>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</si>
  <si>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</si>
  <si>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</si>
  <si>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</si>
  <si>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</si>
  <si>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</si>
  <si>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</si>
  <si>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</si>
  <si>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</si>
  <si>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</si>
  <si>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</si>
  <si>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</si>
  <si>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</si>
  <si>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</si>
  <si>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</si>
  <si>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</si>
  <si>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</si>
  <si>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</si>
  <si>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</si>
  <si>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</si>
  <si>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</si>
  <si>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</si>
  <si>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</si>
  <si>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</si>
  <si>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</si>
  <si>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</si>
  <si>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</si>
  <si>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</si>
  <si>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</si>
  <si>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</si>
  <si>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</si>
  <si>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</si>
  <si>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</si>
  <si>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</si>
  <si>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</si>
  <si>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</si>
  <si>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</si>
  <si>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</si>
  <si>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</si>
  <si>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</si>
  <si>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</si>
  <si>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</si>
  <si>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</si>
  <si>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</si>
  <si>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</si>
  <si>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</si>
  <si>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</si>
  <si>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</si>
  <si>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</si>
  <si>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</si>
  <si>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</si>
  <si>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</si>
  <si>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</si>
  <si>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</si>
  <si>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</si>
  <si>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</si>
  <si>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</si>
  <si>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</si>
  <si>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</si>
  <si>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</si>
  <si>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</si>
  <si>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</si>
  <si>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</si>
  <si>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</si>
  <si>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</si>
  <si>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</si>
  <si>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</si>
  <si>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</si>
  <si>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</si>
  <si>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</si>
  <si>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</si>
  <si>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</si>
  <si>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</si>
  <si>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</si>
  <si>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</si>
  <si>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</si>
  <si>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</si>
  <si>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</si>
  <si>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</si>
  <si>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</si>
  <si>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</si>
  <si>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</si>
  <si>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</si>
  <si>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</si>
  <si>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</si>
  <si>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</si>
  <si>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</si>
  <si>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</si>
  <si>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</si>
  <si>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</si>
  <si>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</si>
  <si>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</si>
  <si>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</si>
  <si>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</si>
  <si>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</si>
  <si>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</si>
  <si>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</si>
  <si>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</si>
  <si>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</si>
  <si>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</si>
  <si>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</si>
  <si>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</si>
  <si>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</si>
  <si>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</si>
  <si>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</si>
  <si>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</si>
  <si>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</si>
  <si>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</si>
  <si>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</si>
  <si>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</si>
  <si>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</si>
  <si>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</si>
  <si>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</si>
  <si>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</si>
  <si>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</si>
  <si>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</si>
  <si>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</si>
  <si>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</si>
  <si>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</si>
  <si>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</si>
  <si>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</si>
  <si>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</si>
  <si>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</si>
  <si>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</si>
  <si>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</si>
  <si>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</si>
  <si>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</si>
  <si>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</si>
  <si>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</si>
  <si>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</si>
  <si>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</si>
  <si>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</si>
  <si>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</si>
  <si>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</si>
  <si>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</si>
  <si>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</si>
  <si>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</si>
  <si>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</si>
  <si>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</si>
  <si>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</si>
  <si>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</si>
  <si>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</si>
  <si>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</si>
  <si>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</si>
  <si>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</si>
  <si>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</si>
  <si>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</si>
  <si>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</si>
  <si>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</si>
  <si>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</si>
  <si>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</si>
  <si>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</si>
  <si>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</si>
  <si>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</si>
  <si>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</si>
  <si>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</si>
  <si>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</si>
  <si>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</si>
  <si>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</si>
  <si>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</si>
  <si>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</si>
  <si>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</si>
  <si>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</si>
  <si>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</si>
  <si>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</si>
  <si>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</si>
  <si>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</si>
  <si>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</si>
  <si>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</si>
  <si>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</si>
  <si>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</si>
  <si>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</si>
  <si>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</si>
  <si>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</si>
  <si>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</si>
  <si>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</si>
  <si>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</si>
  <si>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</si>
  <si>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</si>
  <si>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</si>
  <si>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</si>
  <si>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</si>
  <si>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</si>
  <si>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</si>
  <si>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</si>
  <si>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</si>
  <si>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</si>
  <si>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</si>
  <si>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</si>
  <si>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</si>
  <si>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</si>
  <si>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</si>
  <si>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</si>
  <si>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</si>
  <si>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</si>
  <si>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</si>
  <si>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</si>
  <si>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</si>
  <si>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</si>
  <si>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</si>
  <si>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</si>
  <si>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</si>
  <si>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</si>
  <si>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</si>
  <si>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</si>
  <si>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</si>
  <si>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</si>
  <si>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</si>
  <si>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</si>
  <si>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</si>
  <si>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</si>
  <si>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</si>
  <si>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</si>
  <si>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</si>
  <si>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</si>
  <si>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</si>
  <si>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</si>
  <si>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</si>
  <si>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</si>
  <si>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</si>
  <si>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</si>
  <si>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</si>
  <si>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</si>
  <si>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</si>
  <si>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</si>
  <si>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</si>
  <si>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</si>
  <si>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</si>
  <si>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</si>
  <si>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</si>
  <si>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</si>
  <si>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</si>
  <si>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</si>
  <si>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</si>
  <si>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</si>
  <si>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</si>
  <si>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</si>
  <si>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</si>
  <si>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</si>
  <si>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</si>
  <si>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</si>
  <si>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</si>
  <si>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</si>
  <si>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</si>
  <si>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</si>
  <si>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</si>
  <si>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</si>
  <si>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</si>
  <si>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</si>
  <si>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</si>
  <si>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</si>
  <si>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</si>
  <si>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</si>
  <si>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</si>
  <si>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</si>
  <si>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</si>
  <si>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</si>
  <si>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</si>
  <si>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</si>
  <si>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</si>
  <si>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</si>
  <si>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</si>
  <si>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</si>
  <si>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</si>
  <si>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</si>
  <si>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</si>
  <si>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</si>
  <si>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</si>
  <si>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</si>
  <si>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</si>
  <si>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</si>
  <si>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</si>
  <si>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</si>
  <si>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</si>
  <si>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</si>
  <si>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</si>
  <si>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</si>
  <si>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</si>
  <si>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</si>
  <si>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</si>
  <si>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</si>
  <si>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</si>
  <si>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</si>
  <si>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</si>
  <si>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</si>
  <si>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</si>
  <si>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</si>
  <si>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</si>
  <si>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</si>
  <si>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</si>
  <si>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</si>
  <si>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</si>
  <si>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</si>
  <si>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</si>
  <si>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</si>
  <si>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</si>
  <si>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</si>
  <si>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</si>
  <si>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</si>
  <si>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</si>
  <si>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</si>
  <si>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</si>
  <si>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</si>
  <si>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</si>
  <si>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</si>
  <si>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</si>
  <si>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</si>
  <si>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</si>
  <si>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</si>
  <si>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</si>
  <si>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</si>
  <si>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</si>
  <si>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</si>
  <si>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</si>
  <si>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153</t>
  </si>
  <si>
    <t>Steel Window (UoM: EA)</t>
  </si>
  <si>
    <t>A04AR153</t>
  </si>
  <si>
    <t>A04AR154-00001</t>
  </si>
  <si>
    <t>154</t>
  </si>
  <si>
    <t>Blast Resistant Steel Window (UoM: M2)</t>
  </si>
  <si>
    <t>A04AR154</t>
  </si>
  <si>
    <t>155</t>
  </si>
  <si>
    <t>Blast Resistant Steel Window (UoM: EA)</t>
  </si>
  <si>
    <t>Blast Load: Overpressure (   )psi, Duration (  )ms</t>
    <phoneticPr fontId="6" type="noConversion"/>
  </si>
  <si>
    <t>A04AR155</t>
  </si>
  <si>
    <t>A04AR156-00001</t>
  </si>
  <si>
    <t>156</t>
  </si>
  <si>
    <t>Bullet-Proof Steel Window (UoM: M2)</t>
  </si>
  <si>
    <t>A04AR156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</si>
  <si>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</si>
  <si>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</si>
  <si>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</si>
  <si>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</si>
  <si>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</si>
  <si>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</si>
  <si>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</si>
  <si>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</si>
  <si>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</si>
  <si>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</si>
  <si>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</si>
  <si>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</si>
  <si>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</si>
  <si>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</si>
  <si>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</si>
  <si>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</si>
  <si>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</si>
  <si>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</si>
  <si>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161</t>
  </si>
  <si>
    <t>uPVC Window (UoM: EA)</t>
  </si>
  <si>
    <t>A04AR161</t>
  </si>
  <si>
    <t>162</t>
  </si>
  <si>
    <t>Skylight (UoM: M2)</t>
  </si>
  <si>
    <t>BG</t>
  </si>
  <si>
    <t>FRP(Fiberglass Reinforced Plastics) Skylight</t>
    <phoneticPr fontId="6" type="noConversion"/>
  </si>
  <si>
    <t>A04AR162</t>
  </si>
  <si>
    <t>BH</t>
  </si>
  <si>
    <t>Acrylic Skylight w/ Ventilation</t>
    <phoneticPr fontId="6" type="noConversion"/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</si>
  <si>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</si>
  <si>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</si>
  <si>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</si>
  <si>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</si>
  <si>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</si>
  <si>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</si>
  <si>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</si>
  <si>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</si>
  <si>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</si>
  <si>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164</t>
  </si>
  <si>
    <t>Louver (UoM: EA)</t>
  </si>
  <si>
    <t>A04AR164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</si>
  <si>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</si>
  <si>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</si>
  <si>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</si>
  <si>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</si>
  <si>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</si>
  <si>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</si>
  <si>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</si>
  <si>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</si>
  <si>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</si>
  <si>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</si>
  <si>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</si>
  <si>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</si>
  <si>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</si>
  <si>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</si>
  <si>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</si>
  <si>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</si>
  <si>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</si>
  <si>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</si>
  <si>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</si>
  <si>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</si>
  <si>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</si>
  <si>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</si>
  <si>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</si>
  <si>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</si>
  <si>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</si>
  <si>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</si>
  <si>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</si>
  <si>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</si>
  <si>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</si>
  <si>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</si>
  <si>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</si>
  <si>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</si>
  <si>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</si>
  <si>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</si>
  <si>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</si>
  <si>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A04AS169</t>
  </si>
  <si>
    <t>A04AS170-00001</t>
  </si>
  <si>
    <t>170</t>
  </si>
  <si>
    <t>Tile Size=W(  )mm x L(  )mm</t>
  </si>
  <si>
    <t>A04AS170</t>
  </si>
  <si>
    <t>A04AS171-00001</t>
  </si>
  <si>
    <t>171</t>
  </si>
  <si>
    <t>A04AS171</t>
  </si>
  <si>
    <t>A04AS172-00001</t>
  </si>
  <si>
    <t>172</t>
  </si>
  <si>
    <t>A04AS172</t>
  </si>
  <si>
    <t>A04AS172-00002</t>
  </si>
  <si>
    <t>BL</t>
  </si>
  <si>
    <t>Embedded Type</t>
  </si>
  <si>
    <t>173</t>
  </si>
  <si>
    <t>A04AS173</t>
  </si>
  <si>
    <t>A04AS173-00002</t>
  </si>
  <si>
    <t>BM</t>
  </si>
  <si>
    <t>BN</t>
  </si>
  <si>
    <t>A04AS173-00004</t>
  </si>
  <si>
    <t>BP</t>
  </si>
  <si>
    <t>174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</si>
  <si>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</si>
  <si>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</si>
  <si>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</si>
  <si>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</si>
  <si>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</si>
  <si>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</si>
  <si>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</si>
  <si>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</si>
  <si>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</si>
  <si>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</si>
  <si>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</si>
  <si>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</si>
  <si>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</si>
  <si>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</si>
  <si>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</si>
  <si>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</si>
  <si>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</si>
  <si>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</si>
  <si>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</si>
  <si>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</si>
  <si>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</si>
  <si>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</si>
  <si>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</si>
  <si>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</si>
  <si>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</si>
  <si>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</si>
  <si>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</si>
  <si>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</si>
  <si>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</si>
  <si>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</si>
  <si>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</si>
  <si>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</si>
  <si>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</si>
  <si>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</si>
  <si>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</si>
  <si>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</si>
  <si>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</si>
  <si>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</si>
  <si>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</si>
  <si>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</si>
  <si>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</si>
  <si>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</si>
  <si>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</si>
  <si>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</si>
  <si>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</si>
  <si>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</si>
  <si>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</si>
  <si>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</si>
  <si>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</si>
  <si>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</si>
  <si>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</si>
  <si>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</si>
  <si>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</si>
  <si>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</si>
  <si>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</si>
  <si>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</si>
  <si>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</si>
  <si>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</si>
  <si>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</si>
  <si>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</si>
  <si>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  <phoneticPr fontId="6" type="noConversion"/>
  </si>
  <si>
    <t>A04AS177-00008</t>
  </si>
  <si>
    <t>Fire Protective Rating: N/A, 1-Layer Gypsum Board to Both Sides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</si>
  <si>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</si>
  <si>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</si>
  <si>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</si>
  <si>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</si>
  <si>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</si>
  <si>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</si>
  <si>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</si>
  <si>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</si>
  <si>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</si>
  <si>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  <phoneticPr fontId="6" type="noConversion"/>
  </si>
  <si>
    <t>A04AS177-00017</t>
  </si>
  <si>
    <t>Fire Protective Rating: N/A, 2-Layer Gypsum Boards to Both Sides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</si>
  <si>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</si>
  <si>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</si>
  <si>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</si>
  <si>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</si>
  <si>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</si>
  <si>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</si>
  <si>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</si>
  <si>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</si>
  <si>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</si>
  <si>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  <phoneticPr fontId="6" type="noConversion"/>
  </si>
  <si>
    <t>A04AS177-00026</t>
  </si>
  <si>
    <t>Fire Protective Rating: 1-hr, 2-Layer Gypsum Boards to Both Sides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</si>
  <si>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</si>
  <si>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</si>
  <si>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</si>
  <si>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</si>
  <si>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</si>
  <si>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</si>
  <si>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  <phoneticPr fontId="6" type="noConversion"/>
  </si>
  <si>
    <t>A04AS177-00032</t>
  </si>
  <si>
    <t>Fire Protective Rating: 2-hrs, 2-Layer Gypsum Boards to Both Sides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</si>
  <si>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</si>
  <si>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</si>
  <si>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</si>
  <si>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</si>
  <si>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</si>
  <si>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</si>
  <si>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</si>
  <si>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</si>
  <si>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</si>
  <si>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</si>
  <si>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</si>
  <si>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</si>
  <si>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</si>
  <si>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</si>
  <si>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</si>
  <si>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</si>
  <si>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</si>
  <si>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</si>
  <si>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</si>
  <si>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</si>
  <si>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</si>
  <si>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</si>
  <si>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</si>
  <si>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</si>
  <si>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</si>
  <si>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</si>
  <si>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</si>
  <si>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</si>
  <si>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</si>
  <si>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</si>
  <si>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</si>
  <si>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</si>
  <si>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</si>
  <si>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</si>
  <si>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</si>
  <si>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</si>
  <si>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</si>
  <si>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</si>
  <si>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</si>
  <si>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</si>
  <si>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</si>
  <si>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</si>
  <si>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</si>
  <si>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</si>
  <si>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</si>
  <si>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</si>
  <si>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</si>
  <si>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</si>
  <si>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</si>
  <si>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</si>
  <si>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</si>
  <si>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</si>
  <si>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</si>
  <si>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</si>
  <si>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</si>
  <si>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</si>
  <si>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</si>
  <si>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</si>
  <si>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</si>
  <si>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</si>
  <si>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</si>
  <si>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</si>
  <si>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</si>
  <si>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</si>
  <si>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</si>
  <si>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</si>
  <si>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</si>
  <si>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A04AS187</t>
  </si>
  <si>
    <t>A04AS187-00002</t>
  </si>
  <si>
    <t>A04AS188-00001</t>
  </si>
  <si>
    <t>188</t>
  </si>
  <si>
    <t>A04AS188</t>
  </si>
  <si>
    <t>A04AS188-00002</t>
  </si>
  <si>
    <t>A04AS189-00001</t>
  </si>
  <si>
    <t>189</t>
  </si>
  <si>
    <t>A04AS189</t>
  </si>
  <si>
    <t>A04AS189-00002</t>
  </si>
  <si>
    <t>A04AS190-00001</t>
  </si>
  <si>
    <t>190</t>
  </si>
  <si>
    <t>Acoustic Tiled Ceiling System</t>
    <phoneticPr fontId="6" type="noConversion"/>
  </si>
  <si>
    <t>A04AS190</t>
  </si>
  <si>
    <t>Acoustic Tiled Ceiling System</t>
  </si>
  <si>
    <t>A04AS191-00001</t>
  </si>
  <si>
    <t>191</t>
  </si>
  <si>
    <t>Moisture Resistant Tiled Ceiling System</t>
  </si>
  <si>
    <t>A04AS191</t>
  </si>
  <si>
    <t>Moisture Resistant Tiled Ceiling System</t>
    <phoneticPr fontId="6" type="noConversion"/>
  </si>
  <si>
    <t>A04AS192-00001</t>
  </si>
  <si>
    <t>192</t>
  </si>
  <si>
    <t>A04AS192</t>
  </si>
  <si>
    <t>A04AS193-00001</t>
  </si>
  <si>
    <t>193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</si>
  <si>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</si>
  <si>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</si>
  <si>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</si>
  <si>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</si>
  <si>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</si>
  <si>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</si>
  <si>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</si>
  <si>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</si>
  <si>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</si>
  <si>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</si>
  <si>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</si>
  <si>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</si>
  <si>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</si>
  <si>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</si>
  <si>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</si>
  <si>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</si>
  <si>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</si>
  <si>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</si>
  <si>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</si>
  <si>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</si>
  <si>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</si>
  <si>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</si>
  <si>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</si>
  <si>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</si>
  <si>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</si>
  <si>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</si>
  <si>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</si>
  <si>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</si>
  <si>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</si>
  <si>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</si>
  <si>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</si>
  <si>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</si>
  <si>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</si>
  <si>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</si>
  <si>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</si>
  <si>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</si>
  <si>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</si>
  <si>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</si>
  <si>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</si>
  <si>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</si>
  <si>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</si>
  <si>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</si>
  <si>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</si>
  <si>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</si>
  <si>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</si>
  <si>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</si>
  <si>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</si>
  <si>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</si>
  <si>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</si>
  <si>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</si>
  <si>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</si>
  <si>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</si>
  <si>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</si>
  <si>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</si>
  <si>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</si>
  <si>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</si>
  <si>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</si>
  <si>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</si>
  <si>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</si>
  <si>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</si>
  <si>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</si>
  <si>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</si>
  <si>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</si>
  <si>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</si>
  <si>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</si>
  <si>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</si>
  <si>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</si>
  <si>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</si>
  <si>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</si>
  <si>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</si>
  <si>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</si>
  <si>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</si>
  <si>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</si>
  <si>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</si>
  <si>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</si>
  <si>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</si>
  <si>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</si>
  <si>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</si>
  <si>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</si>
  <si>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</si>
  <si>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</si>
  <si>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</si>
  <si>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</si>
  <si>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</si>
  <si>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</si>
  <si>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</si>
  <si>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</si>
  <si>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</si>
  <si>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</si>
  <si>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</si>
  <si>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</si>
  <si>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</si>
  <si>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</si>
  <si>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</si>
  <si>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</si>
  <si>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</si>
  <si>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</si>
  <si>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</si>
  <si>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</si>
  <si>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</si>
  <si>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</si>
  <si>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</si>
  <si>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</si>
  <si>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</si>
  <si>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</si>
  <si>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</si>
  <si>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</si>
  <si>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</si>
  <si>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</si>
  <si>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</si>
  <si>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</si>
  <si>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</si>
  <si>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</si>
  <si>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</si>
  <si>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</si>
  <si>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</si>
  <si>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</si>
  <si>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</si>
  <si>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</si>
  <si>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</si>
  <si>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</si>
  <si>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</si>
  <si>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</si>
  <si>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</si>
  <si>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</si>
  <si>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</si>
  <si>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</si>
  <si>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</si>
  <si>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</si>
  <si>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</si>
  <si>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</si>
  <si>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</si>
  <si>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</si>
  <si>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</si>
  <si>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</si>
  <si>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</si>
  <si>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</si>
  <si>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</si>
  <si>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</si>
  <si>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</si>
  <si>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</si>
  <si>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</si>
  <si>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</si>
  <si>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</si>
  <si>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</si>
  <si>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</si>
  <si>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</si>
  <si>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</si>
  <si>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</si>
  <si>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</si>
  <si>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</si>
  <si>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</si>
  <si>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</si>
  <si>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</si>
  <si>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</si>
  <si>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</si>
  <si>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</si>
  <si>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</si>
  <si>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</si>
  <si>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</si>
  <si>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</si>
  <si>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</si>
  <si>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</si>
  <si>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</si>
  <si>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</si>
  <si>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</si>
  <si>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</si>
  <si>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</si>
  <si>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</si>
  <si>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</si>
  <si>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</si>
  <si>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</si>
  <si>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</si>
  <si>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</si>
  <si>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</si>
  <si>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</si>
  <si>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</si>
  <si>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</si>
  <si>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</si>
  <si>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</si>
  <si>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</si>
  <si>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</si>
  <si>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</si>
  <si>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</si>
  <si>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</si>
  <si>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</si>
  <si>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</si>
  <si>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</si>
  <si>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</si>
  <si>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</si>
  <si>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</si>
  <si>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</si>
  <si>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</si>
  <si>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</si>
  <si>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</si>
  <si>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</si>
  <si>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</si>
  <si>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</si>
  <si>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</si>
  <si>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</si>
  <si>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</si>
  <si>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</si>
  <si>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</si>
  <si>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</si>
  <si>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</si>
  <si>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</si>
  <si>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</si>
  <si>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</si>
  <si>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</si>
  <si>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</si>
  <si>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</si>
  <si>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</si>
  <si>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</si>
  <si>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</si>
  <si>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</si>
  <si>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</si>
  <si>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</si>
  <si>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</si>
  <si>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</si>
  <si>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</si>
  <si>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</si>
  <si>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</si>
  <si>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</si>
  <si>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</si>
  <si>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</si>
  <si>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</si>
  <si>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</si>
  <si>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</si>
  <si>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</si>
  <si>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</si>
  <si>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</si>
  <si>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</si>
  <si>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</si>
  <si>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</si>
  <si>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</si>
  <si>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</si>
  <si>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</si>
  <si>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</si>
  <si>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</si>
  <si>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</si>
  <si>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</si>
  <si>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</si>
  <si>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</si>
  <si>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</si>
  <si>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</si>
  <si>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</si>
  <si>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</si>
  <si>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</si>
  <si>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</si>
  <si>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</si>
  <si>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</si>
  <si>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</si>
  <si>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</si>
  <si>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</si>
  <si>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</si>
  <si>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</si>
  <si>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</si>
  <si>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</si>
  <si>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</si>
  <si>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</si>
  <si>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</si>
  <si>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</si>
  <si>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</si>
  <si>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</si>
  <si>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</si>
  <si>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</si>
  <si>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</si>
  <si>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</si>
  <si>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</si>
  <si>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</si>
  <si>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</si>
  <si>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</si>
  <si>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</si>
  <si>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</si>
  <si>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</si>
  <si>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</si>
  <si>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</si>
  <si>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</si>
  <si>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</si>
  <si>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</si>
  <si>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</si>
  <si>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</si>
  <si>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</si>
  <si>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</si>
  <si>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</si>
  <si>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</si>
  <si>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</si>
  <si>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</si>
  <si>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</si>
  <si>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</si>
  <si>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</si>
  <si>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</si>
  <si>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</si>
  <si>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</si>
  <si>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</si>
  <si>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</si>
  <si>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</si>
  <si>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</si>
  <si>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</si>
  <si>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</si>
  <si>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</si>
  <si>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</si>
  <si>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</si>
  <si>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</si>
  <si>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</si>
  <si>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</si>
  <si>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</si>
  <si>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</si>
  <si>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</si>
  <si>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</si>
  <si>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</si>
  <si>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</si>
  <si>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</si>
  <si>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</si>
  <si>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</si>
  <si>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</si>
  <si>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</si>
  <si>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</si>
  <si>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</si>
  <si>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</si>
  <si>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</si>
  <si>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</si>
  <si>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</si>
  <si>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</si>
  <si>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</si>
  <si>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</si>
  <si>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</si>
  <si>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</si>
  <si>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</si>
  <si>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</si>
  <si>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</si>
  <si>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</si>
  <si>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</si>
  <si>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</si>
  <si>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</si>
  <si>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</si>
  <si>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</si>
  <si>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</si>
  <si>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</si>
  <si>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</si>
  <si>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</si>
  <si>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</si>
  <si>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</si>
  <si>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</si>
  <si>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</si>
  <si>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</si>
  <si>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</si>
  <si>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</si>
  <si>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</si>
  <si>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</si>
  <si>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</si>
  <si>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</si>
  <si>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</si>
  <si>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</si>
  <si>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</si>
  <si>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</si>
  <si>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</si>
  <si>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</si>
  <si>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</si>
  <si>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</si>
  <si>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</si>
  <si>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</si>
  <si>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</si>
  <si>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</si>
  <si>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</si>
  <si>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</si>
  <si>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</si>
  <si>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</si>
  <si>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</si>
  <si>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</si>
  <si>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</si>
  <si>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</si>
  <si>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</si>
  <si>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</si>
  <si>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</si>
  <si>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</si>
  <si>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</si>
  <si>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</si>
  <si>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</si>
  <si>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</si>
  <si>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</si>
  <si>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</si>
  <si>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</si>
  <si>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</si>
  <si>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</si>
  <si>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</si>
  <si>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</si>
  <si>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</si>
  <si>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</si>
  <si>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</si>
  <si>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</si>
  <si>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</si>
  <si>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</si>
  <si>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</si>
  <si>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</si>
  <si>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</si>
  <si>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</si>
  <si>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</si>
  <si>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</si>
  <si>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</si>
  <si>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</si>
  <si>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</si>
  <si>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</si>
  <si>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</si>
  <si>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</si>
  <si>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</si>
  <si>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</si>
  <si>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</si>
  <si>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</si>
  <si>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</si>
  <si>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</si>
  <si>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</si>
  <si>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</si>
  <si>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</si>
  <si>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</si>
  <si>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</si>
  <si>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</si>
  <si>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</si>
  <si>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</si>
  <si>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</si>
  <si>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</si>
  <si>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</si>
  <si>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</si>
  <si>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</si>
  <si>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</si>
  <si>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</si>
  <si>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</si>
  <si>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</si>
  <si>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</si>
  <si>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</si>
  <si>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</si>
  <si>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</si>
  <si>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</si>
  <si>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</si>
  <si>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</si>
  <si>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</si>
  <si>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</si>
  <si>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</si>
  <si>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</si>
  <si>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</si>
  <si>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</si>
  <si>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</si>
  <si>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</si>
  <si>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</si>
  <si>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</si>
  <si>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</si>
  <si>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</si>
  <si>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</si>
  <si>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</si>
  <si>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</si>
  <si>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</si>
  <si>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</si>
  <si>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</si>
  <si>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</si>
  <si>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</si>
  <si>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</si>
  <si>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</si>
  <si>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</si>
  <si>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</si>
  <si>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</si>
  <si>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</si>
  <si>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</si>
  <si>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</si>
  <si>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</si>
  <si>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</si>
  <si>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</si>
  <si>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</si>
  <si>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</si>
  <si>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</si>
  <si>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</si>
  <si>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</si>
  <si>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</si>
  <si>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</si>
  <si>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</si>
  <si>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</si>
  <si>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</si>
  <si>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</si>
  <si>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</si>
  <si>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</si>
  <si>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</si>
  <si>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</si>
  <si>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</si>
  <si>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</si>
  <si>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</si>
  <si>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</si>
  <si>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</si>
  <si>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</si>
  <si>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</si>
  <si>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</si>
  <si>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</si>
  <si>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</si>
  <si>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</si>
  <si>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</si>
  <si>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</si>
  <si>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</si>
  <si>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</si>
  <si>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</si>
  <si>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</si>
  <si>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</si>
  <si>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</si>
  <si>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</si>
  <si>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</si>
  <si>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</si>
  <si>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</si>
  <si>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</si>
  <si>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</si>
  <si>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</si>
  <si>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</si>
  <si>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</si>
  <si>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</si>
  <si>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</si>
  <si>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</si>
  <si>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</si>
  <si>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</si>
  <si>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</si>
  <si>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</si>
  <si>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</si>
  <si>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</si>
  <si>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</si>
  <si>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</si>
  <si>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</si>
  <si>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</si>
  <si>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</si>
  <si>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</si>
  <si>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</si>
  <si>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</si>
  <si>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</si>
  <si>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</si>
  <si>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</si>
  <si>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</si>
  <si>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</si>
  <si>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</si>
  <si>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</si>
  <si>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</si>
  <si>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</si>
  <si>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</si>
  <si>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</si>
  <si>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</si>
  <si>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</si>
  <si>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</si>
  <si>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</si>
  <si>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</si>
  <si>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</si>
  <si>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</si>
  <si>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</si>
  <si>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</si>
  <si>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</si>
  <si>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</si>
  <si>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</si>
  <si>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</si>
  <si>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</si>
  <si>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</si>
  <si>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</si>
  <si>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</si>
  <si>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</si>
  <si>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</si>
  <si>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</si>
  <si>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</si>
  <si>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</si>
  <si>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</si>
  <si>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</si>
  <si>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</si>
  <si>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</si>
  <si>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</si>
  <si>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</si>
  <si>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</si>
  <si>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</si>
  <si>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</si>
  <si>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</si>
  <si>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</si>
  <si>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</si>
  <si>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</si>
  <si>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</si>
  <si>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</si>
  <si>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</si>
  <si>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</si>
  <si>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</si>
  <si>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</si>
  <si>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</si>
  <si>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</si>
  <si>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</si>
  <si>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</si>
  <si>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</si>
  <si>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</si>
  <si>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</si>
  <si>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</si>
  <si>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</si>
  <si>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</si>
  <si>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</si>
  <si>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</si>
  <si>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</si>
  <si>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</si>
  <si>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</si>
  <si>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</si>
  <si>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</si>
  <si>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</si>
  <si>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</si>
  <si>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</si>
  <si>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</si>
  <si>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</si>
  <si>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</si>
  <si>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</si>
  <si>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</si>
  <si>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</si>
  <si>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</si>
  <si>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</si>
  <si>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</si>
  <si>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</si>
  <si>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</si>
  <si>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</si>
  <si>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</si>
  <si>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</si>
  <si>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</si>
  <si>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</si>
  <si>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</si>
  <si>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</si>
  <si>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</si>
  <si>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</si>
  <si>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</si>
  <si>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</si>
  <si>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</si>
  <si>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</si>
  <si>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</si>
  <si>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</si>
  <si>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</si>
  <si>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</si>
  <si>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</si>
  <si>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</si>
  <si>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</si>
  <si>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</si>
  <si>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</si>
  <si>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</si>
  <si>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</si>
  <si>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</si>
  <si>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</si>
  <si>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</si>
  <si>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</si>
  <si>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</si>
  <si>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</si>
  <si>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</si>
  <si>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</si>
  <si>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</si>
  <si>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</si>
  <si>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</si>
  <si>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</si>
  <si>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</si>
  <si>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</si>
  <si>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</si>
  <si>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</si>
  <si>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</si>
  <si>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</si>
  <si>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</si>
  <si>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</si>
  <si>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</si>
  <si>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</si>
  <si>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</si>
  <si>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</si>
  <si>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</si>
  <si>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</si>
  <si>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9" type="noConversion"/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</si>
  <si>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</si>
  <si>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</si>
  <si>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</si>
  <si>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</si>
  <si>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</si>
  <si>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</si>
  <si>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</si>
  <si>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</si>
  <si>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</si>
  <si>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</si>
  <si>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</si>
  <si>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</si>
  <si>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</si>
  <si>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</si>
  <si>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</si>
  <si>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</si>
  <si>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</si>
  <si>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</si>
  <si>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</si>
  <si>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</si>
  <si>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</si>
  <si>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</si>
  <si>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</si>
  <si>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</si>
  <si>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</si>
  <si>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</si>
  <si>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</si>
  <si>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</si>
  <si>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</si>
  <si>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</si>
  <si>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</si>
  <si>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</si>
  <si>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</si>
  <si>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</si>
  <si>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</si>
  <si>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</si>
  <si>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</si>
  <si>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</si>
  <si>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A05ZZ200-00026</t>
  </si>
  <si>
    <t>A05ZZ200-00027</t>
  </si>
  <si>
    <t>Corrugated Galvanized Steel Sheet Sandwich Panel, Fire Protective Rating: N/A</t>
    <phoneticPr fontId="6" type="noConversion"/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</si>
  <si>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</si>
  <si>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</si>
  <si>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</si>
  <si>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</si>
  <si>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</si>
  <si>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</si>
  <si>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</si>
  <si>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</si>
  <si>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</si>
  <si>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</si>
  <si>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</si>
  <si>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</si>
  <si>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</si>
  <si>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</si>
  <si>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</si>
  <si>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</si>
  <si>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</si>
  <si>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</si>
  <si>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</si>
  <si>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</si>
  <si>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</si>
  <si>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</si>
  <si>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</si>
  <si>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</si>
  <si>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</si>
  <si>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</si>
  <si>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</si>
  <si>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</si>
  <si>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</si>
  <si>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</si>
  <si>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</si>
  <si>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</si>
  <si>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</si>
  <si>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</si>
  <si>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</si>
  <si>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</si>
  <si>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</si>
  <si>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</si>
  <si>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</si>
  <si>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</si>
  <si>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</si>
  <si>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</si>
  <si>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</si>
  <si>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</si>
  <si>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</si>
  <si>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</si>
  <si>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</si>
  <si>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</si>
  <si>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</si>
  <si>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</si>
  <si>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</si>
  <si>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</si>
  <si>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</si>
  <si>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</si>
  <si>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</si>
  <si>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</si>
  <si>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</si>
  <si>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</si>
  <si>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</si>
  <si>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</si>
  <si>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</si>
  <si>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</si>
  <si>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</si>
  <si>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</si>
  <si>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</si>
  <si>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</si>
  <si>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</si>
  <si>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</si>
  <si>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</si>
  <si>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</si>
  <si>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</si>
  <si>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</si>
  <si>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</si>
  <si>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</si>
  <si>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</si>
  <si>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</si>
  <si>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</si>
  <si>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</si>
  <si>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</si>
  <si>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</si>
  <si>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</si>
  <si>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</si>
  <si>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</si>
  <si>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</si>
  <si>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</si>
  <si>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</si>
  <si>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</si>
  <si>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</si>
  <si>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</si>
  <si>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</si>
  <si>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</si>
  <si>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</si>
  <si>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</si>
  <si>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</si>
  <si>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</si>
  <si>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</si>
  <si>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</si>
  <si>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</si>
  <si>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</si>
  <si>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</si>
  <si>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</si>
  <si>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</si>
  <si>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</si>
  <si>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</si>
  <si>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</si>
  <si>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</si>
  <si>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</si>
  <si>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</si>
  <si>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</si>
  <si>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</si>
  <si>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</si>
  <si>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</si>
  <si>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</si>
  <si>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</si>
  <si>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</si>
  <si>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</si>
  <si>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</si>
  <si>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</si>
  <si>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</si>
  <si>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</si>
  <si>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</si>
  <si>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</si>
  <si>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</si>
  <si>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</si>
  <si>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</si>
  <si>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</si>
  <si>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</si>
  <si>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</si>
  <si>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</si>
  <si>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</si>
  <si>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</si>
  <si>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</si>
  <si>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</si>
  <si>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</si>
  <si>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</si>
  <si>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</si>
  <si>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</si>
  <si>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</si>
  <si>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</si>
  <si>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</si>
  <si>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</si>
  <si>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</si>
  <si>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</si>
  <si>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</si>
  <si>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</si>
  <si>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</si>
  <si>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</si>
  <si>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</si>
  <si>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</si>
  <si>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</si>
  <si>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</si>
  <si>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</si>
  <si>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</si>
  <si>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</si>
  <si>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</si>
  <si>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</si>
  <si>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</si>
  <si>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</si>
  <si>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</si>
  <si>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</si>
  <si>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</si>
  <si>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</si>
  <si>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</si>
  <si>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</si>
  <si>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</si>
  <si>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</si>
  <si>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</si>
  <si>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</si>
  <si>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</si>
  <si>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</si>
  <si>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</si>
  <si>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</si>
  <si>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</si>
  <si>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</si>
  <si>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</si>
  <si>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</si>
  <si>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</si>
  <si>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</si>
  <si>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</si>
  <si>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</si>
  <si>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</si>
  <si>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</si>
  <si>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</si>
  <si>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</si>
  <si>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</si>
  <si>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</si>
  <si>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</si>
  <si>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</si>
  <si>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</si>
  <si>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</si>
  <si>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</si>
  <si>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</si>
  <si>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</si>
  <si>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</si>
  <si>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</si>
  <si>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</si>
  <si>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</si>
  <si>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</si>
  <si>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</si>
  <si>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</si>
  <si>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</si>
  <si>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</si>
  <si>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</si>
  <si>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</si>
  <si>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</si>
  <si>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</si>
  <si>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</si>
  <si>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</si>
  <si>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</si>
  <si>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</si>
  <si>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</si>
  <si>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</si>
  <si>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</si>
  <si>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</si>
  <si>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</si>
  <si>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</si>
  <si>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</si>
  <si>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</si>
  <si>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</si>
  <si>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</si>
  <si>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</si>
  <si>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</si>
  <si>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</si>
  <si>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</si>
  <si>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</si>
  <si>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</si>
  <si>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</si>
  <si>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</si>
  <si>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</si>
  <si>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</si>
  <si>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</si>
  <si>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</si>
  <si>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</si>
  <si>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</si>
  <si>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</si>
  <si>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</si>
  <si>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</si>
  <si>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</si>
  <si>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</si>
  <si>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</si>
  <si>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</si>
  <si>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</si>
  <si>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</si>
  <si>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</si>
  <si>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</si>
  <si>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</si>
  <si>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</si>
  <si>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</si>
  <si>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</si>
  <si>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</si>
  <si>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</si>
  <si>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</si>
  <si>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</si>
  <si>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</si>
  <si>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</si>
  <si>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</si>
  <si>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</si>
  <si>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</si>
  <si>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</si>
  <si>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</si>
  <si>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</si>
  <si>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</si>
  <si>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</si>
  <si>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</si>
  <si>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</si>
  <si>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</si>
  <si>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</si>
  <si>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</si>
  <si>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</si>
  <si>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</si>
  <si>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</si>
  <si>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</si>
  <si>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</si>
  <si>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</si>
  <si>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</si>
  <si>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</si>
  <si>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</si>
  <si>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</si>
  <si>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</si>
  <si>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</si>
  <si>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</si>
  <si>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</si>
  <si>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</si>
  <si>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</si>
  <si>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</si>
  <si>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</si>
  <si>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</si>
  <si>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</si>
  <si>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</si>
  <si>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</si>
  <si>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</si>
  <si>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</si>
  <si>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</si>
  <si>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</si>
  <si>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</si>
  <si>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</si>
  <si>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</si>
  <si>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</si>
  <si>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</si>
  <si>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</si>
  <si>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</si>
  <si>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</si>
  <si>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</si>
  <si>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</si>
  <si>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</si>
  <si>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</si>
  <si>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</si>
  <si>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</si>
  <si>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</si>
  <si>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</si>
  <si>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</si>
  <si>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</si>
  <si>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</si>
  <si>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</si>
  <si>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</si>
  <si>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</si>
  <si>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</si>
  <si>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</si>
  <si>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</si>
  <si>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</si>
  <si>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</si>
  <si>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</si>
  <si>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</si>
  <si>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</si>
  <si>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</si>
  <si>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</si>
  <si>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</si>
  <si>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</si>
  <si>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</si>
  <si>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</si>
  <si>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</si>
  <si>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</si>
  <si>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</si>
  <si>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</si>
  <si>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</si>
  <si>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</si>
  <si>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</si>
  <si>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</si>
  <si>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</si>
  <si>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</si>
  <si>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</si>
  <si>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</si>
  <si>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</si>
  <si>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</si>
  <si>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</si>
  <si>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</si>
  <si>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</si>
  <si>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</si>
  <si>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</si>
  <si>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</si>
  <si>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</si>
  <si>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</si>
  <si>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</si>
  <si>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</si>
  <si>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</si>
  <si>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</si>
  <si>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</si>
  <si>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</si>
  <si>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</si>
  <si>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</si>
  <si>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</si>
  <si>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</si>
  <si>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</si>
  <si>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</si>
  <si>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</si>
  <si>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</si>
  <si>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</si>
  <si>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</si>
  <si>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</si>
  <si>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</si>
  <si>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</si>
  <si>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</si>
  <si>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</si>
  <si>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</si>
  <si>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</si>
  <si>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</si>
  <si>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</si>
  <si>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</si>
  <si>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</si>
  <si>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</si>
  <si>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</si>
  <si>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</si>
  <si>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</si>
  <si>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</si>
  <si>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</si>
  <si>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</si>
  <si>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</si>
  <si>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</si>
  <si>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</si>
  <si>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</si>
  <si>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</si>
  <si>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</si>
  <si>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</si>
  <si>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</si>
  <si>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</si>
  <si>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</si>
  <si>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</si>
  <si>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</si>
  <si>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</si>
  <si>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</si>
  <si>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</si>
  <si>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</si>
  <si>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</si>
  <si>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</si>
  <si>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</si>
  <si>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</si>
  <si>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</si>
  <si>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</si>
  <si>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</si>
  <si>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</si>
  <si>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</si>
  <si>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</si>
  <si>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</si>
  <si>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</si>
  <si>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</si>
  <si>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</si>
  <si>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</si>
  <si>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</si>
  <si>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</si>
  <si>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</si>
  <si>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</si>
  <si>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</si>
  <si>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</si>
  <si>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</si>
  <si>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</si>
  <si>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</si>
  <si>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</si>
  <si>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</si>
  <si>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</si>
  <si>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</si>
  <si>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</si>
  <si>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</si>
  <si>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</si>
  <si>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</si>
  <si>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</si>
  <si>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</si>
  <si>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</si>
  <si>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</si>
  <si>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</si>
  <si>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</si>
  <si>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</si>
  <si>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</si>
  <si>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</si>
  <si>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</si>
  <si>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</si>
  <si>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</si>
  <si>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</si>
  <si>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</si>
  <si>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</si>
  <si>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</si>
  <si>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</si>
  <si>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</si>
  <si>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</si>
  <si>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</si>
  <si>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</si>
  <si>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</si>
  <si>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</si>
  <si>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</si>
  <si>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</si>
  <si>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</si>
  <si>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</si>
  <si>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</si>
  <si>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</si>
  <si>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</si>
  <si>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</si>
  <si>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</si>
  <si>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</si>
  <si>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</si>
  <si>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</si>
  <si>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</si>
  <si>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</si>
  <si>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</si>
  <si>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</si>
  <si>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</si>
  <si>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</si>
  <si>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</si>
  <si>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</si>
  <si>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</si>
  <si>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</si>
  <si>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</si>
  <si>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</si>
  <si>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</si>
  <si>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</si>
  <si>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</si>
  <si>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</si>
  <si>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</si>
  <si>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</si>
  <si>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</si>
  <si>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</si>
  <si>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</si>
  <si>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</si>
  <si>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</si>
  <si>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</si>
  <si>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</si>
  <si>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</si>
  <si>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</si>
  <si>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</si>
  <si>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</si>
  <si>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</si>
  <si>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</si>
  <si>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</si>
  <si>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</si>
  <si>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</si>
  <si>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</si>
  <si>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</si>
  <si>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</si>
  <si>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</si>
  <si>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</si>
  <si>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</si>
  <si>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</si>
  <si>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</si>
  <si>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</si>
  <si>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</si>
  <si>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</si>
  <si>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</si>
  <si>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</si>
  <si>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</si>
  <si>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</si>
  <si>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</si>
  <si>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</si>
  <si>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</si>
  <si>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</si>
  <si>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</si>
  <si>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</si>
  <si>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</si>
  <si>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</si>
  <si>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</si>
  <si>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</si>
  <si>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</si>
  <si>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</si>
  <si>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</si>
  <si>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</si>
  <si>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</si>
  <si>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</si>
  <si>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</si>
  <si>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</si>
  <si>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</si>
  <si>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</si>
  <si>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</si>
  <si>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</si>
  <si>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</si>
  <si>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</si>
  <si>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</si>
  <si>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</si>
  <si>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</si>
  <si>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</si>
  <si>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</si>
  <si>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</si>
  <si>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</si>
  <si>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</si>
  <si>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</si>
  <si>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</si>
  <si>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</si>
  <si>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</si>
  <si>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</si>
  <si>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</si>
  <si>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</si>
  <si>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</si>
  <si>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</si>
  <si>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</si>
  <si>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</si>
  <si>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</si>
  <si>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</si>
  <si>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</si>
  <si>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</si>
  <si>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</si>
  <si>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</si>
  <si>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</si>
  <si>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</si>
  <si>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</si>
  <si>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</si>
  <si>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</si>
  <si>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</si>
  <si>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</si>
  <si>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</si>
  <si>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</si>
  <si>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</si>
  <si>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</si>
  <si>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</si>
  <si>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</si>
  <si>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</si>
  <si>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</si>
  <si>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</si>
  <si>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</si>
  <si>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</si>
  <si>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</si>
  <si>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</si>
  <si>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</si>
  <si>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</si>
  <si>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</si>
  <si>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</si>
  <si>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</si>
  <si>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</si>
  <si>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</si>
  <si>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</si>
  <si>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</si>
  <si>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</si>
  <si>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</si>
  <si>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</si>
  <si>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</si>
  <si>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</si>
  <si>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</si>
  <si>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</si>
  <si>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</si>
  <si>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</si>
  <si>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</si>
  <si>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</si>
  <si>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</si>
  <si>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</si>
  <si>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</si>
  <si>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</si>
  <si>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</si>
  <si>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</si>
  <si>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</si>
  <si>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</si>
  <si>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</si>
  <si>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</si>
  <si>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</si>
  <si>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</si>
  <si>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</si>
  <si>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</si>
  <si>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</si>
  <si>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</si>
  <si>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</si>
  <si>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</si>
  <si>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</si>
  <si>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</si>
  <si>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</si>
  <si>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</si>
  <si>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</si>
  <si>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</si>
  <si>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</si>
  <si>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</si>
  <si>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</si>
  <si>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</si>
  <si>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</si>
  <si>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</si>
  <si>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</si>
  <si>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</si>
  <si>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</si>
  <si>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</si>
  <si>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</si>
  <si>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</si>
  <si>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</si>
  <si>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</si>
  <si>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</si>
  <si>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</si>
  <si>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</si>
  <si>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</si>
  <si>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</si>
  <si>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</si>
  <si>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</si>
  <si>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</si>
  <si>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</si>
  <si>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</si>
  <si>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</si>
  <si>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</si>
  <si>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</si>
  <si>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</si>
  <si>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</si>
  <si>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</si>
  <si>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</si>
  <si>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</si>
  <si>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</si>
  <si>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</si>
  <si>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</si>
  <si>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</si>
  <si>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</si>
  <si>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</si>
  <si>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</si>
  <si>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</si>
  <si>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</si>
  <si>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</si>
  <si>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</si>
  <si>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</si>
  <si>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</si>
  <si>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</si>
  <si>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</si>
  <si>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</si>
  <si>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</si>
  <si>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</si>
  <si>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</si>
  <si>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</si>
  <si>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</si>
  <si>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</si>
  <si>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</si>
  <si>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</si>
  <si>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</si>
  <si>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</si>
  <si>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</si>
  <si>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</si>
  <si>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</si>
  <si>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</si>
  <si>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</si>
  <si>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</si>
  <si>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</si>
  <si>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</si>
  <si>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</si>
  <si>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</si>
  <si>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</si>
  <si>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</si>
  <si>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</si>
  <si>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</si>
  <si>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</si>
  <si>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</si>
  <si>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</si>
  <si>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</si>
  <si>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</si>
  <si>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</si>
  <si>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</si>
  <si>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</si>
  <si>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</si>
  <si>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</si>
  <si>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</si>
  <si>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</si>
  <si>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</si>
  <si>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</si>
  <si>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</si>
  <si>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</si>
  <si>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</si>
  <si>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</si>
  <si>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</si>
  <si>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</si>
  <si>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BUILDING LIST</t>
    <phoneticPr fontId="9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</si>
  <si>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</si>
  <si>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</si>
  <si>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</si>
  <si>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[Interior Finish Schedule]</t>
    <phoneticPr fontId="6" type="noConversion"/>
  </si>
  <si>
    <t>[Exterior Finish Schedule]</t>
    <phoneticPr fontId="6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</si>
  <si>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</si>
  <si>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</si>
  <si>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</si>
  <si>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Structure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</si>
  <si>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</si>
  <si>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</si>
  <si>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</si>
  <si>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</si>
  <si>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</si>
  <si>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</si>
  <si>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</si>
  <si>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</si>
  <si>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</si>
  <si>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</si>
  <si>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</si>
  <si>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Volume 
(m3)</t>
    <phoneticPr fontId="9" type="noConversion"/>
  </si>
  <si>
    <t>Lifting Facility</t>
    <phoneticPr fontId="9" type="noConversion"/>
  </si>
  <si>
    <t>Ext. Wall-1</t>
    <phoneticPr fontId="9" type="noConversion"/>
  </si>
  <si>
    <t>Ext. Wall-2</t>
    <phoneticPr fontId="9" type="noConversion"/>
  </si>
  <si>
    <t>Roof.-1</t>
    <phoneticPr fontId="9" type="noConversion"/>
  </si>
  <si>
    <t>Roof.-2</t>
    <phoneticPr fontId="9" type="noConversion"/>
  </si>
  <si>
    <t>Dicipline</t>
    <phoneticPr fontId="3" type="Hiragana"/>
  </si>
  <si>
    <t>Dicipline Colour</t>
    <phoneticPr fontId="3" type="Hiragana"/>
  </si>
  <si>
    <t>Dicipline ID</t>
    <phoneticPr fontId="3" type="Hiragana"/>
  </si>
  <si>
    <t>Occupancy</t>
  </si>
  <si>
    <t>Room KKS ID</t>
    <phoneticPr fontId="3" type="Hiragana"/>
  </si>
  <si>
    <t>Rotate</t>
    <phoneticPr fontId="6" type="noConversion"/>
  </si>
  <si>
    <t>Adjacent Dicipline</t>
    <phoneticPr fontId="3" type="Hiragana"/>
  </si>
  <si>
    <t>Adjacent Room</t>
    <phoneticPr fontId="3" type="Hiragana"/>
  </si>
  <si>
    <t>RC</t>
    <phoneticPr fontId="6" type="noConversion"/>
  </si>
  <si>
    <t>Ground FL</t>
    <phoneticPr fontId="9" type="noConversion"/>
  </si>
  <si>
    <t>Deck Slab</t>
    <phoneticPr fontId="9" type="noConversion"/>
  </si>
  <si>
    <t/>
  </si>
  <si>
    <t>1F</t>
    <phoneticPr fontId="6" type="noConversion"/>
  </si>
  <si>
    <t>[Building List, 입찰 Tool 적용 규칙]</t>
    <phoneticPr fontId="9" type="noConversion"/>
  </si>
  <si>
    <t>No.</t>
    <phoneticPr fontId="9" type="noConversion"/>
  </si>
  <si>
    <t>Item</t>
    <phoneticPr fontId="9" type="noConversion"/>
  </si>
  <si>
    <t>팀 기준</t>
    <phoneticPr fontId="9" type="noConversion"/>
  </si>
  <si>
    <t>참고</t>
    <phoneticPr fontId="9" type="noConversion"/>
  </si>
  <si>
    <t>비고</t>
    <phoneticPr fontId="9" type="noConversion"/>
  </si>
  <si>
    <t>LOD100</t>
    <phoneticPr fontId="9" type="noConversion"/>
  </si>
  <si>
    <t>Room 객체만 모델링</t>
    <phoneticPr fontId="6" type="noConversion"/>
  </si>
  <si>
    <t>모든 물량은 Room 객체의 면적비, 부피비에 따라 산정</t>
    <phoneticPr fontId="6" type="noConversion"/>
  </si>
  <si>
    <t>LOD200</t>
    <phoneticPr fontId="9" type="noConversion"/>
  </si>
  <si>
    <t xml:space="preserve">1. 내부 마감 물량 : Room 객체의 정보에 따라 산출
    - 수량 정보 (면적, 길이) : Room Family 
    - WM 정보 : Room Family </t>
    <phoneticPr fontId="6" type="noConversion"/>
  </si>
  <si>
    <t>- 개별 마감, 마감 복합 Family : No Modeling
- Building List의 내부마감 정보 =&gt; Room Family에 반영</t>
    <phoneticPr fontId="6" type="noConversion"/>
  </si>
  <si>
    <t>No Modeling</t>
    <phoneticPr fontId="6" type="noConversion"/>
  </si>
  <si>
    <t>2. 외부 마감 물량 : Roof
    - 수량 정보 (면적, 길이) : Room Family 
    - WM : Room Family</t>
    <phoneticPr fontId="6" type="noConversion"/>
  </si>
  <si>
    <t>3. 외부 마감 물량 : Wall
    - 수량 정보 (면적, 길이) : Room Family 
    - WM : Room Family</t>
    <phoneticPr fontId="6" type="noConversion"/>
  </si>
  <si>
    <t>4. 내벽 Base Material
    - 수량 정보 (면적, 길이) : 내벽 Family (Base Material Only)
    - WM : 내벽 Family (Base Material Only)</t>
    <phoneticPr fontId="6" type="noConversion"/>
  </si>
  <si>
    <t>- Room Arrange에 따라 Room Family에서 내벽구간 자동 인식
- 모델링 자동, 벽체 Family 속성은 수동 지정 (RC Wall 포함)</t>
    <phoneticPr fontId="6" type="noConversion"/>
  </si>
  <si>
    <t>Modeling</t>
    <phoneticPr fontId="6" type="noConversion"/>
  </si>
  <si>
    <t>5. 외벽 Base Material
    - 수량 정보 (면적, 길이) : 외벽 Family (Base Material Only)
    - WM : 외벽 Family (Base Material Only)</t>
    <phoneticPr fontId="6" type="noConversion"/>
  </si>
  <si>
    <t>- Room Arrange에 따라 Room Family에서 외벽구간 자동 인식
- 모델링 자동, 벽체 Family 속성은 수동 지정 (RC Wall 포함)</t>
    <phoneticPr fontId="6" type="noConversion"/>
  </si>
  <si>
    <t>6. 구조 기초 물량
    - 수량 정보 (면적, 길이) : 기초 Family 
    - WM : 기초 Family (Cat.2 &amp;3 물량 포함)</t>
    <phoneticPr fontId="6" type="noConversion"/>
  </si>
  <si>
    <t>- 기초 터파기, UG Protection 반영된 기초 Family 사용</t>
    <phoneticPr fontId="6" type="noConversion"/>
  </si>
  <si>
    <t>7. 구조 기둥 물량
    - 수량 정보 (면적, 길이) : 기둥 Family 
    - WM : 기둥 Family (Cat.2 &amp;3 물량 포함)</t>
    <phoneticPr fontId="6" type="noConversion"/>
  </si>
  <si>
    <t>- 기둥 마감 물량은 Room Family에 의해 산출</t>
    <phoneticPr fontId="6" type="noConversion"/>
  </si>
  <si>
    <t>8. 구조 보 물량
    - 수량 정보 (면적, 길이) : 보 Family 
    - WM : 보 Family (Cat.2 &amp;3 물량 포함)</t>
    <phoneticPr fontId="6" type="noConversion"/>
  </si>
  <si>
    <t>- 보 마감 물량은 Room Family에 의해 산출</t>
    <phoneticPr fontId="6" type="noConversion"/>
  </si>
  <si>
    <t>9. 구조 슬라브 물량
    - 수량 정보 (면적, 길이) : Floor Family 
    - WM : Floor Family (Cat.2 &amp;3 물량 포함)</t>
    <phoneticPr fontId="6" type="noConversion"/>
  </si>
  <si>
    <t>- Roof 구체 Slab 포함</t>
    <phoneticPr fontId="6" type="noConversion"/>
  </si>
  <si>
    <t>Wall Base</t>
    <phoneticPr fontId="6" type="noConversion"/>
  </si>
  <si>
    <t>Interior Wall의 Finish와 Base Height만큼 중복 추가 산출
- Interior Wall의 Finish 산출 면적에서 Base면적 공제 미적용</t>
    <phoneticPr fontId="6" type="noConversion"/>
  </si>
  <si>
    <t>[AR] Building List (Issued)</t>
  </si>
  <si>
    <t>As of 2023-10-05</t>
  </si>
  <si>
    <t>No.</t>
  </si>
  <si>
    <t>Unit</t>
  </si>
  <si>
    <t>Project
Facility
Code</t>
  </si>
  <si>
    <t>Building Tag</t>
  </si>
  <si>
    <t>Database Code</t>
  </si>
  <si>
    <t>Building Name</t>
  </si>
  <si>
    <t>BD
w/o
BM</t>
  </si>
  <si>
    <t>Building/Shelter</t>
  </si>
  <si>
    <t>Green/
Brown</t>
  </si>
  <si>
    <t>NOS</t>
  </si>
  <si>
    <t>Size</t>
  </si>
  <si>
    <t>Pile Spec.</t>
  </si>
  <si>
    <t>Blast Design</t>
  </si>
  <si>
    <t>Fire
Proofing</t>
  </si>
  <si>
    <t>OHC/Hoist</t>
  </si>
  <si>
    <t>Sanitary</t>
  </si>
  <si>
    <t>Remark</t>
  </si>
  <si>
    <t>Type</t>
  </si>
  <si>
    <t>Superstructure</t>
  </si>
  <si>
    <t>Project WBS</t>
  </si>
  <si>
    <t>Story</t>
  </si>
  <si>
    <t>Floor</t>
  </si>
  <si>
    <t>W
(m)</t>
  </si>
  <si>
    <t>L
(m)</t>
  </si>
  <si>
    <t>H
(m)</t>
  </si>
  <si>
    <t>Area
(m2)</t>
  </si>
  <si>
    <t>Area
Deduction
(m2)</t>
  </si>
  <si>
    <t>Including
Total Area
(m2)</t>
  </si>
  <si>
    <t>Total Area
(m2)</t>
  </si>
  <si>
    <t>Volume
(m3)</t>
  </si>
  <si>
    <t>Resistance/
Resilence</t>
  </si>
  <si>
    <t>Pso
(psi)</t>
  </si>
  <si>
    <t>Duration
(ms)</t>
  </si>
  <si>
    <t>Total</t>
  </si>
  <si>
    <t>(Count)</t>
  </si>
  <si>
    <t>Info.</t>
  </si>
  <si>
    <t>1</t>
  </si>
  <si>
    <t>_</t>
  </si>
  <si>
    <t>00.20.00</t>
  </si>
  <si>
    <t>STB</t>
  </si>
  <si>
    <t>A302</t>
  </si>
  <si>
    <t>Steam Turbine Building</t>
  </si>
  <si>
    <t>ST</t>
  </si>
  <si>
    <t>Building(Steel)</t>
  </si>
  <si>
    <t>Green</t>
  </si>
  <si>
    <t>N/A</t>
  </si>
  <si>
    <t>1.1</t>
  </si>
  <si>
    <t>O</t>
  </si>
  <si>
    <t>Ground</t>
  </si>
  <si>
    <t>1.2</t>
  </si>
  <si>
    <t>Mezz.</t>
  </si>
  <si>
    <t>2</t>
  </si>
  <si>
    <t>STF</t>
  </si>
  <si>
    <t>A313</t>
  </si>
  <si>
    <t>Steam Turbine Foundation</t>
  </si>
  <si>
    <t>RC</t>
  </si>
  <si>
    <t>Shelter</t>
  </si>
  <si>
    <t>2.1</t>
  </si>
  <si>
    <t>Basement</t>
  </si>
  <si>
    <t>3</t>
  </si>
  <si>
    <t>00.70.00</t>
  </si>
  <si>
    <t>CCB</t>
  </si>
  <si>
    <t>A201</t>
  </si>
  <si>
    <t>Central Control &amp; Administration Building</t>
  </si>
  <si>
    <t>Building(RC)</t>
  </si>
  <si>
    <t>3.1</t>
  </si>
  <si>
    <t>3.2</t>
  </si>
  <si>
    <t>3.3</t>
  </si>
  <si>
    <t>2nd</t>
  </si>
  <si>
    <t>3.4</t>
  </si>
  <si>
    <t>3rd</t>
  </si>
  <si>
    <t>3.5</t>
  </si>
  <si>
    <t>4th</t>
  </si>
  <si>
    <t>4</t>
  </si>
  <si>
    <t>00.10.00</t>
  </si>
  <si>
    <t>SGB</t>
  </si>
  <si>
    <t>A504</t>
  </si>
  <si>
    <t>Service Gas Building</t>
  </si>
  <si>
    <t>RS</t>
  </si>
  <si>
    <t>4.1</t>
  </si>
  <si>
    <t>5</t>
  </si>
  <si>
    <t>00.50.00</t>
  </si>
  <si>
    <t>CDSH</t>
  </si>
  <si>
    <t>A103</t>
  </si>
  <si>
    <t xml:space="preserve">Chemical Dosing Shelter for HRSG </t>
  </si>
  <si>
    <t>OS</t>
  </si>
  <si>
    <t>5.1</t>
  </si>
  <si>
    <t>6</t>
  </si>
  <si>
    <t>CDSC</t>
  </si>
  <si>
    <t xml:space="preserve">Chemical Dosing Shelter for Cooling Tower </t>
  </si>
  <si>
    <t>6.1</t>
  </si>
  <si>
    <t>7</t>
  </si>
  <si>
    <t>00.21.00</t>
  </si>
  <si>
    <t>GCBS</t>
  </si>
  <si>
    <t>A901</t>
  </si>
  <si>
    <t>GCB Shelter for GT</t>
  </si>
  <si>
    <t>7.1</t>
  </si>
  <si>
    <t>Platform</t>
  </si>
  <si>
    <t>7.2</t>
  </si>
  <si>
    <t>8</t>
  </si>
  <si>
    <t>ASTS</t>
  </si>
  <si>
    <t>Ammonia Storage Shelter</t>
  </si>
  <si>
    <t>8.1</t>
  </si>
  <si>
    <t>9</t>
  </si>
  <si>
    <t>00.43.00</t>
  </si>
  <si>
    <t>FGSS</t>
  </si>
  <si>
    <t>A510</t>
  </si>
  <si>
    <t>Fuel Gas Supply System Shelter</t>
  </si>
  <si>
    <t>9.1</t>
  </si>
  <si>
    <t>FGGT</t>
  </si>
  <si>
    <t xml:space="preserve">Fuel Gas Supply Shelter for GT </t>
  </si>
  <si>
    <t>10.1</t>
  </si>
  <si>
    <t>GTF</t>
  </si>
  <si>
    <t>Gas Turbine Foundation</t>
  </si>
  <si>
    <t>11.1</t>
  </si>
  <si>
    <t>TG bay</t>
  </si>
  <si>
    <t>11.2</t>
  </si>
  <si>
    <t>Gen. bay</t>
  </si>
  <si>
    <t>TRB</t>
  </si>
  <si>
    <t>A312</t>
  </si>
  <si>
    <t>Transformer Building</t>
  </si>
  <si>
    <t>12.1</t>
  </si>
  <si>
    <t>History Memo</t>
  </si>
  <si>
    <t>Building Q'ty Summary</t>
  </si>
  <si>
    <t>Building Area Summary</t>
  </si>
  <si>
    <t>BD (Building) :</t>
  </si>
  <si>
    <t>OS (Open Shelter) :</t>
  </si>
  <si>
    <t>PS (Partially Open Shelter) :</t>
  </si>
  <si>
    <t>FD (Foundation) :</t>
  </si>
  <si>
    <t>Total :</t>
  </si>
  <si>
    <t>Project : 현대오일뱅크 대산 지역열병합 발전소 건설 공사</t>
  </si>
  <si>
    <t>Building : Central Control &amp; Administration Building</t>
  </si>
  <si>
    <t>Floor : Ground</t>
  </si>
  <si>
    <t>Standard Room</t>
  </si>
  <si>
    <t>Width
(m)</t>
  </si>
  <si>
    <t>Length
(m)</t>
  </si>
  <si>
    <t>C.H. or Height
(m)</t>
  </si>
  <si>
    <t>Rate
(m2/1p)</t>
  </si>
  <si>
    <t>Sort No.</t>
  </si>
  <si>
    <t>101 Central Control Room</t>
  </si>
  <si>
    <t>기본 면적으로  적용함. (Serverroom 면적 포함)</t>
  </si>
  <si>
    <t>102 Server Room</t>
  </si>
  <si>
    <t>Server Room</t>
  </si>
  <si>
    <t>103 Computer Room</t>
  </si>
  <si>
    <t>Computer Room</t>
  </si>
  <si>
    <t>104 Engineering Room</t>
  </si>
  <si>
    <t>Engineering Work Room</t>
  </si>
  <si>
    <t>105 Meeting Room</t>
  </si>
  <si>
    <t>Meeting Room</t>
  </si>
  <si>
    <t>106 Document Library</t>
  </si>
  <si>
    <t>Document Room</t>
  </si>
  <si>
    <t>107 Air Lock</t>
  </si>
  <si>
    <t>Air Lock</t>
  </si>
  <si>
    <t>108 Lobby</t>
  </si>
  <si>
    <t>Reception</t>
  </si>
  <si>
    <t>109 Corridor</t>
  </si>
  <si>
    <t>Corridor</t>
  </si>
  <si>
    <t>110 Conference Room</t>
  </si>
  <si>
    <t>Conference Room</t>
  </si>
  <si>
    <t xml:space="preserve">111 Canteen </t>
  </si>
  <si>
    <t>Canteen (Dining Room)</t>
  </si>
  <si>
    <t>112 Rest Room(M)</t>
  </si>
  <si>
    <t>Rest Room</t>
  </si>
  <si>
    <t>113 Rest Room(W)</t>
  </si>
  <si>
    <t>114 SFC Room</t>
  </si>
  <si>
    <t>FM200 cylinder room</t>
  </si>
  <si>
    <t>115 F.O. Tank Room</t>
  </si>
  <si>
    <t>Oil Room</t>
  </si>
  <si>
    <t>118 Locker room</t>
  </si>
  <si>
    <t>Locker room</t>
  </si>
  <si>
    <t>119 Shower room</t>
  </si>
  <si>
    <t>Shower room</t>
  </si>
  <si>
    <t>122 Toilet(M)</t>
  </si>
  <si>
    <t>123 Toilet(W)</t>
  </si>
  <si>
    <t>124 Toilet(UA-M)</t>
  </si>
  <si>
    <t>125 Toilet(UA-W)</t>
  </si>
  <si>
    <t>126 Stair case</t>
  </si>
  <si>
    <t>Stair case</t>
  </si>
  <si>
    <t>Area Validation</t>
  </si>
  <si>
    <t xml:space="preserve">Total Room Area (m2, A) : </t>
  </si>
  <si>
    <t xml:space="preserve">Total Floor Area (m2, B) : </t>
  </si>
  <si>
    <t xml:space="preserve">Deviation (m2, B-A) : </t>
  </si>
  <si>
    <t>Style No (Key Name)</t>
  </si>
  <si>
    <t>Ext Finish Style Name</t>
    <phoneticPr fontId="6" type="noConversion"/>
  </si>
  <si>
    <t>Roof Finish Style Name</t>
    <phoneticPr fontId="6" type="noConversion"/>
  </si>
  <si>
    <t>Base Material Roof</t>
    <phoneticPr fontId="6" type="noConversion"/>
  </si>
  <si>
    <t>Concrete Roof</t>
  </si>
  <si>
    <t>Concrete Roof</t>
    <phoneticPr fontId="6" type="noConversion"/>
  </si>
  <si>
    <t>Style Name (Key Name)</t>
    <phoneticPr fontId="6" type="noConversion"/>
  </si>
  <si>
    <t>Shutter / Sliding / Hanger / Swing / Revolving / Folding</t>
  </si>
  <si>
    <t>Style No</t>
  </si>
  <si>
    <t>Style Name (Key Name)</t>
  </si>
  <si>
    <t>Double_Door+Transsom</t>
  </si>
  <si>
    <t>Double_Door+Transsom</t>
    <phoneticPr fontId="6" type="noConversion"/>
  </si>
  <si>
    <t>Transsom</t>
    <phoneticPr fontId="6" type="noConversion"/>
  </si>
  <si>
    <t>Combination Type</t>
  </si>
  <si>
    <t>Skylight</t>
  </si>
  <si>
    <t>MISC</t>
  </si>
  <si>
    <t>Louver</t>
  </si>
  <si>
    <t>Steel Window</t>
  </si>
  <si>
    <t>Aluminum Window</t>
  </si>
  <si>
    <t>uPVC Window</t>
  </si>
  <si>
    <t>Blast Resistant Window</t>
  </si>
  <si>
    <t>Bullet-Proof Steel Window</t>
  </si>
  <si>
    <t>Fix + Awning</t>
  </si>
  <si>
    <t>Shutter</t>
  </si>
  <si>
    <t>Sliding</t>
  </si>
  <si>
    <t>Swing</t>
  </si>
  <si>
    <t>Revolving</t>
  </si>
  <si>
    <t>Folding</t>
  </si>
  <si>
    <t>SULFUR LOADING CONTROL BD</t>
    <phoneticPr fontId="6" type="noConversion"/>
  </si>
  <si>
    <t>1F</t>
  </si>
  <si>
    <t>SHOWER ROOM</t>
  </si>
  <si>
    <t>EWH ROOM</t>
  </si>
  <si>
    <t>STORE</t>
  </si>
  <si>
    <t>TELECOMS ROOM</t>
  </si>
  <si>
    <t>CORRIDOR</t>
  </si>
  <si>
    <t>AIR LOCK</t>
  </si>
  <si>
    <t>PRAYER ROOM</t>
  </si>
  <si>
    <t>BREAK ROOM</t>
  </si>
  <si>
    <t>JANITOR</t>
  </si>
  <si>
    <t>MECHANICAL ROOM [F-1]</t>
  </si>
  <si>
    <t>CONTROL ROOM [F-1]</t>
  </si>
  <si>
    <t>LIBRARY</t>
  </si>
  <si>
    <t>SHIFT SUPERVISOR/DAY SUPERVISOR</t>
  </si>
  <si>
    <t>RACK ROOM [F-1]</t>
  </si>
  <si>
    <t>LOCKER</t>
  </si>
  <si>
    <t>ABLUTIONS</t>
  </si>
  <si>
    <t>ELECTRICAL ROOM(SS08) [F-1]</t>
  </si>
  <si>
    <t>BATTERY ROOM [F-1]</t>
  </si>
  <si>
    <t>DRIVERS LOUNGE</t>
  </si>
  <si>
    <t>TOILETS</t>
  </si>
  <si>
    <t>MAINTENANCE WORKSHOP [F-1]</t>
  </si>
  <si>
    <t>Non-Slip Unglazed Ceramic Tile on Screed + Liquid Waterproofing</t>
  </si>
  <si>
    <t>W32C</t>
  </si>
  <si>
    <t>Glazed Ceramic Tile on Cement Plaster</t>
  </si>
  <si>
    <t>Suspended Moisture Resistant Tiled Ceiling (T-Bar)</t>
  </si>
  <si>
    <t>Non-Slip Unglazed Ceramic Tile on Screed</t>
  </si>
  <si>
    <t>Suspended Acoustic Tiled Ceiling (T-Bar)</t>
  </si>
  <si>
    <t>Vinyl Tile on Screed</t>
  </si>
  <si>
    <t>Coved Vinyl Tile</t>
  </si>
  <si>
    <t>W11</t>
  </si>
  <si>
    <t>2 Coats of Non-Conductive &amp; Fire Retardant White Color Paint on Thk.13 Cement Plaster</t>
  </si>
  <si>
    <t>Acrylic Emulsion Paint on Fair Faced Concrete</t>
  </si>
  <si>
    <t>F34A-1</t>
  </si>
  <si>
    <t>Carpet Tile on Screed</t>
  </si>
  <si>
    <t>Coved Ceramic Tile</t>
  </si>
  <si>
    <t>W32B-1</t>
  </si>
  <si>
    <t>Non-Slip Epoxy Paint on Steel Trowel Finish</t>
  </si>
  <si>
    <t>Non-Slip Epoxy Paint on Screed</t>
  </si>
  <si>
    <t>Acid Resistant Ceramic Tile on Screed</t>
  </si>
  <si>
    <t>Acid Resistant Ceramic Tile</t>
  </si>
  <si>
    <t>Acid Resistant Paint on Cement Plaster</t>
  </si>
  <si>
    <t>Vinyl Tile on Screed + Matwell</t>
  </si>
  <si>
    <t>Glazed Ceramic Tile (&lt;=2100) / Acrylic Emulsion Paint (&gt;2100) on Cement Plaster</t>
  </si>
  <si>
    <t>Anti-Dust Epoxy Paint on Steel trowel Finish + Anti-Static Vinyl Tile on Raised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</si>
</sst>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0.0"/>
    <numFmt numFmtId="178" formatCode="#,##0.0"/>
    <numFmt numFmtId="179" formatCode="#,###.00"/>
    <numFmt numFmtId="180" formatCode="#,###"/>
  </numFmts>
  <fonts count="8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8"/>
      <color rgb="FF0000FF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</patternFill>
    </fill>
    <fill>
      <patternFill patternType="solid">
        <fgColor rgb="FFF0F8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6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7" fillId="0" borderId="0"/>
    <xf numFmtId="0" fontId="1" fillId="0" borderId="0">
      <alignment vertical="center"/>
    </xf>
  </cellStyleXfs>
  <cellXfs count="348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7" fontId="13" fillId="7" borderId="1" xfId="2" applyNumberFormat="1" applyFont="1" applyFill="1" applyBorder="1" applyAlignment="1">
      <alignment horizontal="right" vertical="center" wrapText="1"/>
    </xf>
    <xf numFmtId="176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left" vertical="center" wrapText="1"/>
    </xf>
    <xf numFmtId="0" fontId="17" fillId="12" borderId="6" xfId="4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left" vertical="center" wrapText="1"/>
    </xf>
    <xf numFmtId="0" fontId="18" fillId="12" borderId="6" xfId="4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quotePrefix="1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 wrapText="1" indent="1"/>
    </xf>
    <xf numFmtId="0" fontId="23" fillId="0" borderId="1" xfId="0" applyFont="1" applyBorder="1" applyAlignment="1">
      <alignment horizontal="center" vertical="center" wrapText="1"/>
    </xf>
    <xf numFmtId="0" fontId="26" fillId="0" borderId="0" xfId="0" applyFont="1"/>
    <xf numFmtId="0" fontId="24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vertical="center"/>
    </xf>
    <xf numFmtId="1" fontId="26" fillId="15" borderId="8" xfId="0" applyNumberFormat="1" applyFont="1" applyFill="1" applyBorder="1" applyAlignment="1">
      <alignment horizontal="center" vertical="center" wrapText="1"/>
    </xf>
    <xf numFmtId="1" fontId="26" fillId="15" borderId="7" xfId="0" applyNumberFormat="1" applyFont="1" applyFill="1" applyBorder="1" applyAlignment="1">
      <alignment horizontal="center" vertical="center" wrapText="1"/>
    </xf>
    <xf numFmtId="1" fontId="26" fillId="9" borderId="8" xfId="0" applyNumberFormat="1" applyFont="1" applyFill="1" applyBorder="1" applyAlignment="1">
      <alignment vertical="center" wrapText="1"/>
    </xf>
    <xf numFmtId="1" fontId="26" fillId="9" borderId="7" xfId="0" applyNumberFormat="1" applyFont="1" applyFill="1" applyBorder="1" applyAlignment="1">
      <alignment vertical="center" wrapText="1"/>
    </xf>
    <xf numFmtId="0" fontId="28" fillId="4" borderId="1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4" borderId="10" xfId="0" applyFont="1" applyFill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1" fontId="26" fillId="5" borderId="8" xfId="0" applyNumberFormat="1" applyFont="1" applyFill="1" applyBorder="1" applyAlignment="1">
      <alignment horizontal="center" vertical="center" wrapText="1"/>
    </xf>
    <xf numFmtId="1" fontId="26" fillId="5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1" fontId="26" fillId="5" borderId="11" xfId="0" applyNumberFormat="1" applyFont="1" applyFill="1" applyBorder="1" applyAlignment="1">
      <alignment horizontal="center" vertical="center" wrapText="1"/>
    </xf>
    <xf numFmtId="1" fontId="26" fillId="15" borderId="11" xfId="0" applyNumberFormat="1" applyFont="1" applyFill="1" applyBorder="1" applyAlignment="1">
      <alignment horizontal="center" vertical="center" wrapText="1"/>
    </xf>
    <xf numFmtId="1" fontId="26" fillId="9" borderId="11" xfId="0" applyNumberFormat="1" applyFont="1" applyFill="1" applyBorder="1" applyAlignment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31" fillId="5" borderId="1" xfId="2" applyFont="1" applyFill="1" applyBorder="1" applyAlignment="1">
      <alignment horizontal="center" vertical="center" wrapText="1"/>
    </xf>
    <xf numFmtId="0" fontId="32" fillId="5" borderId="1" xfId="2" applyFont="1" applyFill="1" applyBorder="1" applyAlignment="1">
      <alignment horizontal="center" vertical="center" wrapText="1"/>
    </xf>
    <xf numFmtId="0" fontId="33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Font="1" applyFill="1" applyBorder="1" applyAlignment="1">
      <alignment horizontal="center" vertical="center" wrapText="1"/>
    </xf>
    <xf numFmtId="0" fontId="17" fillId="6" borderId="6" xfId="4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4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Font="1" applyFill="1" applyBorder="1" applyAlignment="1">
      <alignment horizontal="center" vertical="center" wrapText="1"/>
    </xf>
    <xf numFmtId="0" fontId="17" fillId="16" borderId="6" xfId="4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vertical="center"/>
    </xf>
    <xf numFmtId="1" fontId="35" fillId="0" borderId="1" xfId="0" applyNumberFormat="1" applyFont="1" applyBorder="1" applyAlignment="1">
      <alignment horizontal="left" vertical="center"/>
    </xf>
    <xf numFmtId="1" fontId="36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right" vertical="center"/>
    </xf>
    <xf numFmtId="1" fontId="37" fillId="0" borderId="1" xfId="0" quotePrefix="1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1" fontId="38" fillId="0" borderId="1" xfId="0" applyNumberFormat="1" applyFont="1" applyBorder="1" applyAlignment="1">
      <alignment horizontal="left" vertical="center"/>
    </xf>
    <xf numFmtId="178" fontId="37" fillId="0" borderId="1" xfId="0" applyNumberFormat="1" applyFont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3" fontId="37" fillId="0" borderId="1" xfId="0" applyNumberFormat="1" applyFont="1" applyBorder="1" applyAlignment="1">
      <alignment horizontal="right" vertical="center"/>
    </xf>
    <xf numFmtId="178" fontId="39" fillId="0" borderId="1" xfId="0" applyNumberFormat="1" applyFont="1" applyBorder="1" applyAlignment="1">
      <alignment horizontal="left" vertical="center" wrapText="1"/>
    </xf>
    <xf numFmtId="178" fontId="39" fillId="0" borderId="1" xfId="0" applyNumberFormat="1" applyFont="1" applyBorder="1" applyAlignment="1">
      <alignment horizontal="right" vertical="center" wrapText="1"/>
    </xf>
    <xf numFmtId="178" fontId="37" fillId="0" borderId="1" xfId="0" applyNumberFormat="1" applyFont="1" applyBorder="1" applyAlignment="1">
      <alignment horizontal="center" vertical="center"/>
    </xf>
    <xf numFmtId="1" fontId="12" fillId="8" borderId="2" xfId="0" applyNumberFormat="1" applyFont="1" applyFill="1" applyBorder="1" applyAlignment="1">
      <alignment horizontal="left" vertical="center"/>
    </xf>
    <xf numFmtId="1" fontId="37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8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8" fontId="40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37" fillId="8" borderId="1" xfId="0" applyNumberFormat="1" applyFont="1" applyFill="1" applyBorder="1" applyAlignment="1">
      <alignment horizontal="left" vertical="center"/>
    </xf>
    <xf numFmtId="1" fontId="37" fillId="0" borderId="1" xfId="0" applyNumberFormat="1" applyFont="1" applyBorder="1" applyAlignment="1">
      <alignment horizontal="right" vertical="center" wrapText="1"/>
    </xf>
    <xf numFmtId="0" fontId="37" fillId="0" borderId="1" xfId="0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1" fillId="0" borderId="1" xfId="0" applyFont="1" applyBorder="1" applyAlignment="1">
      <alignment vertical="center"/>
    </xf>
    <xf numFmtId="49" fontId="42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1" fillId="0" borderId="2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49" fontId="42" fillId="2" borderId="3" xfId="4" applyNumberFormat="1" applyFont="1" applyFill="1" applyBorder="1" applyAlignment="1">
      <alignment horizontal="left" vertical="center" wrapText="1"/>
    </xf>
    <xf numFmtId="0" fontId="41" fillId="0" borderId="4" xfId="0" applyFont="1" applyBorder="1" applyAlignment="1">
      <alignment vertical="center"/>
    </xf>
    <xf numFmtId="0" fontId="46" fillId="18" borderId="1" xfId="0" applyFont="1" applyFill="1" applyBorder="1" applyAlignment="1">
      <alignment horizontal="center" vertical="center" wrapText="1"/>
    </xf>
    <xf numFmtId="0" fontId="46" fillId="18" borderId="1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vertical="center"/>
    </xf>
    <xf numFmtId="0" fontId="41" fillId="3" borderId="11" xfId="0" applyFont="1" applyFill="1" applyBorder="1" applyAlignment="1">
      <alignment vertical="center"/>
    </xf>
    <xf numFmtId="0" fontId="41" fillId="3" borderId="7" xfId="0" applyFont="1" applyFill="1" applyBorder="1" applyAlignment="1">
      <alignment vertical="center"/>
    </xf>
    <xf numFmtId="0" fontId="41" fillId="3" borderId="2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 wrapText="1"/>
    </xf>
    <xf numFmtId="0" fontId="41" fillId="3" borderId="4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41" fillId="3" borderId="13" xfId="0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0" fontId="17" fillId="2" borderId="6" xfId="0" applyFont="1" applyFill="1" applyBorder="1" applyAlignment="1">
      <alignment horizontal="left" vertical="center" readingOrder="1"/>
    </xf>
    <xf numFmtId="4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left" vertical="center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" fillId="0" borderId="0" xfId="6">
      <alignment vertical="center"/>
    </xf>
    <xf numFmtId="0" fontId="48" fillId="0" borderId="14" xfId="6" applyFont="1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3" fontId="49" fillId="0" borderId="14" xfId="6" applyNumberFormat="1" applyFont="1" applyBorder="1" applyAlignment="1">
      <alignment horizontal="right" vertical="center"/>
    </xf>
    <xf numFmtId="0" fontId="49" fillId="0" borderId="14" xfId="6" applyFont="1" applyBorder="1" applyAlignment="1">
      <alignment horizontal="left" vertical="center"/>
    </xf>
    <xf numFmtId="179" fontId="49" fillId="0" borderId="14" xfId="6" applyNumberFormat="1" applyFont="1" applyBorder="1" applyAlignment="1">
      <alignment horizontal="right" vertical="center"/>
    </xf>
    <xf numFmtId="180" fontId="49" fillId="0" borderId="14" xfId="6" applyNumberFormat="1" applyFont="1" applyBorder="1" applyAlignment="1">
      <alignment horizontal="right" vertical="center"/>
    </xf>
    <xf numFmtId="3" fontId="49" fillId="0" borderId="15" xfId="6" applyNumberFormat="1" applyFont="1" applyBorder="1" applyAlignment="1">
      <alignment horizontal="right" vertical="center"/>
    </xf>
    <xf numFmtId="0" fontId="49" fillId="0" borderId="15" xfId="6" applyFont="1" applyBorder="1" applyAlignment="1">
      <alignment horizontal="left" vertical="center"/>
    </xf>
    <xf numFmtId="179" fontId="49" fillId="0" borderId="15" xfId="6" applyNumberFormat="1" applyFont="1" applyBorder="1" applyAlignment="1">
      <alignment horizontal="right" vertical="center"/>
    </xf>
    <xf numFmtId="180" fontId="49" fillId="0" borderId="15" xfId="6" applyNumberFormat="1" applyFont="1" applyBorder="1" applyAlignment="1">
      <alignment horizontal="right" vertical="center"/>
    </xf>
    <xf numFmtId="0" fontId="50" fillId="8" borderId="8" xfId="6" applyFont="1" applyFill="1" applyBorder="1" applyAlignment="1">
      <alignment horizontal="center" vertical="center"/>
    </xf>
    <xf numFmtId="0" fontId="50" fillId="8" borderId="8" xfId="6" applyFont="1" applyFill="1" applyBorder="1" applyAlignment="1">
      <alignment horizontal="center" vertical="center" wrapText="1"/>
    </xf>
    <xf numFmtId="0" fontId="1" fillId="3" borderId="16" xfId="6" applyFill="1" applyBorder="1">
      <alignment vertical="center"/>
    </xf>
    <xf numFmtId="0" fontId="1" fillId="3" borderId="0" xfId="6" applyFill="1">
      <alignment vertical="center"/>
    </xf>
    <xf numFmtId="0" fontId="51" fillId="3" borderId="0" xfId="6" applyFont="1" applyFill="1" applyAlignment="1">
      <alignment horizontal="left" vertical="center"/>
    </xf>
    <xf numFmtId="0" fontId="52" fillId="3" borderId="0" xfId="6" applyFont="1" applyFill="1" applyAlignment="1">
      <alignment horizontal="left" vertical="center"/>
    </xf>
    <xf numFmtId="0" fontId="53" fillId="3" borderId="0" xfId="6" applyFont="1" applyFill="1">
      <alignment vertical="center"/>
    </xf>
    <xf numFmtId="0" fontId="51" fillId="3" borderId="0" xfId="6" applyFont="1" applyFill="1" applyAlignment="1">
      <alignment horizontal="right" vertical="center"/>
    </xf>
    <xf numFmtId="0" fontId="51" fillId="3" borderId="0" xfId="6" applyFont="1" applyFill="1">
      <alignment vertical="center"/>
    </xf>
    <xf numFmtId="49" fontId="17" fillId="2" borderId="6" xfId="0" applyNumberFormat="1" applyFont="1" applyFill="1" applyBorder="1" applyAlignment="1">
      <alignment horizontal="left" vertical="center" wrapText="1" readingOrder="1"/>
    </xf>
    <xf numFmtId="0" fontId="17" fillId="2" borderId="6" xfId="0" applyFont="1" applyFill="1" applyBorder="1" applyAlignment="1">
      <alignment horizontal="left" vertical="center" wrapText="1" readingOrder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41" fillId="21" borderId="1" xfId="0" applyFont="1" applyFill="1" applyBorder="1" applyAlignment="1">
      <alignment vertical="center"/>
    </xf>
    <xf numFmtId="49" fontId="42" fillId="21" borderId="1" xfId="4" applyNumberFormat="1" applyFont="1" applyFill="1" applyBorder="1" applyAlignment="1">
      <alignment horizontal="left" vertical="center" wrapText="1"/>
    </xf>
    <xf numFmtId="0" fontId="45" fillId="21" borderId="1" xfId="0" applyFont="1" applyFill="1" applyBorder="1" applyAlignment="1">
      <alignment vertical="center" wrapText="1"/>
    </xf>
    <xf numFmtId="0" fontId="41" fillId="21" borderId="3" xfId="0" applyFont="1" applyFill="1" applyBorder="1" applyAlignment="1">
      <alignment vertical="center"/>
    </xf>
    <xf numFmtId="49" fontId="42" fillId="21" borderId="3" xfId="4" applyNumberFormat="1" applyFont="1" applyFill="1" applyBorder="1" applyAlignment="1">
      <alignment horizontal="left" vertical="center" wrapText="1"/>
    </xf>
    <xf numFmtId="49" fontId="17" fillId="21" borderId="1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/>
    </xf>
    <xf numFmtId="49" fontId="18" fillId="21" borderId="1" xfId="4" applyNumberFormat="1" applyFont="1" applyFill="1" applyBorder="1" applyAlignment="1">
      <alignment horizontal="left" vertical="center" wrapText="1"/>
    </xf>
    <xf numFmtId="0" fontId="45" fillId="21" borderId="0" xfId="0" applyFont="1" applyFill="1" applyAlignment="1">
      <alignment vertical="center" wrapText="1"/>
    </xf>
    <xf numFmtId="49" fontId="44" fillId="21" borderId="3" xfId="4" applyNumberFormat="1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/>
    </xf>
    <xf numFmtId="0" fontId="56" fillId="7" borderId="0" xfId="0" applyFont="1" applyFill="1" applyAlignment="1">
      <alignment vertical="center"/>
    </xf>
    <xf numFmtId="0" fontId="57" fillId="7" borderId="0" xfId="0" applyFont="1" applyFill="1" applyAlignment="1">
      <alignment vertical="center"/>
    </xf>
    <xf numFmtId="0" fontId="57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56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 wrapText="1"/>
    </xf>
    <xf numFmtId="0" fontId="58" fillId="7" borderId="0" xfId="0" applyFont="1" applyFill="1" applyAlignment="1">
      <alignment vertical="center"/>
    </xf>
    <xf numFmtId="0" fontId="54" fillId="0" borderId="1" xfId="0" quotePrefix="1" applyFont="1" applyBorder="1" applyAlignment="1">
      <alignment vertical="center" wrapText="1"/>
    </xf>
    <xf numFmtId="0" fontId="46" fillId="18" borderId="8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vertical="center" wrapText="1"/>
    </xf>
    <xf numFmtId="0" fontId="46" fillId="22" borderId="1" xfId="0" applyFont="1" applyFill="1" applyBorder="1" applyAlignment="1">
      <alignment vertical="center" wrapText="1"/>
    </xf>
    <xf numFmtId="0" fontId="58" fillId="7" borderId="0" xfId="0" applyFont="1" applyFill="1" applyAlignment="1">
      <alignment vertical="center" wrapText="1"/>
    </xf>
    <xf numFmtId="0" fontId="45" fillId="0" borderId="0" xfId="0" applyFont="1" applyAlignment="1">
      <alignment vertical="center" wrapText="1"/>
    </xf>
    <xf numFmtId="0" fontId="60" fillId="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2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0" fillId="7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55" fillId="0" borderId="1" xfId="0" quotePrefix="1" applyFont="1" applyBorder="1" applyAlignment="1">
      <alignment vertical="center" wrapText="1"/>
    </xf>
    <xf numFmtId="49" fontId="45" fillId="21" borderId="1" xfId="4" applyNumberFormat="1" applyFont="1" applyFill="1" applyBorder="1" applyAlignment="1">
      <alignment horizontal="left" vertical="center" wrapText="1"/>
    </xf>
    <xf numFmtId="0" fontId="54" fillId="22" borderId="1" xfId="0" applyFont="1" applyFill="1" applyBorder="1" applyAlignment="1">
      <alignment vertical="center" wrapText="1"/>
    </xf>
    <xf numFmtId="0" fontId="63" fillId="21" borderId="1" xfId="0" applyFont="1" applyFill="1" applyBorder="1" applyAlignment="1">
      <alignment vertical="center"/>
    </xf>
    <xf numFmtId="0" fontId="64" fillId="21" borderId="1" xfId="0" applyFont="1" applyFill="1" applyBorder="1" applyAlignment="1">
      <alignment vertical="center" wrapText="1"/>
    </xf>
    <xf numFmtId="0" fontId="43" fillId="21" borderId="1" xfId="0" applyFont="1" applyFill="1" applyBorder="1" applyAlignment="1">
      <alignment vertical="center"/>
    </xf>
    <xf numFmtId="0" fontId="43" fillId="21" borderId="1" xfId="0" applyFont="1" applyFill="1" applyBorder="1" applyAlignment="1">
      <alignment vertical="center" wrapText="1"/>
    </xf>
    <xf numFmtId="49" fontId="65" fillId="21" borderId="1" xfId="4" applyNumberFormat="1" applyFont="1" applyFill="1" applyBorder="1" applyAlignment="1">
      <alignment horizontal="left" vertical="center" wrapText="1"/>
    </xf>
    <xf numFmtId="1" fontId="26" fillId="5" borderId="1" xfId="0" applyNumberFormat="1" applyFont="1" applyFill="1" applyBorder="1" applyAlignment="1">
      <alignment horizontal="center" vertical="center" wrapText="1"/>
    </xf>
    <xf numFmtId="1" fontId="26" fillId="15" borderId="1" xfId="0" applyNumberFormat="1" applyFont="1" applyFill="1" applyBorder="1" applyAlignment="1">
      <alignment horizontal="center" vertical="center" wrapText="1"/>
    </xf>
    <xf numFmtId="1" fontId="26" fillId="9" borderId="1" xfId="0" applyNumberFormat="1" applyFont="1" applyFill="1" applyBorder="1" applyAlignment="1">
      <alignment vertical="center" wrapText="1"/>
    </xf>
    <xf numFmtId="0" fontId="43" fillId="0" borderId="1" xfId="0" applyFont="1" applyBorder="1" applyAlignment="1">
      <alignment vertical="center"/>
    </xf>
    <xf numFmtId="49" fontId="43" fillId="2" borderId="1" xfId="4" applyNumberFormat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 wrapText="1"/>
    </xf>
    <xf numFmtId="0" fontId="66" fillId="21" borderId="1" xfId="0" applyFont="1" applyFill="1" applyBorder="1" applyAlignment="1">
      <alignment vertical="center"/>
    </xf>
    <xf numFmtId="0" fontId="66" fillId="21" borderId="1" xfId="0" applyFont="1" applyFill="1" applyBorder="1" applyAlignment="1">
      <alignment vertical="center" wrapText="1"/>
    </xf>
    <xf numFmtId="49" fontId="43" fillId="21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1" fontId="14" fillId="0" borderId="2" xfId="2" applyNumberFormat="1" applyFont="1" applyBorder="1" applyAlignment="1">
      <alignment horizontal="left" vertical="center"/>
    </xf>
    <xf numFmtId="1" fontId="14" fillId="0" borderId="3" xfId="2" applyNumberFormat="1" applyFont="1" applyBorder="1" applyAlignment="1">
      <alignment horizontal="left" vertical="center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0" fontId="43" fillId="3" borderId="2" xfId="0" applyFont="1" applyFill="1" applyBorder="1" applyAlignment="1">
      <alignment vertical="center"/>
    </xf>
    <xf numFmtId="0" fontId="43" fillId="3" borderId="3" xfId="0" applyFont="1" applyFill="1" applyBorder="1" applyAlignment="1">
      <alignment vertical="center" wrapText="1"/>
    </xf>
    <xf numFmtId="0" fontId="61" fillId="22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44" fillId="0" borderId="0" xfId="0" applyFont="1" applyAlignment="1">
      <alignment vertical="center"/>
    </xf>
    <xf numFmtId="0" fontId="68" fillId="7" borderId="0" xfId="0" applyFont="1" applyFill="1" applyAlignment="1">
      <alignment vertical="center"/>
    </xf>
    <xf numFmtId="0" fontId="69" fillId="0" borderId="0" xfId="0" applyFont="1" applyAlignment="1">
      <alignment vertical="center"/>
    </xf>
    <xf numFmtId="49" fontId="47" fillId="21" borderId="1" xfId="4" applyNumberFormat="1" applyFont="1" applyFill="1" applyBorder="1" applyAlignment="1">
      <alignment horizontal="left" vertical="center" wrapText="1"/>
    </xf>
    <xf numFmtId="49" fontId="70" fillId="21" borderId="1" xfId="4" applyNumberFormat="1" applyFont="1" applyFill="1" applyBorder="1" applyAlignment="1">
      <alignment horizontal="left" vertical="center" wrapText="1"/>
    </xf>
    <xf numFmtId="49" fontId="71" fillId="21" borderId="1" xfId="4" applyNumberFormat="1" applyFont="1" applyFill="1" applyBorder="1" applyAlignment="1">
      <alignment horizontal="left" vertical="center" wrapText="1"/>
    </xf>
    <xf numFmtId="49" fontId="72" fillId="21" borderId="1" xfId="4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6" fillId="2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  <xf numFmtId="49" fontId="47" fillId="2" borderId="1" xfId="4" applyNumberFormat="1" applyFont="1" applyFill="1" applyBorder="1" applyAlignment="1">
      <alignment horizontal="left" vertical="center" wrapText="1"/>
    </xf>
    <xf numFmtId="49" fontId="71" fillId="2" borderId="1" xfId="4" applyNumberFormat="1" applyFont="1" applyFill="1" applyBorder="1" applyAlignment="1">
      <alignment horizontal="left" vertical="center" wrapText="1"/>
    </xf>
    <xf numFmtId="49" fontId="47" fillId="2" borderId="6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 wrapText="1"/>
    </xf>
    <xf numFmtId="0" fontId="46" fillId="23" borderId="8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vertical="center" wrapText="1"/>
    </xf>
    <xf numFmtId="49" fontId="44" fillId="21" borderId="1" xfId="4" applyNumberFormat="1" applyFont="1" applyFill="1" applyBorder="1" applyAlignment="1">
      <alignment horizontal="left" vertical="center" wrapText="1"/>
    </xf>
    <xf numFmtId="49" fontId="70" fillId="2" borderId="1" xfId="4" applyNumberFormat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/>
    </xf>
    <xf numFmtId="0" fontId="73" fillId="6" borderId="2" xfId="0" applyFont="1" applyFill="1" applyBorder="1" applyAlignment="1">
      <alignment horizontal="left" vertical="center"/>
    </xf>
    <xf numFmtId="0" fontId="46" fillId="6" borderId="3" xfId="0" applyFont="1" applyFill="1" applyBorder="1" applyAlignment="1">
      <alignment horizontal="left" vertical="center"/>
    </xf>
    <xf numFmtId="0" fontId="46" fillId="6" borderId="4" xfId="0" applyFont="1" applyFill="1" applyBorder="1" applyAlignment="1">
      <alignment horizontal="left" vertical="center"/>
    </xf>
    <xf numFmtId="0" fontId="46" fillId="3" borderId="11" xfId="0" applyFont="1" applyFill="1" applyBorder="1" applyAlignment="1">
      <alignment vertical="center" wrapText="1"/>
    </xf>
    <xf numFmtId="0" fontId="46" fillId="6" borderId="2" xfId="0" applyFont="1" applyFill="1" applyBorder="1" applyAlignment="1">
      <alignment horizontal="left" vertical="center"/>
    </xf>
    <xf numFmtId="0" fontId="46" fillId="6" borderId="3" xfId="0" applyFont="1" applyFill="1" applyBorder="1" applyAlignment="1">
      <alignment horizontal="center" vertical="center" wrapText="1"/>
    </xf>
    <xf numFmtId="0" fontId="46" fillId="6" borderId="3" xfId="0" applyFont="1" applyFill="1" applyBorder="1" applyAlignment="1">
      <alignment horizontal="center" vertical="center"/>
    </xf>
    <xf numFmtId="0" fontId="46" fillId="6" borderId="4" xfId="0" applyFont="1" applyFill="1" applyBorder="1" applyAlignment="1">
      <alignment horizontal="center" vertical="center"/>
    </xf>
    <xf numFmtId="0" fontId="73" fillId="6" borderId="3" xfId="0" applyFont="1" applyFill="1" applyBorder="1" applyAlignment="1">
      <alignment horizontal="left" vertical="center"/>
    </xf>
    <xf numFmtId="49" fontId="41" fillId="21" borderId="1" xfId="4" applyNumberFormat="1" applyFont="1" applyFill="1" applyBorder="1" applyAlignment="1">
      <alignment horizontal="left" vertical="center" wrapText="1"/>
    </xf>
    <xf numFmtId="49" fontId="41" fillId="2" borderId="1" xfId="4" applyNumberFormat="1" applyFont="1" applyFill="1" applyBorder="1" applyAlignment="1">
      <alignment horizontal="left" vertical="center" wrapText="1"/>
    </xf>
    <xf numFmtId="0" fontId="43" fillId="3" borderId="1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 wrapText="1"/>
    </xf>
    <xf numFmtId="0" fontId="41" fillId="3" borderId="1" xfId="0" applyFont="1" applyFill="1" applyBorder="1" applyAlignment="1">
      <alignment vertical="center"/>
    </xf>
    <xf numFmtId="49" fontId="17" fillId="3" borderId="1" xfId="4" applyNumberFormat="1" applyFont="1" applyFill="1" applyBorder="1" applyAlignment="1">
      <alignment horizontal="left" vertical="center" wrapText="1"/>
    </xf>
    <xf numFmtId="0" fontId="46" fillId="3" borderId="11" xfId="0" applyFont="1" applyFill="1" applyBorder="1" applyAlignment="1">
      <alignment horizontal="left" vertical="center" wrapText="1"/>
    </xf>
    <xf numFmtId="0" fontId="46" fillId="21" borderId="1" xfId="0" applyFont="1" applyFill="1" applyBorder="1" applyAlignment="1">
      <alignment vertical="center"/>
    </xf>
    <xf numFmtId="49" fontId="46" fillId="21" borderId="1" xfId="4" applyNumberFormat="1" applyFont="1" applyFill="1" applyBorder="1" applyAlignment="1">
      <alignment horizontal="left" vertical="center" wrapText="1"/>
    </xf>
    <xf numFmtId="49" fontId="41" fillId="2" borderId="1" xfId="4" applyNumberFormat="1" applyFont="1" applyFill="1" applyBorder="1" applyAlignment="1">
      <alignment horizontal="center" vertical="center" wrapText="1"/>
    </xf>
    <xf numFmtId="0" fontId="74" fillId="0" borderId="0" xfId="0" applyFont="1" applyAlignment="1">
      <alignment vertical="center"/>
    </xf>
    <xf numFmtId="0" fontId="33" fillId="0" borderId="1" xfId="0" applyFont="1" applyBorder="1" applyAlignment="1">
      <alignment horizontal="left" vertical="center" wrapText="1" indent="1"/>
    </xf>
    <xf numFmtId="0" fontId="5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4" fillId="0" borderId="1" xfId="0" applyFont="1" applyBorder="1" applyAlignment="1">
      <alignment vertical="top"/>
    </xf>
    <xf numFmtId="0" fontId="54" fillId="0" borderId="1" xfId="0" quotePrefix="1" applyFont="1" applyBorder="1" applyAlignment="1">
      <alignment vertical="top" wrapText="1"/>
    </xf>
    <xf numFmtId="0" fontId="41" fillId="0" borderId="1" xfId="0" quotePrefix="1" applyFont="1" applyBorder="1" applyAlignment="1">
      <alignment vertical="center" wrapText="1"/>
    </xf>
    <xf numFmtId="0" fontId="61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77" fillId="0" borderId="1" xfId="0" applyFont="1" applyBorder="1" applyAlignment="1">
      <alignment vertical="center" wrapText="1"/>
    </xf>
    <xf numFmtId="0" fontId="77" fillId="0" borderId="1" xfId="0" applyFont="1" applyBorder="1" applyAlignment="1">
      <alignment vertical="center"/>
    </xf>
    <xf numFmtId="0" fontId="79" fillId="0" borderId="1" xfId="0" applyFont="1" applyBorder="1" applyAlignment="1">
      <alignment vertical="center" wrapText="1"/>
    </xf>
    <xf numFmtId="0" fontId="79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 wrapText="1"/>
    </xf>
    <xf numFmtId="0" fontId="41" fillId="22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vertical="center" wrapText="1"/>
    </xf>
    <xf numFmtId="0" fontId="80" fillId="22" borderId="1" xfId="0" applyFont="1" applyFill="1" applyBorder="1" applyAlignment="1">
      <alignment vertical="center" wrapText="1"/>
    </xf>
    <xf numFmtId="0" fontId="80" fillId="0" borderId="1" xfId="0" applyFont="1" applyBorder="1" applyAlignment="1">
      <alignment vertical="center" wrapText="1"/>
    </xf>
    <xf numFmtId="0" fontId="46" fillId="3" borderId="11" xfId="0" applyFont="1" applyFill="1" applyBorder="1" applyAlignment="1">
      <alignment vertical="center"/>
    </xf>
    <xf numFmtId="0" fontId="46" fillId="3" borderId="7" xfId="0" applyFont="1" applyFill="1" applyBorder="1" applyAlignment="1">
      <alignment vertical="center" wrapText="1"/>
    </xf>
    <xf numFmtId="0" fontId="46" fillId="3" borderId="8" xfId="0" applyFont="1" applyFill="1" applyBorder="1" applyAlignment="1">
      <alignment horizontal="left" vertical="center" wrapText="1"/>
    </xf>
    <xf numFmtId="0" fontId="55" fillId="0" borderId="1" xfId="0" applyFont="1" applyBorder="1" applyAlignment="1">
      <alignment vertical="center"/>
    </xf>
    <xf numFmtId="0" fontId="62" fillId="18" borderId="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left" vertical="center"/>
    </xf>
    <xf numFmtId="0" fontId="46" fillId="12" borderId="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vertical="top" wrapText="1"/>
    </xf>
    <xf numFmtId="49" fontId="65" fillId="2" borderId="1" xfId="4" applyNumberFormat="1" applyFont="1" applyFill="1" applyBorder="1" applyAlignment="1">
      <alignment horizontal="left" vertical="center" wrapText="1"/>
    </xf>
    <xf numFmtId="0" fontId="46" fillId="3" borderId="7" xfId="0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horizontal="center" vertical="center" wrapText="1"/>
    </xf>
    <xf numFmtId="0" fontId="46" fillId="18" borderId="8" xfId="0" applyFont="1" applyFill="1" applyBorder="1" applyAlignment="1">
      <alignment horizontal="center" vertical="center" wrapText="1"/>
    </xf>
    <xf numFmtId="0" fontId="46" fillId="3" borderId="8" xfId="0" applyFont="1" applyFill="1" applyBorder="1" applyAlignment="1">
      <alignment horizontal="center"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8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46" fillId="18" borderId="18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center" vertical="center" wrapText="1"/>
    </xf>
    <xf numFmtId="0" fontId="46" fillId="22" borderId="4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left" vertical="center" wrapText="1"/>
    </xf>
    <xf numFmtId="0" fontId="46" fillId="22" borderId="3" xfId="0" applyFont="1" applyFill="1" applyBorder="1" applyAlignment="1">
      <alignment horizontal="left" vertical="center" wrapText="1"/>
    </xf>
    <xf numFmtId="0" fontId="46" fillId="22" borderId="4" xfId="0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horizontal="left" vertical="center" wrapText="1"/>
    </xf>
    <xf numFmtId="0" fontId="46" fillId="3" borderId="11" xfId="0" applyFont="1" applyFill="1" applyBorder="1" applyAlignment="1">
      <alignment horizontal="left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Font="1" applyFill="1" applyAlignment="1">
      <alignment horizontal="left" vertical="top" wrapText="1" shrinkToFit="1"/>
    </xf>
    <xf numFmtId="0" fontId="16" fillId="2" borderId="5" xfId="4" applyFont="1" applyFill="1" applyBorder="1" applyAlignment="1">
      <alignment horizontal="right" vertical="top" wrapText="1" shrinkToFit="1"/>
    </xf>
    <xf numFmtId="0" fontId="47" fillId="2" borderId="6" xfId="0" applyFont="1" applyFill="1" applyBorder="1" applyAlignment="1">
      <alignment horizontal="left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6" fillId="2" borderId="6" xfId="0" applyFont="1" applyFill="1" applyBorder="1" applyAlignment="1">
      <alignment horizontal="left" vertical="center" wrapText="1" shrinkToFit="1" readingOrder="1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0" fontId="16" fillId="19" borderId="6" xfId="0" applyFont="1" applyFill="1" applyBorder="1" applyAlignment="1">
      <alignment horizontal="center" vertical="center" wrapText="1" shrinkToFit="1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5" fillId="2" borderId="0" xfId="0" applyFont="1" applyFill="1" applyAlignment="1">
      <alignment horizontal="left" vertical="top" wrapText="1" shrinkToFit="1" readingOrder="1"/>
    </xf>
    <xf numFmtId="0" fontId="16" fillId="2" borderId="5" xfId="0" applyFont="1" applyFill="1" applyBorder="1" applyAlignment="1">
      <alignment horizontal="right" vertical="top" wrapText="1" shrinkToFit="1" readingOrder="1"/>
    </xf>
    <xf numFmtId="0" fontId="48" fillId="20" borderId="14" xfId="6" applyFont="1" applyFill="1" applyBorder="1" applyAlignment="1">
      <alignment horizontal="center" vertical="center"/>
    </xf>
    <xf numFmtId="0" fontId="1" fillId="0" borderId="14" xfId="6" applyBorder="1">
      <alignment vertical="center"/>
    </xf>
    <xf numFmtId="0" fontId="1" fillId="0" borderId="14" xfId="6" applyBorder="1" applyAlignment="1">
      <alignment horizontal="left" vertical="center"/>
    </xf>
    <xf numFmtId="0" fontId="48" fillId="0" borderId="14" xfId="6" applyFont="1" applyBorder="1" applyAlignment="1">
      <alignment horizontal="left" vertical="center"/>
    </xf>
  </cellXfs>
  <cellStyles count="7">
    <cellStyle name="쉼표 [0]" xfId="1" builtinId="6"/>
    <cellStyle name="표준" xfId="0" builtinId="0"/>
    <cellStyle name="표준 2" xfId="2" xr:uid="{00000000-0005-0000-0000-000002000000}"/>
    <cellStyle name="표준 2 2" xfId="4" xr:uid="{00000000-0005-0000-0000-000003000000}"/>
    <cellStyle name="표준 2 2 2" xfId="5" xr:uid="{00000000-0005-0000-0000-000004000000}"/>
    <cellStyle name="표준 3" xfId="6" xr:uid="{00000000-0005-0000-0000-000005000000}"/>
    <cellStyle name="표준 5" xfId="3" xr:uid="{00000000-0005-0000-0000-000006000000}"/>
  </cellStyles>
  <dxfs count="0"/>
  <tableStyles count="0" defaultTableStyle="TableStyleMedium2" defaultPivotStyle="PivotStyleLight16"/>
  <colors>
    <mruColors>
      <color rgb="FFFFFFCC"/>
      <color rgb="FF0000FF"/>
      <color rgb="FFFF66FF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" Type="http://schemas.openxmlformats.org/officeDocument/2006/relationships/image" Target="../media/image5.png"/><Relationship Id="rId16" Type="http://schemas.openxmlformats.org/officeDocument/2006/relationships/image" Target="../media/image19.emf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emf"/><Relationship Id="rId5" Type="http://schemas.openxmlformats.org/officeDocument/2006/relationships/image" Target="../media/image8.png"/><Relationship Id="rId15" Type="http://schemas.openxmlformats.org/officeDocument/2006/relationships/image" Target="../media/image18.emf"/><Relationship Id="rId23" Type="http://schemas.openxmlformats.org/officeDocument/2006/relationships/image" Target="../media/image26.png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emf"/><Relationship Id="rId22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0.png"/><Relationship Id="rId18" Type="http://schemas.openxmlformats.org/officeDocument/2006/relationships/image" Target="../media/image46.png"/><Relationship Id="rId3" Type="http://schemas.openxmlformats.org/officeDocument/2006/relationships/image" Target="../media/image40.png"/><Relationship Id="rId21" Type="http://schemas.openxmlformats.org/officeDocument/2006/relationships/image" Target="../media/image49.png"/><Relationship Id="rId7" Type="http://schemas.openxmlformats.org/officeDocument/2006/relationships/image" Target="../media/image34.png"/><Relationship Id="rId12" Type="http://schemas.openxmlformats.org/officeDocument/2006/relationships/image" Target="../media/image27.png"/><Relationship Id="rId17" Type="http://schemas.openxmlformats.org/officeDocument/2006/relationships/image" Target="../media/image45.emf"/><Relationship Id="rId2" Type="http://schemas.openxmlformats.org/officeDocument/2006/relationships/image" Target="../media/image39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38.png"/><Relationship Id="rId6" Type="http://schemas.openxmlformats.org/officeDocument/2006/relationships/image" Target="../media/image33.png"/><Relationship Id="rId11" Type="http://schemas.openxmlformats.org/officeDocument/2006/relationships/image" Target="../media/image29.png"/><Relationship Id="rId5" Type="http://schemas.openxmlformats.org/officeDocument/2006/relationships/image" Target="../media/image32.png"/><Relationship Id="rId15" Type="http://schemas.openxmlformats.org/officeDocument/2006/relationships/image" Target="../media/image43.png"/><Relationship Id="rId23" Type="http://schemas.openxmlformats.org/officeDocument/2006/relationships/image" Target="../media/image31.png"/><Relationship Id="rId10" Type="http://schemas.openxmlformats.org/officeDocument/2006/relationships/image" Target="../media/image36.png"/><Relationship Id="rId19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28.png"/><Relationship Id="rId14" Type="http://schemas.openxmlformats.org/officeDocument/2006/relationships/image" Target="../media/image42.png"/><Relationship Id="rId22" Type="http://schemas.openxmlformats.org/officeDocument/2006/relationships/image" Target="../media/image5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198505</xdr:colOff>
      <xdr:row>1</xdr:row>
      <xdr:rowOff>163077</xdr:rowOff>
    </xdr:from>
    <xdr:to>
      <xdr:col>30</xdr:col>
      <xdr:colOff>234362</xdr:colOff>
      <xdr:row>9</xdr:row>
      <xdr:rowOff>4625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C4CC40C0-7F48-2DC2-F435-2F4081E64A93}"/>
            </a:ext>
          </a:extLst>
        </xdr:cNvPr>
        <xdr:cNvGrpSpPr/>
      </xdr:nvGrpSpPr>
      <xdr:grpSpPr>
        <a:xfrm>
          <a:off x="23480326" y="339970"/>
          <a:ext cx="3369607" cy="3569905"/>
          <a:chOff x="23439505" y="359020"/>
          <a:chExt cx="3356000" cy="324877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6F010B4D-D727-A7AA-FC5F-D49B648443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39505" y="359020"/>
            <a:ext cx="3356000" cy="32487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656E162-6765-DC4F-F572-E70D93A7D9E7}"/>
              </a:ext>
            </a:extLst>
          </xdr:cNvPr>
          <xdr:cNvSpPr txBox="1"/>
        </xdr:nvSpPr>
        <xdr:spPr>
          <a:xfrm>
            <a:off x="23448359" y="36495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  <xdr:twoCellAnchor>
    <xdr:from>
      <xdr:col>26</xdr:col>
      <xdr:colOff>348342</xdr:colOff>
      <xdr:row>16</xdr:row>
      <xdr:rowOff>653142</xdr:rowOff>
    </xdr:from>
    <xdr:to>
      <xdr:col>33</xdr:col>
      <xdr:colOff>391885</xdr:colOff>
      <xdr:row>22</xdr:row>
      <xdr:rowOff>696686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8257A7D2-78ED-C99A-39DE-1A9296EF393D}"/>
            </a:ext>
          </a:extLst>
        </xdr:cNvPr>
        <xdr:cNvGrpSpPr/>
      </xdr:nvGrpSpPr>
      <xdr:grpSpPr>
        <a:xfrm>
          <a:off x="24296913" y="9538606"/>
          <a:ext cx="4710793" cy="4669973"/>
          <a:chOff x="23513143" y="8545285"/>
          <a:chExt cx="3265714" cy="2548313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65244AD0-2E88-0592-830C-A66E36AE2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513143" y="8545285"/>
            <a:ext cx="3265714" cy="254831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252EC09-269D-4B4C-9DBF-277840317E90}"/>
              </a:ext>
            </a:extLst>
          </xdr:cNvPr>
          <xdr:cNvSpPr txBox="1"/>
        </xdr:nvSpPr>
        <xdr:spPr>
          <a:xfrm>
            <a:off x="23513143" y="854528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HNCC</a:t>
            </a:r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729342</xdr:colOff>
      <xdr:row>87</xdr:row>
      <xdr:rowOff>326571</xdr:rowOff>
    </xdr:from>
    <xdr:to>
      <xdr:col>12</xdr:col>
      <xdr:colOff>2329542</xdr:colOff>
      <xdr:row>92</xdr:row>
      <xdr:rowOff>44889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2DE1AA-23AB-822B-083C-8F76DF228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5771" y="34812514"/>
          <a:ext cx="1600200" cy="1732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285590</xdr:colOff>
      <xdr:row>9</xdr:row>
      <xdr:rowOff>206828</xdr:rowOff>
    </xdr:from>
    <xdr:ext cx="980874" cy="1326774"/>
    <xdr:pic>
      <xdr:nvPicPr>
        <xdr:cNvPr id="2" name="그림 1">
          <a:extLst>
            <a:ext uri="{FF2B5EF4-FFF2-40B4-BE49-F238E27FC236}">
              <a16:creationId xmlns:a16="http://schemas.microsoft.com/office/drawing/2014/main" id="{827637C8-0D95-48B0-9096-73AF02135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5133" y="6945085"/>
          <a:ext cx="980874" cy="1326774"/>
        </a:xfrm>
        <a:prstGeom prst="rect">
          <a:avLst/>
        </a:prstGeom>
      </xdr:spPr>
    </xdr:pic>
    <xdr:clientData/>
  </xdr:oneCellAnchor>
  <xdr:twoCellAnchor editAs="oneCell">
    <xdr:from>
      <xdr:col>20</xdr:col>
      <xdr:colOff>170329</xdr:colOff>
      <xdr:row>8</xdr:row>
      <xdr:rowOff>259976</xdr:rowOff>
    </xdr:from>
    <xdr:to>
      <xdr:col>20</xdr:col>
      <xdr:colOff>1102085</xdr:colOff>
      <xdr:row>8</xdr:row>
      <xdr:rowOff>1567164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0A4EE9A-4BAE-F90E-1DF3-BECC0B7A3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835" y="3639670"/>
          <a:ext cx="931756" cy="130718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190423</xdr:colOff>
      <xdr:row>16</xdr:row>
      <xdr:rowOff>331694</xdr:rowOff>
    </xdr:from>
    <xdr:to>
      <xdr:col>20</xdr:col>
      <xdr:colOff>1168391</xdr:colOff>
      <xdr:row>16</xdr:row>
      <xdr:rowOff>1620834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026334-ACED-0616-FE61-B8E62484C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69929" y="6140823"/>
          <a:ext cx="977968" cy="1289140"/>
        </a:xfrm>
        <a:prstGeom prst="rect">
          <a:avLst/>
        </a:prstGeom>
      </xdr:spPr>
    </xdr:pic>
    <xdr:clientData/>
  </xdr:twoCellAnchor>
  <xdr:twoCellAnchor editAs="oneCell">
    <xdr:from>
      <xdr:col>20</xdr:col>
      <xdr:colOff>116541</xdr:colOff>
      <xdr:row>29</xdr:row>
      <xdr:rowOff>222007</xdr:rowOff>
    </xdr:from>
    <xdr:to>
      <xdr:col>20</xdr:col>
      <xdr:colOff>1075764</xdr:colOff>
      <xdr:row>29</xdr:row>
      <xdr:rowOff>1569312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84A8508-3D1A-9984-B07A-C42D523A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6047" y="7680642"/>
          <a:ext cx="959223" cy="1347305"/>
        </a:xfrm>
        <a:prstGeom prst="rect">
          <a:avLst/>
        </a:prstGeom>
      </xdr:spPr>
    </xdr:pic>
    <xdr:clientData/>
  </xdr:twoCellAnchor>
  <xdr:oneCellAnchor>
    <xdr:from>
      <xdr:col>20</xdr:col>
      <xdr:colOff>170329</xdr:colOff>
      <xdr:row>11</xdr:row>
      <xdr:rowOff>152404</xdr:rowOff>
    </xdr:from>
    <xdr:ext cx="931756" cy="1307188"/>
    <xdr:pic>
      <xdr:nvPicPr>
        <xdr:cNvPr id="5" name="그림 4">
          <a:extLst>
            <a:ext uri="{FF2B5EF4-FFF2-40B4-BE49-F238E27FC236}">
              <a16:creationId xmlns:a16="http://schemas.microsoft.com/office/drawing/2014/main" id="{6AE2486B-3A6D-4409-A6F4-A9B8B8E03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98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20</xdr:col>
      <xdr:colOff>190423</xdr:colOff>
      <xdr:row>20</xdr:row>
      <xdr:rowOff>331694</xdr:rowOff>
    </xdr:from>
    <xdr:ext cx="977968" cy="1289140"/>
    <xdr:pic>
      <xdr:nvPicPr>
        <xdr:cNvPr id="7" name="그림 6">
          <a:extLst>
            <a:ext uri="{FF2B5EF4-FFF2-40B4-BE49-F238E27FC236}">
              <a16:creationId xmlns:a16="http://schemas.microsoft.com/office/drawing/2014/main" id="{F4A35511-C129-4EB6-8346-9071B688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5741" y="7790329"/>
          <a:ext cx="977968" cy="1289140"/>
        </a:xfrm>
        <a:prstGeom prst="rect">
          <a:avLst/>
        </a:prstGeom>
      </xdr:spPr>
    </xdr:pic>
    <xdr:clientData/>
  </xdr:oneCellAnchor>
  <xdr:oneCellAnchor>
    <xdr:from>
      <xdr:col>20</xdr:col>
      <xdr:colOff>116541</xdr:colOff>
      <xdr:row>26</xdr:row>
      <xdr:rowOff>222007</xdr:rowOff>
    </xdr:from>
    <xdr:ext cx="959223" cy="1347305"/>
    <xdr:pic>
      <xdr:nvPicPr>
        <xdr:cNvPr id="8" name="그림 7">
          <a:extLst>
            <a:ext uri="{FF2B5EF4-FFF2-40B4-BE49-F238E27FC236}">
              <a16:creationId xmlns:a16="http://schemas.microsoft.com/office/drawing/2014/main" id="{3440B345-025A-45D0-80D7-0A3FC12E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51859" y="11750619"/>
          <a:ext cx="959223" cy="1347305"/>
        </a:xfrm>
        <a:prstGeom prst="rect">
          <a:avLst/>
        </a:prstGeom>
      </xdr:spPr>
    </xdr:pic>
    <xdr:clientData/>
  </xdr:oneCellAnchor>
  <xdr:twoCellAnchor editAs="oneCell">
    <xdr:from>
      <xdr:col>20</xdr:col>
      <xdr:colOff>70446</xdr:colOff>
      <xdr:row>32</xdr:row>
      <xdr:rowOff>394447</xdr:rowOff>
    </xdr:from>
    <xdr:to>
      <xdr:col>20</xdr:col>
      <xdr:colOff>1138616</xdr:colOff>
      <xdr:row>32</xdr:row>
      <xdr:rowOff>1476581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C61E834-873B-06CB-2C71-0F2501F27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05764" y="20941553"/>
          <a:ext cx="1068170" cy="1082134"/>
        </a:xfrm>
        <a:prstGeom prst="rect">
          <a:avLst/>
        </a:prstGeom>
      </xdr:spPr>
    </xdr:pic>
    <xdr:clientData/>
  </xdr:twoCellAnchor>
  <xdr:oneCellAnchor>
    <xdr:from>
      <xdr:col>20</xdr:col>
      <xdr:colOff>251011</xdr:colOff>
      <xdr:row>10</xdr:row>
      <xdr:rowOff>361875</xdr:rowOff>
    </xdr:from>
    <xdr:ext cx="838360" cy="1020004"/>
    <xdr:pic>
      <xdr:nvPicPr>
        <xdr:cNvPr id="10" name="그림 9">
          <a:extLst>
            <a:ext uri="{FF2B5EF4-FFF2-40B4-BE49-F238E27FC236}">
              <a16:creationId xmlns:a16="http://schemas.microsoft.com/office/drawing/2014/main" id="{F3CD1A3C-15D0-439D-BD7C-E8C7C1656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67011" y="10234257"/>
          <a:ext cx="838360" cy="1020004"/>
        </a:xfrm>
        <a:prstGeom prst="rect">
          <a:avLst/>
        </a:prstGeom>
      </xdr:spPr>
    </xdr:pic>
    <xdr:clientData/>
  </xdr:oneCellAnchor>
  <xdr:twoCellAnchor editAs="oneCell">
    <xdr:from>
      <xdr:col>20</xdr:col>
      <xdr:colOff>22412</xdr:colOff>
      <xdr:row>6</xdr:row>
      <xdr:rowOff>89647</xdr:rowOff>
    </xdr:from>
    <xdr:to>
      <xdr:col>20</xdr:col>
      <xdr:colOff>1201719</xdr:colOff>
      <xdr:row>6</xdr:row>
      <xdr:rowOff>1602441</xdr:rowOff>
    </xdr:to>
    <xdr:pic>
      <xdr:nvPicPr>
        <xdr:cNvPr id="19" name="그림 13" descr="도표, 라인, 텍스트, 기술 도면이(가) 표시된 사진&#10;&#10;자동 생성된 설명">
          <a:extLst>
            <a:ext uri="{FF2B5EF4-FFF2-40B4-BE49-F238E27FC236}">
              <a16:creationId xmlns:a16="http://schemas.microsoft.com/office/drawing/2014/main" id="{4C6DE142-302B-B166-1E29-F1CBC503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38412" y="9962029"/>
          <a:ext cx="1176618" cy="1512794"/>
        </a:xfrm>
        <a:prstGeom prst="rect">
          <a:avLst/>
        </a:prstGeom>
      </xdr:spPr>
    </xdr:pic>
    <xdr:clientData/>
  </xdr:twoCellAnchor>
  <xdr:twoCellAnchor editAs="oneCell">
    <xdr:from>
      <xdr:col>20</xdr:col>
      <xdr:colOff>22412</xdr:colOff>
      <xdr:row>17</xdr:row>
      <xdr:rowOff>168089</xdr:rowOff>
    </xdr:from>
    <xdr:to>
      <xdr:col>20</xdr:col>
      <xdr:colOff>1187824</xdr:colOff>
      <xdr:row>17</xdr:row>
      <xdr:rowOff>1573196</xdr:rowOff>
    </xdr:to>
    <xdr:pic>
      <xdr:nvPicPr>
        <xdr:cNvPr id="28" name="그림 15" descr="도표, 라인, 텍스트, 종이접기이(가) 표시된 사진&#10;&#10;자동 생성된 설명">
          <a:extLst>
            <a:ext uri="{FF2B5EF4-FFF2-40B4-BE49-F238E27FC236}">
              <a16:creationId xmlns:a16="http://schemas.microsoft.com/office/drawing/2014/main" id="{98B3996B-4998-0E83-8E85-30581F3B6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38412" y="17324295"/>
          <a:ext cx="1165412" cy="1405107"/>
        </a:xfrm>
        <a:prstGeom prst="rect">
          <a:avLst/>
        </a:prstGeom>
      </xdr:spPr>
    </xdr:pic>
    <xdr:clientData/>
  </xdr:twoCellAnchor>
  <xdr:twoCellAnchor editAs="oneCell">
    <xdr:from>
      <xdr:col>20</xdr:col>
      <xdr:colOff>78441</xdr:colOff>
      <xdr:row>33</xdr:row>
      <xdr:rowOff>78441</xdr:rowOff>
    </xdr:from>
    <xdr:to>
      <xdr:col>20</xdr:col>
      <xdr:colOff>1479177</xdr:colOff>
      <xdr:row>33</xdr:row>
      <xdr:rowOff>1531056</xdr:rowOff>
    </xdr:to>
    <xdr:pic>
      <xdr:nvPicPr>
        <xdr:cNvPr id="33" name="그림 16" descr="텍스트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500C223-B795-FFF3-57B8-BCA49948F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94441" y="31970382"/>
          <a:ext cx="1400736" cy="1452615"/>
        </a:xfrm>
        <a:prstGeom prst="rect">
          <a:avLst/>
        </a:prstGeom>
      </xdr:spPr>
    </xdr:pic>
    <xdr:clientData/>
  </xdr:twoCellAnchor>
  <xdr:twoCellAnchor editAs="oneCell">
    <xdr:from>
      <xdr:col>20</xdr:col>
      <xdr:colOff>94450</xdr:colOff>
      <xdr:row>13</xdr:row>
      <xdr:rowOff>160083</xdr:rowOff>
    </xdr:from>
    <xdr:to>
      <xdr:col>20</xdr:col>
      <xdr:colOff>1406765</xdr:colOff>
      <xdr:row>13</xdr:row>
      <xdr:rowOff>1591234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3D02D0B-BFB3-1173-D941-C5082C766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0450" y="11679730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100853</xdr:colOff>
      <xdr:row>12</xdr:row>
      <xdr:rowOff>108851</xdr:rowOff>
    </xdr:from>
    <xdr:to>
      <xdr:col>20</xdr:col>
      <xdr:colOff>1446596</xdr:colOff>
      <xdr:row>12</xdr:row>
      <xdr:rowOff>1565616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0A3CE3C-D072-9B9A-7CCD-315F3CE5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0396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44823</xdr:colOff>
      <xdr:row>19</xdr:row>
      <xdr:rowOff>89647</xdr:rowOff>
    </xdr:from>
    <xdr:to>
      <xdr:col>20</xdr:col>
      <xdr:colOff>1478616</xdr:colOff>
      <xdr:row>19</xdr:row>
      <xdr:rowOff>1613647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5362FD3-E884-8585-F753-09D517D6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823" y="22187647"/>
          <a:ext cx="1433793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67235</xdr:colOff>
      <xdr:row>21</xdr:row>
      <xdr:rowOff>67235</xdr:rowOff>
    </xdr:from>
    <xdr:to>
      <xdr:col>20</xdr:col>
      <xdr:colOff>1467410</xdr:colOff>
      <xdr:row>21</xdr:row>
      <xdr:rowOff>1619810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7C5F71B-7EA3-9470-A958-6C740002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5" y="23812500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56030</xdr:colOff>
      <xdr:row>36</xdr:row>
      <xdr:rowOff>100853</xdr:rowOff>
    </xdr:from>
    <xdr:to>
      <xdr:col>20</xdr:col>
      <xdr:colOff>1494305</xdr:colOff>
      <xdr:row>36</xdr:row>
      <xdr:rowOff>1615328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ECB253A-49A3-4A1A-5BC9-84B09288F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2030" y="25493382"/>
          <a:ext cx="14382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100534</xdr:colOff>
      <xdr:row>35</xdr:row>
      <xdr:rowOff>141515</xdr:rowOff>
    </xdr:from>
    <xdr:to>
      <xdr:col>20</xdr:col>
      <xdr:colOff>1462609</xdr:colOff>
      <xdr:row>35</xdr:row>
      <xdr:rowOff>1636940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12DB92E-01C4-59C5-659E-7DD9FF8AB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5277" y="47113372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22413</xdr:colOff>
      <xdr:row>27</xdr:row>
      <xdr:rowOff>44823</xdr:rowOff>
    </xdr:from>
    <xdr:to>
      <xdr:col>20</xdr:col>
      <xdr:colOff>1393383</xdr:colOff>
      <xdr:row>27</xdr:row>
      <xdr:rowOff>1557618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C0466B2C-E24C-822D-8D32-6BD7EFA6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8413" y="32721176"/>
          <a:ext cx="1370970" cy="1512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24848</xdr:colOff>
      <xdr:row>7</xdr:row>
      <xdr:rowOff>209130</xdr:rowOff>
    </xdr:from>
    <xdr:to>
      <xdr:col>20</xdr:col>
      <xdr:colOff>1484618</xdr:colOff>
      <xdr:row>7</xdr:row>
      <xdr:rowOff>1557543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CBEEF3C-31ED-4F58-A9DE-6780D3330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0373" y="3495255"/>
          <a:ext cx="1459770" cy="134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33558</xdr:colOff>
      <xdr:row>18</xdr:row>
      <xdr:rowOff>49696</xdr:rowOff>
    </xdr:from>
    <xdr:to>
      <xdr:col>20</xdr:col>
      <xdr:colOff>1489882</xdr:colOff>
      <xdr:row>18</xdr:row>
      <xdr:rowOff>1200979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2DBF2774-5548-45A5-94E7-99624E683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9083" y="23805046"/>
          <a:ext cx="1456324" cy="1151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30054</xdr:colOff>
      <xdr:row>28</xdr:row>
      <xdr:rowOff>87086</xdr:rowOff>
    </xdr:from>
    <xdr:ext cx="1477203" cy="1414853"/>
    <xdr:pic>
      <xdr:nvPicPr>
        <xdr:cNvPr id="23" name="그림 22">
          <a:extLst>
            <a:ext uri="{FF2B5EF4-FFF2-40B4-BE49-F238E27FC236}">
              <a16:creationId xmlns:a16="http://schemas.microsoft.com/office/drawing/2014/main" id="{E4B176BF-22CF-48F2-ADCD-B4A44A127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9340" y="33157886"/>
          <a:ext cx="1477203" cy="141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20</xdr:col>
      <xdr:colOff>56030</xdr:colOff>
      <xdr:row>34</xdr:row>
      <xdr:rowOff>67237</xdr:rowOff>
    </xdr:from>
    <xdr:to>
      <xdr:col>20</xdr:col>
      <xdr:colOff>1487490</xdr:colOff>
      <xdr:row>34</xdr:row>
      <xdr:rowOff>1680883</xdr:rowOff>
    </xdr:to>
    <xdr:pic>
      <xdr:nvPicPr>
        <xdr:cNvPr id="24" name="그림 2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40376AD6-91D9-583D-738A-27FF67933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850471" y="43994296"/>
          <a:ext cx="1431460" cy="1613646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56029</xdr:colOff>
      <xdr:row>37</xdr:row>
      <xdr:rowOff>33618</xdr:rowOff>
    </xdr:from>
    <xdr:to>
      <xdr:col>20</xdr:col>
      <xdr:colOff>1455880</xdr:colOff>
      <xdr:row>37</xdr:row>
      <xdr:rowOff>1613647</xdr:rowOff>
    </xdr:to>
    <xdr:pic>
      <xdr:nvPicPr>
        <xdr:cNvPr id="25" name="그림 24" descr="도표, 텍스트, 기술 도면, 평면도이(가) 표시된 사진&#10;&#10;자동 생성된 설명">
          <a:extLst>
            <a:ext uri="{FF2B5EF4-FFF2-40B4-BE49-F238E27FC236}">
              <a16:creationId xmlns:a16="http://schemas.microsoft.com/office/drawing/2014/main" id="{8F5B8FE3-2E0B-25E7-5E67-35338FD16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850470" y="32015206"/>
          <a:ext cx="1399851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22</xdr:row>
      <xdr:rowOff>56029</xdr:rowOff>
    </xdr:from>
    <xdr:to>
      <xdr:col>20</xdr:col>
      <xdr:colOff>1435896</xdr:colOff>
      <xdr:row>22</xdr:row>
      <xdr:rowOff>1636058</xdr:rowOff>
    </xdr:to>
    <xdr:pic>
      <xdr:nvPicPr>
        <xdr:cNvPr id="27" name="그림 26" descr="스케치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A5D04B2-92AD-098D-E9B3-BF2CDFBA1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884088" y="33684882"/>
          <a:ext cx="1346249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108858</xdr:colOff>
      <xdr:row>23</xdr:row>
      <xdr:rowOff>68036</xdr:rowOff>
    </xdr:from>
    <xdr:to>
      <xdr:col>20</xdr:col>
      <xdr:colOff>1387928</xdr:colOff>
      <xdr:row>23</xdr:row>
      <xdr:rowOff>1609480</xdr:rowOff>
    </xdr:to>
    <xdr:pic>
      <xdr:nvPicPr>
        <xdr:cNvPr id="29" name="그림 28" descr="스케치, 도표, 그림, 기술 도면이(가) 표시된 사진&#10;&#10;자동 생성된 설명">
          <a:extLst>
            <a:ext uri="{FF2B5EF4-FFF2-40B4-BE49-F238E27FC236}">
              <a16:creationId xmlns:a16="http://schemas.microsoft.com/office/drawing/2014/main" id="{0E244BFD-F8C2-699D-C32B-C3C8C2917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920108" y="35337750"/>
          <a:ext cx="1279070" cy="1541444"/>
        </a:xfrm>
        <a:prstGeom prst="rect">
          <a:avLst/>
        </a:prstGeom>
      </xdr:spPr>
    </xdr:pic>
    <xdr:clientData/>
  </xdr:twoCellAnchor>
  <xdr:oneCellAnchor>
    <xdr:from>
      <xdr:col>7</xdr:col>
      <xdr:colOff>97972</xdr:colOff>
      <xdr:row>6</xdr:row>
      <xdr:rowOff>195943</xdr:rowOff>
    </xdr:from>
    <xdr:ext cx="931756" cy="1307188"/>
    <xdr:pic>
      <xdr:nvPicPr>
        <xdr:cNvPr id="31" name="그림 30">
          <a:extLst>
            <a:ext uri="{FF2B5EF4-FFF2-40B4-BE49-F238E27FC236}">
              <a16:creationId xmlns:a16="http://schemas.microsoft.com/office/drawing/2014/main" id="{6B691F6B-4FC6-4CDA-B486-BE212F45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7</xdr:row>
      <xdr:rowOff>195943</xdr:rowOff>
    </xdr:from>
    <xdr:ext cx="931756" cy="1307188"/>
    <xdr:pic>
      <xdr:nvPicPr>
        <xdr:cNvPr id="32" name="그림 31">
          <a:extLst>
            <a:ext uri="{FF2B5EF4-FFF2-40B4-BE49-F238E27FC236}">
              <a16:creationId xmlns:a16="http://schemas.microsoft.com/office/drawing/2014/main" id="{8BF4E7D7-EE14-434A-9A14-C9F3528A5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8</xdr:row>
      <xdr:rowOff>195943</xdr:rowOff>
    </xdr:from>
    <xdr:ext cx="931756" cy="1307188"/>
    <xdr:pic>
      <xdr:nvPicPr>
        <xdr:cNvPr id="34" name="그림 33">
          <a:extLst>
            <a:ext uri="{FF2B5EF4-FFF2-40B4-BE49-F238E27FC236}">
              <a16:creationId xmlns:a16="http://schemas.microsoft.com/office/drawing/2014/main" id="{921F44DE-531B-425D-A392-2AD8A45F0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11</xdr:row>
      <xdr:rowOff>152404</xdr:rowOff>
    </xdr:from>
    <xdr:ext cx="931756" cy="1307188"/>
    <xdr:pic>
      <xdr:nvPicPr>
        <xdr:cNvPr id="35" name="그림 34">
          <a:extLst>
            <a:ext uri="{FF2B5EF4-FFF2-40B4-BE49-F238E27FC236}">
              <a16:creationId xmlns:a16="http://schemas.microsoft.com/office/drawing/2014/main" id="{2FE0C466-EF92-4A61-B3EC-4E7B1B98F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251011</xdr:colOff>
      <xdr:row>10</xdr:row>
      <xdr:rowOff>361875</xdr:rowOff>
    </xdr:from>
    <xdr:ext cx="838360" cy="1020004"/>
    <xdr:pic>
      <xdr:nvPicPr>
        <xdr:cNvPr id="36" name="그림 35">
          <a:extLst>
            <a:ext uri="{FF2B5EF4-FFF2-40B4-BE49-F238E27FC236}">
              <a16:creationId xmlns:a16="http://schemas.microsoft.com/office/drawing/2014/main" id="{317F2263-0FFE-4810-85B4-F963CF44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05754" y="10409389"/>
          <a:ext cx="838360" cy="1020004"/>
        </a:xfrm>
        <a:prstGeom prst="rect">
          <a:avLst/>
        </a:prstGeom>
      </xdr:spPr>
    </xdr:pic>
    <xdr:clientData/>
  </xdr:oneCellAnchor>
  <xdr:oneCellAnchor>
    <xdr:from>
      <xdr:col>7</xdr:col>
      <xdr:colOff>100853</xdr:colOff>
      <xdr:row>12</xdr:row>
      <xdr:rowOff>108851</xdr:rowOff>
    </xdr:from>
    <xdr:ext cx="1345743" cy="1456765"/>
    <xdr:pic>
      <xdr:nvPicPr>
        <xdr:cNvPr id="37" name="그림 36">
          <a:extLst>
            <a:ext uri="{FF2B5EF4-FFF2-40B4-BE49-F238E27FC236}">
              <a16:creationId xmlns:a16="http://schemas.microsoft.com/office/drawing/2014/main" id="{3C06BD86-08AD-41A6-97A9-630C7A1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3253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97972</xdr:colOff>
      <xdr:row>9</xdr:row>
      <xdr:rowOff>195943</xdr:rowOff>
    </xdr:from>
    <xdr:ext cx="931756" cy="1307188"/>
    <xdr:pic>
      <xdr:nvPicPr>
        <xdr:cNvPr id="39" name="그림 38">
          <a:extLst>
            <a:ext uri="{FF2B5EF4-FFF2-40B4-BE49-F238E27FC236}">
              <a16:creationId xmlns:a16="http://schemas.microsoft.com/office/drawing/2014/main" id="{91C5EECC-9E1D-48FF-B587-163FFD1A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94450</xdr:colOff>
      <xdr:row>13</xdr:row>
      <xdr:rowOff>160083</xdr:rowOff>
    </xdr:from>
    <xdr:ext cx="1312315" cy="1431151"/>
    <xdr:pic>
      <xdr:nvPicPr>
        <xdr:cNvPr id="40" name="그림 39">
          <a:extLst>
            <a:ext uri="{FF2B5EF4-FFF2-40B4-BE49-F238E27FC236}">
              <a16:creationId xmlns:a16="http://schemas.microsoft.com/office/drawing/2014/main" id="{D6CFC795-D4E7-42E4-8BB6-B02BE186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736" y="13516854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190423</xdr:colOff>
      <xdr:row>16</xdr:row>
      <xdr:rowOff>331694</xdr:rowOff>
    </xdr:from>
    <xdr:ext cx="977968" cy="1289140"/>
    <xdr:pic>
      <xdr:nvPicPr>
        <xdr:cNvPr id="41" name="그림 40">
          <a:extLst>
            <a:ext uri="{FF2B5EF4-FFF2-40B4-BE49-F238E27FC236}">
              <a16:creationId xmlns:a16="http://schemas.microsoft.com/office/drawing/2014/main" id="{94C93168-8699-4A44-A6E5-E000858AD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69709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17</xdr:row>
      <xdr:rowOff>331694</xdr:rowOff>
    </xdr:from>
    <xdr:ext cx="977968" cy="1289140"/>
    <xdr:pic>
      <xdr:nvPicPr>
        <xdr:cNvPr id="42" name="그림 41">
          <a:extLst>
            <a:ext uri="{FF2B5EF4-FFF2-40B4-BE49-F238E27FC236}">
              <a16:creationId xmlns:a16="http://schemas.microsoft.com/office/drawing/2014/main" id="{A2008309-09B6-4D5C-BD6E-3C2ACA2E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18</xdr:row>
      <xdr:rowOff>331694</xdr:rowOff>
    </xdr:from>
    <xdr:ext cx="977968" cy="1289140"/>
    <xdr:pic>
      <xdr:nvPicPr>
        <xdr:cNvPr id="43" name="그림 42">
          <a:extLst>
            <a:ext uri="{FF2B5EF4-FFF2-40B4-BE49-F238E27FC236}">
              <a16:creationId xmlns:a16="http://schemas.microsoft.com/office/drawing/2014/main" id="{A06846FD-9767-4548-84DA-AA20EE8D5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19</xdr:row>
      <xdr:rowOff>331694</xdr:rowOff>
    </xdr:from>
    <xdr:ext cx="977968" cy="1289140"/>
    <xdr:pic>
      <xdr:nvPicPr>
        <xdr:cNvPr id="44" name="그림 43">
          <a:extLst>
            <a:ext uri="{FF2B5EF4-FFF2-40B4-BE49-F238E27FC236}">
              <a16:creationId xmlns:a16="http://schemas.microsoft.com/office/drawing/2014/main" id="{2324F212-FA17-46DE-AF1B-ADE314699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20</xdr:row>
      <xdr:rowOff>331694</xdr:rowOff>
    </xdr:from>
    <xdr:ext cx="977968" cy="1289140"/>
    <xdr:pic>
      <xdr:nvPicPr>
        <xdr:cNvPr id="45" name="그림 44">
          <a:extLst>
            <a:ext uri="{FF2B5EF4-FFF2-40B4-BE49-F238E27FC236}">
              <a16:creationId xmlns:a16="http://schemas.microsoft.com/office/drawing/2014/main" id="{F9FCC009-FFBF-4F18-958F-2DB6E6A4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67235</xdr:colOff>
      <xdr:row>21</xdr:row>
      <xdr:rowOff>67235</xdr:rowOff>
    </xdr:from>
    <xdr:ext cx="1400175" cy="1552575"/>
    <xdr:pic>
      <xdr:nvPicPr>
        <xdr:cNvPr id="46" name="그림 45">
          <a:extLst>
            <a:ext uri="{FF2B5EF4-FFF2-40B4-BE49-F238E27FC236}">
              <a16:creationId xmlns:a16="http://schemas.microsoft.com/office/drawing/2014/main" id="{B1BE799B-1384-4FA2-A1F5-D27E164A8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22</xdr:row>
      <xdr:rowOff>67235</xdr:rowOff>
    </xdr:from>
    <xdr:ext cx="1400175" cy="1552575"/>
    <xdr:pic>
      <xdr:nvPicPr>
        <xdr:cNvPr id="47" name="그림 46">
          <a:extLst>
            <a:ext uri="{FF2B5EF4-FFF2-40B4-BE49-F238E27FC236}">
              <a16:creationId xmlns:a16="http://schemas.microsoft.com/office/drawing/2014/main" id="{3EECD30F-6C53-41A4-9B4F-C75D58AD9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23</xdr:row>
      <xdr:rowOff>67235</xdr:rowOff>
    </xdr:from>
    <xdr:ext cx="1400175" cy="1552575"/>
    <xdr:pic>
      <xdr:nvPicPr>
        <xdr:cNvPr id="48" name="그림 47">
          <a:extLst>
            <a:ext uri="{FF2B5EF4-FFF2-40B4-BE49-F238E27FC236}">
              <a16:creationId xmlns:a16="http://schemas.microsoft.com/office/drawing/2014/main" id="{ACFDE23E-8C10-4331-B9F7-3600C09C2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181857</xdr:colOff>
      <xdr:row>26</xdr:row>
      <xdr:rowOff>222007</xdr:rowOff>
    </xdr:from>
    <xdr:ext cx="959223" cy="1347305"/>
    <xdr:pic>
      <xdr:nvPicPr>
        <xdr:cNvPr id="49" name="그림 48">
          <a:extLst>
            <a:ext uri="{FF2B5EF4-FFF2-40B4-BE49-F238E27FC236}">
              <a16:creationId xmlns:a16="http://schemas.microsoft.com/office/drawing/2014/main" id="{334F39A1-695D-4E08-B63E-FD279DE4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27</xdr:row>
      <xdr:rowOff>222007</xdr:rowOff>
    </xdr:from>
    <xdr:ext cx="959223" cy="1347305"/>
    <xdr:pic>
      <xdr:nvPicPr>
        <xdr:cNvPr id="50" name="그림 49">
          <a:extLst>
            <a:ext uri="{FF2B5EF4-FFF2-40B4-BE49-F238E27FC236}">
              <a16:creationId xmlns:a16="http://schemas.microsoft.com/office/drawing/2014/main" id="{57AAC036-C5E1-4033-B064-90DD9E55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28</xdr:row>
      <xdr:rowOff>222007</xdr:rowOff>
    </xdr:from>
    <xdr:ext cx="959223" cy="1347305"/>
    <xdr:pic>
      <xdr:nvPicPr>
        <xdr:cNvPr id="51" name="그림 50">
          <a:extLst>
            <a:ext uri="{FF2B5EF4-FFF2-40B4-BE49-F238E27FC236}">
              <a16:creationId xmlns:a16="http://schemas.microsoft.com/office/drawing/2014/main" id="{3AE6C7BE-D5BF-4AAC-90A8-46CFDAE7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29</xdr:row>
      <xdr:rowOff>222007</xdr:rowOff>
    </xdr:from>
    <xdr:ext cx="959223" cy="1347305"/>
    <xdr:pic>
      <xdr:nvPicPr>
        <xdr:cNvPr id="52" name="그림 51">
          <a:extLst>
            <a:ext uri="{FF2B5EF4-FFF2-40B4-BE49-F238E27FC236}">
              <a16:creationId xmlns:a16="http://schemas.microsoft.com/office/drawing/2014/main" id="{30E2CD1E-CBD9-4006-84FC-0A6D4F84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70446</xdr:colOff>
      <xdr:row>32</xdr:row>
      <xdr:rowOff>394447</xdr:rowOff>
    </xdr:from>
    <xdr:ext cx="1068170" cy="1082134"/>
    <xdr:pic>
      <xdr:nvPicPr>
        <xdr:cNvPr id="53" name="그림 52">
          <a:extLst>
            <a:ext uri="{FF2B5EF4-FFF2-40B4-BE49-F238E27FC236}">
              <a16:creationId xmlns:a16="http://schemas.microsoft.com/office/drawing/2014/main" id="{C34F1D01-252C-4B77-94F7-F8100939C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9732" y="37471190"/>
          <a:ext cx="1068170" cy="1082134"/>
        </a:xfrm>
        <a:prstGeom prst="rect">
          <a:avLst/>
        </a:prstGeom>
      </xdr:spPr>
    </xdr:pic>
    <xdr:clientData/>
  </xdr:oneCellAnchor>
  <xdr:oneCellAnchor>
    <xdr:from>
      <xdr:col>7</xdr:col>
      <xdr:colOff>56030</xdr:colOff>
      <xdr:row>34</xdr:row>
      <xdr:rowOff>67237</xdr:rowOff>
    </xdr:from>
    <xdr:ext cx="1431460" cy="1613646"/>
    <xdr:pic>
      <xdr:nvPicPr>
        <xdr:cNvPr id="54" name="그림 5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AC500F64-9A40-4117-A192-5E953B7EB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935316" y="40366151"/>
          <a:ext cx="1431460" cy="1613646"/>
        </a:xfrm>
        <a:prstGeom prst="rect">
          <a:avLst/>
        </a:prstGeom>
      </xdr:spPr>
    </xdr:pic>
    <xdr:clientData/>
  </xdr:oneCellAnchor>
  <xdr:oneCellAnchor>
    <xdr:from>
      <xdr:col>7</xdr:col>
      <xdr:colOff>100534</xdr:colOff>
      <xdr:row>35</xdr:row>
      <xdr:rowOff>141515</xdr:rowOff>
    </xdr:from>
    <xdr:ext cx="1362075" cy="1495425"/>
    <xdr:pic>
      <xdr:nvPicPr>
        <xdr:cNvPr id="55" name="그림 54">
          <a:extLst>
            <a:ext uri="{FF2B5EF4-FFF2-40B4-BE49-F238E27FC236}">
              <a16:creationId xmlns:a16="http://schemas.microsoft.com/office/drawing/2014/main" id="{E8685A85-3FD1-4ACE-A65F-8BB8A519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9820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36</xdr:row>
      <xdr:rowOff>141515</xdr:rowOff>
    </xdr:from>
    <xdr:ext cx="1362075" cy="1495425"/>
    <xdr:pic>
      <xdr:nvPicPr>
        <xdr:cNvPr id="56" name="그림 55">
          <a:extLst>
            <a:ext uri="{FF2B5EF4-FFF2-40B4-BE49-F238E27FC236}">
              <a16:creationId xmlns:a16="http://schemas.microsoft.com/office/drawing/2014/main" id="{914299CC-9248-4AB2-9BA9-B8F53853C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37</xdr:row>
      <xdr:rowOff>141515</xdr:rowOff>
    </xdr:from>
    <xdr:ext cx="1362075" cy="1495425"/>
    <xdr:pic>
      <xdr:nvPicPr>
        <xdr:cNvPr id="57" name="그림 56">
          <a:extLst>
            <a:ext uri="{FF2B5EF4-FFF2-40B4-BE49-F238E27FC236}">
              <a16:creationId xmlns:a16="http://schemas.microsoft.com/office/drawing/2014/main" id="{A8677DEF-BDDB-4A09-8994-6D313C509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370114</xdr:colOff>
      <xdr:row>5</xdr:row>
      <xdr:rowOff>54429</xdr:rowOff>
    </xdr:from>
    <xdr:ext cx="1057835" cy="928996"/>
    <xdr:pic>
      <xdr:nvPicPr>
        <xdr:cNvPr id="2" name="그림 1">
          <a:extLst>
            <a:ext uri="{FF2B5EF4-FFF2-40B4-BE49-F238E27FC236}">
              <a16:creationId xmlns:a16="http://schemas.microsoft.com/office/drawing/2014/main" id="{E405E9B1-A161-4D9A-A315-4DA6E08B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0057" y="1839686"/>
          <a:ext cx="1057835" cy="928996"/>
        </a:xfrm>
        <a:prstGeom prst="rect">
          <a:avLst/>
        </a:prstGeom>
      </xdr:spPr>
    </xdr:pic>
    <xdr:clientData/>
  </xdr:oneCellAnchor>
  <xdr:oneCellAnchor>
    <xdr:from>
      <xdr:col>4</xdr:col>
      <xdr:colOff>1401053</xdr:colOff>
      <xdr:row>25</xdr:row>
      <xdr:rowOff>76205</xdr:rowOff>
    </xdr:from>
    <xdr:ext cx="1075767" cy="832614"/>
    <xdr:pic>
      <xdr:nvPicPr>
        <xdr:cNvPr id="3" name="그림 2">
          <a:extLst>
            <a:ext uri="{FF2B5EF4-FFF2-40B4-BE49-F238E27FC236}">
              <a16:creationId xmlns:a16="http://schemas.microsoft.com/office/drawing/2014/main" id="{EFCC067E-08D0-4862-8810-19EB7C44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0996" y="10591805"/>
          <a:ext cx="1075767" cy="832614"/>
        </a:xfrm>
        <a:prstGeom prst="rect">
          <a:avLst/>
        </a:prstGeom>
      </xdr:spPr>
    </xdr:pic>
    <xdr:clientData/>
  </xdr:oneCellAnchor>
  <xdr:oneCellAnchor>
    <xdr:from>
      <xdr:col>4</xdr:col>
      <xdr:colOff>10886</xdr:colOff>
      <xdr:row>25</xdr:row>
      <xdr:rowOff>76202</xdr:rowOff>
    </xdr:from>
    <xdr:ext cx="1013012" cy="883528"/>
    <xdr:pic>
      <xdr:nvPicPr>
        <xdr:cNvPr id="4" name="그림 3">
          <a:extLst>
            <a:ext uri="{FF2B5EF4-FFF2-40B4-BE49-F238E27FC236}">
              <a16:creationId xmlns:a16="http://schemas.microsoft.com/office/drawing/2014/main" id="{BA00790D-C807-4E52-8E43-6FE48F7A9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0829" y="10591802"/>
          <a:ext cx="1013012" cy="883528"/>
        </a:xfrm>
        <a:prstGeom prst="rect">
          <a:avLst/>
        </a:prstGeom>
      </xdr:spPr>
    </xdr:pic>
    <xdr:clientData/>
  </xdr:oneCellAnchor>
  <xdr:oneCellAnchor>
    <xdr:from>
      <xdr:col>4</xdr:col>
      <xdr:colOff>446315</xdr:colOff>
      <xdr:row>45</xdr:row>
      <xdr:rowOff>54430</xdr:rowOff>
    </xdr:from>
    <xdr:ext cx="1007250" cy="900469"/>
    <xdr:pic>
      <xdr:nvPicPr>
        <xdr:cNvPr id="5" name="그림 4">
          <a:extLst>
            <a:ext uri="{FF2B5EF4-FFF2-40B4-BE49-F238E27FC236}">
              <a16:creationId xmlns:a16="http://schemas.microsoft.com/office/drawing/2014/main" id="{1A64DA75-C703-4CCE-8BEF-1AF28C3BD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6258" y="19300373"/>
          <a:ext cx="1007250" cy="900469"/>
        </a:xfrm>
        <a:prstGeom prst="rect">
          <a:avLst/>
        </a:prstGeom>
      </xdr:spPr>
    </xdr:pic>
    <xdr:clientData/>
  </xdr:oneCellAnchor>
  <xdr:oneCellAnchor>
    <xdr:from>
      <xdr:col>4</xdr:col>
      <xdr:colOff>202971</xdr:colOff>
      <xdr:row>66</xdr:row>
      <xdr:rowOff>76200</xdr:rowOff>
    </xdr:from>
    <xdr:ext cx="900000" cy="887506"/>
    <xdr:pic>
      <xdr:nvPicPr>
        <xdr:cNvPr id="6" name="그림 5">
          <a:extLst>
            <a:ext uri="{FF2B5EF4-FFF2-40B4-BE49-F238E27FC236}">
              <a16:creationId xmlns:a16="http://schemas.microsoft.com/office/drawing/2014/main" id="{A4190402-F419-4E9C-A6DB-EDE4FB483A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792" r="-3157"/>
        <a:stretch/>
      </xdr:blipFill>
      <xdr:spPr>
        <a:xfrm>
          <a:off x="1922914" y="28052486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4</xdr:col>
      <xdr:colOff>457200</xdr:colOff>
      <xdr:row>87</xdr:row>
      <xdr:rowOff>48462</xdr:rowOff>
    </xdr:from>
    <xdr:to>
      <xdr:col>4</xdr:col>
      <xdr:colOff>1447800</xdr:colOff>
      <xdr:row>87</xdr:row>
      <xdr:rowOff>981636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6CA078D-0DC8-4D54-ADF2-46BFBFEF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7143" y="35601205"/>
          <a:ext cx="990600" cy="933174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108</xdr:row>
      <xdr:rowOff>213235</xdr:rowOff>
    </xdr:from>
    <xdr:to>
      <xdr:col>1</xdr:col>
      <xdr:colOff>1162338</xdr:colOff>
      <xdr:row>109</xdr:row>
      <xdr:rowOff>169053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19663EB-F96A-4215-B121-BA38223E4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943" y="43941149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</xdr:col>
      <xdr:colOff>133830</xdr:colOff>
      <xdr:row>104</xdr:row>
      <xdr:rowOff>123584</xdr:rowOff>
    </xdr:from>
    <xdr:to>
      <xdr:col>1</xdr:col>
      <xdr:colOff>1066159</xdr:colOff>
      <xdr:row>105</xdr:row>
      <xdr:rowOff>258696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65DA39F-AEA2-4F30-B957-DDC520508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230" y="42686727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</xdr:col>
      <xdr:colOff>211310</xdr:colOff>
      <xdr:row>110</xdr:row>
      <xdr:rowOff>181215</xdr:rowOff>
    </xdr:from>
    <xdr:to>
      <xdr:col>1</xdr:col>
      <xdr:colOff>1062767</xdr:colOff>
      <xdr:row>111</xdr:row>
      <xdr:rowOff>280467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DDCC403-B971-4B7D-99B2-C1F29D32C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710" y="45324272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102</xdr:row>
      <xdr:rowOff>87085</xdr:rowOff>
    </xdr:from>
    <xdr:to>
      <xdr:col>1</xdr:col>
      <xdr:colOff>1071111</xdr:colOff>
      <xdr:row>103</xdr:row>
      <xdr:rowOff>159442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476D991-BCBA-4753-80B1-D7AB808A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1" y="40984714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11</xdr:col>
      <xdr:colOff>185058</xdr:colOff>
      <xdr:row>104</xdr:row>
      <xdr:rowOff>32657</xdr:rowOff>
    </xdr:from>
    <xdr:to>
      <xdr:col>11</xdr:col>
      <xdr:colOff>1872344</xdr:colOff>
      <xdr:row>105</xdr:row>
      <xdr:rowOff>364254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543DAA7-5E91-C567-9E23-486697D62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62658" y="46373143"/>
          <a:ext cx="1687286" cy="13439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367554</xdr:colOff>
      <xdr:row>6</xdr:row>
      <xdr:rowOff>216209</xdr:rowOff>
    </xdr:from>
    <xdr:ext cx="1080000" cy="818742"/>
    <xdr:pic>
      <xdr:nvPicPr>
        <xdr:cNvPr id="2" name="그림 1">
          <a:extLst>
            <a:ext uri="{FF2B5EF4-FFF2-40B4-BE49-F238E27FC236}">
              <a16:creationId xmlns:a16="http://schemas.microsoft.com/office/drawing/2014/main" id="{69551CF9-B6AB-4B00-A09D-551DAC1BDE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095"/>
        <a:stretch/>
      </xdr:blipFill>
      <xdr:spPr>
        <a:xfrm>
          <a:off x="13447060" y="1946397"/>
          <a:ext cx="1080000" cy="818742"/>
        </a:xfrm>
        <a:prstGeom prst="rect">
          <a:avLst/>
        </a:prstGeom>
      </xdr:spPr>
    </xdr:pic>
    <xdr:clientData/>
  </xdr:oneCellAnchor>
  <xdr:twoCellAnchor editAs="oneCell">
    <xdr:from>
      <xdr:col>18</xdr:col>
      <xdr:colOff>35859</xdr:colOff>
      <xdr:row>14</xdr:row>
      <xdr:rowOff>336654</xdr:rowOff>
    </xdr:from>
    <xdr:to>
      <xdr:col>18</xdr:col>
      <xdr:colOff>1174376</xdr:colOff>
      <xdr:row>14</xdr:row>
      <xdr:rowOff>986118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2DF6C08-21D0-698D-72A9-0FCA651D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5365" y="3680489"/>
          <a:ext cx="1138517" cy="649464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15</xdr:row>
      <xdr:rowOff>309419</xdr:rowOff>
    </xdr:from>
    <xdr:to>
      <xdr:col>18</xdr:col>
      <xdr:colOff>1120588</xdr:colOff>
      <xdr:row>15</xdr:row>
      <xdr:rowOff>921649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6F694A5-EC6B-C043-4C16-BA3D14C78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153" y="5885466"/>
          <a:ext cx="1030941" cy="612230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152401</xdr:colOff>
      <xdr:row>20</xdr:row>
      <xdr:rowOff>72146</xdr:rowOff>
    </xdr:from>
    <xdr:to>
      <xdr:col>18</xdr:col>
      <xdr:colOff>1515035</xdr:colOff>
      <xdr:row>20</xdr:row>
      <xdr:rowOff>1196859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2AD8AE-A22E-CC3D-ABC3-CCB817CF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33930" y="8696193"/>
          <a:ext cx="1362634" cy="1124713"/>
        </a:xfrm>
        <a:prstGeom prst="rect">
          <a:avLst/>
        </a:prstGeom>
      </xdr:spPr>
    </xdr:pic>
    <xdr:clientData/>
  </xdr:twoCellAnchor>
  <xdr:twoCellAnchor editAs="oneCell">
    <xdr:from>
      <xdr:col>7</xdr:col>
      <xdr:colOff>216434</xdr:colOff>
      <xdr:row>23</xdr:row>
      <xdr:rowOff>48027</xdr:rowOff>
    </xdr:from>
    <xdr:to>
      <xdr:col>7</xdr:col>
      <xdr:colOff>1197429</xdr:colOff>
      <xdr:row>23</xdr:row>
      <xdr:rowOff>972152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18ED7810-4C59-EBA5-E7CE-1AC840DB1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215153</xdr:colOff>
      <xdr:row>32</xdr:row>
      <xdr:rowOff>134472</xdr:rowOff>
    </xdr:from>
    <xdr:to>
      <xdr:col>18</xdr:col>
      <xdr:colOff>1333948</xdr:colOff>
      <xdr:row>32</xdr:row>
      <xdr:rowOff>1102660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4311CE1A-562B-C626-52E6-34A5375F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94659" y="25325296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403412</xdr:colOff>
      <xdr:row>30</xdr:row>
      <xdr:rowOff>44823</xdr:rowOff>
    </xdr:from>
    <xdr:to>
      <xdr:col>18</xdr:col>
      <xdr:colOff>1335741</xdr:colOff>
      <xdr:row>30</xdr:row>
      <xdr:rowOff>1192305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63FA64D-25C5-E8CD-2D1C-2B23A4260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99459" y="20502282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448235</xdr:colOff>
      <xdr:row>33</xdr:row>
      <xdr:rowOff>80682</xdr:rowOff>
    </xdr:from>
    <xdr:to>
      <xdr:col>18</xdr:col>
      <xdr:colOff>1299692</xdr:colOff>
      <xdr:row>33</xdr:row>
      <xdr:rowOff>1192306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1D8FD256-2242-05C8-F014-B72F28B8C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7741" y="26535529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53786</xdr:colOff>
      <xdr:row>8</xdr:row>
      <xdr:rowOff>62756</xdr:rowOff>
    </xdr:from>
    <xdr:to>
      <xdr:col>19</xdr:col>
      <xdr:colOff>1129553</xdr:colOff>
      <xdr:row>8</xdr:row>
      <xdr:rowOff>895370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70847C11-5122-D554-6D50-49E64D44A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27621" y="5011274"/>
          <a:ext cx="1075767" cy="8326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367554</xdr:colOff>
      <xdr:row>29</xdr:row>
      <xdr:rowOff>106296</xdr:rowOff>
    </xdr:from>
    <xdr:to>
      <xdr:col>18</xdr:col>
      <xdr:colOff>1362464</xdr:colOff>
      <xdr:row>29</xdr:row>
      <xdr:rowOff>1191025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452CECB8-4292-9D3E-80C0-44F25EF2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18</xdr:col>
      <xdr:colOff>242048</xdr:colOff>
      <xdr:row>8</xdr:row>
      <xdr:rowOff>62753</xdr:rowOff>
    </xdr:from>
    <xdr:to>
      <xdr:col>18</xdr:col>
      <xdr:colOff>1255060</xdr:colOff>
      <xdr:row>8</xdr:row>
      <xdr:rowOff>946281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1CEF64EF-8769-43E5-A013-90027B52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38095" y="5011271"/>
          <a:ext cx="1013012" cy="883528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179293</xdr:colOff>
      <xdr:row>4</xdr:row>
      <xdr:rowOff>37412</xdr:rowOff>
    </xdr:from>
    <xdr:to>
      <xdr:col>18</xdr:col>
      <xdr:colOff>1237128</xdr:colOff>
      <xdr:row>4</xdr:row>
      <xdr:rowOff>966408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382B8833-F53A-4D7F-8DBD-F1875022E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292633</xdr:colOff>
      <xdr:row>12</xdr:row>
      <xdr:rowOff>53788</xdr:rowOff>
    </xdr:from>
    <xdr:to>
      <xdr:col>18</xdr:col>
      <xdr:colOff>1299883</xdr:colOff>
      <xdr:row>12</xdr:row>
      <xdr:rowOff>954257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51795D6-6DF8-459B-8B9B-F63C065A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488680" y="9197788"/>
          <a:ext cx="1007250" cy="900469"/>
        </a:xfrm>
        <a:prstGeom prst="rect">
          <a:avLst/>
        </a:prstGeom>
      </xdr:spPr>
    </xdr:pic>
    <xdr:clientData/>
  </xdr:twoCellAnchor>
  <xdr:oneCellAnchor>
    <xdr:from>
      <xdr:col>7</xdr:col>
      <xdr:colOff>179293</xdr:colOff>
      <xdr:row>4</xdr:row>
      <xdr:rowOff>37412</xdr:rowOff>
    </xdr:from>
    <xdr:ext cx="1057835" cy="928996"/>
    <xdr:pic>
      <xdr:nvPicPr>
        <xdr:cNvPr id="49" name="그림 48">
          <a:extLst>
            <a:ext uri="{FF2B5EF4-FFF2-40B4-BE49-F238E27FC236}">
              <a16:creationId xmlns:a16="http://schemas.microsoft.com/office/drawing/2014/main" id="{D2AEE945-9CB9-4623-9AC2-F1D288DC8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oneCellAnchor>
  <xdr:oneCellAnchor>
    <xdr:from>
      <xdr:col>8</xdr:col>
      <xdr:colOff>53786</xdr:colOff>
      <xdr:row>8</xdr:row>
      <xdr:rowOff>62756</xdr:rowOff>
    </xdr:from>
    <xdr:ext cx="1075767" cy="832614"/>
    <xdr:pic>
      <xdr:nvPicPr>
        <xdr:cNvPr id="50" name="그림 49">
          <a:extLst>
            <a:ext uri="{FF2B5EF4-FFF2-40B4-BE49-F238E27FC236}">
              <a16:creationId xmlns:a16="http://schemas.microsoft.com/office/drawing/2014/main" id="{30122095-9474-4963-AD62-05832BE7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13104" y="5011274"/>
          <a:ext cx="1075767" cy="832614"/>
        </a:xfrm>
        <a:prstGeom prst="rect">
          <a:avLst/>
        </a:prstGeom>
      </xdr:spPr>
    </xdr:pic>
    <xdr:clientData/>
  </xdr:oneCellAnchor>
  <xdr:oneCellAnchor>
    <xdr:from>
      <xdr:col>7</xdr:col>
      <xdr:colOff>242048</xdr:colOff>
      <xdr:row>8</xdr:row>
      <xdr:rowOff>62753</xdr:rowOff>
    </xdr:from>
    <xdr:ext cx="1013012" cy="883528"/>
    <xdr:pic>
      <xdr:nvPicPr>
        <xdr:cNvPr id="51" name="그림 50">
          <a:extLst>
            <a:ext uri="{FF2B5EF4-FFF2-40B4-BE49-F238E27FC236}">
              <a16:creationId xmlns:a16="http://schemas.microsoft.com/office/drawing/2014/main" id="{3B0E9C88-A4EF-4027-842E-C097BFD48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23577" y="5011271"/>
          <a:ext cx="1013012" cy="883528"/>
        </a:xfrm>
        <a:prstGeom prst="rect">
          <a:avLst/>
        </a:prstGeom>
      </xdr:spPr>
    </xdr:pic>
    <xdr:clientData/>
  </xdr:oneCellAnchor>
  <xdr:oneCellAnchor>
    <xdr:from>
      <xdr:col>7</xdr:col>
      <xdr:colOff>292633</xdr:colOff>
      <xdr:row>12</xdr:row>
      <xdr:rowOff>53788</xdr:rowOff>
    </xdr:from>
    <xdr:ext cx="1007250" cy="900469"/>
    <xdr:pic>
      <xdr:nvPicPr>
        <xdr:cNvPr id="53" name="그림 52">
          <a:extLst>
            <a:ext uri="{FF2B5EF4-FFF2-40B4-BE49-F238E27FC236}">
              <a16:creationId xmlns:a16="http://schemas.microsoft.com/office/drawing/2014/main" id="{AB6AA36C-06F9-4FFD-98B7-53D6B48A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74162" y="11591364"/>
          <a:ext cx="1007250" cy="900469"/>
        </a:xfrm>
        <a:prstGeom prst="rect">
          <a:avLst/>
        </a:prstGeom>
      </xdr:spPr>
    </xdr:pic>
    <xdr:clientData/>
  </xdr:oneCellAnchor>
  <xdr:twoCellAnchor editAs="oneCell">
    <xdr:from>
      <xdr:col>18</xdr:col>
      <xdr:colOff>268942</xdr:colOff>
      <xdr:row>16</xdr:row>
      <xdr:rowOff>199953</xdr:rowOff>
    </xdr:from>
    <xdr:to>
      <xdr:col>18</xdr:col>
      <xdr:colOff>1290919</xdr:colOff>
      <xdr:row>16</xdr:row>
      <xdr:rowOff>1087050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12141A50-1C4B-4521-76F6-FA8C2326C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850471" y="16246777"/>
          <a:ext cx="1021977" cy="887097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10</xdr:row>
      <xdr:rowOff>188260</xdr:rowOff>
    </xdr:from>
    <xdr:to>
      <xdr:col>18</xdr:col>
      <xdr:colOff>1308847</xdr:colOff>
      <xdr:row>10</xdr:row>
      <xdr:rowOff>1163783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79178722-9962-0732-6673-4DAB9FE56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60823" y="6535272"/>
          <a:ext cx="1129553" cy="975523"/>
        </a:xfrm>
        <a:prstGeom prst="rect">
          <a:avLst/>
        </a:prstGeom>
      </xdr:spPr>
    </xdr:pic>
    <xdr:clientData/>
  </xdr:twoCellAnchor>
  <xdr:twoCellAnchor editAs="oneCell">
    <xdr:from>
      <xdr:col>18</xdr:col>
      <xdr:colOff>122465</xdr:colOff>
      <xdr:row>17</xdr:row>
      <xdr:rowOff>81644</xdr:rowOff>
    </xdr:from>
    <xdr:to>
      <xdr:col>18</xdr:col>
      <xdr:colOff>1415143</xdr:colOff>
      <xdr:row>17</xdr:row>
      <xdr:rowOff>1323062</xdr:rowOff>
    </xdr:to>
    <xdr:pic>
      <xdr:nvPicPr>
        <xdr:cNvPr id="14" name="그림 5" descr="도표, 기술 도면, 스케치, 라인이(가) 표시된 사진&#10;&#10;자동 생성된 설명">
          <a:extLst>
            <a:ext uri="{FF2B5EF4-FFF2-40B4-BE49-F238E27FC236}">
              <a16:creationId xmlns:a16="http://schemas.microsoft.com/office/drawing/2014/main" id="{B78C9E0F-C107-2D0F-B08F-91CC0CAB6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56822" y="17594037"/>
          <a:ext cx="1292678" cy="1240970"/>
        </a:xfrm>
        <a:prstGeom prst="rect">
          <a:avLst/>
        </a:prstGeom>
      </xdr:spPr>
    </xdr:pic>
    <xdr:clientData/>
  </xdr:twoCellAnchor>
  <xdr:oneCellAnchor>
    <xdr:from>
      <xdr:col>18</xdr:col>
      <xdr:colOff>132600</xdr:colOff>
      <xdr:row>7</xdr:row>
      <xdr:rowOff>87405</xdr:rowOff>
    </xdr:from>
    <xdr:ext cx="1336242" cy="1152525"/>
    <xdr:pic>
      <xdr:nvPicPr>
        <xdr:cNvPr id="6" name="그림 5">
          <a:extLst>
            <a:ext uri="{FF2B5EF4-FFF2-40B4-BE49-F238E27FC236}">
              <a16:creationId xmlns:a16="http://schemas.microsoft.com/office/drawing/2014/main" id="{05E6F8B1-2C76-4EC7-8494-46624463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1925" y="3687855"/>
          <a:ext cx="1336242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67236</xdr:colOff>
      <xdr:row>31</xdr:row>
      <xdr:rowOff>67235</xdr:rowOff>
    </xdr:from>
    <xdr:ext cx="1479176" cy="1284315"/>
    <xdr:pic>
      <xdr:nvPicPr>
        <xdr:cNvPr id="10" name="그림 9" descr="도표, 스케치, 기술 도면, 라인이(가) 표시된 사진&#10;&#10;자동 생성된 설명">
          <a:extLst>
            <a:ext uri="{FF2B5EF4-FFF2-40B4-BE49-F238E27FC236}">
              <a16:creationId xmlns:a16="http://schemas.microsoft.com/office/drawing/2014/main" id="{E517AA20-6599-4D0B-92DD-A9DFDC72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716001" y="20473147"/>
          <a:ext cx="1479176" cy="1284315"/>
        </a:xfrm>
        <a:prstGeom prst="rect">
          <a:avLst/>
        </a:prstGeom>
      </xdr:spPr>
    </xdr:pic>
    <xdr:clientData/>
  </xdr:oneCellAnchor>
  <xdr:twoCellAnchor editAs="oneCell">
    <xdr:from>
      <xdr:col>18</xdr:col>
      <xdr:colOff>56030</xdr:colOff>
      <xdr:row>21</xdr:row>
      <xdr:rowOff>67236</xdr:rowOff>
    </xdr:from>
    <xdr:to>
      <xdr:col>18</xdr:col>
      <xdr:colOff>1445559</xdr:colOff>
      <xdr:row>21</xdr:row>
      <xdr:rowOff>1374626</xdr:rowOff>
    </xdr:to>
    <xdr:pic>
      <xdr:nvPicPr>
        <xdr:cNvPr id="11" name="그림 10" descr="도표, 스케치, 기술 도면, 평면도이(가) 표시된 사진&#10;&#10;자동 생성된 설명">
          <a:extLst>
            <a:ext uri="{FF2B5EF4-FFF2-40B4-BE49-F238E27FC236}">
              <a16:creationId xmlns:a16="http://schemas.microsoft.com/office/drawing/2014/main" id="{EE92F016-49D0-B1C1-CC97-6ED063E30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04795" y="20473148"/>
          <a:ext cx="1389529" cy="1307390"/>
        </a:xfrm>
        <a:prstGeom prst="rect">
          <a:avLst/>
        </a:prstGeom>
      </xdr:spPr>
    </xdr:pic>
    <xdr:clientData/>
  </xdr:twoCellAnchor>
  <xdr:twoCellAnchor editAs="oneCell">
    <xdr:from>
      <xdr:col>19</xdr:col>
      <xdr:colOff>147918</xdr:colOff>
      <xdr:row>18</xdr:row>
      <xdr:rowOff>141514</xdr:rowOff>
    </xdr:from>
    <xdr:to>
      <xdr:col>19</xdr:col>
      <xdr:colOff>1049290</xdr:colOff>
      <xdr:row>18</xdr:row>
      <xdr:rowOff>1250895</xdr:rowOff>
    </xdr:to>
    <xdr:pic>
      <xdr:nvPicPr>
        <xdr:cNvPr id="12" name="그림 11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5ED1FC98-E97E-335D-4EB4-713C74E03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68375" y="15697200"/>
          <a:ext cx="901372" cy="1109381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131909</xdr:colOff>
      <xdr:row>31</xdr:row>
      <xdr:rowOff>217714</xdr:rowOff>
    </xdr:from>
    <xdr:to>
      <xdr:col>19</xdr:col>
      <xdr:colOff>1033281</xdr:colOff>
      <xdr:row>31</xdr:row>
      <xdr:rowOff>1327095</xdr:rowOff>
    </xdr:to>
    <xdr:pic>
      <xdr:nvPicPr>
        <xdr:cNvPr id="13" name="그림 12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8139881B-BD64-4640-95D2-4E6570F8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52366" y="20955000"/>
          <a:ext cx="901372" cy="1109381"/>
        </a:xfrm>
        <a:prstGeom prst="rect">
          <a:avLst/>
        </a:prstGeom>
      </xdr:spPr>
    </xdr:pic>
    <xdr:clientData/>
  </xdr:twoCellAnchor>
  <xdr:oneCellAnchor>
    <xdr:from>
      <xdr:col>19</xdr:col>
      <xdr:colOff>60832</xdr:colOff>
      <xdr:row>21</xdr:row>
      <xdr:rowOff>192421</xdr:rowOff>
    </xdr:from>
    <xdr:ext cx="901372" cy="1109381"/>
    <xdr:pic>
      <xdr:nvPicPr>
        <xdr:cNvPr id="16" name="그림 15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32ADD7AF-5E27-4BFB-93D4-7E8849F5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781289" y="20929707"/>
          <a:ext cx="901372" cy="1109381"/>
        </a:xfrm>
        <a:prstGeom prst="rect">
          <a:avLst/>
        </a:prstGeom>
      </xdr:spPr>
    </xdr:pic>
    <xdr:clientData/>
  </xdr:oneCellAnchor>
  <xdr:twoCellAnchor editAs="oneCell">
    <xdr:from>
      <xdr:col>18</xdr:col>
      <xdr:colOff>44823</xdr:colOff>
      <xdr:row>18</xdr:row>
      <xdr:rowOff>56029</xdr:rowOff>
    </xdr:from>
    <xdr:to>
      <xdr:col>18</xdr:col>
      <xdr:colOff>1535206</xdr:colOff>
      <xdr:row>18</xdr:row>
      <xdr:rowOff>1374445</xdr:rowOff>
    </xdr:to>
    <xdr:pic>
      <xdr:nvPicPr>
        <xdr:cNvPr id="17" name="그림 16" descr="도표, 텍스트, 기술 도면, 라인이(가) 표시된 사진&#10;&#10;자동 생성된 설명">
          <a:extLst>
            <a:ext uri="{FF2B5EF4-FFF2-40B4-BE49-F238E27FC236}">
              <a16:creationId xmlns:a16="http://schemas.microsoft.com/office/drawing/2014/main" id="{9B659438-97D3-5806-FBD1-D5CD8654F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93588" y="21907500"/>
          <a:ext cx="1490383" cy="1318416"/>
        </a:xfrm>
        <a:prstGeom prst="rect">
          <a:avLst/>
        </a:prstGeom>
      </xdr:spPr>
    </xdr:pic>
    <xdr:clientData/>
  </xdr:twoCellAnchor>
  <xdr:oneCellAnchor>
    <xdr:from>
      <xdr:col>18</xdr:col>
      <xdr:colOff>62754</xdr:colOff>
      <xdr:row>35</xdr:row>
      <xdr:rowOff>44824</xdr:rowOff>
    </xdr:from>
    <xdr:ext cx="1449090" cy="896471"/>
    <xdr:pic>
      <xdr:nvPicPr>
        <xdr:cNvPr id="9" name="그림 8">
          <a:extLst>
            <a:ext uri="{FF2B5EF4-FFF2-40B4-BE49-F238E27FC236}">
              <a16:creationId xmlns:a16="http://schemas.microsoft.com/office/drawing/2014/main" id="{843F23C1-8E92-4AEA-94C4-6480B3EE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04783" y="23503538"/>
          <a:ext cx="1449090" cy="896471"/>
        </a:xfrm>
        <a:prstGeom prst="rect">
          <a:avLst/>
        </a:prstGeom>
      </xdr:spPr>
    </xdr:pic>
    <xdr:clientData/>
  </xdr:oneCellAnchor>
  <xdr:oneCellAnchor>
    <xdr:from>
      <xdr:col>7</xdr:col>
      <xdr:colOff>89647</xdr:colOff>
      <xdr:row>35</xdr:row>
      <xdr:rowOff>62752</xdr:rowOff>
    </xdr:from>
    <xdr:ext cx="1449090" cy="896471"/>
    <xdr:pic>
      <xdr:nvPicPr>
        <xdr:cNvPr id="15" name="그림 14">
          <a:extLst>
            <a:ext uri="{FF2B5EF4-FFF2-40B4-BE49-F238E27FC236}">
              <a16:creationId xmlns:a16="http://schemas.microsoft.com/office/drawing/2014/main" id="{1FBC54C7-3E8F-4A5D-AAEC-F48385120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52047" y="23521466"/>
          <a:ext cx="1449090" cy="896471"/>
        </a:xfrm>
        <a:prstGeom prst="rect">
          <a:avLst/>
        </a:prstGeom>
      </xdr:spPr>
    </xdr:pic>
    <xdr:clientData/>
  </xdr:oneCellAnchor>
  <xdr:oneCellAnchor>
    <xdr:from>
      <xdr:col>18</xdr:col>
      <xdr:colOff>216434</xdr:colOff>
      <xdr:row>23</xdr:row>
      <xdr:rowOff>48027</xdr:rowOff>
    </xdr:from>
    <xdr:ext cx="980995" cy="924125"/>
    <xdr:pic>
      <xdr:nvPicPr>
        <xdr:cNvPr id="18" name="그림 17">
          <a:extLst>
            <a:ext uri="{FF2B5EF4-FFF2-40B4-BE49-F238E27FC236}">
              <a16:creationId xmlns:a16="http://schemas.microsoft.com/office/drawing/2014/main" id="{DCF302E5-8E77-4090-8814-569AB3E8A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oneCellAnchor>
  <xdr:oneCellAnchor>
    <xdr:from>
      <xdr:col>7</xdr:col>
      <xdr:colOff>283029</xdr:colOff>
      <xdr:row>19</xdr:row>
      <xdr:rowOff>65314</xdr:rowOff>
    </xdr:from>
    <xdr:ext cx="900000" cy="887506"/>
    <xdr:pic>
      <xdr:nvPicPr>
        <xdr:cNvPr id="19" name="그림 18">
          <a:extLst>
            <a:ext uri="{FF2B5EF4-FFF2-40B4-BE49-F238E27FC236}">
              <a16:creationId xmlns:a16="http://schemas.microsoft.com/office/drawing/2014/main" id="{A6204840-6B78-40EB-8B79-EC7BB4DC8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oneCellAnchor>
    <xdr:from>
      <xdr:col>18</xdr:col>
      <xdr:colOff>283029</xdr:colOff>
      <xdr:row>19</xdr:row>
      <xdr:rowOff>65314</xdr:rowOff>
    </xdr:from>
    <xdr:ext cx="900000" cy="887506"/>
    <xdr:pic>
      <xdr:nvPicPr>
        <xdr:cNvPr id="20" name="그림 19">
          <a:extLst>
            <a:ext uri="{FF2B5EF4-FFF2-40B4-BE49-F238E27FC236}">
              <a16:creationId xmlns:a16="http://schemas.microsoft.com/office/drawing/2014/main" id="{C4C875F8-99C8-4313-9BA4-5330CCAD97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7</xdr:col>
      <xdr:colOff>108860</xdr:colOff>
      <xdr:row>20</xdr:row>
      <xdr:rowOff>76202</xdr:rowOff>
    </xdr:from>
    <xdr:to>
      <xdr:col>7</xdr:col>
      <xdr:colOff>1471494</xdr:colOff>
      <xdr:row>20</xdr:row>
      <xdr:rowOff>1200915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985CCD54-6970-466C-B9D5-8B04EDA22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60" y="18092059"/>
          <a:ext cx="1362634" cy="1124713"/>
        </a:xfrm>
        <a:prstGeom prst="rect">
          <a:avLst/>
        </a:prstGeom>
      </xdr:spPr>
    </xdr:pic>
    <xdr:clientData/>
  </xdr:twoCellAnchor>
  <xdr:oneCellAnchor>
    <xdr:from>
      <xdr:col>7</xdr:col>
      <xdr:colOff>215153</xdr:colOff>
      <xdr:row>32</xdr:row>
      <xdr:rowOff>134472</xdr:rowOff>
    </xdr:from>
    <xdr:ext cx="1118795" cy="968188"/>
    <xdr:pic>
      <xdr:nvPicPr>
        <xdr:cNvPr id="22" name="그림 21">
          <a:extLst>
            <a:ext uri="{FF2B5EF4-FFF2-40B4-BE49-F238E27FC236}">
              <a16:creationId xmlns:a16="http://schemas.microsoft.com/office/drawing/2014/main" id="{E5993F0F-7B79-46EA-B83A-2A93D181E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57182" y="30396758"/>
          <a:ext cx="1118795" cy="968188"/>
        </a:xfrm>
        <a:prstGeom prst="rect">
          <a:avLst/>
        </a:prstGeom>
      </xdr:spPr>
    </xdr:pic>
    <xdr:clientData/>
  </xdr:oneCellAnchor>
  <xdr:oneCellAnchor>
    <xdr:from>
      <xdr:col>7</xdr:col>
      <xdr:colOff>403412</xdr:colOff>
      <xdr:row>30</xdr:row>
      <xdr:rowOff>44823</xdr:rowOff>
    </xdr:from>
    <xdr:ext cx="932329" cy="1147482"/>
    <xdr:pic>
      <xdr:nvPicPr>
        <xdr:cNvPr id="23" name="그림 22">
          <a:extLst>
            <a:ext uri="{FF2B5EF4-FFF2-40B4-BE49-F238E27FC236}">
              <a16:creationId xmlns:a16="http://schemas.microsoft.com/office/drawing/2014/main" id="{20136552-FD71-490B-9514-AEB113E2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45441" y="29033480"/>
          <a:ext cx="932329" cy="1147482"/>
        </a:xfrm>
        <a:prstGeom prst="rect">
          <a:avLst/>
        </a:prstGeom>
      </xdr:spPr>
    </xdr:pic>
    <xdr:clientData/>
  </xdr:oneCellAnchor>
  <xdr:oneCellAnchor>
    <xdr:from>
      <xdr:col>7</xdr:col>
      <xdr:colOff>448235</xdr:colOff>
      <xdr:row>33</xdr:row>
      <xdr:rowOff>80682</xdr:rowOff>
    </xdr:from>
    <xdr:ext cx="851457" cy="1111624"/>
    <xdr:pic>
      <xdr:nvPicPr>
        <xdr:cNvPr id="24" name="그림 23">
          <a:extLst>
            <a:ext uri="{FF2B5EF4-FFF2-40B4-BE49-F238E27FC236}">
              <a16:creationId xmlns:a16="http://schemas.microsoft.com/office/drawing/2014/main" id="{96799120-DC72-4559-A37A-A85AD0038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90264" y="31616596"/>
          <a:ext cx="851457" cy="1111624"/>
        </a:xfrm>
        <a:prstGeom prst="rect">
          <a:avLst/>
        </a:prstGeom>
      </xdr:spPr>
    </xdr:pic>
    <xdr:clientData/>
  </xdr:oneCellAnchor>
  <xdr:oneCellAnchor>
    <xdr:from>
      <xdr:col>7</xdr:col>
      <xdr:colOff>367554</xdr:colOff>
      <xdr:row>29</xdr:row>
      <xdr:rowOff>106296</xdr:rowOff>
    </xdr:from>
    <xdr:ext cx="994910" cy="1084729"/>
    <xdr:pic>
      <xdr:nvPicPr>
        <xdr:cNvPr id="25" name="그림 24">
          <a:extLst>
            <a:ext uri="{FF2B5EF4-FFF2-40B4-BE49-F238E27FC236}">
              <a16:creationId xmlns:a16="http://schemas.microsoft.com/office/drawing/2014/main" id="{379FB76B-B22A-494F-A741-955A1BF4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6625</xdr:colOff>
      <xdr:row>26</xdr:row>
      <xdr:rowOff>190501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723904" cy="5935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15241</xdr:rowOff>
    </xdr:from>
    <xdr:to>
      <xdr:col>13</xdr:col>
      <xdr:colOff>7619</xdr:colOff>
      <xdr:row>53</xdr:row>
      <xdr:rowOff>206418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1"/>
          <a:ext cx="8724899" cy="59366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12</xdr:col>
      <xdr:colOff>402498</xdr:colOff>
      <xdr:row>67</xdr:row>
      <xdr:rowOff>182070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4275"/>
          <a:ext cx="17537973" cy="78496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415910</xdr:colOff>
      <xdr:row>21</xdr:row>
      <xdr:rowOff>113058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9270" cy="4753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  <sheetName val="1-G1"/>
      <sheetName val="CTEMCOST"/>
      <sheetName val="시산표"/>
      <sheetName val="MOS"/>
      <sheetName val="지원시설 내역서(154kV)"/>
      <sheetName val="Soil Parameter"/>
      <sheetName val="PCV"/>
      <sheetName val="Register"/>
      <sheetName val="Cashflow Analysis"/>
      <sheetName val="BILL"/>
      <sheetName val="DAF-4"/>
      <sheetName val="DHS AC"/>
      <sheetName val="DAF-5"/>
      <sheetName val="iTEM hARSAT"/>
      <sheetName val="analis standar(20m)"/>
      <sheetName val="ANAL BETON"/>
      <sheetName val="Pipe"/>
      <sheetName val="DESCRIPTION"/>
      <sheetName val="BM DATA SHEET"/>
      <sheetName val="BAG-III"/>
      <sheetName val="DATA PROYEK"/>
      <sheetName val="rab"/>
      <sheetName val="BA Evaluasi"/>
      <sheetName val="Permhnan CCO"/>
      <sheetName val="Persetujuan CCO"/>
      <sheetName val="Rekap MC"/>
      <sheetName val="Penyampaian Evaluasi"/>
      <sheetName val="R. RapatCCO"/>
      <sheetName val="DAFTAR HARGA"/>
      <sheetName val="Fill this out first..."/>
      <sheetName val="21"/>
      <sheetName val="analisa"/>
      <sheetName val="Master 1.0"/>
      <sheetName val="Bahan"/>
      <sheetName val="Code"/>
      <sheetName val="Default"/>
      <sheetName val="Rekap Addendum"/>
      <sheetName val="4-MVAC"/>
      <sheetName val="H.Satuan"/>
      <sheetName val="SEX"/>
      <sheetName val="7. Comparison of Asphalt etc"/>
      <sheetName val="harsat"/>
      <sheetName val="Div2"/>
      <sheetName val="Exterior"/>
      <sheetName val="Analisa Harga Satuan"/>
      <sheetName val="Hit Vol Str Jambi"/>
      <sheetName val="PE-F-33 Rev 02 Basic Proj.Info"/>
      <sheetName val="PE-F-31 Rev 01 Coversheet"/>
      <sheetName val=" PE-F-42 MR 9 Manpower"/>
      <sheetName val="AT 2"/>
      <sheetName val="615E101AB(CASE85F)"/>
      <sheetName val="BL"/>
      <sheetName val="FINAL"/>
      <sheetName val="RESUME"/>
      <sheetName val="DAPRO"/>
      <sheetName val="Mob"/>
      <sheetName val="DAFTAR ISI"/>
      <sheetName val="SUMMARY (2)"/>
      <sheetName val="CIVIL"/>
      <sheetName val="MEP"/>
      <sheetName val="QUOTATION"/>
      <sheetName val="石炭性状"/>
      <sheetName val="Takeoff"/>
      <sheetName val="N賃率-職"/>
      <sheetName val="카5"/>
      <sheetName val="금융비용"/>
      <sheetName val="교각계산"/>
      <sheetName val="터파기및재료"/>
      <sheetName val="수안보-MBR1"/>
      <sheetName val="Labour"/>
      <sheetName val="Material"/>
      <sheetName val="Plant &amp;  Machinery"/>
      <sheetName val="Disc_WF_(최종)"/>
      <sheetName val="Weekly_WV_%"/>
      <sheetName val="차트_(2)"/>
      <sheetName val="Work_Trade_Code"/>
      <sheetName val="목록_&amp;_환율표"/>
      <sheetName val="97년_SEACO예산"/>
      <sheetName val="4_3물량INDEX검토"/>
      <sheetName val="1_설계조건"/>
      <sheetName val="G_R300경비"/>
      <sheetName val="worksheet_inchican"/>
      <sheetName val="combined_9-30"/>
      <sheetName val="입찰내역_발주처_양식"/>
      <sheetName val="0_간접비기준"/>
      <sheetName val="간지"/>
      <sheetName val="상_부"/>
      <sheetName val="Benchmark"/>
      <sheetName val="Analisa (me)"/>
      <sheetName val="pro ra op"/>
      <sheetName val="grafik"/>
      <sheetName val="Indirect"/>
      <sheetName val="Rekap (2)"/>
      <sheetName val="Analisa Transport"/>
      <sheetName val="electrical Work Price List (2)"/>
      <sheetName val="ANALISA CABLE"/>
      <sheetName val="갑지(추정)"/>
      <sheetName val="page 6"/>
      <sheetName val="INSTR"/>
      <sheetName val="Piping Design Data"/>
      <sheetName val="ELECTRIC"/>
      <sheetName val="조명시설"/>
      <sheetName val="TB"/>
      <sheetName val="BS"/>
      <sheetName val="부산제일극장"/>
      <sheetName val="Cover_Sheet3"/>
      <sheetName val="Project_Outline3"/>
      <sheetName val="Contractual_Amount3"/>
      <sheetName val="TENDER_vs_BUDGET3"/>
      <sheetName val="직영_vs_하청_-_23"/>
      <sheetName val="96_당초Schedule3"/>
      <sheetName val="96_Performance3"/>
      <sheetName val="소화-투입_분석표3"/>
      <sheetName val="STF_ORG(K)3"/>
      <sheetName val="Staff_Org__Chart3"/>
      <sheetName val="Scope_of_Work3"/>
      <sheetName val="Design_Status3"/>
      <sheetName val="DWG_Status3"/>
      <sheetName val="MAT'L_Status3"/>
      <sheetName val="Install_Status3"/>
      <sheetName val="Staff_Mob__Plan3"/>
      <sheetName val="M_P_Mob__Plan3"/>
      <sheetName val="Eq__Mobilization6"/>
      <sheetName val="Eq__Mobilization7"/>
      <sheetName val="VC2_9_983"/>
      <sheetName val="11월_실적3"/>
      <sheetName val="간접비_총괄표3"/>
      <sheetName val="VC2_8_983"/>
      <sheetName val="TOWER_12TON3"/>
      <sheetName val="TOWER_10TON3"/>
      <sheetName val="JIB_CRANE,HOIST3"/>
      <sheetName val="P_M_별2"/>
      <sheetName val="8_PILE__(돌출)2"/>
      <sheetName val="6PILE__(돌출)2"/>
      <sheetName val="2000_11월설계내역2"/>
      <sheetName val="2_1_2예정공정율(칼라)2"/>
      <sheetName val="1_1_Overall_Progress2"/>
      <sheetName val="ITC_현황2"/>
      <sheetName val="4_0_(2)2"/>
      <sheetName val="15_문제점1"/>
      <sheetName val="Rate_Analysis1"/>
      <sheetName val="Perm__Test"/>
      <sheetName val="Daftar_Sewa"/>
      <sheetName val="Peralatan_(2)"/>
      <sheetName val="Analisa_Alat"/>
      <sheetName val="4__해외출장비"/>
      <sheetName val="7_4_유가_변동_예비비"/>
      <sheetName val="97_사업추정(WEKI)"/>
      <sheetName val="GRP_PIPING"/>
      <sheetName val="BM_"/>
      <sheetName val="DWG_LIST"/>
      <sheetName val="자격_땡겨오기"/>
      <sheetName val="5_소재"/>
      <sheetName val="w't_table"/>
      <sheetName val="kich_thuoc"/>
      <sheetName val="임율_Data"/>
      <sheetName val="REV_4"/>
      <sheetName val="BEND_LOSS"/>
      <sheetName val="CI_"/>
      <sheetName val="TRUCK_HAUL_CYCLE-waste"/>
      <sheetName val="Land_Dev't__Ph-1"/>
      <sheetName val="Shut_down"/>
      <sheetName val="Schedule_S-Curve_Revision#3"/>
      <sheetName val="Code_07"/>
      <sheetName val="해외_연수비용_계산-삭제"/>
      <sheetName val="Wind_Load(3_1)_(2)"/>
      <sheetName val="Wind_Load(3_2)"/>
      <sheetName val="Wind_Load(3_4)"/>
      <sheetName val="Key_Data"/>
      <sheetName val="2_2_띠장의_설계"/>
      <sheetName val="Power_&amp;_control_cables"/>
      <sheetName val="Earthing_Cables_"/>
      <sheetName val="tabulation_of_deductions"/>
      <sheetName val="Civilwks_Deriv"/>
      <sheetName val="Str_Deriv"/>
      <sheetName val="Existing_PC_Pavement"/>
      <sheetName val="2_223M_due_to_adj_profit"/>
      <sheetName val="CABLE_DATA"/>
      <sheetName val="GESTION_FICHE"/>
      <sheetName val="TRADUCTION_LISTES"/>
      <sheetName val="Costi_di_prod__E1_02"/>
      <sheetName val="IRR_sponsor"/>
      <sheetName val="Material_Price"/>
      <sheetName val="Assump_(Time)_-_Project_Co_"/>
      <sheetName val="지원시설_내역서(154kV)"/>
      <sheetName val="F4-F7"/>
      <sheetName val="1_설계조건1"/>
      <sheetName val="Disc_WF_(최종)1"/>
      <sheetName val="Weekly_WV_%1"/>
      <sheetName val="차트_(2)1"/>
      <sheetName val="Work_Trade_Code1"/>
      <sheetName val="목록_&amp;_환율표1"/>
      <sheetName val="97년_SEACO예산1"/>
      <sheetName val="4_3물량INDEX검토1"/>
      <sheetName val="G_R300경비1"/>
      <sheetName val="worksheet_inchican1"/>
      <sheetName val="combined_9-301"/>
      <sheetName val="입찰내역_발주처_양식1"/>
      <sheetName val="0_간접비기준1"/>
      <sheetName val="상_부1"/>
      <sheetName val="(110919)부산정관집단에너지사업차환현안검토.xlsx"/>
      <sheetName val="코드"/>
      <sheetName val="조정사유"/>
      <sheetName val="1-1"/>
      <sheetName val="Existing PC Pavem¬_x0000_Ԁ"/>
      <sheetName val="Trade Summary"/>
      <sheetName val="BUR "/>
      <sheetName val="TSA"/>
      <sheetName val="15.Rd"/>
      <sheetName val="Status by Codes"/>
      <sheetName val="MHRS"/>
      <sheetName val="UPH,BHN,ALT"/>
      <sheetName val="Analis harga"/>
      <sheetName val="UNIT 3"/>
      <sheetName val="Utility and Fire flange"/>
      <sheetName val="본선 토공 분배표"/>
      <sheetName val="Co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/>
      <sheetData sheetId="1088"/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 refreshError="1"/>
      <sheetData sheetId="54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/>
      <sheetData sheetId="608"/>
      <sheetData sheetId="609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5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4"/>
      <sheetName val="[내역.XLS]A__MSOffice_Excel_wo_17"/>
      <sheetName val="[내역.XLS]A__MSOffice_Excel_wo_16"/>
      <sheetName val="[내역.XLS]A__MSOffice_Excel_wo_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 refreshError="1"/>
      <sheetData sheetId="888" refreshError="1"/>
      <sheetData sheetId="889"/>
      <sheetData sheetId="890" refreshError="1"/>
      <sheetData sheetId="891" refreshError="1"/>
      <sheetData sheetId="892" refreshError="1"/>
      <sheetData sheetId="893" refreshError="1"/>
      <sheetData sheetId="894"/>
      <sheetData sheetId="895"/>
      <sheetData sheetId="896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/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 refreshError="1"/>
      <sheetData sheetId="999"/>
      <sheetData sheetId="1000" refreshError="1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/>
      <sheetData sheetId="1113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K239"/>
  <sheetViews>
    <sheetView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N22" sqref="N22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0" width="15.75" style="126" customWidth="1"/>
    <col min="11" max="11" width="54.5" style="126" customWidth="1"/>
    <col min="12" max="16384" width="8.75" style="126"/>
  </cols>
  <sheetData>
    <row r="1" spans="1:11" x14ac:dyDescent="0.3">
      <c r="A1" s="178"/>
      <c r="B1" s="178"/>
      <c r="C1" s="178"/>
      <c r="D1" s="179"/>
    </row>
    <row r="2" spans="1:11" ht="34.9" customHeight="1" x14ac:dyDescent="0.3">
      <c r="A2" s="178"/>
      <c r="B2" s="244" t="s">
        <v>0</v>
      </c>
      <c r="C2" s="201"/>
      <c r="D2" s="202"/>
      <c r="E2" s="196"/>
      <c r="F2" s="196"/>
      <c r="G2" s="196"/>
      <c r="H2" s="196"/>
      <c r="I2" s="196"/>
      <c r="J2" s="196"/>
      <c r="K2" s="196"/>
    </row>
    <row r="3" spans="1:11" ht="30" customHeight="1" x14ac:dyDescent="0.3">
      <c r="B3" s="245" t="s">
        <v>1</v>
      </c>
    </row>
    <row r="4" spans="1:11" ht="30" customHeight="1" x14ac:dyDescent="0.3">
      <c r="B4" s="286" t="s">
        <v>2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7</v>
      </c>
    </row>
    <row r="5" spans="1:11" ht="30" customHeight="1" x14ac:dyDescent="0.3">
      <c r="B5" s="286" t="s">
        <v>8</v>
      </c>
      <c r="D5" s="127" t="s">
        <v>9</v>
      </c>
      <c r="E5" s="126" t="s">
        <v>10</v>
      </c>
    </row>
    <row r="6" spans="1:11" ht="30" customHeight="1" x14ac:dyDescent="0.3">
      <c r="B6" s="267" t="s">
        <v>11</v>
      </c>
      <c r="C6" s="275"/>
      <c r="D6" s="275"/>
      <c r="E6" s="268"/>
      <c r="F6" s="268"/>
      <c r="G6" s="268"/>
      <c r="H6" s="268"/>
      <c r="I6" s="268"/>
      <c r="J6" s="268"/>
      <c r="K6" s="269"/>
    </row>
    <row r="7" spans="1:11" ht="48" customHeight="1" x14ac:dyDescent="0.3">
      <c r="B7" s="136" t="s">
        <v>12</v>
      </c>
      <c r="C7" s="136" t="s">
        <v>4</v>
      </c>
      <c r="D7" s="136" t="s">
        <v>13</v>
      </c>
      <c r="E7" s="193" t="s">
        <v>14</v>
      </c>
      <c r="F7" s="136" t="s">
        <v>15</v>
      </c>
      <c r="G7" s="136" t="s">
        <v>16</v>
      </c>
      <c r="H7" s="136" t="s">
        <v>17</v>
      </c>
      <c r="I7" s="136" t="s">
        <v>18</v>
      </c>
      <c r="J7" s="136" t="s">
        <v>19</v>
      </c>
      <c r="K7" s="137" t="s">
        <v>20</v>
      </c>
    </row>
    <row r="8" spans="1:11" ht="31.9" customHeight="1" x14ac:dyDescent="0.3">
      <c r="B8" s="189" t="s">
        <v>21</v>
      </c>
      <c r="C8" s="183" t="s">
        <v>22</v>
      </c>
      <c r="D8" s="184" t="s">
        <v>23</v>
      </c>
      <c r="E8" s="128"/>
      <c r="F8" s="128" t="s">
        <v>24</v>
      </c>
      <c r="G8" s="128" t="s">
        <v>25</v>
      </c>
      <c r="H8" s="128"/>
      <c r="I8" s="129" t="s">
        <v>26</v>
      </c>
      <c r="J8" s="128"/>
      <c r="K8" s="128"/>
    </row>
    <row r="9" spans="1:11" ht="31.9" customHeight="1" x14ac:dyDescent="0.3">
      <c r="B9" s="139"/>
      <c r="C9" s="221" t="s">
        <v>27</v>
      </c>
      <c r="D9" s="232" t="s">
        <v>28</v>
      </c>
      <c r="E9" s="227"/>
      <c r="F9" s="227" t="s">
        <v>24</v>
      </c>
      <c r="G9" s="227" t="s">
        <v>25</v>
      </c>
      <c r="H9" s="227"/>
      <c r="I9" s="228" t="s">
        <v>29</v>
      </c>
      <c r="J9" s="128"/>
      <c r="K9" s="128"/>
    </row>
    <row r="10" spans="1:11" ht="31.9" customHeight="1" x14ac:dyDescent="0.3">
      <c r="B10" s="139"/>
      <c r="C10" s="183" t="s">
        <v>30</v>
      </c>
      <c r="D10" s="217" t="s">
        <v>31</v>
      </c>
      <c r="E10" s="128"/>
      <c r="F10" s="128" t="s">
        <v>24</v>
      </c>
      <c r="G10" s="128" t="s">
        <v>25</v>
      </c>
      <c r="H10" s="128"/>
      <c r="I10" s="129" t="s">
        <v>32</v>
      </c>
      <c r="J10" s="128"/>
      <c r="K10" s="128"/>
    </row>
    <row r="11" spans="1:11" ht="31.9" customHeight="1" x14ac:dyDescent="0.3">
      <c r="B11" s="139"/>
      <c r="C11" s="183" t="s">
        <v>33</v>
      </c>
      <c r="D11" s="184" t="s">
        <v>34</v>
      </c>
      <c r="E11" s="128"/>
      <c r="F11" s="128" t="s">
        <v>24</v>
      </c>
      <c r="G11" s="128" t="s">
        <v>25</v>
      </c>
      <c r="H11" s="128"/>
      <c r="I11" s="129" t="s">
        <v>35</v>
      </c>
      <c r="J11" s="128"/>
      <c r="K11" s="128"/>
    </row>
    <row r="12" spans="1:11" ht="31.9" customHeight="1" x14ac:dyDescent="0.3">
      <c r="B12" s="139"/>
      <c r="C12" s="183" t="s">
        <v>36</v>
      </c>
      <c r="D12" s="184" t="s">
        <v>37</v>
      </c>
      <c r="E12" s="128"/>
      <c r="F12" s="128" t="s">
        <v>24</v>
      </c>
      <c r="G12" s="128" t="s">
        <v>25</v>
      </c>
      <c r="H12" s="128"/>
      <c r="I12" s="129" t="s">
        <v>38</v>
      </c>
      <c r="J12" s="128"/>
      <c r="K12" s="128"/>
    </row>
    <row r="13" spans="1:11" ht="31.9" customHeight="1" x14ac:dyDescent="0.3">
      <c r="B13" s="139"/>
      <c r="C13" s="221" t="s">
        <v>39</v>
      </c>
      <c r="D13" s="222" t="s">
        <v>40</v>
      </c>
      <c r="E13" s="227"/>
      <c r="F13" s="227" t="s">
        <v>24</v>
      </c>
      <c r="G13" s="227" t="s">
        <v>25</v>
      </c>
      <c r="H13" s="227"/>
      <c r="I13" s="228" t="s">
        <v>41</v>
      </c>
      <c r="J13" s="227"/>
      <c r="K13" s="229" t="s">
        <v>42</v>
      </c>
    </row>
    <row r="14" spans="1:11" ht="31.9" customHeight="1" x14ac:dyDescent="0.3">
      <c r="B14" s="139"/>
      <c r="C14" s="221" t="s">
        <v>43</v>
      </c>
      <c r="D14" s="222" t="s">
        <v>44</v>
      </c>
      <c r="E14" s="227"/>
      <c r="F14" s="227" t="s">
        <v>24</v>
      </c>
      <c r="G14" s="227" t="s">
        <v>45</v>
      </c>
      <c r="H14" s="227"/>
      <c r="I14" s="228" t="s">
        <v>41</v>
      </c>
      <c r="J14" s="227"/>
      <c r="K14" s="229" t="s">
        <v>42</v>
      </c>
    </row>
    <row r="15" spans="1:11" ht="31.9" customHeight="1" x14ac:dyDescent="0.3">
      <c r="B15" s="139"/>
      <c r="C15" s="230" t="s">
        <v>46</v>
      </c>
      <c r="D15" s="231" t="s">
        <v>47</v>
      </c>
      <c r="E15" s="229" t="s">
        <v>48</v>
      </c>
      <c r="F15" s="227" t="s">
        <v>24</v>
      </c>
      <c r="G15" s="227"/>
      <c r="H15" s="227"/>
      <c r="I15" s="228" t="s">
        <v>41</v>
      </c>
      <c r="J15" s="227"/>
      <c r="K15" s="229" t="s">
        <v>42</v>
      </c>
    </row>
    <row r="16" spans="1:11" ht="31.9" customHeight="1" x14ac:dyDescent="0.3">
      <c r="B16" s="139"/>
      <c r="C16" s="221" t="s">
        <v>49</v>
      </c>
      <c r="D16" s="232" t="s">
        <v>50</v>
      </c>
      <c r="E16" s="227"/>
      <c r="F16" s="227" t="s">
        <v>24</v>
      </c>
      <c r="G16" s="227" t="s">
        <v>25</v>
      </c>
      <c r="H16" s="227"/>
      <c r="I16" s="228" t="s">
        <v>51</v>
      </c>
      <c r="J16" s="227"/>
      <c r="K16" s="229" t="s">
        <v>52</v>
      </c>
    </row>
    <row r="17" spans="2:11" ht="31.9" customHeight="1" x14ac:dyDescent="0.3">
      <c r="B17" s="139"/>
      <c r="C17" s="221" t="s">
        <v>53</v>
      </c>
      <c r="D17" s="232" t="s">
        <v>54</v>
      </c>
      <c r="E17" s="227"/>
      <c r="F17" s="227" t="s">
        <v>24</v>
      </c>
      <c r="G17" s="227" t="s">
        <v>25</v>
      </c>
      <c r="H17" s="227"/>
      <c r="I17" s="228" t="s">
        <v>51</v>
      </c>
      <c r="J17" s="227"/>
      <c r="K17" s="229" t="s">
        <v>52</v>
      </c>
    </row>
    <row r="18" spans="2:11" ht="31.9" customHeight="1" x14ac:dyDescent="0.3">
      <c r="B18" s="139"/>
      <c r="C18" s="221" t="s">
        <v>55</v>
      </c>
      <c r="D18" s="232" t="s">
        <v>56</v>
      </c>
      <c r="E18" s="227"/>
      <c r="F18" s="227" t="s">
        <v>24</v>
      </c>
      <c r="G18" s="227" t="s">
        <v>25</v>
      </c>
      <c r="H18" s="227"/>
      <c r="I18" s="228" t="s">
        <v>51</v>
      </c>
      <c r="J18" s="227"/>
      <c r="K18" s="229" t="s">
        <v>57</v>
      </c>
    </row>
    <row r="19" spans="2:11" ht="31.9" customHeight="1" x14ac:dyDescent="0.3">
      <c r="B19" s="139"/>
      <c r="C19" s="221" t="s">
        <v>58</v>
      </c>
      <c r="D19" s="232" t="s">
        <v>59</v>
      </c>
      <c r="E19" s="227" t="s">
        <v>60</v>
      </c>
      <c r="F19" s="227" t="s">
        <v>24</v>
      </c>
      <c r="G19" s="227" t="s">
        <v>25</v>
      </c>
      <c r="H19" s="227"/>
      <c r="I19" s="228" t="s">
        <v>61</v>
      </c>
      <c r="J19" s="227"/>
      <c r="K19" s="229" t="s">
        <v>62</v>
      </c>
    </row>
    <row r="20" spans="2:11" ht="31.9" customHeight="1" x14ac:dyDescent="0.3">
      <c r="B20" s="139"/>
      <c r="C20" s="183" t="s">
        <v>63</v>
      </c>
      <c r="D20" s="184" t="s">
        <v>64</v>
      </c>
      <c r="E20" s="128"/>
      <c r="F20" s="128" t="s">
        <v>24</v>
      </c>
      <c r="G20" s="128" t="s">
        <v>25</v>
      </c>
      <c r="H20" s="128"/>
      <c r="I20" s="129" t="s">
        <v>64</v>
      </c>
      <c r="J20" s="128"/>
      <c r="K20" s="128"/>
    </row>
    <row r="21" spans="2:11" ht="31.9" customHeight="1" x14ac:dyDescent="0.3">
      <c r="B21" s="139"/>
      <c r="C21" s="183" t="s">
        <v>65</v>
      </c>
      <c r="D21" s="184" t="s">
        <v>66</v>
      </c>
      <c r="E21" s="128"/>
      <c r="F21" s="128" t="s">
        <v>24</v>
      </c>
      <c r="G21" s="128" t="s">
        <v>25</v>
      </c>
      <c r="H21" s="128"/>
      <c r="I21" s="129" t="s">
        <v>66</v>
      </c>
      <c r="J21" s="128"/>
      <c r="K21" s="128"/>
    </row>
    <row r="22" spans="2:11" ht="31.9" customHeight="1" x14ac:dyDescent="0.3">
      <c r="B22" s="139"/>
      <c r="C22" s="183" t="s">
        <v>67</v>
      </c>
      <c r="D22" s="185" t="s">
        <v>68</v>
      </c>
      <c r="E22" s="128"/>
      <c r="F22" s="128" t="s">
        <v>24</v>
      </c>
      <c r="G22" s="128" t="s">
        <v>25</v>
      </c>
      <c r="H22" s="128"/>
      <c r="I22" s="129" t="s">
        <v>69</v>
      </c>
      <c r="J22" s="128"/>
      <c r="K22" s="128"/>
    </row>
    <row r="23" spans="2:11" ht="31.9" customHeight="1" x14ac:dyDescent="0.3">
      <c r="B23" s="139"/>
      <c r="C23" s="183"/>
      <c r="D23" s="188"/>
      <c r="E23" s="128"/>
      <c r="F23" s="128"/>
      <c r="G23" s="128"/>
      <c r="H23" s="128"/>
      <c r="I23" s="130"/>
      <c r="J23" s="128"/>
      <c r="K23" s="128"/>
    </row>
    <row r="24" spans="2:11" ht="31.9" customHeight="1" x14ac:dyDescent="0.3">
      <c r="B24" s="139"/>
      <c r="C24" s="183"/>
      <c r="D24" s="188"/>
      <c r="E24" s="128"/>
      <c r="F24" s="128"/>
      <c r="G24" s="128"/>
      <c r="H24" s="128"/>
      <c r="I24" s="130"/>
      <c r="J24" s="128"/>
      <c r="K24" s="128"/>
    </row>
    <row r="25" spans="2:11" ht="31.9" customHeight="1" x14ac:dyDescent="0.3">
      <c r="B25" s="139"/>
      <c r="C25" s="183"/>
      <c r="D25" s="188"/>
      <c r="E25" s="128"/>
      <c r="F25" s="128"/>
      <c r="G25" s="128"/>
      <c r="H25" s="128"/>
      <c r="I25" s="130"/>
      <c r="J25" s="128"/>
      <c r="K25" s="128"/>
    </row>
    <row r="26" spans="2:11" x14ac:dyDescent="0.3">
      <c r="B26" s="132"/>
      <c r="C26" s="186"/>
      <c r="D26" s="187"/>
      <c r="E26" s="133"/>
      <c r="F26" s="133"/>
      <c r="G26" s="133"/>
      <c r="H26" s="133"/>
      <c r="I26" s="134"/>
      <c r="J26" s="133"/>
      <c r="K26" s="135"/>
    </row>
    <row r="27" spans="2:11" ht="31.9" customHeight="1" x14ac:dyDescent="0.3">
      <c r="B27" s="189" t="s">
        <v>70</v>
      </c>
      <c r="C27" s="183" t="s">
        <v>71</v>
      </c>
      <c r="D27" s="185" t="s">
        <v>72</v>
      </c>
      <c r="E27" s="128"/>
      <c r="F27" s="128" t="s">
        <v>24</v>
      </c>
      <c r="G27" s="128" t="s">
        <v>45</v>
      </c>
      <c r="H27" s="254"/>
      <c r="I27" s="254" t="s">
        <v>73</v>
      </c>
      <c r="J27" s="128"/>
      <c r="K27" s="128"/>
    </row>
    <row r="28" spans="2:11" ht="31.9" customHeight="1" x14ac:dyDescent="0.3">
      <c r="B28" s="139"/>
      <c r="C28" s="183" t="s">
        <v>74</v>
      </c>
      <c r="D28" s="185" t="s">
        <v>75</v>
      </c>
      <c r="E28" s="128"/>
      <c r="F28" s="128" t="s">
        <v>24</v>
      </c>
      <c r="G28" s="128" t="s">
        <v>45</v>
      </c>
      <c r="H28" s="254" t="s">
        <v>76</v>
      </c>
      <c r="I28" s="254" t="s">
        <v>73</v>
      </c>
      <c r="J28" s="128"/>
      <c r="K28" s="128"/>
    </row>
    <row r="29" spans="2:11" ht="31.9" customHeight="1" x14ac:dyDescent="0.3">
      <c r="B29" s="139"/>
      <c r="C29" s="183" t="s">
        <v>77</v>
      </c>
      <c r="D29" s="185" t="s">
        <v>78</v>
      </c>
      <c r="E29" s="128"/>
      <c r="F29" s="128" t="s">
        <v>24</v>
      </c>
      <c r="G29" s="128" t="s">
        <v>45</v>
      </c>
      <c r="H29" s="254" t="s">
        <v>79</v>
      </c>
      <c r="I29" s="254" t="s">
        <v>73</v>
      </c>
      <c r="J29" s="128"/>
      <c r="K29" s="128"/>
    </row>
    <row r="30" spans="2:11" ht="31.9" customHeight="1" x14ac:dyDescent="0.3">
      <c r="B30" s="139"/>
      <c r="C30" s="183" t="s">
        <v>80</v>
      </c>
      <c r="D30" s="185" t="s">
        <v>81</v>
      </c>
      <c r="E30" s="128"/>
      <c r="F30" s="128" t="s">
        <v>24</v>
      </c>
      <c r="G30" s="128" t="s">
        <v>45</v>
      </c>
      <c r="H30" s="128"/>
      <c r="I30" s="254" t="s">
        <v>82</v>
      </c>
      <c r="J30" s="128"/>
      <c r="K30" s="128"/>
    </row>
    <row r="31" spans="2:11" ht="31.9" customHeight="1" x14ac:dyDescent="0.3">
      <c r="B31" s="139"/>
      <c r="C31" s="183" t="s">
        <v>83</v>
      </c>
      <c r="D31" s="185" t="s">
        <v>84</v>
      </c>
      <c r="E31" s="128"/>
      <c r="F31" s="128" t="s">
        <v>24</v>
      </c>
      <c r="G31" s="128" t="s">
        <v>45</v>
      </c>
      <c r="H31" s="128"/>
      <c r="I31" s="254" t="s">
        <v>85</v>
      </c>
      <c r="J31" s="128"/>
      <c r="K31" s="128"/>
    </row>
    <row r="32" spans="2:11" ht="31.9" customHeight="1" x14ac:dyDescent="0.3">
      <c r="B32" s="139"/>
      <c r="C32" s="183" t="s">
        <v>86</v>
      </c>
      <c r="D32" s="185" t="s">
        <v>87</v>
      </c>
      <c r="E32" s="128"/>
      <c r="F32" s="128" t="s">
        <v>24</v>
      </c>
      <c r="G32" s="128" t="s">
        <v>45</v>
      </c>
      <c r="H32" s="128"/>
      <c r="I32" s="254" t="s">
        <v>88</v>
      </c>
      <c r="J32" s="128"/>
      <c r="K32" s="128"/>
    </row>
    <row r="33" spans="2:11" ht="31.9" customHeight="1" x14ac:dyDescent="0.3">
      <c r="B33" s="139"/>
      <c r="C33" s="183" t="s">
        <v>89</v>
      </c>
      <c r="D33" s="185" t="s">
        <v>90</v>
      </c>
      <c r="E33" s="128"/>
      <c r="F33" s="128" t="s">
        <v>24</v>
      </c>
      <c r="G33" s="128" t="s">
        <v>25</v>
      </c>
      <c r="H33" s="128"/>
      <c r="I33" s="254" t="s">
        <v>88</v>
      </c>
      <c r="J33" s="128"/>
      <c r="K33" s="128"/>
    </row>
    <row r="34" spans="2:11" ht="31.9" customHeight="1" x14ac:dyDescent="0.3">
      <c r="B34" s="139"/>
      <c r="C34" s="183" t="s">
        <v>91</v>
      </c>
      <c r="D34" s="185" t="s">
        <v>92</v>
      </c>
      <c r="E34" s="128"/>
      <c r="F34" s="128" t="s">
        <v>24</v>
      </c>
      <c r="G34" s="128"/>
      <c r="H34" s="128"/>
      <c r="I34" s="254" t="s">
        <v>93</v>
      </c>
      <c r="J34" s="128"/>
      <c r="K34" s="128"/>
    </row>
    <row r="35" spans="2:11" ht="31.9" customHeight="1" x14ac:dyDescent="0.3">
      <c r="B35" s="139"/>
      <c r="C35" s="183" t="s">
        <v>94</v>
      </c>
      <c r="D35" s="246" t="s">
        <v>95</v>
      </c>
      <c r="E35" s="128"/>
      <c r="F35" s="128" t="s">
        <v>24</v>
      </c>
      <c r="G35" s="128"/>
      <c r="H35" s="128"/>
      <c r="I35" s="254" t="s">
        <v>95</v>
      </c>
      <c r="J35" s="128"/>
      <c r="K35" s="128"/>
    </row>
    <row r="36" spans="2:11" ht="31.9" customHeight="1" x14ac:dyDescent="0.3">
      <c r="B36" s="139"/>
      <c r="C36" s="183" t="s">
        <v>96</v>
      </c>
      <c r="D36" s="185" t="s">
        <v>97</v>
      </c>
      <c r="E36" s="128"/>
      <c r="F36" s="128" t="s">
        <v>24</v>
      </c>
      <c r="G36" s="128" t="s">
        <v>45</v>
      </c>
      <c r="H36" s="128"/>
      <c r="I36" s="254" t="s">
        <v>98</v>
      </c>
      <c r="J36" s="128"/>
      <c r="K36" s="128"/>
    </row>
    <row r="37" spans="2:11" ht="31.9" customHeight="1" x14ac:dyDescent="0.3">
      <c r="B37" s="139"/>
      <c r="C37" s="183" t="s">
        <v>99</v>
      </c>
      <c r="D37" s="185" t="s">
        <v>100</v>
      </c>
      <c r="E37" s="128"/>
      <c r="F37" s="128" t="s">
        <v>24</v>
      </c>
      <c r="G37" s="128" t="s">
        <v>45</v>
      </c>
      <c r="H37" s="128"/>
      <c r="I37" s="254" t="s">
        <v>98</v>
      </c>
      <c r="J37" s="128"/>
      <c r="K37" s="128"/>
    </row>
    <row r="38" spans="2:11" ht="31.9" customHeight="1" x14ac:dyDescent="0.3">
      <c r="B38" s="139"/>
      <c r="C38" s="183" t="s">
        <v>101</v>
      </c>
      <c r="D38" s="246" t="s">
        <v>102</v>
      </c>
      <c r="E38" s="128"/>
      <c r="F38" s="128" t="s">
        <v>24</v>
      </c>
      <c r="G38" s="128"/>
      <c r="H38" s="128"/>
      <c r="I38" s="254" t="s">
        <v>102</v>
      </c>
      <c r="J38" s="128"/>
      <c r="K38" s="128"/>
    </row>
    <row r="39" spans="2:11" ht="31.9" customHeight="1" x14ac:dyDescent="0.3">
      <c r="B39" s="139"/>
      <c r="C39" s="183" t="s">
        <v>103</v>
      </c>
      <c r="D39" s="246" t="s">
        <v>104</v>
      </c>
      <c r="E39" s="128"/>
      <c r="F39" s="128" t="s">
        <v>24</v>
      </c>
      <c r="G39" s="128"/>
      <c r="H39" s="128"/>
      <c r="I39" s="254" t="s">
        <v>104</v>
      </c>
      <c r="J39" s="128"/>
      <c r="K39" s="128"/>
    </row>
    <row r="40" spans="2:11" ht="31.9" customHeight="1" x14ac:dyDescent="0.3">
      <c r="B40" s="139"/>
      <c r="C40" s="183" t="s">
        <v>105</v>
      </c>
      <c r="D40" s="246" t="s">
        <v>106</v>
      </c>
      <c r="E40" s="128"/>
      <c r="F40" s="128" t="s">
        <v>24</v>
      </c>
      <c r="G40" s="128"/>
      <c r="H40" s="128"/>
      <c r="I40" s="254" t="s">
        <v>106</v>
      </c>
      <c r="J40" s="128"/>
      <c r="K40" s="128"/>
    </row>
    <row r="41" spans="2:11" ht="31.9" customHeight="1" x14ac:dyDescent="0.3">
      <c r="B41" s="139"/>
      <c r="C41" s="183" t="s">
        <v>107</v>
      </c>
      <c r="D41" s="247" t="s">
        <v>108</v>
      </c>
      <c r="E41" s="128"/>
      <c r="F41" s="128" t="s">
        <v>24</v>
      </c>
      <c r="G41" s="128"/>
      <c r="H41" s="128"/>
      <c r="I41" s="254" t="s">
        <v>109</v>
      </c>
      <c r="J41" s="128"/>
      <c r="K41" s="128"/>
    </row>
    <row r="42" spans="2:11" ht="31.9" customHeight="1" x14ac:dyDescent="0.3">
      <c r="B42" s="139"/>
      <c r="C42" s="221" t="s">
        <v>110</v>
      </c>
      <c r="D42" s="248" t="s">
        <v>111</v>
      </c>
      <c r="E42" s="227"/>
      <c r="F42" s="227" t="s">
        <v>24</v>
      </c>
      <c r="G42" s="227" t="s">
        <v>45</v>
      </c>
      <c r="H42" s="227"/>
      <c r="I42" s="255" t="s">
        <v>112</v>
      </c>
      <c r="J42" s="227"/>
      <c r="K42" s="128"/>
    </row>
    <row r="43" spans="2:11" ht="31.9" customHeight="1" x14ac:dyDescent="0.3">
      <c r="B43" s="139"/>
      <c r="C43" s="183"/>
      <c r="D43" s="188"/>
      <c r="E43" s="128"/>
      <c r="F43" s="128"/>
      <c r="G43" s="128"/>
      <c r="H43" s="128"/>
      <c r="I43" s="130"/>
      <c r="J43" s="128"/>
      <c r="K43" s="128"/>
    </row>
    <row r="44" spans="2:11" ht="31.9" customHeight="1" x14ac:dyDescent="0.3">
      <c r="B44" s="139"/>
      <c r="C44" s="183"/>
      <c r="D44" s="188"/>
      <c r="E44" s="128"/>
      <c r="F44" s="128"/>
      <c r="G44" s="128"/>
      <c r="H44" s="128"/>
      <c r="I44" s="130"/>
      <c r="J44" s="128"/>
      <c r="K44" s="128"/>
    </row>
    <row r="45" spans="2:11" ht="31.9" customHeight="1" x14ac:dyDescent="0.3">
      <c r="B45" s="139"/>
      <c r="C45" s="183"/>
      <c r="D45" s="188"/>
      <c r="E45" s="128"/>
      <c r="F45" s="128"/>
      <c r="G45" s="128"/>
      <c r="H45" s="128"/>
      <c r="I45" s="130"/>
      <c r="J45" s="128"/>
      <c r="K45" s="128"/>
    </row>
    <row r="46" spans="2:11" x14ac:dyDescent="0.3">
      <c r="B46" s="132"/>
      <c r="C46" s="186"/>
      <c r="D46" s="187"/>
      <c r="E46" s="133"/>
      <c r="F46" s="133"/>
      <c r="G46" s="133"/>
      <c r="H46" s="133"/>
      <c r="I46" s="134"/>
      <c r="J46" s="133"/>
      <c r="K46" s="135"/>
    </row>
    <row r="47" spans="2:11" ht="31.9" customHeight="1" x14ac:dyDescent="0.3">
      <c r="B47" s="189" t="s">
        <v>113</v>
      </c>
      <c r="C47" s="183" t="s">
        <v>114</v>
      </c>
      <c r="D47" s="184" t="s">
        <v>25</v>
      </c>
      <c r="E47" s="128"/>
      <c r="F47" s="128" t="s">
        <v>24</v>
      </c>
      <c r="G47" s="128" t="s">
        <v>25</v>
      </c>
      <c r="H47" s="128"/>
      <c r="I47" s="129"/>
      <c r="J47" s="128"/>
      <c r="K47" s="128"/>
    </row>
    <row r="48" spans="2:11" ht="31.9" customHeight="1" x14ac:dyDescent="0.3">
      <c r="B48" s="139"/>
      <c r="C48" s="183" t="s">
        <v>115</v>
      </c>
      <c r="D48" s="246" t="s">
        <v>116</v>
      </c>
      <c r="E48" s="128"/>
      <c r="F48" s="128" t="s">
        <v>24</v>
      </c>
      <c r="G48" s="128" t="s">
        <v>25</v>
      </c>
      <c r="H48" s="128"/>
      <c r="I48" s="254" t="s">
        <v>116</v>
      </c>
      <c r="J48" s="128"/>
      <c r="K48" s="128"/>
    </row>
    <row r="49" spans="2:11" ht="31.9" customHeight="1" x14ac:dyDescent="0.3">
      <c r="B49" s="139"/>
      <c r="C49" s="221" t="s">
        <v>117</v>
      </c>
      <c r="D49" s="248" t="s">
        <v>118</v>
      </c>
      <c r="E49" s="227"/>
      <c r="F49" s="227" t="s">
        <v>24</v>
      </c>
      <c r="G49" s="227" t="s">
        <v>25</v>
      </c>
      <c r="H49" s="227"/>
      <c r="I49" s="255" t="s">
        <v>118</v>
      </c>
      <c r="J49" s="228"/>
      <c r="K49" s="128"/>
    </row>
    <row r="50" spans="2:11" ht="31.9" customHeight="1" x14ac:dyDescent="0.3">
      <c r="B50" s="139"/>
      <c r="C50" s="221" t="s">
        <v>119</v>
      </c>
      <c r="D50" s="248" t="s">
        <v>118</v>
      </c>
      <c r="E50" s="227"/>
      <c r="F50" s="227" t="s">
        <v>24</v>
      </c>
      <c r="G50" s="227" t="s">
        <v>25</v>
      </c>
      <c r="H50" s="227"/>
      <c r="I50" s="255" t="s">
        <v>118</v>
      </c>
      <c r="J50" s="228" t="s">
        <v>41</v>
      </c>
      <c r="K50" s="128"/>
    </row>
    <row r="51" spans="2:11" ht="31.9" customHeight="1" x14ac:dyDescent="0.3">
      <c r="B51" s="139"/>
      <c r="C51" s="221" t="s">
        <v>120</v>
      </c>
      <c r="D51" s="248" t="s">
        <v>121</v>
      </c>
      <c r="E51" s="227"/>
      <c r="F51" s="227" t="s">
        <v>24</v>
      </c>
      <c r="G51" s="227" t="s">
        <v>25</v>
      </c>
      <c r="H51" s="227"/>
      <c r="I51" s="255" t="s">
        <v>122</v>
      </c>
      <c r="J51" s="228"/>
      <c r="K51" s="128"/>
    </row>
    <row r="52" spans="2:11" ht="31.9" customHeight="1" x14ac:dyDescent="0.3">
      <c r="B52" s="139"/>
      <c r="C52" s="221" t="s">
        <v>123</v>
      </c>
      <c r="D52" s="222" t="s">
        <v>124</v>
      </c>
      <c r="E52" s="227"/>
      <c r="F52" s="227" t="s">
        <v>24</v>
      </c>
      <c r="G52" s="227" t="s">
        <v>25</v>
      </c>
      <c r="H52" s="227"/>
      <c r="I52" s="255" t="s">
        <v>122</v>
      </c>
      <c r="J52" s="228" t="s">
        <v>41</v>
      </c>
      <c r="K52" s="128"/>
    </row>
    <row r="53" spans="2:11" ht="31.9" customHeight="1" x14ac:dyDescent="0.3">
      <c r="B53" s="139"/>
      <c r="C53" s="183"/>
      <c r="D53" s="188"/>
      <c r="E53" s="128"/>
      <c r="F53" s="128"/>
      <c r="G53" s="128"/>
      <c r="H53" s="128"/>
      <c r="I53" s="254"/>
      <c r="J53" s="128"/>
      <c r="K53" s="128"/>
    </row>
    <row r="54" spans="2:11" ht="31.9" customHeight="1" x14ac:dyDescent="0.3">
      <c r="B54" s="139"/>
      <c r="C54" s="183"/>
      <c r="D54" s="188"/>
      <c r="E54" s="128"/>
      <c r="F54" s="128"/>
      <c r="G54" s="128"/>
      <c r="H54" s="128"/>
      <c r="I54" s="254"/>
      <c r="J54" s="128"/>
      <c r="K54" s="128"/>
    </row>
    <row r="55" spans="2:11" ht="31.9" customHeight="1" x14ac:dyDescent="0.3">
      <c r="B55" s="139"/>
      <c r="C55" s="183"/>
      <c r="D55" s="188"/>
      <c r="E55" s="128"/>
      <c r="F55" s="128"/>
      <c r="G55" s="128"/>
      <c r="H55" s="128"/>
      <c r="I55" s="254"/>
      <c r="J55" s="128"/>
      <c r="K55" s="128"/>
    </row>
    <row r="56" spans="2:11" x14ac:dyDescent="0.3">
      <c r="B56" s="132"/>
      <c r="C56" s="186"/>
      <c r="D56" s="187"/>
      <c r="E56" s="133"/>
      <c r="F56" s="133"/>
      <c r="G56" s="133"/>
      <c r="H56" s="133"/>
      <c r="I56" s="134"/>
      <c r="J56" s="133"/>
      <c r="K56" s="135"/>
    </row>
    <row r="57" spans="2:11" ht="31.9" customHeight="1" x14ac:dyDescent="0.3">
      <c r="B57" s="189" t="s">
        <v>125</v>
      </c>
      <c r="C57" s="183" t="s">
        <v>126</v>
      </c>
      <c r="D57" s="246" t="s">
        <v>127</v>
      </c>
      <c r="E57" s="128"/>
      <c r="F57" s="128" t="s">
        <v>24</v>
      </c>
      <c r="G57" s="128"/>
      <c r="H57" s="128"/>
      <c r="I57" s="254" t="s">
        <v>127</v>
      </c>
      <c r="J57" s="128"/>
      <c r="K57" s="128"/>
    </row>
    <row r="58" spans="2:11" ht="31.9" customHeight="1" x14ac:dyDescent="0.3">
      <c r="B58" s="139"/>
      <c r="C58" s="183" t="s">
        <v>128</v>
      </c>
      <c r="D58" s="185" t="s">
        <v>129</v>
      </c>
      <c r="E58" s="128"/>
      <c r="F58" s="128" t="s">
        <v>24</v>
      </c>
      <c r="G58" s="128" t="s">
        <v>45</v>
      </c>
      <c r="H58" s="128"/>
      <c r="I58" s="254" t="s">
        <v>130</v>
      </c>
      <c r="J58" s="128"/>
      <c r="K58" s="131"/>
    </row>
    <row r="59" spans="2:11" ht="31.9" customHeight="1" x14ac:dyDescent="0.3">
      <c r="B59" s="139"/>
      <c r="C59" s="183" t="s">
        <v>131</v>
      </c>
      <c r="D59" s="185" t="s">
        <v>132</v>
      </c>
      <c r="E59" s="128"/>
      <c r="F59" s="128" t="s">
        <v>24</v>
      </c>
      <c r="G59" s="128"/>
      <c r="H59" s="128"/>
      <c r="I59" s="254" t="s">
        <v>133</v>
      </c>
      <c r="J59" s="128"/>
      <c r="K59" s="128"/>
    </row>
    <row r="60" spans="2:11" ht="31.9" customHeight="1" x14ac:dyDescent="0.3">
      <c r="B60" s="139"/>
      <c r="C60" s="183" t="s">
        <v>134</v>
      </c>
      <c r="D60" s="246" t="s">
        <v>135</v>
      </c>
      <c r="E60" s="128"/>
      <c r="F60" s="128" t="s">
        <v>24</v>
      </c>
      <c r="G60" s="128"/>
      <c r="H60" s="128"/>
      <c r="I60" s="254" t="s">
        <v>135</v>
      </c>
      <c r="J60" s="128"/>
      <c r="K60" s="128"/>
    </row>
    <row r="61" spans="2:11" ht="31.9" customHeight="1" x14ac:dyDescent="0.3">
      <c r="B61" s="139"/>
      <c r="C61" s="183"/>
      <c r="D61" s="246"/>
      <c r="E61" s="128"/>
      <c r="F61" s="128"/>
      <c r="G61" s="128"/>
      <c r="H61" s="128"/>
      <c r="I61" s="254"/>
      <c r="J61" s="128"/>
      <c r="K61" s="128"/>
    </row>
    <row r="62" spans="2:11" ht="31.9" customHeight="1" x14ac:dyDescent="0.3">
      <c r="B62" s="139"/>
      <c r="C62" s="183"/>
      <c r="D62" s="188"/>
      <c r="E62" s="128"/>
      <c r="F62" s="128"/>
      <c r="G62" s="128"/>
      <c r="H62" s="128"/>
      <c r="I62" s="254"/>
      <c r="J62" s="128"/>
      <c r="K62" s="128"/>
    </row>
    <row r="63" spans="2:11" ht="31.9" customHeight="1" x14ac:dyDescent="0.3">
      <c r="B63" s="139"/>
      <c r="C63" s="183"/>
      <c r="D63" s="188"/>
      <c r="E63" s="128"/>
      <c r="F63" s="128"/>
      <c r="G63" s="128"/>
      <c r="H63" s="128"/>
      <c r="I63" s="254"/>
      <c r="J63" s="128"/>
      <c r="K63" s="128"/>
    </row>
    <row r="64" spans="2:11" x14ac:dyDescent="0.3">
      <c r="B64" s="132"/>
      <c r="C64" s="186"/>
      <c r="D64" s="187"/>
      <c r="E64" s="133"/>
      <c r="F64" s="133"/>
      <c r="G64" s="133"/>
      <c r="H64" s="133"/>
      <c r="I64" s="134"/>
      <c r="J64" s="133"/>
      <c r="K64" s="135"/>
    </row>
    <row r="65" spans="2:11" ht="54" x14ac:dyDescent="0.3">
      <c r="B65" s="189" t="s">
        <v>136</v>
      </c>
      <c r="C65" s="183" t="s">
        <v>137</v>
      </c>
      <c r="D65" s="185" t="s">
        <v>138</v>
      </c>
      <c r="E65" s="131" t="s">
        <v>139</v>
      </c>
      <c r="F65" s="128" t="s">
        <v>24</v>
      </c>
      <c r="G65" s="128" t="s">
        <v>25</v>
      </c>
      <c r="H65" s="129" t="s">
        <v>38</v>
      </c>
      <c r="I65" s="254" t="s">
        <v>140</v>
      </c>
      <c r="J65" s="128"/>
      <c r="K65" s="128"/>
    </row>
    <row r="66" spans="2:11" ht="31.9" customHeight="1" x14ac:dyDescent="0.3">
      <c r="B66" s="139"/>
      <c r="C66" s="183" t="s">
        <v>141</v>
      </c>
      <c r="D66" s="246" t="s">
        <v>142</v>
      </c>
      <c r="E66" s="128"/>
      <c r="F66" s="128" t="s">
        <v>24</v>
      </c>
      <c r="G66" s="128" t="s">
        <v>25</v>
      </c>
      <c r="H66" s="128" t="s">
        <v>38</v>
      </c>
      <c r="I66" s="254" t="s">
        <v>143</v>
      </c>
      <c r="J66" s="128"/>
      <c r="K66" s="128"/>
    </row>
    <row r="67" spans="2:11" ht="31.9" customHeight="1" x14ac:dyDescent="0.3">
      <c r="B67" s="139"/>
      <c r="C67" s="183" t="s">
        <v>144</v>
      </c>
      <c r="D67" s="246" t="s">
        <v>142</v>
      </c>
      <c r="E67" s="128"/>
      <c r="F67" s="128" t="s">
        <v>24</v>
      </c>
      <c r="G67" s="128" t="s">
        <v>25</v>
      </c>
      <c r="H67" s="128" t="s">
        <v>38</v>
      </c>
      <c r="I67" s="254" t="s">
        <v>145</v>
      </c>
      <c r="J67" s="128"/>
      <c r="K67" s="128"/>
    </row>
    <row r="68" spans="2:11" ht="31.9" customHeight="1" x14ac:dyDescent="0.3">
      <c r="B68" s="139"/>
      <c r="C68" s="183"/>
      <c r="D68" s="246"/>
      <c r="E68" s="128"/>
      <c r="F68" s="128"/>
      <c r="G68" s="128"/>
      <c r="H68" s="128"/>
      <c r="I68" s="130"/>
      <c r="J68" s="128"/>
      <c r="K68" s="128"/>
    </row>
    <row r="69" spans="2:11" ht="31.9" customHeight="1" x14ac:dyDescent="0.3">
      <c r="B69" s="139"/>
      <c r="C69" s="183"/>
      <c r="D69" s="188"/>
      <c r="E69" s="128"/>
      <c r="F69" s="128"/>
      <c r="G69" s="128"/>
      <c r="H69" s="128"/>
      <c r="I69" s="130"/>
      <c r="J69" s="128"/>
      <c r="K69" s="128"/>
    </row>
    <row r="70" spans="2:11" ht="31.9" customHeight="1" x14ac:dyDescent="0.3">
      <c r="B70" s="139"/>
      <c r="C70" s="183"/>
      <c r="D70" s="188"/>
      <c r="E70" s="128"/>
      <c r="F70" s="128"/>
      <c r="G70" s="128"/>
      <c r="H70" s="128"/>
      <c r="I70" s="130"/>
      <c r="J70" s="128"/>
      <c r="K70" s="128"/>
    </row>
    <row r="71" spans="2:11" ht="30" customHeight="1" x14ac:dyDescent="0.3">
      <c r="B71" s="128"/>
      <c r="C71" s="183" t="s">
        <v>146</v>
      </c>
      <c r="D71" s="217" t="s">
        <v>146</v>
      </c>
      <c r="E71" s="128"/>
      <c r="F71" s="128"/>
      <c r="G71" s="128"/>
      <c r="H71" s="128"/>
      <c r="I71" s="129"/>
      <c r="J71" s="128"/>
      <c r="K71" s="128"/>
    </row>
    <row r="72" spans="2:11" ht="30" customHeight="1" x14ac:dyDescent="0.3">
      <c r="B72" s="189" t="s">
        <v>147</v>
      </c>
      <c r="C72" s="239" t="s">
        <v>148</v>
      </c>
      <c r="D72" s="240"/>
      <c r="E72" s="143"/>
      <c r="F72" s="141" t="s">
        <v>149</v>
      </c>
      <c r="G72" s="144"/>
      <c r="H72" s="144"/>
      <c r="I72" s="145"/>
      <c r="J72" s="144"/>
      <c r="K72" s="143"/>
    </row>
    <row r="73" spans="2:11" ht="30" customHeight="1" x14ac:dyDescent="0.3">
      <c r="B73" s="139"/>
      <c r="C73" s="239" t="s">
        <v>150</v>
      </c>
      <c r="D73" s="240"/>
      <c r="E73" s="143"/>
      <c r="F73" s="141" t="s">
        <v>151</v>
      </c>
      <c r="G73" s="144"/>
      <c r="H73" s="144"/>
      <c r="I73" s="145"/>
      <c r="J73" s="144"/>
      <c r="K73" s="143"/>
    </row>
    <row r="74" spans="2:11" ht="30" customHeight="1" x14ac:dyDescent="0.3">
      <c r="B74" s="139"/>
      <c r="C74" s="239" t="s">
        <v>152</v>
      </c>
      <c r="D74" s="240"/>
      <c r="E74" s="143"/>
      <c r="F74" s="141" t="s">
        <v>153</v>
      </c>
      <c r="G74" s="144"/>
      <c r="H74" s="144"/>
      <c r="I74" s="145"/>
      <c r="J74" s="144"/>
      <c r="K74" s="143"/>
    </row>
    <row r="75" spans="2:11" ht="30" customHeight="1" x14ac:dyDescent="0.3">
      <c r="B75" s="140"/>
      <c r="C75" s="239" t="s">
        <v>154</v>
      </c>
      <c r="D75" s="240"/>
      <c r="E75" s="143"/>
      <c r="F75" s="141" t="s">
        <v>155</v>
      </c>
      <c r="G75" s="144"/>
      <c r="H75" s="144"/>
      <c r="I75" s="145"/>
      <c r="J75" s="144"/>
      <c r="K75" s="143"/>
    </row>
    <row r="76" spans="2:11" ht="30" customHeight="1" x14ac:dyDescent="0.3">
      <c r="B76" s="267" t="s">
        <v>156</v>
      </c>
      <c r="C76" s="275"/>
      <c r="D76" s="275"/>
      <c r="E76" s="268"/>
      <c r="F76" s="268"/>
      <c r="G76" s="268"/>
      <c r="H76" s="268"/>
      <c r="I76" s="268"/>
      <c r="J76" s="268"/>
      <c r="K76" s="269"/>
    </row>
    <row r="77" spans="2:11" ht="40.5" x14ac:dyDescent="0.3">
      <c r="B77" s="136" t="s">
        <v>157</v>
      </c>
      <c r="C77" s="136" t="s">
        <v>4</v>
      </c>
      <c r="D77" s="136" t="s">
        <v>158</v>
      </c>
      <c r="E77" s="193" t="s">
        <v>159</v>
      </c>
      <c r="F77" s="136" t="s">
        <v>160</v>
      </c>
      <c r="G77" s="136" t="s">
        <v>161</v>
      </c>
      <c r="H77" s="136" t="s">
        <v>162</v>
      </c>
      <c r="I77" s="136" t="s">
        <v>163</v>
      </c>
      <c r="J77" s="136" t="s">
        <v>164</v>
      </c>
      <c r="K77" s="137" t="s">
        <v>20</v>
      </c>
    </row>
    <row r="78" spans="2:11" ht="40.5" x14ac:dyDescent="0.3">
      <c r="B78" s="189" t="s">
        <v>21</v>
      </c>
      <c r="C78" s="183" t="s">
        <v>165</v>
      </c>
      <c r="D78" s="184" t="s">
        <v>26</v>
      </c>
      <c r="E78" s="128"/>
      <c r="F78" s="131" t="s">
        <v>166</v>
      </c>
      <c r="G78" s="128"/>
      <c r="H78" s="128"/>
      <c r="I78" s="254" t="s">
        <v>26</v>
      </c>
      <c r="J78" s="128"/>
      <c r="K78" s="128"/>
    </row>
    <row r="79" spans="2:11" ht="40.5" x14ac:dyDescent="0.3">
      <c r="B79" s="139"/>
      <c r="C79" s="183" t="s">
        <v>167</v>
      </c>
      <c r="D79" s="217" t="s">
        <v>168</v>
      </c>
      <c r="E79" s="128"/>
      <c r="F79" s="131" t="s">
        <v>166</v>
      </c>
      <c r="G79" s="128"/>
      <c r="H79" s="128"/>
      <c r="I79" s="254" t="s">
        <v>169</v>
      </c>
      <c r="J79" s="128"/>
      <c r="K79" s="128"/>
    </row>
    <row r="80" spans="2:11" ht="40.5" x14ac:dyDescent="0.3">
      <c r="B80" s="139"/>
      <c r="C80" s="183" t="s">
        <v>170</v>
      </c>
      <c r="D80" s="191" t="s">
        <v>171</v>
      </c>
      <c r="E80" s="128"/>
      <c r="F80" s="131" t="s">
        <v>166</v>
      </c>
      <c r="G80" s="128"/>
      <c r="H80" s="128"/>
      <c r="I80" s="254" t="s">
        <v>171</v>
      </c>
      <c r="J80" s="128"/>
      <c r="K80" s="128" t="s">
        <v>172</v>
      </c>
    </row>
    <row r="81" spans="2:11" ht="40.5" x14ac:dyDescent="0.3">
      <c r="B81" s="139"/>
      <c r="C81" s="183" t="s">
        <v>173</v>
      </c>
      <c r="D81" s="185" t="s">
        <v>174</v>
      </c>
      <c r="E81" s="128"/>
      <c r="F81" s="131" t="s">
        <v>166</v>
      </c>
      <c r="G81" s="128"/>
      <c r="H81" s="128"/>
      <c r="I81" s="254" t="s">
        <v>175</v>
      </c>
      <c r="J81" s="128"/>
      <c r="K81" s="128"/>
    </row>
    <row r="82" spans="2:11" ht="31.9" customHeight="1" x14ac:dyDescent="0.3">
      <c r="B82" s="139"/>
      <c r="C82" s="183"/>
      <c r="D82" s="188"/>
      <c r="E82" s="128"/>
      <c r="F82" s="128"/>
      <c r="G82" s="128"/>
      <c r="H82" s="128"/>
      <c r="I82" s="130"/>
      <c r="J82" s="128"/>
      <c r="K82" s="128"/>
    </row>
    <row r="83" spans="2:11" ht="31.9" customHeight="1" x14ac:dyDescent="0.3">
      <c r="B83" s="139"/>
      <c r="C83" s="183"/>
      <c r="D83" s="188"/>
      <c r="E83" s="128"/>
      <c r="F83" s="128"/>
      <c r="G83" s="128"/>
      <c r="H83" s="128"/>
      <c r="I83" s="130"/>
      <c r="J83" s="128"/>
      <c r="K83" s="128"/>
    </row>
    <row r="84" spans="2:11" ht="31.9" customHeight="1" x14ac:dyDescent="0.3">
      <c r="B84" s="139"/>
      <c r="C84" s="183"/>
      <c r="D84" s="188"/>
      <c r="E84" s="128"/>
      <c r="F84" s="128"/>
      <c r="G84" s="128"/>
      <c r="H84" s="128"/>
      <c r="I84" s="130"/>
      <c r="J84" s="128"/>
      <c r="K84" s="128"/>
    </row>
    <row r="85" spans="2:11" x14ac:dyDescent="0.3">
      <c r="B85" s="132"/>
      <c r="C85" s="186"/>
      <c r="D85" s="192"/>
      <c r="E85" s="133"/>
      <c r="F85" s="133"/>
      <c r="G85" s="133"/>
      <c r="H85" s="133"/>
      <c r="I85" s="134"/>
      <c r="J85" s="133"/>
      <c r="K85" s="135"/>
    </row>
    <row r="86" spans="2:11" ht="27" x14ac:dyDescent="0.3">
      <c r="B86" s="189" t="s">
        <v>70</v>
      </c>
      <c r="C86" s="183" t="s">
        <v>176</v>
      </c>
      <c r="D86" s="185" t="s">
        <v>177</v>
      </c>
      <c r="E86" s="128"/>
      <c r="F86" s="131" t="s">
        <v>178</v>
      </c>
      <c r="G86" s="128"/>
      <c r="H86" s="130"/>
      <c r="I86" s="254" t="s">
        <v>179</v>
      </c>
      <c r="J86" s="128"/>
      <c r="K86" s="128"/>
    </row>
    <row r="87" spans="2:11" ht="27" x14ac:dyDescent="0.3">
      <c r="B87" s="139"/>
      <c r="C87" s="183" t="s">
        <v>180</v>
      </c>
      <c r="D87" s="185" t="s">
        <v>181</v>
      </c>
      <c r="E87" s="128"/>
      <c r="F87" s="131" t="s">
        <v>178</v>
      </c>
      <c r="G87" s="128"/>
      <c r="H87" s="130"/>
      <c r="I87" s="254" t="s">
        <v>182</v>
      </c>
      <c r="J87" s="128"/>
      <c r="K87" s="128"/>
    </row>
    <row r="88" spans="2:11" ht="27" x14ac:dyDescent="0.3">
      <c r="B88" s="139"/>
      <c r="C88" s="183" t="s">
        <v>183</v>
      </c>
      <c r="D88" s="185" t="s">
        <v>184</v>
      </c>
      <c r="E88" s="128"/>
      <c r="F88" s="131" t="s">
        <v>178</v>
      </c>
      <c r="G88" s="128"/>
      <c r="H88" s="128"/>
      <c r="I88" s="254" t="s">
        <v>185</v>
      </c>
      <c r="J88" s="128"/>
      <c r="K88" s="128"/>
    </row>
    <row r="89" spans="2:11" ht="27" x14ac:dyDescent="0.3">
      <c r="B89" s="139"/>
      <c r="C89" s="183" t="s">
        <v>186</v>
      </c>
      <c r="D89" s="185" t="s">
        <v>187</v>
      </c>
      <c r="E89" s="128"/>
      <c r="F89" s="131" t="s">
        <v>178</v>
      </c>
      <c r="G89" s="128"/>
      <c r="H89" s="128"/>
      <c r="I89" s="254" t="s">
        <v>85</v>
      </c>
      <c r="J89" s="128"/>
      <c r="K89" s="128"/>
    </row>
    <row r="90" spans="2:11" ht="27" x14ac:dyDescent="0.3">
      <c r="B90" s="139"/>
      <c r="C90" s="183" t="s">
        <v>188</v>
      </c>
      <c r="D90" s="185" t="s">
        <v>189</v>
      </c>
      <c r="E90" s="128"/>
      <c r="F90" s="131" t="s">
        <v>178</v>
      </c>
      <c r="G90" s="128"/>
      <c r="H90" s="128"/>
      <c r="I90" s="254" t="s">
        <v>190</v>
      </c>
      <c r="J90" s="128"/>
      <c r="K90" s="128" t="s">
        <v>191</v>
      </c>
    </row>
    <row r="91" spans="2:11" ht="27" x14ac:dyDescent="0.3">
      <c r="B91" s="139"/>
      <c r="C91" s="219" t="s">
        <v>192</v>
      </c>
      <c r="D91" s="220" t="s">
        <v>193</v>
      </c>
      <c r="E91" s="128"/>
      <c r="F91" s="131" t="s">
        <v>178</v>
      </c>
      <c r="G91" s="128"/>
      <c r="H91" s="128"/>
      <c r="I91" s="254" t="s">
        <v>190</v>
      </c>
      <c r="J91" s="128"/>
      <c r="K91" s="128" t="s">
        <v>191</v>
      </c>
    </row>
    <row r="92" spans="2:11" ht="27" x14ac:dyDescent="0.3">
      <c r="B92" s="139"/>
      <c r="C92" s="219" t="s">
        <v>194</v>
      </c>
      <c r="D92" s="220" t="s">
        <v>195</v>
      </c>
      <c r="E92" s="128"/>
      <c r="F92" s="131" t="s">
        <v>178</v>
      </c>
      <c r="G92" s="128"/>
      <c r="H92" s="128"/>
      <c r="I92" s="254" t="s">
        <v>190</v>
      </c>
      <c r="J92" s="128"/>
      <c r="K92" s="128" t="s">
        <v>191</v>
      </c>
    </row>
    <row r="93" spans="2:11" ht="27" x14ac:dyDescent="0.3">
      <c r="B93" s="139"/>
      <c r="C93" s="183" t="s">
        <v>196</v>
      </c>
      <c r="D93" s="249" t="s">
        <v>93</v>
      </c>
      <c r="E93" s="128"/>
      <c r="F93" s="131" t="s">
        <v>178</v>
      </c>
      <c r="G93" s="128"/>
      <c r="H93" s="128"/>
      <c r="I93" s="254" t="s">
        <v>93</v>
      </c>
      <c r="J93" s="128"/>
      <c r="K93" s="128"/>
    </row>
    <row r="94" spans="2:11" ht="27" x14ac:dyDescent="0.3">
      <c r="B94" s="139"/>
      <c r="C94" s="183" t="s">
        <v>197</v>
      </c>
      <c r="D94" s="246" t="s">
        <v>95</v>
      </c>
      <c r="E94" s="128"/>
      <c r="F94" s="131" t="s">
        <v>178</v>
      </c>
      <c r="G94" s="128"/>
      <c r="H94" s="128"/>
      <c r="I94" s="254" t="s">
        <v>95</v>
      </c>
      <c r="J94" s="128"/>
      <c r="K94" s="128"/>
    </row>
    <row r="95" spans="2:11" ht="27" x14ac:dyDescent="0.3">
      <c r="B95" s="139"/>
      <c r="C95" s="183" t="s">
        <v>198</v>
      </c>
      <c r="D95" s="246" t="s">
        <v>98</v>
      </c>
      <c r="E95" s="128"/>
      <c r="F95" s="131" t="s">
        <v>178</v>
      </c>
      <c r="G95" s="128"/>
      <c r="H95" s="128"/>
      <c r="I95" s="254" t="s">
        <v>98</v>
      </c>
      <c r="J95" s="128"/>
      <c r="K95" s="128"/>
    </row>
    <row r="96" spans="2:11" ht="27" x14ac:dyDescent="0.3">
      <c r="B96" s="139"/>
      <c r="C96" s="183" t="s">
        <v>199</v>
      </c>
      <c r="D96" s="246" t="s">
        <v>102</v>
      </c>
      <c r="E96" s="128"/>
      <c r="F96" s="131" t="s">
        <v>178</v>
      </c>
      <c r="G96" s="128"/>
      <c r="H96" s="128"/>
      <c r="I96" s="254" t="s">
        <v>102</v>
      </c>
      <c r="J96" s="128"/>
      <c r="K96" s="128"/>
    </row>
    <row r="97" spans="2:11" ht="27" x14ac:dyDescent="0.3">
      <c r="B97" s="139"/>
      <c r="C97" s="183" t="s">
        <v>200</v>
      </c>
      <c r="D97" s="246" t="s">
        <v>104</v>
      </c>
      <c r="E97" s="128"/>
      <c r="F97" s="131" t="s">
        <v>178</v>
      </c>
      <c r="G97" s="128"/>
      <c r="H97" s="128"/>
      <c r="I97" s="254" t="s">
        <v>104</v>
      </c>
      <c r="J97" s="128"/>
      <c r="K97" s="128"/>
    </row>
    <row r="98" spans="2:11" ht="27" x14ac:dyDescent="0.3">
      <c r="B98" s="139"/>
      <c r="C98" s="183" t="s">
        <v>201</v>
      </c>
      <c r="D98" s="185" t="s">
        <v>109</v>
      </c>
      <c r="E98" s="128"/>
      <c r="F98" s="131" t="s">
        <v>178</v>
      </c>
      <c r="G98" s="128"/>
      <c r="H98" s="128"/>
      <c r="I98" s="254" t="s">
        <v>202</v>
      </c>
      <c r="J98" s="128"/>
      <c r="K98" s="128"/>
    </row>
    <row r="99" spans="2:11" ht="27" x14ac:dyDescent="0.3">
      <c r="B99" s="139"/>
      <c r="C99" s="221" t="s">
        <v>203</v>
      </c>
      <c r="D99" s="222" t="s">
        <v>204</v>
      </c>
      <c r="E99" s="227"/>
      <c r="F99" s="229" t="s">
        <v>178</v>
      </c>
      <c r="G99" s="227"/>
      <c r="H99" s="227"/>
      <c r="I99" s="255" t="s">
        <v>204</v>
      </c>
      <c r="J99" s="128"/>
      <c r="K99" s="128"/>
    </row>
    <row r="100" spans="2:11" x14ac:dyDescent="0.3">
      <c r="B100" s="139"/>
      <c r="C100" s="183" t="s">
        <v>205</v>
      </c>
      <c r="D100" s="185" t="s">
        <v>206</v>
      </c>
      <c r="E100" s="128"/>
      <c r="F100" s="131"/>
      <c r="G100" s="128"/>
      <c r="H100" s="128"/>
      <c r="I100" s="254" t="s">
        <v>207</v>
      </c>
      <c r="J100" s="128"/>
      <c r="K100" s="128"/>
    </row>
    <row r="101" spans="2:11" ht="31.9" customHeight="1" x14ac:dyDescent="0.3">
      <c r="B101" s="139"/>
      <c r="C101" s="183"/>
      <c r="D101" s="188"/>
      <c r="E101" s="128"/>
      <c r="F101" s="128"/>
      <c r="G101" s="128"/>
      <c r="H101" s="128"/>
      <c r="I101" s="130"/>
      <c r="J101" s="128"/>
      <c r="K101" s="128"/>
    </row>
    <row r="102" spans="2:11" ht="31.9" customHeight="1" x14ac:dyDescent="0.3">
      <c r="B102" s="139"/>
      <c r="C102" s="183"/>
      <c r="D102" s="188"/>
      <c r="E102" s="128"/>
      <c r="F102" s="128"/>
      <c r="G102" s="128"/>
      <c r="H102" s="128"/>
      <c r="I102" s="130"/>
      <c r="J102" s="128"/>
      <c r="K102" s="128"/>
    </row>
    <row r="103" spans="2:11" ht="31.9" customHeight="1" x14ac:dyDescent="0.3">
      <c r="B103" s="139"/>
      <c r="C103" s="183"/>
      <c r="D103" s="188"/>
      <c r="E103" s="128"/>
      <c r="F103" s="128"/>
      <c r="G103" s="128"/>
      <c r="H103" s="128"/>
      <c r="I103" s="130"/>
      <c r="J103" s="128"/>
      <c r="K103" s="128"/>
    </row>
    <row r="104" spans="2:11" ht="30" customHeight="1" x14ac:dyDescent="0.3">
      <c r="B104" s="128"/>
      <c r="C104" s="183" t="s">
        <v>146</v>
      </c>
      <c r="D104" s="217" t="s">
        <v>146</v>
      </c>
      <c r="E104" s="128"/>
      <c r="F104" s="128"/>
      <c r="G104" s="128"/>
      <c r="H104" s="128"/>
      <c r="I104" s="129"/>
      <c r="J104" s="128"/>
      <c r="K104" s="128"/>
    </row>
    <row r="105" spans="2:11" ht="30" customHeight="1" x14ac:dyDescent="0.3">
      <c r="B105" s="189" t="s">
        <v>147</v>
      </c>
      <c r="C105" s="239" t="s">
        <v>208</v>
      </c>
      <c r="D105" s="240"/>
      <c r="E105" s="143"/>
      <c r="F105" s="141" t="s">
        <v>209</v>
      </c>
      <c r="G105" s="144"/>
      <c r="H105" s="144"/>
      <c r="I105" s="145"/>
      <c r="J105" s="144"/>
      <c r="K105" s="143"/>
    </row>
    <row r="106" spans="2:11" ht="30" customHeight="1" x14ac:dyDescent="0.3">
      <c r="B106" s="139"/>
      <c r="C106" s="239"/>
      <c r="D106" s="240"/>
      <c r="E106" s="143"/>
      <c r="F106" s="141"/>
      <c r="G106" s="144"/>
      <c r="H106" s="144"/>
      <c r="I106" s="145"/>
      <c r="J106" s="144"/>
      <c r="K106" s="143"/>
    </row>
    <row r="107" spans="2:11" ht="30" customHeight="1" x14ac:dyDescent="0.3">
      <c r="B107" s="139"/>
      <c r="C107" s="239"/>
      <c r="D107" s="240"/>
      <c r="E107" s="143"/>
      <c r="F107" s="141"/>
      <c r="G107" s="144"/>
      <c r="H107" s="144"/>
      <c r="I107" s="145"/>
      <c r="J107" s="144"/>
      <c r="K107" s="143"/>
    </row>
    <row r="108" spans="2:11" ht="30" customHeight="1" x14ac:dyDescent="0.3">
      <c r="B108" s="267" t="s">
        <v>210</v>
      </c>
      <c r="C108" s="275"/>
      <c r="D108" s="275"/>
      <c r="E108" s="268"/>
      <c r="F108" s="268"/>
      <c r="G108" s="268"/>
      <c r="H108" s="268"/>
      <c r="I108" s="268"/>
      <c r="J108" s="268"/>
      <c r="K108" s="269"/>
    </row>
    <row r="109" spans="2:11" ht="40.5" x14ac:dyDescent="0.3">
      <c r="B109" s="136" t="s">
        <v>211</v>
      </c>
      <c r="C109" s="136" t="s">
        <v>4</v>
      </c>
      <c r="D109" s="136" t="s">
        <v>212</v>
      </c>
      <c r="E109" s="193" t="s">
        <v>213</v>
      </c>
      <c r="F109" s="136" t="s">
        <v>214</v>
      </c>
      <c r="G109" s="136" t="s">
        <v>215</v>
      </c>
      <c r="H109" s="136" t="s">
        <v>216</v>
      </c>
      <c r="I109" s="136" t="s">
        <v>217</v>
      </c>
      <c r="J109" s="136" t="s">
        <v>218</v>
      </c>
      <c r="K109" s="137" t="s">
        <v>20</v>
      </c>
    </row>
    <row r="110" spans="2:11" ht="31.9" customHeight="1" x14ac:dyDescent="0.3">
      <c r="B110" s="189" t="s">
        <v>21</v>
      </c>
      <c r="C110" s="183" t="s">
        <v>219</v>
      </c>
      <c r="D110" s="185" t="s">
        <v>220</v>
      </c>
      <c r="E110" s="128"/>
      <c r="F110" s="128" t="s">
        <v>221</v>
      </c>
      <c r="G110" s="128"/>
      <c r="H110" s="128"/>
      <c r="I110" s="254" t="s">
        <v>26</v>
      </c>
      <c r="J110" s="128"/>
      <c r="K110" s="128"/>
    </row>
    <row r="111" spans="2:11" ht="31.9" customHeight="1" x14ac:dyDescent="0.3">
      <c r="B111" s="139"/>
      <c r="C111" s="183" t="s">
        <v>222</v>
      </c>
      <c r="D111" s="185" t="s">
        <v>223</v>
      </c>
      <c r="E111" s="128" t="s">
        <v>224</v>
      </c>
      <c r="F111" s="131" t="s">
        <v>225</v>
      </c>
      <c r="G111" s="256" t="s">
        <v>226</v>
      </c>
      <c r="H111" s="128"/>
      <c r="I111" s="254" t="s">
        <v>227</v>
      </c>
      <c r="J111" s="128"/>
      <c r="K111" s="128"/>
    </row>
    <row r="112" spans="2:11" ht="31.9" customHeight="1" x14ac:dyDescent="0.3">
      <c r="B112" s="139"/>
      <c r="C112" s="183" t="s">
        <v>228</v>
      </c>
      <c r="D112" s="185" t="s">
        <v>229</v>
      </c>
      <c r="E112" s="128"/>
      <c r="F112" s="131" t="s">
        <v>230</v>
      </c>
      <c r="G112" s="128"/>
      <c r="H112" s="128"/>
      <c r="I112" s="254" t="s">
        <v>227</v>
      </c>
      <c r="J112" s="128"/>
      <c r="K112" s="128"/>
    </row>
    <row r="113" spans="2:11" ht="31.9" customHeight="1" x14ac:dyDescent="0.3">
      <c r="B113" s="139"/>
      <c r="C113" s="221" t="s">
        <v>231</v>
      </c>
      <c r="D113" s="223" t="s">
        <v>29</v>
      </c>
      <c r="E113" s="227"/>
      <c r="F113" s="229" t="s">
        <v>221</v>
      </c>
      <c r="G113" s="227"/>
      <c r="H113" s="227"/>
      <c r="I113" s="255" t="s">
        <v>29</v>
      </c>
      <c r="J113" s="128"/>
      <c r="K113" s="128"/>
    </row>
    <row r="114" spans="2:11" ht="31.9" customHeight="1" x14ac:dyDescent="0.3">
      <c r="B114" s="139"/>
      <c r="C114" s="183"/>
      <c r="D114" s="188"/>
      <c r="E114" s="128"/>
      <c r="F114" s="131" t="s">
        <v>225</v>
      </c>
      <c r="G114" s="128"/>
      <c r="H114" s="128"/>
      <c r="I114" s="254"/>
      <c r="J114" s="128"/>
      <c r="K114" s="128"/>
    </row>
    <row r="115" spans="2:11" ht="31.9" customHeight="1" x14ac:dyDescent="0.3">
      <c r="B115" s="139"/>
      <c r="C115" s="183"/>
      <c r="D115" s="188"/>
      <c r="E115" s="128"/>
      <c r="F115" s="131" t="s">
        <v>230</v>
      </c>
      <c r="G115" s="128"/>
      <c r="H115" s="128"/>
      <c r="I115" s="254"/>
      <c r="J115" s="128"/>
      <c r="K115" s="128"/>
    </row>
    <row r="116" spans="2:11" ht="31.9" customHeight="1" x14ac:dyDescent="0.3">
      <c r="B116" s="139"/>
      <c r="C116" s="183" t="s">
        <v>232</v>
      </c>
      <c r="D116" s="185" t="s">
        <v>233</v>
      </c>
      <c r="E116" s="128"/>
      <c r="F116" s="131" t="s">
        <v>221</v>
      </c>
      <c r="G116" s="128" t="s">
        <v>234</v>
      </c>
      <c r="H116" s="128"/>
      <c r="I116" s="254" t="s">
        <v>235</v>
      </c>
      <c r="J116" s="128"/>
      <c r="K116" s="128"/>
    </row>
    <row r="117" spans="2:11" ht="31.9" customHeight="1" x14ac:dyDescent="0.3">
      <c r="B117" s="139"/>
      <c r="C117" s="183" t="s">
        <v>236</v>
      </c>
      <c r="D117" s="185" t="s">
        <v>237</v>
      </c>
      <c r="E117" s="128"/>
      <c r="F117" s="131" t="s">
        <v>225</v>
      </c>
      <c r="G117" s="254" t="s">
        <v>226</v>
      </c>
      <c r="H117" s="128"/>
      <c r="I117" s="254" t="s">
        <v>235</v>
      </c>
      <c r="J117" s="128"/>
      <c r="K117" s="128"/>
    </row>
    <row r="118" spans="2:11" ht="31.9" customHeight="1" x14ac:dyDescent="0.3">
      <c r="B118" s="139"/>
      <c r="C118" s="183"/>
      <c r="D118" s="185"/>
      <c r="E118" s="128"/>
      <c r="F118" s="131" t="s">
        <v>230</v>
      </c>
      <c r="G118" s="128"/>
      <c r="H118" s="128"/>
      <c r="I118" s="254"/>
      <c r="J118" s="128"/>
      <c r="K118" s="128"/>
    </row>
    <row r="119" spans="2:11" ht="31.9" customHeight="1" x14ac:dyDescent="0.3">
      <c r="B119" s="139"/>
      <c r="C119" s="183" t="s">
        <v>238</v>
      </c>
      <c r="D119" s="185" t="s">
        <v>239</v>
      </c>
      <c r="E119" s="128"/>
      <c r="F119" s="131" t="s">
        <v>221</v>
      </c>
      <c r="G119" s="128" t="s">
        <v>234</v>
      </c>
      <c r="H119" s="128"/>
      <c r="I119" s="254" t="s">
        <v>169</v>
      </c>
      <c r="J119" s="128"/>
      <c r="K119" s="128"/>
    </row>
    <row r="120" spans="2:11" ht="31.9" customHeight="1" x14ac:dyDescent="0.3">
      <c r="B120" s="139"/>
      <c r="C120" s="183" t="s">
        <v>240</v>
      </c>
      <c r="D120" s="185" t="s">
        <v>241</v>
      </c>
      <c r="E120" s="128" t="s">
        <v>224</v>
      </c>
      <c r="F120" s="131" t="s">
        <v>225</v>
      </c>
      <c r="G120" s="254" t="s">
        <v>226</v>
      </c>
      <c r="H120" s="128"/>
      <c r="I120" s="254" t="s">
        <v>169</v>
      </c>
      <c r="J120" s="128"/>
      <c r="K120" s="128"/>
    </row>
    <row r="121" spans="2:11" ht="31.9" customHeight="1" x14ac:dyDescent="0.3">
      <c r="B121" s="139"/>
      <c r="C121" s="183"/>
      <c r="D121" s="185"/>
      <c r="E121" s="128"/>
      <c r="F121" s="131" t="s">
        <v>230</v>
      </c>
      <c r="G121" s="254"/>
      <c r="H121" s="128"/>
      <c r="I121" s="254"/>
      <c r="J121" s="128"/>
      <c r="K121" s="128"/>
    </row>
    <row r="122" spans="2:11" ht="31.9" customHeight="1" x14ac:dyDescent="0.3">
      <c r="B122" s="139"/>
      <c r="C122" s="183" t="s">
        <v>242</v>
      </c>
      <c r="D122" s="188" t="s">
        <v>243</v>
      </c>
      <c r="E122" s="128"/>
      <c r="F122" s="131" t="s">
        <v>221</v>
      </c>
      <c r="G122" s="128" t="s">
        <v>234</v>
      </c>
      <c r="H122" s="128"/>
      <c r="I122" s="254" t="s">
        <v>41</v>
      </c>
      <c r="J122" s="128"/>
      <c r="K122" s="128"/>
    </row>
    <row r="123" spans="2:11" ht="31.9" customHeight="1" x14ac:dyDescent="0.3">
      <c r="B123" s="139"/>
      <c r="C123" s="183" t="s">
        <v>244</v>
      </c>
      <c r="D123" s="188" t="s">
        <v>245</v>
      </c>
      <c r="E123" s="128"/>
      <c r="F123" s="131" t="s">
        <v>225</v>
      </c>
      <c r="G123" s="254" t="s">
        <v>226</v>
      </c>
      <c r="H123" s="128"/>
      <c r="I123" s="254" t="s">
        <v>41</v>
      </c>
      <c r="J123" s="128"/>
      <c r="K123" s="128"/>
    </row>
    <row r="124" spans="2:11" ht="31.9" customHeight="1" x14ac:dyDescent="0.3">
      <c r="B124" s="139"/>
      <c r="C124" s="183"/>
      <c r="D124" s="188"/>
      <c r="E124" s="128"/>
      <c r="F124" s="131" t="s">
        <v>230</v>
      </c>
      <c r="G124" s="128"/>
      <c r="H124" s="128"/>
      <c r="I124" s="254"/>
      <c r="J124" s="128"/>
      <c r="K124" s="128"/>
    </row>
    <row r="125" spans="2:11" ht="40.5" x14ac:dyDescent="0.3">
      <c r="B125" s="139"/>
      <c r="C125" s="183" t="s">
        <v>246</v>
      </c>
      <c r="D125" s="188" t="s">
        <v>247</v>
      </c>
      <c r="E125" s="128"/>
      <c r="F125" s="131" t="s">
        <v>166</v>
      </c>
      <c r="G125" s="128"/>
      <c r="H125" s="128"/>
      <c r="I125" s="254" t="s">
        <v>247</v>
      </c>
      <c r="J125" s="128"/>
      <c r="K125" s="128"/>
    </row>
    <row r="126" spans="2:11" ht="40.5" x14ac:dyDescent="0.3">
      <c r="B126" s="139"/>
      <c r="C126" s="183" t="s">
        <v>248</v>
      </c>
      <c r="D126" s="188" t="s">
        <v>38</v>
      </c>
      <c r="E126" s="128"/>
      <c r="F126" s="131" t="s">
        <v>166</v>
      </c>
      <c r="G126" s="128"/>
      <c r="H126" s="128"/>
      <c r="I126" s="254" t="s">
        <v>38</v>
      </c>
      <c r="J126" s="128"/>
      <c r="K126" s="128"/>
    </row>
    <row r="127" spans="2:11" ht="40.5" x14ac:dyDescent="0.3">
      <c r="B127" s="139"/>
      <c r="C127" s="183" t="s">
        <v>249</v>
      </c>
      <c r="D127" s="188" t="s">
        <v>50</v>
      </c>
      <c r="E127" s="128"/>
      <c r="F127" s="131" t="s">
        <v>166</v>
      </c>
      <c r="G127" s="128"/>
      <c r="H127" s="128"/>
      <c r="I127" s="254" t="s">
        <v>50</v>
      </c>
      <c r="J127" s="128"/>
      <c r="K127" s="128"/>
    </row>
    <row r="128" spans="2:11" ht="31.9" customHeight="1" x14ac:dyDescent="0.3">
      <c r="B128" s="139"/>
      <c r="C128" s="183" t="s">
        <v>250</v>
      </c>
      <c r="D128" s="190" t="s">
        <v>251</v>
      </c>
      <c r="E128" s="128" t="s">
        <v>224</v>
      </c>
      <c r="F128" s="131" t="s">
        <v>221</v>
      </c>
      <c r="G128" s="128" t="s">
        <v>234</v>
      </c>
      <c r="H128" s="128"/>
      <c r="I128" s="254" t="s">
        <v>252</v>
      </c>
      <c r="J128" s="128"/>
      <c r="K128" s="128"/>
    </row>
    <row r="129" spans="2:11" ht="31.9" customHeight="1" x14ac:dyDescent="0.3">
      <c r="B129" s="146"/>
      <c r="C129" s="183" t="s">
        <v>253</v>
      </c>
      <c r="D129" s="190" t="s">
        <v>254</v>
      </c>
      <c r="E129" s="128"/>
      <c r="F129" s="131" t="s">
        <v>225</v>
      </c>
      <c r="G129" s="254" t="s">
        <v>226</v>
      </c>
      <c r="H129" s="128"/>
      <c r="I129" s="254" t="s">
        <v>252</v>
      </c>
      <c r="J129" s="128"/>
      <c r="K129" s="128"/>
    </row>
    <row r="130" spans="2:11" ht="31.9" customHeight="1" x14ac:dyDescent="0.3">
      <c r="B130" s="146"/>
      <c r="C130" s="183" t="s">
        <v>255</v>
      </c>
      <c r="D130" s="190" t="s">
        <v>256</v>
      </c>
      <c r="E130" s="128"/>
      <c r="F130" s="131" t="s">
        <v>230</v>
      </c>
      <c r="G130" s="254"/>
      <c r="H130" s="128"/>
      <c r="I130" s="254"/>
      <c r="J130" s="128"/>
      <c r="K130" s="128"/>
    </row>
    <row r="131" spans="2:11" ht="40.5" x14ac:dyDescent="0.3">
      <c r="B131" s="146"/>
      <c r="C131" s="221" t="s">
        <v>257</v>
      </c>
      <c r="D131" s="222" t="s">
        <v>258</v>
      </c>
      <c r="E131" s="128"/>
      <c r="F131" s="131"/>
      <c r="G131" s="254"/>
      <c r="H131" s="128"/>
      <c r="I131" s="255" t="s">
        <v>259</v>
      </c>
      <c r="J131" s="128"/>
      <c r="K131" s="128"/>
    </row>
    <row r="132" spans="2:11" ht="31.9" customHeight="1" x14ac:dyDescent="0.3">
      <c r="B132" s="139"/>
      <c r="C132" s="183"/>
      <c r="D132" s="188"/>
      <c r="E132" s="128"/>
      <c r="F132" s="128"/>
      <c r="G132" s="128"/>
      <c r="H132" s="128"/>
      <c r="I132" s="254"/>
      <c r="J132" s="128"/>
      <c r="K132" s="128"/>
    </row>
    <row r="133" spans="2:11" ht="31.9" customHeight="1" x14ac:dyDescent="0.3">
      <c r="B133" s="139"/>
      <c r="C133" s="183"/>
      <c r="D133" s="188"/>
      <c r="E133" s="128"/>
      <c r="F133" s="128"/>
      <c r="G133" s="128"/>
      <c r="H133" s="128"/>
      <c r="I133" s="254"/>
      <c r="J133" s="128"/>
      <c r="K133" s="128"/>
    </row>
    <row r="134" spans="2:11" ht="31.9" customHeight="1" x14ac:dyDescent="0.3">
      <c r="B134" s="139"/>
      <c r="C134" s="183"/>
      <c r="D134" s="188"/>
      <c r="E134" s="128"/>
      <c r="F134" s="128"/>
      <c r="G134" s="128"/>
      <c r="H134" s="128"/>
      <c r="I134" s="254"/>
      <c r="J134" s="128"/>
      <c r="K134" s="128"/>
    </row>
    <row r="135" spans="2:11" x14ac:dyDescent="0.3">
      <c r="B135" s="132"/>
      <c r="C135" s="186"/>
      <c r="D135" s="192"/>
      <c r="E135" s="133"/>
      <c r="F135" s="133"/>
      <c r="G135" s="133"/>
      <c r="H135" s="133"/>
      <c r="I135" s="134"/>
      <c r="J135" s="133"/>
      <c r="K135" s="135"/>
    </row>
    <row r="136" spans="2:11" ht="27" x14ac:dyDescent="0.3">
      <c r="B136" s="189" t="s">
        <v>70</v>
      </c>
      <c r="C136" s="183" t="s">
        <v>260</v>
      </c>
      <c r="D136" s="188" t="s">
        <v>179</v>
      </c>
      <c r="E136" s="128"/>
      <c r="F136" s="131" t="s">
        <v>178</v>
      </c>
      <c r="G136" s="128"/>
      <c r="H136" s="254"/>
      <c r="I136" s="254" t="s">
        <v>179</v>
      </c>
      <c r="J136" s="128"/>
      <c r="K136" s="128"/>
    </row>
    <row r="137" spans="2:11" ht="27" x14ac:dyDescent="0.3">
      <c r="B137" s="139"/>
      <c r="C137" s="183" t="s">
        <v>261</v>
      </c>
      <c r="D137" s="185" t="s">
        <v>262</v>
      </c>
      <c r="E137" s="131" t="s">
        <v>263</v>
      </c>
      <c r="F137" s="131" t="s">
        <v>178</v>
      </c>
      <c r="G137" s="254" t="s">
        <v>264</v>
      </c>
      <c r="H137" s="254" t="s">
        <v>265</v>
      </c>
      <c r="I137" s="254" t="s">
        <v>266</v>
      </c>
      <c r="J137" s="128"/>
      <c r="K137" s="128"/>
    </row>
    <row r="138" spans="2:11" ht="40.5" x14ac:dyDescent="0.3">
      <c r="B138" s="139"/>
      <c r="C138" s="183" t="s">
        <v>267</v>
      </c>
      <c r="D138" s="185" t="s">
        <v>268</v>
      </c>
      <c r="E138" s="131" t="s">
        <v>269</v>
      </c>
      <c r="F138" s="131" t="s">
        <v>178</v>
      </c>
      <c r="G138" s="254" t="s">
        <v>264</v>
      </c>
      <c r="H138" s="254" t="s">
        <v>265</v>
      </c>
      <c r="I138" s="254" t="s">
        <v>266</v>
      </c>
      <c r="J138" s="128"/>
      <c r="K138" s="128"/>
    </row>
    <row r="139" spans="2:11" ht="27" x14ac:dyDescent="0.3">
      <c r="B139" s="139"/>
      <c r="C139" s="183" t="s">
        <v>270</v>
      </c>
      <c r="D139" s="185" t="s">
        <v>271</v>
      </c>
      <c r="E139" s="131" t="s">
        <v>272</v>
      </c>
      <c r="F139" s="131" t="s">
        <v>178</v>
      </c>
      <c r="G139" s="254" t="s">
        <v>264</v>
      </c>
      <c r="H139" s="254" t="s">
        <v>265</v>
      </c>
      <c r="I139" s="254" t="s">
        <v>266</v>
      </c>
      <c r="J139" s="128"/>
      <c r="K139" s="128"/>
    </row>
    <row r="140" spans="2:11" ht="40.5" x14ac:dyDescent="0.3">
      <c r="B140" s="139"/>
      <c r="C140" s="183" t="s">
        <v>273</v>
      </c>
      <c r="D140" s="185" t="s">
        <v>274</v>
      </c>
      <c r="E140" s="131" t="s">
        <v>263</v>
      </c>
      <c r="F140" s="131" t="s">
        <v>178</v>
      </c>
      <c r="G140" s="254" t="s">
        <v>264</v>
      </c>
      <c r="H140" s="254" t="s">
        <v>275</v>
      </c>
      <c r="I140" s="254" t="s">
        <v>266</v>
      </c>
      <c r="J140" s="128"/>
      <c r="K140" s="128"/>
    </row>
    <row r="141" spans="2:11" ht="54" x14ac:dyDescent="0.3">
      <c r="B141" s="139"/>
      <c r="C141" s="183" t="s">
        <v>276</v>
      </c>
      <c r="D141" s="185" t="s">
        <v>277</v>
      </c>
      <c r="E141" s="131" t="s">
        <v>269</v>
      </c>
      <c r="F141" s="131" t="s">
        <v>178</v>
      </c>
      <c r="G141" s="254" t="s">
        <v>264</v>
      </c>
      <c r="H141" s="254" t="s">
        <v>275</v>
      </c>
      <c r="I141" s="254" t="s">
        <v>266</v>
      </c>
      <c r="J141" s="128"/>
      <c r="K141" s="128"/>
    </row>
    <row r="142" spans="2:11" ht="27" x14ac:dyDescent="0.3">
      <c r="B142" s="139"/>
      <c r="C142" s="183" t="s">
        <v>278</v>
      </c>
      <c r="D142" s="185" t="s">
        <v>279</v>
      </c>
      <c r="E142" s="131" t="s">
        <v>272</v>
      </c>
      <c r="F142" s="131" t="s">
        <v>178</v>
      </c>
      <c r="G142" s="254" t="s">
        <v>264</v>
      </c>
      <c r="H142" s="254" t="s">
        <v>275</v>
      </c>
      <c r="I142" s="254" t="s">
        <v>266</v>
      </c>
      <c r="J142" s="128"/>
      <c r="K142" s="128"/>
    </row>
    <row r="143" spans="2:11" ht="40.5" x14ac:dyDescent="0.3">
      <c r="B143" s="139"/>
      <c r="C143" s="183" t="s">
        <v>280</v>
      </c>
      <c r="D143" s="185" t="s">
        <v>281</v>
      </c>
      <c r="E143" s="131" t="s">
        <v>263</v>
      </c>
      <c r="F143" s="131" t="s">
        <v>178</v>
      </c>
      <c r="G143" s="254" t="s">
        <v>264</v>
      </c>
      <c r="H143" s="254" t="s">
        <v>79</v>
      </c>
      <c r="I143" s="254" t="s">
        <v>266</v>
      </c>
      <c r="J143" s="128"/>
      <c r="K143" s="128"/>
    </row>
    <row r="144" spans="2:11" ht="54" x14ac:dyDescent="0.3">
      <c r="B144" s="139"/>
      <c r="C144" s="183" t="s">
        <v>282</v>
      </c>
      <c r="D144" s="185" t="s">
        <v>283</v>
      </c>
      <c r="E144" s="131" t="s">
        <v>269</v>
      </c>
      <c r="F144" s="131" t="s">
        <v>178</v>
      </c>
      <c r="G144" s="254" t="s">
        <v>264</v>
      </c>
      <c r="H144" s="254" t="s">
        <v>79</v>
      </c>
      <c r="I144" s="254" t="s">
        <v>266</v>
      </c>
      <c r="J144" s="128"/>
      <c r="K144" s="128"/>
    </row>
    <row r="145" spans="2:11" ht="27" x14ac:dyDescent="0.3">
      <c r="B145" s="139"/>
      <c r="C145" s="183" t="s">
        <v>284</v>
      </c>
      <c r="D145" s="185" t="s">
        <v>285</v>
      </c>
      <c r="E145" s="131" t="s">
        <v>272</v>
      </c>
      <c r="F145" s="131" t="s">
        <v>178</v>
      </c>
      <c r="G145" s="254" t="s">
        <v>264</v>
      </c>
      <c r="H145" s="254" t="s">
        <v>79</v>
      </c>
      <c r="I145" s="254" t="s">
        <v>266</v>
      </c>
      <c r="J145" s="128"/>
      <c r="K145" s="128"/>
    </row>
    <row r="146" spans="2:11" ht="40.5" x14ac:dyDescent="0.3">
      <c r="B146" s="139"/>
      <c r="C146" s="183" t="s">
        <v>286</v>
      </c>
      <c r="D146" s="185" t="s">
        <v>287</v>
      </c>
      <c r="E146" s="131" t="s">
        <v>269</v>
      </c>
      <c r="F146" s="131" t="s">
        <v>178</v>
      </c>
      <c r="G146" s="254" t="s">
        <v>264</v>
      </c>
      <c r="H146" s="128"/>
      <c r="I146" s="254" t="s">
        <v>82</v>
      </c>
      <c r="J146" s="128"/>
      <c r="K146" s="128"/>
    </row>
    <row r="147" spans="2:11" ht="27" x14ac:dyDescent="0.3">
      <c r="B147" s="139"/>
      <c r="C147" s="183" t="s">
        <v>288</v>
      </c>
      <c r="D147" s="185" t="s">
        <v>289</v>
      </c>
      <c r="E147" s="131" t="s">
        <v>272</v>
      </c>
      <c r="F147" s="131" t="s">
        <v>178</v>
      </c>
      <c r="G147" s="254" t="s">
        <v>264</v>
      </c>
      <c r="H147" s="128"/>
      <c r="I147" s="254" t="s">
        <v>82</v>
      </c>
      <c r="J147" s="128"/>
      <c r="K147" s="128"/>
    </row>
    <row r="148" spans="2:11" ht="31.9" customHeight="1" x14ac:dyDescent="0.3">
      <c r="B148" s="139"/>
      <c r="C148" s="183"/>
      <c r="D148" s="188"/>
      <c r="E148" s="128"/>
      <c r="F148" s="128"/>
      <c r="G148" s="128"/>
      <c r="H148" s="128"/>
      <c r="I148" s="130"/>
      <c r="J148" s="128"/>
      <c r="K148" s="128"/>
    </row>
    <row r="149" spans="2:11" ht="31.9" customHeight="1" x14ac:dyDescent="0.3">
      <c r="B149" s="139"/>
      <c r="C149" s="183"/>
      <c r="D149" s="188"/>
      <c r="E149" s="128"/>
      <c r="F149" s="128"/>
      <c r="G149" s="128"/>
      <c r="H149" s="128"/>
      <c r="I149" s="130"/>
      <c r="J149" s="128"/>
      <c r="K149" s="128"/>
    </row>
    <row r="150" spans="2:11" ht="27" x14ac:dyDescent="0.3">
      <c r="B150" s="139"/>
      <c r="C150" s="183" t="s">
        <v>290</v>
      </c>
      <c r="D150" s="188" t="s">
        <v>95</v>
      </c>
      <c r="E150" s="128"/>
      <c r="F150" s="131" t="s">
        <v>178</v>
      </c>
      <c r="G150" s="128"/>
      <c r="H150" s="128"/>
      <c r="I150" s="254" t="s">
        <v>95</v>
      </c>
      <c r="J150" s="128"/>
      <c r="K150" s="128"/>
    </row>
    <row r="151" spans="2:11" ht="31.9" customHeight="1" x14ac:dyDescent="0.3">
      <c r="B151" s="139"/>
      <c r="C151" s="183"/>
      <c r="D151" s="188"/>
      <c r="E151" s="128"/>
      <c r="F151" s="128"/>
      <c r="G151" s="128"/>
      <c r="H151" s="128"/>
      <c r="I151" s="254"/>
      <c r="J151" s="128"/>
      <c r="K151" s="128"/>
    </row>
    <row r="152" spans="2:11" ht="27" x14ac:dyDescent="0.3">
      <c r="B152" s="139"/>
      <c r="C152" s="183" t="s">
        <v>291</v>
      </c>
      <c r="D152" s="188" t="s">
        <v>98</v>
      </c>
      <c r="E152" s="128"/>
      <c r="F152" s="131" t="s">
        <v>178</v>
      </c>
      <c r="G152" s="128"/>
      <c r="H152" s="128"/>
      <c r="I152" s="254" t="s">
        <v>98</v>
      </c>
      <c r="J152" s="128"/>
      <c r="K152" s="128"/>
    </row>
    <row r="153" spans="2:11" ht="31.9" customHeight="1" x14ac:dyDescent="0.3">
      <c r="B153" s="139"/>
      <c r="C153" s="183"/>
      <c r="D153" s="188"/>
      <c r="E153" s="128"/>
      <c r="F153" s="128"/>
      <c r="G153" s="128"/>
      <c r="H153" s="128"/>
      <c r="I153" s="254"/>
      <c r="J153" s="128"/>
      <c r="K153" s="128"/>
    </row>
    <row r="154" spans="2:11" ht="27" x14ac:dyDescent="0.3">
      <c r="B154" s="139"/>
      <c r="C154" s="183" t="s">
        <v>292</v>
      </c>
      <c r="D154" s="188" t="s">
        <v>102</v>
      </c>
      <c r="E154" s="128"/>
      <c r="F154" s="131" t="s">
        <v>178</v>
      </c>
      <c r="G154" s="128"/>
      <c r="H154" s="128"/>
      <c r="I154" s="254" t="s">
        <v>102</v>
      </c>
      <c r="J154" s="128"/>
      <c r="K154" s="128"/>
    </row>
    <row r="155" spans="2:11" ht="31.9" customHeight="1" x14ac:dyDescent="0.3">
      <c r="B155" s="139"/>
      <c r="C155" s="183"/>
      <c r="D155" s="188"/>
      <c r="E155" s="128"/>
      <c r="F155" s="128"/>
      <c r="G155" s="128"/>
      <c r="H155" s="128"/>
      <c r="I155" s="254"/>
      <c r="J155" s="128"/>
      <c r="K155" s="128"/>
    </row>
    <row r="156" spans="2:11" ht="27" x14ac:dyDescent="0.3">
      <c r="B156" s="139"/>
      <c r="C156" s="183" t="s">
        <v>293</v>
      </c>
      <c r="D156" s="188" t="s">
        <v>106</v>
      </c>
      <c r="E156" s="128"/>
      <c r="F156" s="131" t="s">
        <v>178</v>
      </c>
      <c r="G156" s="128"/>
      <c r="H156" s="128"/>
      <c r="I156" s="254" t="s">
        <v>106</v>
      </c>
      <c r="J156" s="128"/>
      <c r="K156" s="128"/>
    </row>
    <row r="157" spans="2:11" ht="31.9" customHeight="1" x14ac:dyDescent="0.3">
      <c r="B157" s="139"/>
      <c r="C157" s="183"/>
      <c r="D157" s="188"/>
      <c r="E157" s="128"/>
      <c r="F157" s="128"/>
      <c r="G157" s="128"/>
      <c r="H157" s="128"/>
      <c r="I157" s="254"/>
      <c r="J157" s="128"/>
      <c r="K157" s="128"/>
    </row>
    <row r="158" spans="2:11" ht="27" x14ac:dyDescent="0.3">
      <c r="B158" s="139"/>
      <c r="C158" s="183" t="s">
        <v>294</v>
      </c>
      <c r="D158" s="188" t="s">
        <v>295</v>
      </c>
      <c r="E158" s="128"/>
      <c r="F158" s="131" t="s">
        <v>178</v>
      </c>
      <c r="G158" s="128"/>
      <c r="H158" s="128"/>
      <c r="I158" s="254" t="s">
        <v>295</v>
      </c>
      <c r="J158" s="128"/>
      <c r="K158" s="128"/>
    </row>
    <row r="159" spans="2:11" ht="31.9" customHeight="1" x14ac:dyDescent="0.3">
      <c r="B159" s="139"/>
      <c r="C159" s="183"/>
      <c r="D159" s="188"/>
      <c r="E159" s="128"/>
      <c r="F159" s="128"/>
      <c r="G159" s="128"/>
      <c r="H159" s="128"/>
      <c r="I159" s="254"/>
      <c r="J159" s="128"/>
      <c r="K159" s="128"/>
    </row>
    <row r="160" spans="2:11" ht="27" x14ac:dyDescent="0.3">
      <c r="B160" s="139"/>
      <c r="C160" s="183" t="s">
        <v>296</v>
      </c>
      <c r="D160" s="188" t="s">
        <v>109</v>
      </c>
      <c r="E160" s="128"/>
      <c r="F160" s="131" t="s">
        <v>178</v>
      </c>
      <c r="G160" s="128"/>
      <c r="H160" s="128"/>
      <c r="I160" s="254" t="s">
        <v>202</v>
      </c>
      <c r="J160" s="128"/>
      <c r="K160" s="128"/>
    </row>
    <row r="161" spans="2:11" ht="31.9" customHeight="1" x14ac:dyDescent="0.3">
      <c r="B161" s="139"/>
      <c r="C161" s="183"/>
      <c r="D161" s="188"/>
      <c r="E161" s="128"/>
      <c r="F161" s="128"/>
      <c r="G161" s="128"/>
      <c r="H161" s="128"/>
      <c r="I161" s="254"/>
      <c r="J161" s="128"/>
      <c r="K161" s="128"/>
    </row>
    <row r="162" spans="2:11" ht="31.9" customHeight="1" x14ac:dyDescent="0.3">
      <c r="B162" s="139"/>
      <c r="C162" s="183"/>
      <c r="D162" s="188"/>
      <c r="E162" s="128"/>
      <c r="F162" s="128"/>
      <c r="G162" s="128"/>
      <c r="H162" s="128"/>
      <c r="I162" s="254"/>
      <c r="J162" s="128"/>
      <c r="K162" s="128"/>
    </row>
    <row r="163" spans="2:11" ht="31.9" customHeight="1" x14ac:dyDescent="0.3">
      <c r="B163" s="139"/>
      <c r="C163" s="183"/>
      <c r="D163" s="188"/>
      <c r="E163" s="128"/>
      <c r="F163" s="128"/>
      <c r="G163" s="128"/>
      <c r="H163" s="128"/>
      <c r="I163" s="130"/>
      <c r="J163" s="128"/>
      <c r="K163" s="128"/>
    </row>
    <row r="164" spans="2:11" ht="30" customHeight="1" x14ac:dyDescent="0.3">
      <c r="B164" s="128"/>
      <c r="C164" s="183" t="s">
        <v>146</v>
      </c>
      <c r="D164" s="217" t="s">
        <v>146</v>
      </c>
      <c r="E164" s="128"/>
      <c r="F164" s="128"/>
      <c r="G164" s="128"/>
      <c r="H164" s="128"/>
      <c r="I164" s="129"/>
      <c r="J164" s="128"/>
      <c r="K164" s="128"/>
    </row>
    <row r="165" spans="2:11" ht="30" customHeight="1" x14ac:dyDescent="0.3">
      <c r="B165" s="189" t="s">
        <v>147</v>
      </c>
      <c r="C165" s="239" t="s">
        <v>297</v>
      </c>
      <c r="D165" s="240"/>
      <c r="E165" s="143"/>
      <c r="F165" s="141" t="s">
        <v>298</v>
      </c>
      <c r="G165" s="144"/>
      <c r="H165" s="144"/>
      <c r="I165" s="145"/>
      <c r="J165" s="144"/>
      <c r="K165" s="143"/>
    </row>
    <row r="166" spans="2:11" ht="30" customHeight="1" x14ac:dyDescent="0.3">
      <c r="B166" s="139"/>
      <c r="C166" s="239" t="s">
        <v>299</v>
      </c>
      <c r="D166" s="240"/>
      <c r="E166" s="143"/>
      <c r="F166" s="141"/>
      <c r="G166" s="144"/>
      <c r="H166" s="144"/>
      <c r="I166" s="145"/>
      <c r="J166" s="144"/>
      <c r="K166" s="143"/>
    </row>
    <row r="167" spans="2:11" ht="30" customHeight="1" x14ac:dyDescent="0.3">
      <c r="B167" s="139"/>
      <c r="C167" s="239"/>
      <c r="D167" s="240"/>
      <c r="E167" s="143"/>
      <c r="F167" s="141"/>
      <c r="G167" s="144"/>
      <c r="H167" s="144"/>
      <c r="I167" s="145"/>
      <c r="J167" s="144"/>
      <c r="K167" s="143"/>
    </row>
    <row r="168" spans="2:11" ht="30" customHeight="1" x14ac:dyDescent="0.3">
      <c r="B168" s="267" t="s">
        <v>300</v>
      </c>
      <c r="C168" s="275"/>
      <c r="D168" s="275"/>
      <c r="E168" s="268"/>
      <c r="F168" s="268"/>
      <c r="G168" s="268"/>
      <c r="H168" s="268"/>
      <c r="I168" s="268"/>
      <c r="J168" s="268"/>
      <c r="K168" s="269"/>
    </row>
    <row r="169" spans="2:11" ht="40.5" x14ac:dyDescent="0.3">
      <c r="B169" s="136" t="s">
        <v>301</v>
      </c>
      <c r="C169" s="136" t="s">
        <v>4</v>
      </c>
      <c r="D169" s="136" t="s">
        <v>302</v>
      </c>
      <c r="E169" s="193" t="s">
        <v>303</v>
      </c>
      <c r="F169" s="136" t="s">
        <v>304</v>
      </c>
      <c r="G169" s="136" t="s">
        <v>305</v>
      </c>
      <c r="H169" s="136" t="s">
        <v>306</v>
      </c>
      <c r="I169" s="136" t="s">
        <v>307</v>
      </c>
      <c r="J169" s="136" t="s">
        <v>308</v>
      </c>
      <c r="K169" s="137" t="s">
        <v>20</v>
      </c>
    </row>
    <row r="170" spans="2:11" ht="31.9" customHeight="1" x14ac:dyDescent="0.3">
      <c r="B170" s="189" t="s">
        <v>21</v>
      </c>
      <c r="C170" s="183" t="s">
        <v>309</v>
      </c>
      <c r="D170" s="191" t="s">
        <v>220</v>
      </c>
      <c r="E170" s="128"/>
      <c r="F170" s="128" t="s">
        <v>24</v>
      </c>
      <c r="G170" s="254"/>
      <c r="H170" s="128"/>
      <c r="I170" s="254" t="s">
        <v>26</v>
      </c>
      <c r="J170" s="128"/>
      <c r="K170" s="128" t="s">
        <v>172</v>
      </c>
    </row>
    <row r="171" spans="2:11" ht="31.9" customHeight="1" x14ac:dyDescent="0.3">
      <c r="B171" s="139"/>
      <c r="C171" s="221" t="s">
        <v>310</v>
      </c>
      <c r="D171" s="248" t="s">
        <v>311</v>
      </c>
      <c r="E171" s="227"/>
      <c r="F171" s="227" t="s">
        <v>24</v>
      </c>
      <c r="G171" s="227"/>
      <c r="H171" s="227"/>
      <c r="I171" s="255" t="s">
        <v>29</v>
      </c>
      <c r="J171" s="128"/>
      <c r="K171" s="128"/>
    </row>
    <row r="172" spans="2:11" ht="31.9" customHeight="1" x14ac:dyDescent="0.3">
      <c r="B172" s="139"/>
      <c r="C172" s="183" t="s">
        <v>312</v>
      </c>
      <c r="D172" s="247" t="s">
        <v>233</v>
      </c>
      <c r="E172" s="128"/>
      <c r="F172" s="128" t="s">
        <v>24</v>
      </c>
      <c r="G172" s="128"/>
      <c r="H172" s="128"/>
      <c r="I172" s="254" t="s">
        <v>235</v>
      </c>
      <c r="J172" s="128"/>
      <c r="K172" s="128"/>
    </row>
    <row r="173" spans="2:11" ht="31.9" customHeight="1" x14ac:dyDescent="0.3">
      <c r="B173" s="139"/>
      <c r="C173" s="183" t="s">
        <v>313</v>
      </c>
      <c r="D173" s="247" t="s">
        <v>239</v>
      </c>
      <c r="E173" s="128"/>
      <c r="F173" s="128" t="s">
        <v>24</v>
      </c>
      <c r="G173" s="128"/>
      <c r="H173" s="128"/>
      <c r="I173" s="254" t="s">
        <v>314</v>
      </c>
      <c r="J173" s="128"/>
      <c r="K173" s="128"/>
    </row>
    <row r="174" spans="2:11" ht="31.9" customHeight="1" x14ac:dyDescent="0.3">
      <c r="B174" s="139"/>
      <c r="C174" s="183" t="s">
        <v>315</v>
      </c>
      <c r="D174" s="246" t="s">
        <v>38</v>
      </c>
      <c r="E174" s="128"/>
      <c r="F174" s="128" t="s">
        <v>24</v>
      </c>
      <c r="G174" s="254"/>
      <c r="H174" s="128"/>
      <c r="I174" s="254" t="s">
        <v>38</v>
      </c>
      <c r="J174" s="128"/>
      <c r="K174" s="128"/>
    </row>
    <row r="175" spans="2:11" ht="31.9" customHeight="1" x14ac:dyDescent="0.3">
      <c r="B175" s="139"/>
      <c r="C175" s="183" t="s">
        <v>316</v>
      </c>
      <c r="D175" s="246" t="s">
        <v>243</v>
      </c>
      <c r="E175" s="128"/>
      <c r="F175" s="128" t="s">
        <v>24</v>
      </c>
      <c r="G175" s="254"/>
      <c r="H175" s="128"/>
      <c r="I175" s="254" t="s">
        <v>41</v>
      </c>
      <c r="J175" s="128"/>
      <c r="K175" s="128"/>
    </row>
    <row r="176" spans="2:11" ht="31.9" customHeight="1" x14ac:dyDescent="0.3">
      <c r="B176" s="139"/>
      <c r="C176" s="183"/>
      <c r="D176" s="188"/>
      <c r="E176" s="128"/>
      <c r="F176" s="128"/>
      <c r="G176" s="128"/>
      <c r="H176" s="128"/>
      <c r="I176" s="254"/>
      <c r="J176" s="128"/>
      <c r="K176" s="128"/>
    </row>
    <row r="177" spans="2:11" ht="31.9" customHeight="1" x14ac:dyDescent="0.3">
      <c r="B177" s="139"/>
      <c r="C177" s="183"/>
      <c r="D177" s="188"/>
      <c r="E177" s="128"/>
      <c r="F177" s="128"/>
      <c r="G177" s="128"/>
      <c r="H177" s="128"/>
      <c r="I177" s="254"/>
      <c r="J177" s="128"/>
      <c r="K177" s="128"/>
    </row>
    <row r="178" spans="2:11" ht="31.9" customHeight="1" x14ac:dyDescent="0.3">
      <c r="B178" s="139"/>
      <c r="C178" s="183"/>
      <c r="D178" s="188"/>
      <c r="E178" s="128"/>
      <c r="F178" s="128"/>
      <c r="G178" s="128"/>
      <c r="H178" s="128"/>
      <c r="I178" s="254"/>
      <c r="J178" s="128"/>
      <c r="K178" s="128"/>
    </row>
    <row r="179" spans="2:11" x14ac:dyDescent="0.3">
      <c r="B179" s="132"/>
      <c r="C179" s="186"/>
      <c r="D179" s="192"/>
      <c r="E179" s="133"/>
      <c r="F179" s="133"/>
      <c r="G179" s="133"/>
      <c r="H179" s="133"/>
      <c r="I179" s="134"/>
      <c r="J179" s="133"/>
      <c r="K179" s="135"/>
    </row>
    <row r="180" spans="2:11" ht="31.9" customHeight="1" x14ac:dyDescent="0.3">
      <c r="B180" s="189" t="s">
        <v>317</v>
      </c>
      <c r="C180" s="183" t="s">
        <v>318</v>
      </c>
      <c r="D180" s="188" t="s">
        <v>319</v>
      </c>
      <c r="E180" s="128"/>
      <c r="F180" s="128" t="s">
        <v>24</v>
      </c>
      <c r="G180" s="254"/>
      <c r="H180" s="128"/>
      <c r="I180" s="254" t="s">
        <v>319</v>
      </c>
      <c r="J180" s="128"/>
      <c r="K180" s="128"/>
    </row>
    <row r="181" spans="2:11" ht="31.9" customHeight="1" x14ac:dyDescent="0.3">
      <c r="B181" s="139"/>
      <c r="C181" s="183" t="s">
        <v>320</v>
      </c>
      <c r="D181" s="188" t="s">
        <v>321</v>
      </c>
      <c r="E181" s="128"/>
      <c r="F181" s="128" t="s">
        <v>24</v>
      </c>
      <c r="G181" s="128"/>
      <c r="H181" s="128"/>
      <c r="I181" s="254" t="s">
        <v>321</v>
      </c>
      <c r="J181" s="128"/>
      <c r="K181" s="128"/>
    </row>
    <row r="182" spans="2:11" ht="31.9" customHeight="1" x14ac:dyDescent="0.3">
      <c r="B182" s="139"/>
      <c r="C182" s="183" t="s">
        <v>322</v>
      </c>
      <c r="D182" s="188" t="s">
        <v>323</v>
      </c>
      <c r="E182" s="128"/>
      <c r="F182" s="128" t="s">
        <v>24</v>
      </c>
      <c r="G182" s="128"/>
      <c r="H182" s="128"/>
      <c r="I182" s="254" t="s">
        <v>323</v>
      </c>
      <c r="J182" s="128"/>
      <c r="K182" s="128"/>
    </row>
    <row r="183" spans="2:11" ht="31.9" customHeight="1" x14ac:dyDescent="0.3">
      <c r="B183" s="139"/>
      <c r="C183" s="183" t="s">
        <v>324</v>
      </c>
      <c r="D183" s="188" t="s">
        <v>325</v>
      </c>
      <c r="E183" s="128"/>
      <c r="F183" s="128" t="s">
        <v>24</v>
      </c>
      <c r="G183" s="128"/>
      <c r="H183" s="128"/>
      <c r="I183" s="254" t="s">
        <v>325</v>
      </c>
      <c r="J183" s="128"/>
      <c r="K183" s="128"/>
    </row>
    <row r="184" spans="2:11" ht="31.9" customHeight="1" x14ac:dyDescent="0.3">
      <c r="B184" s="139"/>
      <c r="C184" s="183" t="s">
        <v>326</v>
      </c>
      <c r="D184" s="185" t="s">
        <v>327</v>
      </c>
      <c r="E184" s="131" t="s">
        <v>328</v>
      </c>
      <c r="F184" s="128" t="s">
        <v>24</v>
      </c>
      <c r="G184" s="254"/>
      <c r="H184" s="128"/>
      <c r="I184" s="254" t="s">
        <v>329</v>
      </c>
      <c r="J184" s="128"/>
      <c r="K184" s="128"/>
    </row>
    <row r="185" spans="2:11" ht="31.9" customHeight="1" x14ac:dyDescent="0.3">
      <c r="B185" s="139"/>
      <c r="C185" s="183" t="s">
        <v>330</v>
      </c>
      <c r="D185" s="185" t="s">
        <v>331</v>
      </c>
      <c r="E185" s="131"/>
      <c r="F185" s="128"/>
      <c r="G185" s="254"/>
      <c r="H185" s="128"/>
      <c r="I185" s="254" t="s">
        <v>332</v>
      </c>
      <c r="J185" s="128"/>
      <c r="K185" s="128"/>
    </row>
    <row r="186" spans="2:11" ht="31.9" customHeight="1" x14ac:dyDescent="0.3">
      <c r="B186" s="139"/>
      <c r="C186" s="183" t="s">
        <v>333</v>
      </c>
      <c r="D186" s="185" t="s">
        <v>334</v>
      </c>
      <c r="E186" s="131" t="s">
        <v>335</v>
      </c>
      <c r="F186" s="128" t="s">
        <v>24</v>
      </c>
      <c r="G186" s="254"/>
      <c r="H186" s="128"/>
      <c r="I186" s="254" t="s">
        <v>336</v>
      </c>
      <c r="J186" s="128"/>
      <c r="K186" s="128"/>
    </row>
    <row r="187" spans="2:11" ht="31.9" customHeight="1" x14ac:dyDescent="0.3">
      <c r="B187" s="139"/>
      <c r="C187" s="183" t="s">
        <v>337</v>
      </c>
      <c r="D187" s="185" t="s">
        <v>338</v>
      </c>
      <c r="E187" s="131"/>
      <c r="F187" s="128"/>
      <c r="G187" s="254"/>
      <c r="H187" s="128"/>
      <c r="I187" s="254" t="s">
        <v>339</v>
      </c>
      <c r="J187" s="128"/>
      <c r="K187" s="128"/>
    </row>
    <row r="188" spans="2:11" ht="31.9" customHeight="1" x14ac:dyDescent="0.3">
      <c r="B188" s="139"/>
      <c r="C188" s="183" t="s">
        <v>340</v>
      </c>
      <c r="D188" s="190" t="s">
        <v>341</v>
      </c>
      <c r="E188" s="128"/>
      <c r="F188" s="128" t="s">
        <v>24</v>
      </c>
      <c r="G188" s="254"/>
      <c r="H188" s="128"/>
      <c r="I188" s="254" t="s">
        <v>341</v>
      </c>
      <c r="J188" s="128"/>
      <c r="K188" s="128"/>
    </row>
    <row r="189" spans="2:11" ht="31.9" customHeight="1" x14ac:dyDescent="0.3">
      <c r="B189" s="139"/>
      <c r="C189" s="183" t="s">
        <v>342</v>
      </c>
      <c r="D189" s="188" t="s">
        <v>343</v>
      </c>
      <c r="E189" s="128"/>
      <c r="F189" s="128" t="s">
        <v>24</v>
      </c>
      <c r="G189" s="254"/>
      <c r="H189" s="128"/>
      <c r="I189" s="254" t="s">
        <v>343</v>
      </c>
      <c r="J189" s="128"/>
      <c r="K189" s="128"/>
    </row>
    <row r="190" spans="2:11" ht="31.9" customHeight="1" x14ac:dyDescent="0.3">
      <c r="B190" s="139"/>
      <c r="C190" s="183"/>
      <c r="D190" s="188"/>
      <c r="E190" s="128"/>
      <c r="F190" s="128"/>
      <c r="G190" s="128"/>
      <c r="H190" s="128"/>
      <c r="I190" s="254"/>
      <c r="J190" s="128"/>
      <c r="K190" s="128"/>
    </row>
    <row r="191" spans="2:11" ht="31.9" customHeight="1" x14ac:dyDescent="0.3">
      <c r="B191" s="139"/>
      <c r="C191" s="183"/>
      <c r="D191" s="188"/>
      <c r="E191" s="128"/>
      <c r="F191" s="128"/>
      <c r="G191" s="128"/>
      <c r="H191" s="128"/>
      <c r="I191" s="254"/>
      <c r="J191" s="128"/>
      <c r="K191" s="128"/>
    </row>
    <row r="192" spans="2:11" ht="31.9" customHeight="1" x14ac:dyDescent="0.3">
      <c r="B192" s="139"/>
      <c r="C192" s="183"/>
      <c r="D192" s="188"/>
      <c r="E192" s="128"/>
      <c r="F192" s="128"/>
      <c r="G192" s="128"/>
      <c r="H192" s="128"/>
      <c r="I192" s="254"/>
      <c r="J192" s="128"/>
      <c r="K192" s="128"/>
    </row>
    <row r="193" spans="1:11" ht="30" customHeight="1" x14ac:dyDescent="0.3">
      <c r="B193" s="128"/>
      <c r="C193" s="183" t="s">
        <v>146</v>
      </c>
      <c r="D193" s="217" t="s">
        <v>146</v>
      </c>
      <c r="E193" s="128"/>
      <c r="F193" s="128"/>
      <c r="G193" s="128"/>
      <c r="H193" s="128"/>
      <c r="I193" s="129"/>
      <c r="J193" s="128"/>
      <c r="K193" s="128"/>
    </row>
    <row r="194" spans="1:11" ht="30" customHeight="1" x14ac:dyDescent="0.3">
      <c r="B194" s="189" t="s">
        <v>147</v>
      </c>
      <c r="C194" s="239"/>
      <c r="D194" s="240"/>
      <c r="E194" s="143"/>
      <c r="F194" s="141"/>
      <c r="G194" s="144"/>
      <c r="H194" s="144"/>
      <c r="I194" s="145"/>
      <c r="J194" s="144"/>
      <c r="K194" s="143"/>
    </row>
    <row r="195" spans="1:11" ht="30" customHeight="1" x14ac:dyDescent="0.3">
      <c r="B195" s="139"/>
      <c r="C195" s="239"/>
      <c r="D195" s="240"/>
      <c r="E195" s="143"/>
      <c r="F195" s="141"/>
      <c r="G195" s="144"/>
      <c r="H195" s="144"/>
      <c r="I195" s="145"/>
      <c r="J195" s="144"/>
      <c r="K195" s="143"/>
    </row>
    <row r="196" spans="1:11" ht="30" customHeight="1" x14ac:dyDescent="0.3">
      <c r="B196" s="140"/>
      <c r="C196" s="239"/>
      <c r="D196" s="240"/>
      <c r="E196" s="143"/>
      <c r="F196" s="141"/>
      <c r="G196" s="144"/>
      <c r="H196" s="144"/>
      <c r="I196" s="145"/>
      <c r="J196" s="144"/>
      <c r="K196" s="143"/>
    </row>
    <row r="199" spans="1:11" ht="34.9" customHeight="1" x14ac:dyDescent="0.3">
      <c r="A199" s="178"/>
      <c r="B199" s="244" t="s">
        <v>344</v>
      </c>
      <c r="C199" s="201"/>
      <c r="D199" s="202"/>
      <c r="E199" s="196"/>
      <c r="F199" s="196"/>
      <c r="G199" s="196"/>
      <c r="H199" s="196"/>
      <c r="I199" s="196"/>
      <c r="J199" s="196"/>
      <c r="K199" s="196"/>
    </row>
    <row r="201" spans="1:11" ht="48" customHeight="1" x14ac:dyDescent="0.3">
      <c r="B201" s="136" t="s">
        <v>345</v>
      </c>
      <c r="C201" s="136" t="s">
        <v>5774</v>
      </c>
      <c r="D201" s="136" t="s">
        <v>5775</v>
      </c>
      <c r="E201" s="136" t="s">
        <v>346</v>
      </c>
      <c r="F201" s="136" t="s">
        <v>347</v>
      </c>
      <c r="G201" s="136" t="s">
        <v>348</v>
      </c>
      <c r="H201" s="136" t="s">
        <v>349</v>
      </c>
      <c r="I201" s="136" t="s">
        <v>350</v>
      </c>
      <c r="J201" s="136" t="s">
        <v>350</v>
      </c>
      <c r="K201" s="137" t="s">
        <v>20</v>
      </c>
    </row>
    <row r="202" spans="1:11" ht="27.6" customHeight="1" x14ac:dyDescent="0.3">
      <c r="B202" s="258" t="s">
        <v>351</v>
      </c>
      <c r="C202" s="259"/>
      <c r="D202" s="259" t="s">
        <v>352</v>
      </c>
      <c r="E202" s="260"/>
      <c r="F202" s="259"/>
      <c r="G202" s="259"/>
      <c r="H202" s="259"/>
      <c r="I202" s="259"/>
      <c r="J202" s="259"/>
      <c r="K202" s="260"/>
    </row>
    <row r="203" spans="1:11" ht="70.150000000000006" customHeight="1" x14ac:dyDescent="0.3">
      <c r="B203" s="257" t="s">
        <v>353</v>
      </c>
      <c r="C203" s="183" t="s">
        <v>354</v>
      </c>
      <c r="D203" s="184" t="s">
        <v>355</v>
      </c>
      <c r="E203" s="131" t="s">
        <v>26</v>
      </c>
      <c r="F203" s="128" t="s">
        <v>230</v>
      </c>
      <c r="G203" s="128" t="s">
        <v>356</v>
      </c>
      <c r="H203" s="254" t="s">
        <v>221</v>
      </c>
      <c r="I203" s="128" t="s">
        <v>234</v>
      </c>
      <c r="J203" s="264" t="s">
        <v>26</v>
      </c>
      <c r="K203" s="128"/>
    </row>
    <row r="204" spans="1:11" ht="34.9" customHeight="1" x14ac:dyDescent="0.3">
      <c r="B204" s="139"/>
      <c r="C204" s="183"/>
      <c r="D204" s="185"/>
      <c r="E204" s="128"/>
      <c r="F204" s="128"/>
      <c r="G204" s="128"/>
      <c r="H204" s="254"/>
      <c r="I204" s="254"/>
      <c r="J204" s="128"/>
      <c r="K204" s="128"/>
    </row>
    <row r="205" spans="1:11" ht="34.9" customHeight="1" x14ac:dyDescent="0.3">
      <c r="B205" s="139"/>
      <c r="C205" s="183"/>
      <c r="D205" s="184"/>
      <c r="E205" s="128"/>
      <c r="F205" s="128"/>
      <c r="G205" s="128"/>
      <c r="H205" s="254"/>
      <c r="I205" s="254"/>
      <c r="J205" s="128"/>
      <c r="K205" s="128"/>
    </row>
    <row r="206" spans="1:11" ht="64.150000000000006" customHeight="1" x14ac:dyDescent="0.3">
      <c r="B206" s="257" t="s">
        <v>357</v>
      </c>
      <c r="C206" s="183" t="s">
        <v>358</v>
      </c>
      <c r="D206" s="261" t="s">
        <v>359</v>
      </c>
      <c r="E206" s="131" t="s">
        <v>26</v>
      </c>
      <c r="F206" s="128" t="s">
        <v>230</v>
      </c>
      <c r="G206" s="128" t="s">
        <v>356</v>
      </c>
      <c r="H206" s="254" t="s">
        <v>360</v>
      </c>
      <c r="I206" s="263" t="s">
        <v>361</v>
      </c>
      <c r="J206" s="264" t="s">
        <v>26</v>
      </c>
      <c r="K206" s="128"/>
    </row>
    <row r="207" spans="1:11" ht="34.9" customHeight="1" x14ac:dyDescent="0.3">
      <c r="B207" s="139"/>
      <c r="C207" s="183"/>
      <c r="D207" s="262"/>
      <c r="E207" s="128"/>
      <c r="F207" s="128"/>
      <c r="G207" s="128"/>
      <c r="H207" s="128"/>
      <c r="I207" s="254"/>
      <c r="J207" s="128"/>
      <c r="K207" s="128"/>
    </row>
    <row r="208" spans="1:11" ht="34.9" customHeight="1" x14ac:dyDescent="0.3">
      <c r="B208" s="139"/>
      <c r="C208" s="183"/>
      <c r="D208" s="262"/>
      <c r="E208" s="128"/>
      <c r="F208" s="128"/>
      <c r="G208" s="128"/>
      <c r="H208" s="128"/>
      <c r="I208" s="254"/>
      <c r="J208" s="128"/>
      <c r="K208" s="128"/>
    </row>
    <row r="209" spans="2:11" ht="34.9" customHeight="1" x14ac:dyDescent="0.3">
      <c r="B209" s="257" t="s">
        <v>362</v>
      </c>
      <c r="C209" s="183"/>
      <c r="D209" s="262" t="s">
        <v>220</v>
      </c>
      <c r="E209" s="131" t="s">
        <v>363</v>
      </c>
      <c r="F209" s="128" t="s">
        <v>364</v>
      </c>
      <c r="G209" s="128" t="s">
        <v>356</v>
      </c>
      <c r="H209" s="254" t="s">
        <v>221</v>
      </c>
      <c r="I209" s="128" t="s">
        <v>234</v>
      </c>
      <c r="J209" s="131" t="s">
        <v>26</v>
      </c>
      <c r="K209" s="128"/>
    </row>
    <row r="210" spans="2:11" ht="34.9" customHeight="1" x14ac:dyDescent="0.3">
      <c r="B210" s="139"/>
      <c r="C210" s="183"/>
      <c r="D210" s="262"/>
      <c r="E210" s="128"/>
      <c r="F210" s="128"/>
      <c r="G210" s="128"/>
      <c r="H210" s="128"/>
      <c r="I210" s="254"/>
      <c r="J210" s="128"/>
      <c r="K210" s="128"/>
    </row>
    <row r="211" spans="2:11" ht="34.9" customHeight="1" x14ac:dyDescent="0.3">
      <c r="B211" s="139"/>
      <c r="C211" s="183"/>
      <c r="D211" s="262"/>
      <c r="E211" s="128"/>
      <c r="F211" s="128"/>
      <c r="G211" s="128"/>
      <c r="H211" s="128"/>
      <c r="I211" s="129"/>
      <c r="J211" s="128"/>
      <c r="K211" s="128"/>
    </row>
    <row r="212" spans="2:11" ht="34.9" customHeight="1" x14ac:dyDescent="0.3">
      <c r="B212" s="257" t="s">
        <v>365</v>
      </c>
      <c r="C212" s="183"/>
      <c r="D212" s="261" t="s">
        <v>223</v>
      </c>
      <c r="E212" s="131" t="s">
        <v>363</v>
      </c>
      <c r="F212" s="128" t="s">
        <v>364</v>
      </c>
      <c r="G212" s="128" t="s">
        <v>356</v>
      </c>
      <c r="H212" s="128" t="s">
        <v>364</v>
      </c>
      <c r="I212" s="263" t="s">
        <v>361</v>
      </c>
      <c r="J212" s="264" t="s">
        <v>26</v>
      </c>
      <c r="K212" s="128"/>
    </row>
    <row r="213" spans="2:11" ht="34.9" customHeight="1" x14ac:dyDescent="0.3">
      <c r="B213" s="139"/>
      <c r="C213" s="183"/>
      <c r="D213" s="261" t="s">
        <v>223</v>
      </c>
      <c r="E213" s="131" t="s">
        <v>363</v>
      </c>
      <c r="F213" s="254" t="s">
        <v>360</v>
      </c>
      <c r="G213" s="128" t="s">
        <v>356</v>
      </c>
      <c r="H213" s="254" t="s">
        <v>360</v>
      </c>
      <c r="I213" s="263" t="s">
        <v>361</v>
      </c>
      <c r="J213" s="264" t="s">
        <v>26</v>
      </c>
      <c r="K213" s="128"/>
    </row>
    <row r="214" spans="2:11" ht="34.9" customHeight="1" x14ac:dyDescent="0.3">
      <c r="B214" s="140"/>
      <c r="C214" s="183"/>
      <c r="D214" s="185"/>
      <c r="E214" s="128"/>
      <c r="F214" s="128"/>
      <c r="G214" s="128"/>
      <c r="H214" s="128"/>
      <c r="I214" s="129"/>
      <c r="J214" s="128"/>
      <c r="K214" s="128"/>
    </row>
    <row r="215" spans="2:11" ht="30" customHeight="1" x14ac:dyDescent="0.3">
      <c r="B215" s="128"/>
      <c r="C215" s="183" t="s">
        <v>146</v>
      </c>
      <c r="D215" s="217" t="s">
        <v>146</v>
      </c>
      <c r="E215" s="128"/>
      <c r="F215" s="128"/>
      <c r="G215" s="128"/>
      <c r="H215" s="128"/>
      <c r="I215" s="129"/>
      <c r="J215" s="128"/>
      <c r="K215" s="128"/>
    </row>
    <row r="216" spans="2:11" ht="19.899999999999999" customHeight="1" x14ac:dyDescent="0.3">
      <c r="B216" s="138" t="s">
        <v>147</v>
      </c>
      <c r="C216" s="141"/>
      <c r="D216" s="142"/>
      <c r="E216" s="143"/>
      <c r="F216" s="141"/>
      <c r="G216" s="144"/>
      <c r="H216" s="144"/>
      <c r="I216" s="145"/>
      <c r="J216" s="144"/>
      <c r="K216" s="143"/>
    </row>
    <row r="217" spans="2:11" ht="19.899999999999999" customHeight="1" x14ac:dyDescent="0.3">
      <c r="B217" s="139"/>
      <c r="C217" s="141"/>
      <c r="D217" s="142"/>
      <c r="E217" s="143"/>
      <c r="F217" s="141"/>
      <c r="G217" s="144"/>
      <c r="H217" s="144"/>
      <c r="I217" s="145"/>
      <c r="J217" s="144"/>
      <c r="K217" s="143"/>
    </row>
    <row r="218" spans="2:11" ht="19.899999999999999" customHeight="1" x14ac:dyDescent="0.3">
      <c r="B218" s="140"/>
      <c r="C218" s="141"/>
      <c r="D218" s="142"/>
      <c r="E218" s="143"/>
      <c r="F218" s="141"/>
      <c r="G218" s="144"/>
      <c r="H218" s="144"/>
      <c r="I218" s="145"/>
      <c r="J218" s="144"/>
      <c r="K218" s="143"/>
    </row>
    <row r="219" spans="2:11" ht="48" customHeight="1" x14ac:dyDescent="0.3">
      <c r="B219" s="136" t="s">
        <v>366</v>
      </c>
      <c r="C219" s="136" t="s">
        <v>5774</v>
      </c>
      <c r="D219" s="136" t="s">
        <v>5776</v>
      </c>
      <c r="E219" s="193" t="s">
        <v>367</v>
      </c>
      <c r="F219" s="136" t="s">
        <v>368</v>
      </c>
      <c r="G219" s="136" t="s">
        <v>369</v>
      </c>
      <c r="H219" s="136" t="s">
        <v>370</v>
      </c>
      <c r="I219" s="136" t="s">
        <v>371</v>
      </c>
      <c r="J219" s="136" t="s">
        <v>372</v>
      </c>
      <c r="K219" s="137" t="s">
        <v>20</v>
      </c>
    </row>
    <row r="220" spans="2:11" ht="27.6" customHeight="1" x14ac:dyDescent="0.3">
      <c r="B220" s="258" t="s">
        <v>351</v>
      </c>
      <c r="C220" s="259"/>
      <c r="D220" s="259"/>
      <c r="E220" s="260"/>
      <c r="F220" s="259"/>
      <c r="G220" s="259"/>
      <c r="H220" s="259"/>
      <c r="I220" s="259"/>
      <c r="J220" s="259"/>
      <c r="K220" s="260"/>
    </row>
    <row r="221" spans="2:11" ht="110.45" customHeight="1" x14ac:dyDescent="0.3">
      <c r="B221" s="317" t="s">
        <v>373</v>
      </c>
      <c r="C221" s="183" t="s">
        <v>374</v>
      </c>
      <c r="D221" s="184" t="s">
        <v>375</v>
      </c>
      <c r="E221" s="128"/>
      <c r="F221" s="128" t="s">
        <v>24</v>
      </c>
      <c r="G221" s="131" t="s">
        <v>376</v>
      </c>
      <c r="H221" s="131" t="s">
        <v>377</v>
      </c>
      <c r="I221" s="129" t="s">
        <v>378</v>
      </c>
      <c r="J221" s="128"/>
      <c r="K221" s="128"/>
    </row>
    <row r="222" spans="2:11" ht="34.9" customHeight="1" x14ac:dyDescent="0.3">
      <c r="B222" s="318"/>
      <c r="C222" s="183"/>
      <c r="D222" s="184"/>
      <c r="E222" s="128"/>
      <c r="F222" s="128"/>
      <c r="G222" s="128"/>
      <c r="H222" s="128"/>
      <c r="I222" s="129"/>
      <c r="J222" s="128"/>
      <c r="K222" s="128"/>
    </row>
    <row r="223" spans="2:11" ht="34.9" customHeight="1" x14ac:dyDescent="0.3">
      <c r="B223" s="139"/>
      <c r="C223" s="183"/>
      <c r="D223" s="184"/>
      <c r="E223" s="128"/>
      <c r="F223" s="128"/>
      <c r="G223" s="128"/>
      <c r="H223" s="128"/>
      <c r="I223" s="129"/>
      <c r="J223" s="128"/>
      <c r="K223" s="128"/>
    </row>
    <row r="224" spans="2:11" ht="96.6" customHeight="1" x14ac:dyDescent="0.3">
      <c r="B224" s="317" t="s">
        <v>379</v>
      </c>
      <c r="C224" s="183" t="s">
        <v>380</v>
      </c>
      <c r="D224" s="184" t="s">
        <v>381</v>
      </c>
      <c r="E224" s="128"/>
      <c r="F224" s="128" t="s">
        <v>24</v>
      </c>
      <c r="G224" s="131" t="s">
        <v>382</v>
      </c>
      <c r="H224" s="131" t="s">
        <v>383</v>
      </c>
      <c r="I224" s="129" t="s">
        <v>384</v>
      </c>
      <c r="J224" s="131" t="s">
        <v>385</v>
      </c>
      <c r="K224" s="128"/>
    </row>
    <row r="225" spans="2:11" ht="34.9" customHeight="1" x14ac:dyDescent="0.3">
      <c r="B225" s="318"/>
      <c r="C225" s="183"/>
      <c r="D225" s="184"/>
      <c r="E225" s="128"/>
      <c r="F225" s="128"/>
      <c r="G225" s="128"/>
      <c r="H225" s="128"/>
      <c r="I225" s="129"/>
      <c r="J225" s="128"/>
      <c r="K225" s="128"/>
    </row>
    <row r="226" spans="2:11" ht="34.9" customHeight="1" x14ac:dyDescent="0.3">
      <c r="B226" s="139"/>
      <c r="C226" s="183"/>
      <c r="D226" s="184"/>
      <c r="E226" s="128"/>
      <c r="F226" s="128"/>
      <c r="G226" s="128"/>
      <c r="H226" s="128"/>
      <c r="I226" s="129"/>
      <c r="J226" s="128"/>
      <c r="K226" s="128"/>
    </row>
    <row r="227" spans="2:11" ht="84" customHeight="1" x14ac:dyDescent="0.3">
      <c r="B227" s="317" t="s">
        <v>386</v>
      </c>
      <c r="C227" s="183" t="s">
        <v>387</v>
      </c>
      <c r="D227" s="184" t="s">
        <v>388</v>
      </c>
      <c r="E227" s="128"/>
      <c r="F227" s="128" t="s">
        <v>24</v>
      </c>
      <c r="G227" s="128" t="s">
        <v>389</v>
      </c>
      <c r="H227" s="131" t="s">
        <v>390</v>
      </c>
      <c r="I227" s="129" t="s">
        <v>391</v>
      </c>
      <c r="J227" s="131" t="s">
        <v>392</v>
      </c>
      <c r="K227" s="128"/>
    </row>
    <row r="228" spans="2:11" ht="34.9" customHeight="1" x14ac:dyDescent="0.3">
      <c r="B228" s="318"/>
      <c r="C228" s="183"/>
      <c r="D228" s="184"/>
      <c r="E228" s="128"/>
      <c r="F228" s="128"/>
      <c r="G228" s="128"/>
      <c r="H228" s="128"/>
      <c r="I228" s="129"/>
      <c r="J228" s="128"/>
      <c r="K228" s="128"/>
    </row>
    <row r="229" spans="2:11" ht="34.9" customHeight="1" x14ac:dyDescent="0.3">
      <c r="B229" s="139"/>
      <c r="C229" s="183"/>
      <c r="D229" s="184"/>
      <c r="E229" s="128"/>
      <c r="F229" s="128"/>
      <c r="G229" s="128"/>
      <c r="H229" s="128"/>
      <c r="I229" s="129"/>
      <c r="J229" s="128"/>
      <c r="K229" s="128"/>
    </row>
    <row r="230" spans="2:11" ht="34.9" customHeight="1" x14ac:dyDescent="0.3">
      <c r="B230" s="317"/>
      <c r="C230" s="183"/>
      <c r="D230" s="184"/>
      <c r="E230" s="128"/>
      <c r="F230" s="128"/>
      <c r="G230" s="128"/>
      <c r="H230" s="128"/>
      <c r="I230" s="129"/>
      <c r="J230" s="128"/>
      <c r="K230" s="128"/>
    </row>
    <row r="231" spans="2:11" ht="34.9" customHeight="1" x14ac:dyDescent="0.3">
      <c r="B231" s="318"/>
      <c r="C231" s="183"/>
      <c r="D231" s="184"/>
      <c r="E231" s="128"/>
      <c r="F231" s="128"/>
      <c r="G231" s="128"/>
      <c r="H231" s="128"/>
      <c r="I231" s="129"/>
      <c r="J231" s="128"/>
      <c r="K231" s="128"/>
    </row>
    <row r="232" spans="2:11" ht="34.9" customHeight="1" x14ac:dyDescent="0.3">
      <c r="B232" s="139"/>
      <c r="C232" s="183"/>
      <c r="D232" s="184"/>
      <c r="E232" s="128"/>
      <c r="F232" s="128"/>
      <c r="G232" s="128"/>
      <c r="H232" s="128"/>
      <c r="I232" s="129"/>
      <c r="J232" s="128"/>
      <c r="K232" s="128"/>
    </row>
    <row r="233" spans="2:11" ht="34.9" customHeight="1" x14ac:dyDescent="0.3">
      <c r="B233" s="139"/>
      <c r="C233" s="183"/>
      <c r="D233" s="184"/>
      <c r="E233" s="128"/>
      <c r="F233" s="128"/>
      <c r="G233" s="128"/>
      <c r="H233" s="128"/>
      <c r="I233" s="129"/>
      <c r="J233" s="128"/>
      <c r="K233" s="128"/>
    </row>
    <row r="234" spans="2:11" ht="34.9" customHeight="1" x14ac:dyDescent="0.3">
      <c r="B234" s="139"/>
      <c r="C234" s="183"/>
      <c r="D234" s="184"/>
      <c r="E234" s="128"/>
      <c r="F234" s="128"/>
      <c r="G234" s="128"/>
      <c r="H234" s="128"/>
      <c r="I234" s="129"/>
      <c r="J234" s="128"/>
      <c r="K234" s="128"/>
    </row>
    <row r="235" spans="2:11" ht="34.9" customHeight="1" x14ac:dyDescent="0.3">
      <c r="B235" s="140"/>
      <c r="C235" s="183"/>
      <c r="D235" s="185"/>
      <c r="E235" s="128"/>
      <c r="F235" s="128"/>
      <c r="G235" s="128"/>
      <c r="H235" s="128"/>
      <c r="I235" s="129"/>
      <c r="J235" s="128"/>
      <c r="K235" s="128"/>
    </row>
    <row r="236" spans="2:11" ht="30" customHeight="1" x14ac:dyDescent="0.3">
      <c r="B236" s="128"/>
      <c r="C236" s="183" t="s">
        <v>146</v>
      </c>
      <c r="D236" s="217" t="s">
        <v>146</v>
      </c>
      <c r="E236" s="128"/>
      <c r="F236" s="128"/>
      <c r="G236" s="128"/>
      <c r="H236" s="128"/>
      <c r="I236" s="129"/>
      <c r="J236" s="128"/>
      <c r="K236" s="128"/>
    </row>
    <row r="237" spans="2:11" ht="19.899999999999999" customHeight="1" x14ac:dyDescent="0.3">
      <c r="B237" s="138" t="s">
        <v>147</v>
      </c>
      <c r="C237" s="141"/>
      <c r="D237" s="142"/>
      <c r="E237" s="143"/>
      <c r="F237" s="141"/>
      <c r="G237" s="144"/>
      <c r="H237" s="144"/>
      <c r="I237" s="145"/>
      <c r="J237" s="144"/>
      <c r="K237" s="143"/>
    </row>
    <row r="238" spans="2:11" ht="19.899999999999999" customHeight="1" x14ac:dyDescent="0.3">
      <c r="B238" s="139"/>
      <c r="C238" s="141"/>
      <c r="D238" s="142"/>
      <c r="E238" s="143"/>
      <c r="F238" s="141"/>
      <c r="G238" s="144"/>
      <c r="H238" s="144"/>
      <c r="I238" s="145"/>
      <c r="J238" s="144"/>
      <c r="K238" s="143"/>
    </row>
    <row r="239" spans="2:11" ht="19.899999999999999" customHeight="1" x14ac:dyDescent="0.3">
      <c r="B239" s="140"/>
      <c r="C239" s="141"/>
      <c r="D239" s="142"/>
      <c r="E239" s="143"/>
      <c r="F239" s="141"/>
      <c r="G239" s="144"/>
      <c r="H239" s="144"/>
      <c r="I239" s="145"/>
      <c r="J239" s="144"/>
      <c r="K239" s="143"/>
    </row>
  </sheetData>
  <mergeCells count="4">
    <mergeCell ref="B221:B222"/>
    <mergeCell ref="B224:B225"/>
    <mergeCell ref="B227:B228"/>
    <mergeCell ref="B230:B231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8ACC-C8F4-46A0-96E6-9BA1F9E14D8A}">
  <sheetPr>
    <tabColor theme="9" tint="-0.249977111117893"/>
  </sheetPr>
  <dimension ref="A1:M117"/>
  <sheetViews>
    <sheetView topLeftCell="A104" zoomScale="70" zoomScaleNormal="70" workbookViewId="0">
      <selection activeCell="E116" sqref="E116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12.75" style="126" customWidth="1"/>
    <col min="4" max="4" width="7.875" style="126" customWidth="1"/>
    <col min="5" max="5" width="28.25" style="127" customWidth="1"/>
    <col min="6" max="12" width="15.75" style="126" customWidth="1"/>
    <col min="13" max="13" width="54.5" style="126" customWidth="1"/>
    <col min="14" max="16384" width="8.75" style="126"/>
  </cols>
  <sheetData>
    <row r="1" spans="1:13" x14ac:dyDescent="0.3">
      <c r="A1" s="178"/>
      <c r="B1" s="178"/>
      <c r="C1" s="178"/>
      <c r="D1" s="178"/>
      <c r="E1" s="179"/>
    </row>
    <row r="2" spans="1:13" ht="34.9" customHeight="1" x14ac:dyDescent="0.3">
      <c r="A2" s="178"/>
      <c r="B2" s="244" t="s">
        <v>1585</v>
      </c>
      <c r="C2" s="244"/>
      <c r="D2" s="201"/>
      <c r="E2" s="202"/>
      <c r="F2" s="196"/>
      <c r="G2" s="196"/>
      <c r="H2" s="196"/>
      <c r="I2" s="196"/>
      <c r="J2" s="196"/>
      <c r="K2" s="196"/>
      <c r="L2" s="196"/>
      <c r="M2" s="196"/>
    </row>
    <row r="3" spans="1:13" ht="30" customHeight="1" x14ac:dyDescent="0.3">
      <c r="B3" s="286" t="s">
        <v>1586</v>
      </c>
      <c r="C3" s="286"/>
    </row>
    <row r="4" spans="1:13" ht="30" customHeight="1" x14ac:dyDescent="0.3">
      <c r="B4" s="286" t="s">
        <v>1587</v>
      </c>
      <c r="C4" s="286"/>
      <c r="E4" s="127" t="s">
        <v>1588</v>
      </c>
      <c r="F4" s="127" t="s">
        <v>1589</v>
      </c>
      <c r="G4" s="126" t="s">
        <v>1590</v>
      </c>
      <c r="H4" s="126" t="s">
        <v>6</v>
      </c>
      <c r="I4" s="126" t="s">
        <v>1591</v>
      </c>
      <c r="J4" s="126" t="s">
        <v>1592</v>
      </c>
      <c r="K4" s="126" t="s">
        <v>1593</v>
      </c>
    </row>
    <row r="5" spans="1:13" ht="30" customHeight="1" x14ac:dyDescent="0.3">
      <c r="B5" s="286" t="s">
        <v>1594</v>
      </c>
      <c r="C5" s="286"/>
      <c r="E5" s="127" t="s">
        <v>1595</v>
      </c>
      <c r="F5" s="126" t="s">
        <v>1596</v>
      </c>
      <c r="G5" s="126" t="s">
        <v>1597</v>
      </c>
      <c r="H5" s="126" t="s">
        <v>1598</v>
      </c>
      <c r="I5" s="126" t="s">
        <v>1599</v>
      </c>
    </row>
    <row r="6" spans="1:13" ht="30" customHeight="1" x14ac:dyDescent="0.3">
      <c r="B6" s="267" t="s">
        <v>1600</v>
      </c>
      <c r="C6" s="275"/>
      <c r="D6" s="275"/>
      <c r="E6" s="268"/>
      <c r="F6" s="268"/>
      <c r="G6" s="268"/>
      <c r="H6" s="268"/>
      <c r="I6" s="268"/>
      <c r="J6" s="268"/>
      <c r="K6" s="268"/>
      <c r="L6" s="268"/>
      <c r="M6" s="269"/>
    </row>
    <row r="7" spans="1:13" ht="48" customHeight="1" x14ac:dyDescent="0.3">
      <c r="B7" s="136" t="s">
        <v>3574</v>
      </c>
      <c r="C7" s="136"/>
      <c r="D7" s="136" t="s">
        <v>1455</v>
      </c>
      <c r="E7" s="136" t="s">
        <v>5780</v>
      </c>
      <c r="F7" s="193" t="s">
        <v>1601</v>
      </c>
      <c r="G7" s="137" t="s">
        <v>1602</v>
      </c>
      <c r="H7" s="136" t="s">
        <v>1603</v>
      </c>
      <c r="I7" s="136" t="s">
        <v>1604</v>
      </c>
      <c r="J7" s="136" t="s">
        <v>1605</v>
      </c>
      <c r="K7" s="136" t="s">
        <v>1097</v>
      </c>
      <c r="L7" s="136"/>
      <c r="M7" s="137" t="s">
        <v>20</v>
      </c>
    </row>
    <row r="8" spans="1:13" ht="12.75" customHeight="1" x14ac:dyDescent="0.3">
      <c r="B8" s="136"/>
      <c r="C8" s="136"/>
      <c r="D8" s="136"/>
      <c r="E8" s="136"/>
      <c r="F8" s="193"/>
      <c r="G8" s="137"/>
      <c r="H8" s="136"/>
      <c r="I8" s="136"/>
      <c r="J8" s="136"/>
      <c r="K8" s="136"/>
      <c r="L8" s="136"/>
      <c r="M8" s="137"/>
    </row>
    <row r="9" spans="1:13" ht="31.9" customHeight="1" x14ac:dyDescent="0.3">
      <c r="B9" s="189"/>
      <c r="C9" s="189" t="s">
        <v>3574</v>
      </c>
      <c r="D9" s="283" t="s">
        <v>1606</v>
      </c>
      <c r="E9" s="284" t="s">
        <v>1607</v>
      </c>
      <c r="F9" s="128" t="s">
        <v>1608</v>
      </c>
      <c r="G9" s="128" t="s">
        <v>1609</v>
      </c>
      <c r="H9" s="128" t="s">
        <v>1609</v>
      </c>
      <c r="I9" s="277" t="s">
        <v>146</v>
      </c>
      <c r="J9" s="277" t="s">
        <v>146</v>
      </c>
      <c r="K9" s="131" t="s">
        <v>1610</v>
      </c>
      <c r="L9" s="131"/>
      <c r="M9" s="130" t="s">
        <v>1611</v>
      </c>
    </row>
    <row r="10" spans="1:13" ht="31.9" customHeight="1" x14ac:dyDescent="0.3">
      <c r="B10" s="139"/>
      <c r="C10" s="139"/>
      <c r="D10" s="283" t="s">
        <v>1612</v>
      </c>
      <c r="E10" s="284" t="s">
        <v>1613</v>
      </c>
      <c r="F10" s="128" t="s">
        <v>1608</v>
      </c>
      <c r="G10" s="128" t="s">
        <v>1609</v>
      </c>
      <c r="H10" s="128" t="s">
        <v>1609</v>
      </c>
      <c r="I10" s="277" t="s">
        <v>1604</v>
      </c>
      <c r="J10" s="277" t="s">
        <v>146</v>
      </c>
      <c r="K10" s="131" t="s">
        <v>1610</v>
      </c>
      <c r="L10" s="131"/>
      <c r="M10" s="130"/>
    </row>
    <row r="11" spans="1:13" ht="31.9" customHeight="1" x14ac:dyDescent="0.3">
      <c r="B11" s="139"/>
      <c r="C11" s="139"/>
      <c r="D11" s="283" t="s">
        <v>1614</v>
      </c>
      <c r="E11" s="284" t="s">
        <v>1615</v>
      </c>
      <c r="F11" s="128" t="s">
        <v>1608</v>
      </c>
      <c r="G11" s="128" t="s">
        <v>1609</v>
      </c>
      <c r="H11" s="128" t="s">
        <v>1609</v>
      </c>
      <c r="I11" s="277" t="s">
        <v>146</v>
      </c>
      <c r="J11" s="277" t="s">
        <v>1605</v>
      </c>
      <c r="K11" s="131" t="s">
        <v>1610</v>
      </c>
      <c r="L11" s="131"/>
      <c r="M11" s="130"/>
    </row>
    <row r="12" spans="1:13" ht="31.9" customHeight="1" x14ac:dyDescent="0.3">
      <c r="B12" s="139"/>
      <c r="C12" s="139"/>
      <c r="D12" s="283" t="s">
        <v>1616</v>
      </c>
      <c r="E12" s="284" t="s">
        <v>1617</v>
      </c>
      <c r="F12" s="128" t="s">
        <v>1608</v>
      </c>
      <c r="G12" s="128" t="s">
        <v>1609</v>
      </c>
      <c r="H12" s="128" t="s">
        <v>1609</v>
      </c>
      <c r="I12" s="277" t="s">
        <v>1604</v>
      </c>
      <c r="J12" s="277" t="s">
        <v>1605</v>
      </c>
      <c r="K12" s="131" t="s">
        <v>1610</v>
      </c>
      <c r="L12" s="131"/>
      <c r="M12" s="130"/>
    </row>
    <row r="13" spans="1:13" ht="31.9" customHeight="1" x14ac:dyDescent="0.3">
      <c r="B13" s="139"/>
      <c r="C13" s="139"/>
      <c r="D13" s="283" t="s">
        <v>1618</v>
      </c>
      <c r="E13" s="284" t="s">
        <v>1619</v>
      </c>
      <c r="F13" s="131" t="s">
        <v>1620</v>
      </c>
      <c r="G13" s="128" t="s">
        <v>1609</v>
      </c>
      <c r="H13" s="128" t="s">
        <v>1609</v>
      </c>
      <c r="I13" s="277" t="s">
        <v>146</v>
      </c>
      <c r="J13" s="277" t="s">
        <v>146</v>
      </c>
      <c r="K13" s="131" t="s">
        <v>1610</v>
      </c>
      <c r="L13" s="128"/>
      <c r="M13" s="130"/>
    </row>
    <row r="14" spans="1:13" ht="31.9" customHeight="1" x14ac:dyDescent="0.3">
      <c r="B14" s="139"/>
      <c r="C14" s="139"/>
      <c r="D14" s="283"/>
      <c r="E14" s="284"/>
      <c r="F14" s="128"/>
      <c r="G14" s="128"/>
      <c r="H14" s="128"/>
      <c r="I14" s="285"/>
      <c r="J14" s="285"/>
      <c r="K14" s="128"/>
      <c r="L14" s="128"/>
      <c r="M14" s="130"/>
    </row>
    <row r="15" spans="1:13" ht="31.9" customHeight="1" x14ac:dyDescent="0.3">
      <c r="B15" s="139"/>
      <c r="C15" s="139"/>
      <c r="D15" s="283" t="s">
        <v>1621</v>
      </c>
      <c r="E15" s="284" t="s">
        <v>1622</v>
      </c>
      <c r="F15" s="128" t="s">
        <v>1608</v>
      </c>
      <c r="G15" s="128" t="s">
        <v>1609</v>
      </c>
      <c r="H15" s="128" t="s">
        <v>1609</v>
      </c>
      <c r="I15" s="277" t="s">
        <v>146</v>
      </c>
      <c r="J15" s="277" t="s">
        <v>146</v>
      </c>
      <c r="K15" s="131" t="s">
        <v>1610</v>
      </c>
      <c r="L15" s="131"/>
      <c r="M15" s="130" t="s">
        <v>1623</v>
      </c>
    </row>
    <row r="16" spans="1:13" ht="31.9" customHeight="1" x14ac:dyDescent="0.3">
      <c r="B16" s="139"/>
      <c r="C16" s="139"/>
      <c r="D16" s="283" t="s">
        <v>1624</v>
      </c>
      <c r="E16" s="284" t="s">
        <v>1625</v>
      </c>
      <c r="F16" s="128" t="s">
        <v>1608</v>
      </c>
      <c r="G16" s="128" t="s">
        <v>1609</v>
      </c>
      <c r="H16" s="128" t="s">
        <v>1609</v>
      </c>
      <c r="I16" s="277" t="s">
        <v>146</v>
      </c>
      <c r="J16" s="277" t="s">
        <v>1605</v>
      </c>
      <c r="K16" s="131" t="s">
        <v>1610</v>
      </c>
      <c r="L16" s="131"/>
      <c r="M16" s="130"/>
    </row>
    <row r="17" spans="2:13" ht="31.9" customHeight="1" x14ac:dyDescent="0.3">
      <c r="B17" s="139"/>
      <c r="C17" s="139"/>
      <c r="D17" s="283"/>
      <c r="E17" s="284"/>
      <c r="F17" s="128"/>
      <c r="G17" s="128"/>
      <c r="H17" s="128"/>
      <c r="I17" s="277"/>
      <c r="J17" s="128"/>
      <c r="K17" s="131"/>
      <c r="L17" s="131"/>
      <c r="M17" s="130"/>
    </row>
    <row r="18" spans="2:13" ht="31.9" customHeight="1" x14ac:dyDescent="0.3">
      <c r="B18" s="139"/>
      <c r="C18" s="139"/>
      <c r="D18" s="283" t="s">
        <v>1626</v>
      </c>
      <c r="E18" s="284" t="s">
        <v>1627</v>
      </c>
      <c r="F18" s="128" t="s">
        <v>1608</v>
      </c>
      <c r="G18" s="128" t="s">
        <v>1628</v>
      </c>
      <c r="H18" s="128" t="s">
        <v>1628</v>
      </c>
      <c r="I18" s="277" t="s">
        <v>146</v>
      </c>
      <c r="J18" s="277" t="s">
        <v>146</v>
      </c>
      <c r="K18" s="131" t="s">
        <v>1629</v>
      </c>
      <c r="L18" s="131"/>
      <c r="M18" s="130" t="s">
        <v>1630</v>
      </c>
    </row>
    <row r="19" spans="2:13" ht="31.9" customHeight="1" x14ac:dyDescent="0.3">
      <c r="B19" s="139"/>
      <c r="C19" s="139"/>
      <c r="D19" s="283" t="s">
        <v>1631</v>
      </c>
      <c r="E19" s="284" t="s">
        <v>1632</v>
      </c>
      <c r="F19" s="128" t="s">
        <v>1608</v>
      </c>
      <c r="G19" s="128" t="s">
        <v>1628</v>
      </c>
      <c r="H19" s="128" t="s">
        <v>1628</v>
      </c>
      <c r="I19" s="277" t="s">
        <v>1604</v>
      </c>
      <c r="J19" s="277" t="s">
        <v>146</v>
      </c>
      <c r="K19" s="131" t="s">
        <v>1629</v>
      </c>
      <c r="L19" s="131"/>
      <c r="M19" s="130"/>
    </row>
    <row r="20" spans="2:13" ht="31.9" customHeight="1" x14ac:dyDescent="0.3">
      <c r="B20" s="139"/>
      <c r="C20" s="139"/>
      <c r="D20" s="283" t="s">
        <v>1633</v>
      </c>
      <c r="E20" s="284" t="s">
        <v>1634</v>
      </c>
      <c r="F20" s="128" t="s">
        <v>1608</v>
      </c>
      <c r="G20" s="128" t="s">
        <v>1628</v>
      </c>
      <c r="H20" s="128" t="s">
        <v>1628</v>
      </c>
      <c r="I20" s="277" t="s">
        <v>146</v>
      </c>
      <c r="J20" s="277" t="s">
        <v>1605</v>
      </c>
      <c r="K20" s="131" t="s">
        <v>1629</v>
      </c>
      <c r="L20" s="131"/>
      <c r="M20" s="130"/>
    </row>
    <row r="21" spans="2:13" ht="31.9" customHeight="1" x14ac:dyDescent="0.3">
      <c r="B21" s="139"/>
      <c r="C21" s="139"/>
      <c r="D21" s="283" t="s">
        <v>1635</v>
      </c>
      <c r="E21" s="284" t="s">
        <v>1636</v>
      </c>
      <c r="F21" s="128" t="s">
        <v>1608</v>
      </c>
      <c r="G21" s="128" t="s">
        <v>1628</v>
      </c>
      <c r="H21" s="128" t="s">
        <v>1628</v>
      </c>
      <c r="I21" s="277" t="s">
        <v>1604</v>
      </c>
      <c r="J21" s="277" t="s">
        <v>1605</v>
      </c>
      <c r="K21" s="131" t="s">
        <v>1629</v>
      </c>
      <c r="L21" s="131"/>
      <c r="M21" s="130"/>
    </row>
    <row r="22" spans="2:13" ht="31.9" customHeight="1" x14ac:dyDescent="0.3">
      <c r="B22" s="139"/>
      <c r="C22" s="139"/>
      <c r="D22" s="283"/>
      <c r="E22" s="284"/>
      <c r="F22" s="128"/>
      <c r="G22" s="128"/>
      <c r="H22" s="128"/>
      <c r="I22" s="277"/>
      <c r="J22" s="128"/>
      <c r="K22" s="131"/>
      <c r="L22" s="131"/>
      <c r="M22" s="130"/>
    </row>
    <row r="23" spans="2:13" ht="31.9" customHeight="1" x14ac:dyDescent="0.3">
      <c r="B23" s="139"/>
      <c r="C23" s="139"/>
      <c r="D23" s="283" t="s">
        <v>1637</v>
      </c>
      <c r="E23" s="284" t="s">
        <v>1638</v>
      </c>
      <c r="F23" s="128" t="s">
        <v>1608</v>
      </c>
      <c r="G23" s="128" t="s">
        <v>1639</v>
      </c>
      <c r="H23" s="128" t="s">
        <v>1640</v>
      </c>
      <c r="I23" s="277" t="s">
        <v>146</v>
      </c>
      <c r="J23" s="277" t="s">
        <v>146</v>
      </c>
      <c r="K23" s="128" t="s">
        <v>146</v>
      </c>
      <c r="L23" s="128"/>
      <c r="M23" s="130"/>
    </row>
    <row r="24" spans="2:13" ht="31.9" customHeight="1" x14ac:dyDescent="0.3">
      <c r="B24" s="139"/>
      <c r="C24" s="139"/>
      <c r="D24" s="283"/>
      <c r="E24" s="284"/>
      <c r="F24" s="128"/>
      <c r="G24" s="128"/>
      <c r="H24" s="128"/>
      <c r="I24" s="277"/>
      <c r="J24" s="128"/>
      <c r="K24" s="128"/>
      <c r="L24" s="128"/>
      <c r="M24" s="130"/>
    </row>
    <row r="25" spans="2:13" ht="31.9" customHeight="1" x14ac:dyDescent="0.3">
      <c r="B25" s="139"/>
      <c r="C25" s="139"/>
      <c r="D25" s="283" t="s">
        <v>1641</v>
      </c>
      <c r="E25" s="284" t="s">
        <v>1642</v>
      </c>
      <c r="F25" s="128" t="s">
        <v>1608</v>
      </c>
      <c r="G25" s="131" t="s">
        <v>1643</v>
      </c>
      <c r="H25" s="128" t="s">
        <v>1640</v>
      </c>
      <c r="I25" s="277" t="s">
        <v>146</v>
      </c>
      <c r="J25" s="277" t="s">
        <v>146</v>
      </c>
      <c r="K25" s="128" t="s">
        <v>146</v>
      </c>
      <c r="L25" s="128"/>
      <c r="M25" s="130"/>
    </row>
    <row r="26" spans="2:13" ht="31.9" customHeight="1" x14ac:dyDescent="0.3">
      <c r="B26" s="139"/>
      <c r="C26" s="139"/>
      <c r="D26" s="283"/>
      <c r="E26" s="284"/>
      <c r="F26" s="128"/>
      <c r="G26" s="131"/>
      <c r="H26" s="128"/>
      <c r="I26" s="277"/>
      <c r="J26" s="128"/>
      <c r="K26" s="128"/>
      <c r="L26" s="128"/>
      <c r="M26" s="130"/>
    </row>
    <row r="27" spans="2:13" ht="31.9" customHeight="1" x14ac:dyDescent="0.3">
      <c r="B27" s="139"/>
      <c r="C27" s="139"/>
      <c r="D27" s="283" t="s">
        <v>1644</v>
      </c>
      <c r="E27" s="284" t="s">
        <v>1645</v>
      </c>
      <c r="F27" s="128" t="s">
        <v>1608</v>
      </c>
      <c r="G27" s="128" t="s">
        <v>1646</v>
      </c>
      <c r="H27" s="128" t="s">
        <v>1646</v>
      </c>
      <c r="I27" s="277" t="s">
        <v>146</v>
      </c>
      <c r="J27" s="277" t="s">
        <v>146</v>
      </c>
      <c r="K27" s="128" t="s">
        <v>146</v>
      </c>
      <c r="L27" s="128"/>
      <c r="M27" s="130"/>
    </row>
    <row r="28" spans="2:13" ht="31.9" customHeight="1" x14ac:dyDescent="0.3">
      <c r="B28" s="139"/>
      <c r="C28" s="139"/>
      <c r="D28" s="283" t="s">
        <v>1647</v>
      </c>
      <c r="E28" s="284" t="s">
        <v>1648</v>
      </c>
      <c r="F28" s="128" t="s">
        <v>1608</v>
      </c>
      <c r="G28" s="128" t="s">
        <v>1646</v>
      </c>
      <c r="H28" s="128" t="s">
        <v>1646</v>
      </c>
      <c r="I28" s="277" t="s">
        <v>1604</v>
      </c>
      <c r="J28" s="277" t="s">
        <v>146</v>
      </c>
      <c r="K28" s="128" t="s">
        <v>146</v>
      </c>
      <c r="L28" s="128"/>
      <c r="M28" s="130"/>
    </row>
    <row r="29" spans="2:13" ht="31.9" customHeight="1" x14ac:dyDescent="0.3">
      <c r="B29" s="139"/>
      <c r="C29" s="139"/>
      <c r="D29" s="283"/>
      <c r="E29" s="284"/>
      <c r="F29" s="128"/>
      <c r="G29" s="131"/>
      <c r="H29" s="128"/>
      <c r="I29" s="277"/>
      <c r="J29" s="128"/>
      <c r="K29" s="128"/>
      <c r="L29" s="128"/>
      <c r="M29" s="130"/>
    </row>
    <row r="30" spans="2:13" ht="31.9" customHeight="1" x14ac:dyDescent="0.3">
      <c r="B30" s="139"/>
      <c r="C30" s="139"/>
      <c r="D30" s="283" t="s">
        <v>1649</v>
      </c>
      <c r="E30" s="284" t="s">
        <v>1650</v>
      </c>
      <c r="F30" s="128" t="s">
        <v>1608</v>
      </c>
      <c r="G30" s="128" t="s">
        <v>1651</v>
      </c>
      <c r="H30" s="128" t="s">
        <v>1651</v>
      </c>
      <c r="I30" s="277" t="s">
        <v>146</v>
      </c>
      <c r="J30" s="277" t="s">
        <v>146</v>
      </c>
      <c r="K30" s="128" t="s">
        <v>146</v>
      </c>
      <c r="L30" s="128"/>
      <c r="M30" s="130"/>
    </row>
    <row r="31" spans="2:13" ht="31.9" customHeight="1" x14ac:dyDescent="0.3">
      <c r="B31" s="139"/>
      <c r="C31" s="139"/>
      <c r="D31" s="283"/>
      <c r="E31" s="284"/>
      <c r="F31" s="128"/>
      <c r="G31" s="131"/>
      <c r="H31" s="128"/>
      <c r="I31" s="277"/>
      <c r="J31" s="128"/>
      <c r="K31" s="128"/>
      <c r="L31" s="128"/>
      <c r="M31" s="130"/>
    </row>
    <row r="32" spans="2:13" ht="30" customHeight="1" x14ac:dyDescent="0.3">
      <c r="B32" s="128"/>
      <c r="C32" s="128"/>
      <c r="D32" s="183" t="s">
        <v>146</v>
      </c>
      <c r="E32" s="217" t="s">
        <v>146</v>
      </c>
      <c r="F32" s="128"/>
      <c r="G32" s="128"/>
      <c r="H32" s="128"/>
      <c r="I32" s="129"/>
      <c r="J32" s="128"/>
      <c r="K32" s="128"/>
      <c r="L32" s="128"/>
      <c r="M32" s="128"/>
    </row>
    <row r="33" spans="2:13" ht="30" customHeight="1" x14ac:dyDescent="0.3">
      <c r="B33" s="189" t="s">
        <v>147</v>
      </c>
      <c r="C33" s="189"/>
      <c r="D33" s="278"/>
      <c r="E33" s="279"/>
      <c r="F33" s="280"/>
      <c r="G33" s="280"/>
      <c r="H33" s="280"/>
      <c r="I33" s="281"/>
      <c r="J33" s="280"/>
      <c r="K33" s="280"/>
      <c r="L33" s="280"/>
      <c r="M33" s="280"/>
    </row>
    <row r="34" spans="2:13" ht="30" customHeight="1" x14ac:dyDescent="0.3">
      <c r="B34" s="139"/>
      <c r="C34" s="139"/>
      <c r="D34" s="278"/>
      <c r="E34" s="279"/>
      <c r="F34" s="280"/>
      <c r="G34" s="280"/>
      <c r="H34" s="280"/>
      <c r="I34" s="281"/>
      <c r="J34" s="280"/>
      <c r="K34" s="280"/>
      <c r="L34" s="280"/>
      <c r="M34" s="280"/>
    </row>
    <row r="35" spans="2:13" ht="30" customHeight="1" x14ac:dyDescent="0.3">
      <c r="B35" s="140"/>
      <c r="C35" s="140"/>
      <c r="D35" s="278"/>
      <c r="E35" s="279"/>
      <c r="F35" s="280"/>
      <c r="G35" s="280"/>
      <c r="H35" s="280"/>
      <c r="I35" s="281"/>
      <c r="J35" s="280"/>
      <c r="K35" s="280"/>
      <c r="L35" s="280"/>
      <c r="M35" s="280"/>
    </row>
    <row r="36" spans="2:13" ht="30" customHeight="1" x14ac:dyDescent="0.3">
      <c r="B36" s="267" t="s">
        <v>1652</v>
      </c>
      <c r="C36" s="275"/>
      <c r="D36" s="275"/>
      <c r="E36" s="268"/>
      <c r="F36" s="268"/>
      <c r="G36" s="268"/>
      <c r="H36" s="268"/>
      <c r="I36" s="268"/>
      <c r="J36" s="268"/>
      <c r="K36" s="268"/>
      <c r="L36" s="268"/>
      <c r="M36" s="269"/>
    </row>
    <row r="37" spans="2:13" ht="48" customHeight="1" x14ac:dyDescent="0.3">
      <c r="B37" s="136" t="s">
        <v>1652</v>
      </c>
      <c r="C37" s="136"/>
      <c r="D37" s="136" t="s">
        <v>5782</v>
      </c>
      <c r="E37" s="136" t="s">
        <v>5783</v>
      </c>
      <c r="F37" s="193" t="s">
        <v>367</v>
      </c>
      <c r="G37" s="137" t="s">
        <v>1602</v>
      </c>
      <c r="H37" s="136" t="s">
        <v>1603</v>
      </c>
      <c r="I37" s="136" t="s">
        <v>1604</v>
      </c>
      <c r="J37" s="136" t="s">
        <v>1605</v>
      </c>
      <c r="K37" s="136" t="s">
        <v>1097</v>
      </c>
      <c r="L37" s="136"/>
      <c r="M37" s="137" t="s">
        <v>20</v>
      </c>
    </row>
    <row r="38" spans="2:13" ht="12.75" customHeight="1" x14ac:dyDescent="0.3">
      <c r="B38" s="136"/>
      <c r="C38" s="136"/>
      <c r="D38" s="136"/>
      <c r="E38" s="136"/>
      <c r="F38" s="193"/>
      <c r="G38" s="137"/>
      <c r="H38" s="136"/>
      <c r="I38" s="136"/>
      <c r="J38" s="136"/>
      <c r="K38" s="136"/>
      <c r="L38" s="136"/>
      <c r="M38" s="137"/>
    </row>
    <row r="39" spans="2:13" ht="31.9" customHeight="1" x14ac:dyDescent="0.3">
      <c r="B39" s="328"/>
      <c r="C39" s="306" t="s">
        <v>3577</v>
      </c>
      <c r="D39" s="283" t="s">
        <v>1653</v>
      </c>
      <c r="E39" s="284" t="s">
        <v>1654</v>
      </c>
      <c r="F39" s="128" t="s">
        <v>1655</v>
      </c>
      <c r="G39" s="128" t="s">
        <v>1609</v>
      </c>
      <c r="H39" s="128" t="s">
        <v>1609</v>
      </c>
      <c r="I39" s="277" t="s">
        <v>146</v>
      </c>
      <c r="J39" s="277" t="s">
        <v>146</v>
      </c>
      <c r="K39" s="131" t="s">
        <v>1610</v>
      </c>
      <c r="L39" s="131"/>
      <c r="M39" s="130"/>
    </row>
    <row r="40" spans="2:13" ht="31.9" customHeight="1" x14ac:dyDescent="0.3">
      <c r="B40" s="329"/>
      <c r="C40" s="282"/>
      <c r="D40" s="283" t="s">
        <v>1656</v>
      </c>
      <c r="E40" s="284" t="s">
        <v>1657</v>
      </c>
      <c r="F40" s="128" t="s">
        <v>1655</v>
      </c>
      <c r="G40" s="128" t="s">
        <v>1609</v>
      </c>
      <c r="H40" s="128" t="s">
        <v>1609</v>
      </c>
      <c r="I40" s="277" t="s">
        <v>1604</v>
      </c>
      <c r="J40" s="277" t="s">
        <v>146</v>
      </c>
      <c r="K40" s="131" t="s">
        <v>1610</v>
      </c>
      <c r="L40" s="131"/>
      <c r="M40" s="130"/>
    </row>
    <row r="41" spans="2:13" ht="31.9" customHeight="1" x14ac:dyDescent="0.3">
      <c r="B41" s="282"/>
      <c r="C41" s="282"/>
      <c r="D41" s="283" t="s">
        <v>1658</v>
      </c>
      <c r="E41" s="284" t="s">
        <v>1659</v>
      </c>
      <c r="F41" s="128" t="s">
        <v>1655</v>
      </c>
      <c r="G41" s="128" t="s">
        <v>1609</v>
      </c>
      <c r="H41" s="128" t="s">
        <v>1609</v>
      </c>
      <c r="I41" s="277" t="s">
        <v>146</v>
      </c>
      <c r="J41" s="277" t="s">
        <v>1605</v>
      </c>
      <c r="K41" s="131" t="s">
        <v>1610</v>
      </c>
      <c r="L41" s="131"/>
      <c r="M41" s="130"/>
    </row>
    <row r="42" spans="2:13" ht="31.9" customHeight="1" x14ac:dyDescent="0.3">
      <c r="B42" s="282"/>
      <c r="C42" s="282"/>
      <c r="D42" s="283" t="s">
        <v>1660</v>
      </c>
      <c r="E42" s="284" t="s">
        <v>1661</v>
      </c>
      <c r="F42" s="128" t="s">
        <v>1655</v>
      </c>
      <c r="G42" s="128" t="s">
        <v>1609</v>
      </c>
      <c r="H42" s="128" t="s">
        <v>1609</v>
      </c>
      <c r="I42" s="277" t="s">
        <v>1604</v>
      </c>
      <c r="J42" s="277" t="s">
        <v>1605</v>
      </c>
      <c r="K42" s="131" t="s">
        <v>1610</v>
      </c>
      <c r="L42" s="131"/>
      <c r="M42" s="130"/>
    </row>
    <row r="43" spans="2:13" ht="31.9" customHeight="1" x14ac:dyDescent="0.3">
      <c r="B43" s="282"/>
      <c r="C43" s="282"/>
      <c r="D43" s="283"/>
      <c r="E43" s="284"/>
      <c r="F43" s="128"/>
      <c r="G43" s="128"/>
      <c r="H43" s="128"/>
      <c r="I43" s="285"/>
      <c r="J43" s="285"/>
      <c r="K43" s="128"/>
      <c r="L43" s="128"/>
      <c r="M43" s="130"/>
    </row>
    <row r="44" spans="2:13" ht="31.9" customHeight="1" x14ac:dyDescent="0.3">
      <c r="B44" s="139"/>
      <c r="C44" s="139"/>
      <c r="D44" s="283" t="s">
        <v>1662</v>
      </c>
      <c r="E44" s="284" t="s">
        <v>1663</v>
      </c>
      <c r="F44" s="128" t="s">
        <v>1655</v>
      </c>
      <c r="G44" s="128" t="s">
        <v>1609</v>
      </c>
      <c r="H44" s="128" t="s">
        <v>1609</v>
      </c>
      <c r="I44" s="277" t="s">
        <v>146</v>
      </c>
      <c r="J44" s="277" t="s">
        <v>146</v>
      </c>
      <c r="K44" s="131" t="s">
        <v>1610</v>
      </c>
      <c r="L44" s="131"/>
      <c r="M44" s="130"/>
    </row>
    <row r="45" spans="2:13" ht="31.9" customHeight="1" x14ac:dyDescent="0.3">
      <c r="B45" s="139"/>
      <c r="C45" s="139"/>
      <c r="D45" s="283" t="s">
        <v>1664</v>
      </c>
      <c r="E45" s="284" t="s">
        <v>1665</v>
      </c>
      <c r="F45" s="128" t="s">
        <v>1655</v>
      </c>
      <c r="G45" s="128" t="s">
        <v>1609</v>
      </c>
      <c r="H45" s="128" t="s">
        <v>1609</v>
      </c>
      <c r="I45" s="277" t="s">
        <v>146</v>
      </c>
      <c r="J45" s="277" t="s">
        <v>1605</v>
      </c>
      <c r="K45" s="131" t="s">
        <v>1610</v>
      </c>
      <c r="L45" s="131"/>
      <c r="M45" s="130"/>
    </row>
    <row r="46" spans="2:13" ht="31.9" customHeight="1" x14ac:dyDescent="0.3">
      <c r="B46" s="139"/>
      <c r="C46" s="139"/>
      <c r="D46" s="283"/>
      <c r="E46" s="284"/>
      <c r="F46" s="128"/>
      <c r="G46" s="128"/>
      <c r="H46" s="128"/>
      <c r="I46" s="277"/>
      <c r="J46" s="128"/>
      <c r="K46" s="131"/>
      <c r="L46" s="131"/>
      <c r="M46" s="130"/>
    </row>
    <row r="47" spans="2:13" ht="31.9" customHeight="1" x14ac:dyDescent="0.3">
      <c r="B47" s="139"/>
      <c r="C47" s="139"/>
      <c r="D47" s="283" t="s">
        <v>1666</v>
      </c>
      <c r="E47" s="284" t="s">
        <v>1667</v>
      </c>
      <c r="F47" s="128" t="s">
        <v>1655</v>
      </c>
      <c r="G47" s="128" t="s">
        <v>1628</v>
      </c>
      <c r="H47" s="128" t="s">
        <v>1628</v>
      </c>
      <c r="I47" s="277" t="s">
        <v>146</v>
      </c>
      <c r="J47" s="277" t="s">
        <v>146</v>
      </c>
      <c r="K47" s="131" t="s">
        <v>1629</v>
      </c>
      <c r="L47" s="131"/>
      <c r="M47" s="130"/>
    </row>
    <row r="48" spans="2:13" ht="31.9" customHeight="1" x14ac:dyDescent="0.3">
      <c r="B48" s="139"/>
      <c r="C48" s="139"/>
      <c r="D48" s="283" t="s">
        <v>1668</v>
      </c>
      <c r="E48" s="284" t="s">
        <v>1669</v>
      </c>
      <c r="F48" s="128" t="s">
        <v>1655</v>
      </c>
      <c r="G48" s="128" t="s">
        <v>1628</v>
      </c>
      <c r="H48" s="128" t="s">
        <v>1628</v>
      </c>
      <c r="I48" s="277" t="s">
        <v>1604</v>
      </c>
      <c r="J48" s="277" t="s">
        <v>146</v>
      </c>
      <c r="K48" s="131" t="s">
        <v>1629</v>
      </c>
      <c r="L48" s="131"/>
      <c r="M48" s="130"/>
    </row>
    <row r="49" spans="2:13" ht="31.9" customHeight="1" x14ac:dyDescent="0.3">
      <c r="B49" s="139"/>
      <c r="C49" s="139"/>
      <c r="D49" s="283" t="s">
        <v>1670</v>
      </c>
      <c r="E49" s="284" t="s">
        <v>1671</v>
      </c>
      <c r="F49" s="128" t="s">
        <v>1655</v>
      </c>
      <c r="G49" s="128" t="s">
        <v>1628</v>
      </c>
      <c r="H49" s="128" t="s">
        <v>1628</v>
      </c>
      <c r="I49" s="277" t="s">
        <v>146</v>
      </c>
      <c r="J49" s="277" t="s">
        <v>1605</v>
      </c>
      <c r="K49" s="131" t="s">
        <v>1629</v>
      </c>
      <c r="L49" s="131"/>
      <c r="M49" s="130"/>
    </row>
    <row r="50" spans="2:13" ht="31.9" customHeight="1" x14ac:dyDescent="0.3">
      <c r="B50" s="139"/>
      <c r="C50" s="139"/>
      <c r="D50" s="283" t="s">
        <v>1672</v>
      </c>
      <c r="E50" s="284" t="s">
        <v>1673</v>
      </c>
      <c r="F50" s="128" t="s">
        <v>1655</v>
      </c>
      <c r="G50" s="128" t="s">
        <v>1628</v>
      </c>
      <c r="H50" s="128" t="s">
        <v>1628</v>
      </c>
      <c r="I50" s="277" t="s">
        <v>1604</v>
      </c>
      <c r="J50" s="277" t="s">
        <v>1605</v>
      </c>
      <c r="K50" s="131" t="s">
        <v>1629</v>
      </c>
      <c r="L50" s="131"/>
      <c r="M50" s="130"/>
    </row>
    <row r="51" spans="2:13" ht="31.9" customHeight="1" x14ac:dyDescent="0.3">
      <c r="B51" s="139"/>
      <c r="C51" s="139"/>
      <c r="D51" s="283"/>
      <c r="E51" s="284"/>
      <c r="F51" s="128"/>
      <c r="G51" s="128"/>
      <c r="H51" s="128"/>
      <c r="I51" s="277"/>
      <c r="J51" s="128"/>
      <c r="K51" s="131"/>
      <c r="L51" s="131"/>
      <c r="M51" s="130"/>
    </row>
    <row r="52" spans="2:13" ht="31.9" customHeight="1" x14ac:dyDescent="0.3">
      <c r="B52" s="139"/>
      <c r="C52" s="139"/>
      <c r="D52" s="283" t="s">
        <v>1674</v>
      </c>
      <c r="E52" s="284" t="s">
        <v>1675</v>
      </c>
      <c r="F52" s="128" t="s">
        <v>1655</v>
      </c>
      <c r="G52" s="128" t="s">
        <v>1639</v>
      </c>
      <c r="H52" s="128" t="s">
        <v>1640</v>
      </c>
      <c r="I52" s="277" t="s">
        <v>146</v>
      </c>
      <c r="J52" s="277" t="s">
        <v>146</v>
      </c>
      <c r="K52" s="128" t="s">
        <v>146</v>
      </c>
      <c r="L52" s="128"/>
      <c r="M52" s="130"/>
    </row>
    <row r="53" spans="2:13" ht="31.9" customHeight="1" x14ac:dyDescent="0.3">
      <c r="B53" s="139"/>
      <c r="C53" s="139"/>
      <c r="D53" s="283"/>
      <c r="E53" s="284"/>
      <c r="F53" s="128"/>
      <c r="G53" s="128"/>
      <c r="H53" s="128"/>
      <c r="I53" s="277"/>
      <c r="J53" s="128"/>
      <c r="K53" s="128"/>
      <c r="L53" s="128"/>
      <c r="M53" s="130"/>
    </row>
    <row r="54" spans="2:13" ht="31.9" customHeight="1" x14ac:dyDescent="0.3">
      <c r="B54" s="139"/>
      <c r="C54" s="139"/>
      <c r="D54" s="283" t="s">
        <v>1676</v>
      </c>
      <c r="E54" s="284" t="s">
        <v>1677</v>
      </c>
      <c r="F54" s="128" t="s">
        <v>1655</v>
      </c>
      <c r="G54" s="131" t="s">
        <v>1643</v>
      </c>
      <c r="H54" s="128" t="s">
        <v>1640</v>
      </c>
      <c r="I54" s="277" t="s">
        <v>146</v>
      </c>
      <c r="J54" s="277" t="s">
        <v>146</v>
      </c>
      <c r="K54" s="128" t="s">
        <v>146</v>
      </c>
      <c r="L54" s="128"/>
      <c r="M54" s="130"/>
    </row>
    <row r="55" spans="2:13" ht="31.9" customHeight="1" x14ac:dyDescent="0.3">
      <c r="B55" s="139"/>
      <c r="C55" s="139"/>
      <c r="D55" s="283"/>
      <c r="E55" s="284"/>
      <c r="F55" s="128"/>
      <c r="G55" s="131"/>
      <c r="H55" s="128"/>
      <c r="I55" s="277"/>
      <c r="J55" s="128"/>
      <c r="K55" s="128"/>
      <c r="L55" s="128"/>
      <c r="M55" s="130"/>
    </row>
    <row r="56" spans="2:13" ht="31.9" customHeight="1" x14ac:dyDescent="0.3">
      <c r="B56" s="139"/>
      <c r="C56" s="139"/>
      <c r="D56" s="283" t="s">
        <v>1678</v>
      </c>
      <c r="E56" s="284" t="s">
        <v>1679</v>
      </c>
      <c r="F56" s="128" t="s">
        <v>1655</v>
      </c>
      <c r="G56" s="128" t="s">
        <v>1646</v>
      </c>
      <c r="H56" s="128" t="s">
        <v>1646</v>
      </c>
      <c r="I56" s="277" t="s">
        <v>146</v>
      </c>
      <c r="J56" s="277" t="s">
        <v>146</v>
      </c>
      <c r="K56" s="128" t="s">
        <v>146</v>
      </c>
      <c r="L56" s="128"/>
      <c r="M56" s="130"/>
    </row>
    <row r="57" spans="2:13" ht="31.9" customHeight="1" x14ac:dyDescent="0.3">
      <c r="B57" s="139"/>
      <c r="C57" s="139"/>
      <c r="D57" s="283" t="s">
        <v>1680</v>
      </c>
      <c r="E57" s="284" t="s">
        <v>1681</v>
      </c>
      <c r="F57" s="128" t="s">
        <v>1655</v>
      </c>
      <c r="G57" s="128" t="s">
        <v>1646</v>
      </c>
      <c r="H57" s="128" t="s">
        <v>1646</v>
      </c>
      <c r="I57" s="277" t="s">
        <v>1604</v>
      </c>
      <c r="J57" s="277" t="s">
        <v>146</v>
      </c>
      <c r="K57" s="128" t="s">
        <v>146</v>
      </c>
      <c r="L57" s="128"/>
      <c r="M57" s="130"/>
    </row>
    <row r="58" spans="2:13" ht="31.9" customHeight="1" x14ac:dyDescent="0.3">
      <c r="B58" s="139"/>
      <c r="C58" s="139"/>
      <c r="D58" s="283"/>
      <c r="E58" s="284"/>
      <c r="F58" s="128"/>
      <c r="G58" s="128"/>
      <c r="H58" s="128"/>
      <c r="I58" s="277"/>
      <c r="J58" s="128"/>
      <c r="K58" s="131"/>
      <c r="L58" s="131"/>
      <c r="M58" s="130"/>
    </row>
    <row r="59" spans="2:13" ht="30" customHeight="1" x14ac:dyDescent="0.3">
      <c r="B59" s="128"/>
      <c r="C59" s="128"/>
      <c r="D59" s="183" t="s">
        <v>146</v>
      </c>
      <c r="E59" s="217" t="s">
        <v>146</v>
      </c>
      <c r="F59" s="128"/>
      <c r="G59" s="128"/>
      <c r="H59" s="128"/>
      <c r="I59" s="129"/>
      <c r="J59" s="128"/>
      <c r="K59" s="128"/>
      <c r="L59" s="128"/>
      <c r="M59" s="128"/>
    </row>
    <row r="60" spans="2:13" ht="30" customHeight="1" x14ac:dyDescent="0.3">
      <c r="B60" s="189" t="s">
        <v>147</v>
      </c>
      <c r="C60" s="189"/>
      <c r="D60" s="278"/>
      <c r="E60" s="279"/>
      <c r="F60" s="280"/>
      <c r="G60" s="280"/>
      <c r="H60" s="280"/>
      <c r="I60" s="281"/>
      <c r="J60" s="280"/>
      <c r="K60" s="280"/>
      <c r="L60" s="280"/>
      <c r="M60" s="280"/>
    </row>
    <row r="61" spans="2:13" ht="30" customHeight="1" x14ac:dyDescent="0.3">
      <c r="B61" s="139"/>
      <c r="C61" s="139"/>
      <c r="D61" s="278"/>
      <c r="E61" s="279"/>
      <c r="F61" s="280"/>
      <c r="G61" s="280"/>
      <c r="H61" s="280"/>
      <c r="I61" s="281"/>
      <c r="J61" s="280"/>
      <c r="K61" s="280"/>
      <c r="L61" s="280"/>
      <c r="M61" s="280"/>
    </row>
    <row r="62" spans="2:13" ht="30" customHeight="1" x14ac:dyDescent="0.3">
      <c r="B62" s="140"/>
      <c r="C62" s="140"/>
      <c r="D62" s="278"/>
      <c r="E62" s="279"/>
      <c r="F62" s="280"/>
      <c r="G62" s="280"/>
      <c r="H62" s="280"/>
      <c r="I62" s="281"/>
      <c r="J62" s="280"/>
      <c r="K62" s="280"/>
      <c r="L62" s="280"/>
      <c r="M62" s="280"/>
    </row>
    <row r="63" spans="2:13" ht="30" customHeight="1" x14ac:dyDescent="0.3">
      <c r="B63" s="267" t="s">
        <v>5785</v>
      </c>
      <c r="C63" s="275"/>
      <c r="D63" s="275"/>
      <c r="E63" s="268"/>
      <c r="F63" s="268"/>
      <c r="G63" s="268"/>
      <c r="H63" s="268"/>
      <c r="I63" s="268"/>
      <c r="J63" s="268"/>
      <c r="K63" s="268"/>
      <c r="L63" s="268"/>
      <c r="M63" s="269"/>
    </row>
    <row r="64" spans="2:13" ht="48" customHeight="1" x14ac:dyDescent="0.3">
      <c r="B64" s="136" t="s">
        <v>5786</v>
      </c>
      <c r="C64" s="136"/>
      <c r="D64" s="136" t="s">
        <v>5782</v>
      </c>
      <c r="E64" s="136" t="s">
        <v>5783</v>
      </c>
      <c r="F64" s="193" t="s">
        <v>367</v>
      </c>
      <c r="G64" s="137" t="s">
        <v>1602</v>
      </c>
      <c r="H64" s="136" t="s">
        <v>1603</v>
      </c>
      <c r="I64" s="136" t="s">
        <v>1604</v>
      </c>
      <c r="J64" s="136" t="s">
        <v>1605</v>
      </c>
      <c r="K64" s="136" t="s">
        <v>1097</v>
      </c>
      <c r="L64" s="136"/>
      <c r="M64" s="137" t="s">
        <v>20</v>
      </c>
    </row>
    <row r="65" spans="2:13" ht="12.75" customHeight="1" x14ac:dyDescent="0.3">
      <c r="B65" s="136"/>
      <c r="C65" s="136"/>
      <c r="D65" s="136"/>
      <c r="E65" s="136"/>
      <c r="F65" s="193"/>
      <c r="G65" s="137"/>
      <c r="H65" s="136"/>
      <c r="I65" s="136"/>
      <c r="J65" s="136"/>
      <c r="K65" s="136"/>
      <c r="L65" s="136"/>
      <c r="M65" s="137"/>
    </row>
    <row r="66" spans="2:13" ht="31.9" customHeight="1" x14ac:dyDescent="0.3">
      <c r="B66" s="328"/>
      <c r="C66" s="306" t="s">
        <v>5784</v>
      </c>
      <c r="D66" s="283" t="s">
        <v>1683</v>
      </c>
      <c r="E66" s="284" t="s">
        <v>1684</v>
      </c>
      <c r="F66" s="131" t="s">
        <v>1685</v>
      </c>
      <c r="G66" s="128" t="s">
        <v>1609</v>
      </c>
      <c r="H66" s="128" t="s">
        <v>1609</v>
      </c>
      <c r="I66" s="277" t="s">
        <v>146</v>
      </c>
      <c r="J66" s="277" t="s">
        <v>146</v>
      </c>
      <c r="K66" s="131" t="s">
        <v>1610</v>
      </c>
      <c r="L66" s="131"/>
      <c r="M66" s="130"/>
    </row>
    <row r="67" spans="2:13" ht="31.9" customHeight="1" x14ac:dyDescent="0.3">
      <c r="B67" s="329"/>
      <c r="C67" s="282"/>
      <c r="D67" s="283" t="s">
        <v>1686</v>
      </c>
      <c r="E67" s="284" t="s">
        <v>1687</v>
      </c>
      <c r="F67" s="131" t="s">
        <v>1685</v>
      </c>
      <c r="G67" s="128" t="s">
        <v>1609</v>
      </c>
      <c r="H67" s="128" t="s">
        <v>1609</v>
      </c>
      <c r="I67" s="277" t="s">
        <v>1604</v>
      </c>
      <c r="J67" s="277" t="s">
        <v>146</v>
      </c>
      <c r="K67" s="131" t="s">
        <v>1610</v>
      </c>
      <c r="L67" s="131"/>
      <c r="M67" s="130"/>
    </row>
    <row r="68" spans="2:13" ht="31.9" customHeight="1" x14ac:dyDescent="0.3">
      <c r="B68" s="139"/>
      <c r="C68" s="139"/>
      <c r="D68" s="283" t="s">
        <v>1688</v>
      </c>
      <c r="E68" s="284" t="s">
        <v>1689</v>
      </c>
      <c r="F68" s="131" t="s">
        <v>1685</v>
      </c>
      <c r="G68" s="128" t="s">
        <v>1609</v>
      </c>
      <c r="H68" s="128" t="s">
        <v>1609</v>
      </c>
      <c r="I68" s="277" t="s">
        <v>146</v>
      </c>
      <c r="J68" s="277" t="s">
        <v>1605</v>
      </c>
      <c r="K68" s="131" t="s">
        <v>1610</v>
      </c>
      <c r="L68" s="131"/>
      <c r="M68" s="130"/>
    </row>
    <row r="69" spans="2:13" ht="31.9" customHeight="1" x14ac:dyDescent="0.3">
      <c r="B69" s="139"/>
      <c r="C69" s="139"/>
      <c r="D69" s="283" t="s">
        <v>1690</v>
      </c>
      <c r="E69" s="284" t="s">
        <v>1691</v>
      </c>
      <c r="F69" s="131" t="s">
        <v>1685</v>
      </c>
      <c r="G69" s="128" t="s">
        <v>1609</v>
      </c>
      <c r="H69" s="128" t="s">
        <v>1609</v>
      </c>
      <c r="I69" s="277" t="s">
        <v>1604</v>
      </c>
      <c r="J69" s="277" t="s">
        <v>1605</v>
      </c>
      <c r="K69" s="131" t="s">
        <v>1610</v>
      </c>
      <c r="L69" s="131"/>
      <c r="M69" s="130"/>
    </row>
    <row r="70" spans="2:13" ht="31.9" customHeight="1" x14ac:dyDescent="0.3">
      <c r="B70" s="139"/>
      <c r="C70" s="139"/>
      <c r="D70" s="283"/>
      <c r="E70" s="284"/>
      <c r="F70" s="128"/>
      <c r="G70" s="128"/>
      <c r="H70" s="128"/>
      <c r="I70" s="277"/>
      <c r="J70" s="128"/>
      <c r="K70" s="131"/>
      <c r="L70" s="131"/>
      <c r="M70" s="130"/>
    </row>
    <row r="71" spans="2:13" ht="31.9" customHeight="1" x14ac:dyDescent="0.3">
      <c r="B71" s="139"/>
      <c r="C71" s="139"/>
      <c r="D71" s="283" t="s">
        <v>1692</v>
      </c>
      <c r="E71" s="284" t="s">
        <v>1663</v>
      </c>
      <c r="F71" s="131" t="s">
        <v>1685</v>
      </c>
      <c r="G71" s="128" t="s">
        <v>1609</v>
      </c>
      <c r="H71" s="128" t="s">
        <v>1609</v>
      </c>
      <c r="I71" s="277" t="s">
        <v>146</v>
      </c>
      <c r="J71" s="277" t="s">
        <v>146</v>
      </c>
      <c r="K71" s="131" t="s">
        <v>1610</v>
      </c>
      <c r="L71" s="131"/>
      <c r="M71" s="130"/>
    </row>
    <row r="72" spans="2:13" ht="31.9" customHeight="1" x14ac:dyDescent="0.3">
      <c r="B72" s="139"/>
      <c r="C72" s="139"/>
      <c r="D72" s="283" t="s">
        <v>1693</v>
      </c>
      <c r="E72" s="284" t="s">
        <v>1665</v>
      </c>
      <c r="F72" s="131" t="s">
        <v>1685</v>
      </c>
      <c r="G72" s="128" t="s">
        <v>1609</v>
      </c>
      <c r="H72" s="128" t="s">
        <v>1609</v>
      </c>
      <c r="I72" s="277" t="s">
        <v>146</v>
      </c>
      <c r="J72" s="277" t="s">
        <v>1605</v>
      </c>
      <c r="K72" s="131" t="s">
        <v>1610</v>
      </c>
      <c r="L72" s="131"/>
      <c r="M72" s="130"/>
    </row>
    <row r="73" spans="2:13" ht="31.9" customHeight="1" x14ac:dyDescent="0.3">
      <c r="B73" s="139"/>
      <c r="C73" s="139"/>
      <c r="D73" s="283"/>
      <c r="E73" s="284"/>
      <c r="F73" s="128"/>
      <c r="G73" s="128"/>
      <c r="H73" s="128"/>
      <c r="I73" s="277"/>
      <c r="J73" s="128"/>
      <c r="K73" s="131"/>
      <c r="L73" s="131"/>
      <c r="M73" s="130"/>
    </row>
    <row r="74" spans="2:13" ht="31.9" customHeight="1" x14ac:dyDescent="0.3">
      <c r="B74" s="139"/>
      <c r="C74" s="139"/>
      <c r="D74" s="283"/>
      <c r="E74" s="284"/>
      <c r="F74" s="128"/>
      <c r="G74" s="128"/>
      <c r="H74" s="128"/>
      <c r="I74" s="277"/>
      <c r="J74" s="128"/>
      <c r="K74" s="131"/>
      <c r="L74" s="131"/>
      <c r="M74" s="130"/>
    </row>
    <row r="75" spans="2:13" ht="31.9" customHeight="1" x14ac:dyDescent="0.3">
      <c r="B75" s="139"/>
      <c r="C75" s="139"/>
      <c r="D75" s="183"/>
      <c r="E75" s="276"/>
      <c r="F75" s="128"/>
      <c r="G75" s="128"/>
      <c r="H75" s="128"/>
      <c r="I75" s="277"/>
      <c r="J75" s="128"/>
      <c r="K75" s="128"/>
      <c r="L75" s="128"/>
      <c r="M75" s="130"/>
    </row>
    <row r="76" spans="2:13" ht="30" customHeight="1" x14ac:dyDescent="0.3">
      <c r="B76" s="128"/>
      <c r="C76" s="128"/>
      <c r="D76" s="183" t="s">
        <v>146</v>
      </c>
      <c r="E76" s="217" t="s">
        <v>146</v>
      </c>
      <c r="F76" s="128"/>
      <c r="G76" s="128"/>
      <c r="H76" s="128"/>
      <c r="I76" s="129"/>
      <c r="J76" s="128"/>
      <c r="K76" s="128"/>
      <c r="L76" s="128"/>
      <c r="M76" s="128"/>
    </row>
    <row r="77" spans="2:13" ht="30" customHeight="1" x14ac:dyDescent="0.3">
      <c r="B77" s="189" t="s">
        <v>147</v>
      </c>
      <c r="C77" s="189"/>
      <c r="D77" s="278"/>
      <c r="E77" s="279"/>
      <c r="F77" s="280"/>
      <c r="G77" s="280"/>
      <c r="H77" s="280"/>
      <c r="I77" s="281"/>
      <c r="J77" s="280"/>
      <c r="K77" s="280"/>
      <c r="L77" s="280"/>
      <c r="M77" s="280"/>
    </row>
    <row r="78" spans="2:13" ht="30" customHeight="1" x14ac:dyDescent="0.3">
      <c r="B78" s="139"/>
      <c r="C78" s="139"/>
      <c r="D78" s="278"/>
      <c r="E78" s="279"/>
      <c r="F78" s="280"/>
      <c r="G78" s="280"/>
      <c r="H78" s="280"/>
      <c r="I78" s="281"/>
      <c r="J78" s="280"/>
      <c r="K78" s="280"/>
      <c r="L78" s="280"/>
      <c r="M78" s="280"/>
    </row>
    <row r="79" spans="2:13" ht="30" customHeight="1" x14ac:dyDescent="0.3">
      <c r="B79" s="140"/>
      <c r="C79" s="140"/>
      <c r="D79" s="278"/>
      <c r="E79" s="279"/>
      <c r="F79" s="280"/>
      <c r="G79" s="280"/>
      <c r="H79" s="280"/>
      <c r="I79" s="281"/>
      <c r="J79" s="280"/>
      <c r="K79" s="280"/>
      <c r="L79" s="280"/>
      <c r="M79" s="280"/>
    </row>
    <row r="80" spans="2:13" ht="30" customHeight="1" x14ac:dyDescent="0.3">
      <c r="B80" s="267" t="s">
        <v>1694</v>
      </c>
      <c r="C80" s="275"/>
      <c r="D80" s="275"/>
      <c r="E80" s="268"/>
      <c r="F80" s="268"/>
      <c r="G80" s="268"/>
      <c r="H80" s="268"/>
      <c r="I80" s="268"/>
      <c r="J80" s="268"/>
      <c r="K80" s="268"/>
      <c r="L80" s="268"/>
      <c r="M80" s="269"/>
    </row>
    <row r="81" spans="2:13" ht="48" customHeight="1" x14ac:dyDescent="0.3">
      <c r="B81" s="136" t="s">
        <v>5781</v>
      </c>
      <c r="C81" s="136"/>
      <c r="D81" s="136" t="s">
        <v>5782</v>
      </c>
      <c r="E81" s="136" t="s">
        <v>5783</v>
      </c>
      <c r="F81" s="193" t="s">
        <v>367</v>
      </c>
      <c r="G81" s="137" t="s">
        <v>1602</v>
      </c>
      <c r="H81" s="136" t="s">
        <v>1603</v>
      </c>
      <c r="I81" s="136" t="s">
        <v>1695</v>
      </c>
      <c r="J81" s="136"/>
      <c r="K81" s="136" t="s">
        <v>1097</v>
      </c>
      <c r="L81" s="136"/>
      <c r="M81" s="137" t="s">
        <v>20</v>
      </c>
    </row>
    <row r="82" spans="2:13" ht="12.75" customHeight="1" x14ac:dyDescent="0.3">
      <c r="B82" s="136"/>
      <c r="C82" s="136"/>
      <c r="D82" s="136"/>
      <c r="E82" s="136"/>
      <c r="F82" s="193"/>
      <c r="G82" s="137"/>
      <c r="H82" s="136"/>
      <c r="I82" s="136"/>
      <c r="J82" s="136"/>
      <c r="K82" s="136"/>
      <c r="L82" s="136"/>
      <c r="M82" s="137"/>
    </row>
    <row r="83" spans="2:13" ht="31.9" customHeight="1" x14ac:dyDescent="0.3">
      <c r="B83" s="257"/>
      <c r="C83" s="257" t="s">
        <v>5797</v>
      </c>
      <c r="D83" s="283" t="s">
        <v>1696</v>
      </c>
      <c r="E83" s="284" t="s">
        <v>1697</v>
      </c>
      <c r="F83" s="128"/>
      <c r="G83" s="128" t="s">
        <v>1609</v>
      </c>
      <c r="H83" s="128" t="s">
        <v>1609</v>
      </c>
      <c r="I83" s="277" t="s">
        <v>1698</v>
      </c>
      <c r="J83" s="128"/>
      <c r="K83" s="131" t="s">
        <v>1610</v>
      </c>
      <c r="L83" s="128"/>
      <c r="M83" s="130"/>
    </row>
    <row r="84" spans="2:13" ht="31.9" customHeight="1" x14ac:dyDescent="0.3">
      <c r="B84" s="282"/>
      <c r="C84" s="282"/>
      <c r="D84" s="283" t="s">
        <v>1699</v>
      </c>
      <c r="E84" s="284" t="s">
        <v>1700</v>
      </c>
      <c r="F84" s="128"/>
      <c r="G84" s="128" t="s">
        <v>1609</v>
      </c>
      <c r="H84" s="128" t="s">
        <v>1609</v>
      </c>
      <c r="I84" s="277" t="s">
        <v>1701</v>
      </c>
      <c r="J84" s="128"/>
      <c r="K84" s="131" t="s">
        <v>1610</v>
      </c>
      <c r="L84" s="128"/>
      <c r="M84" s="130"/>
    </row>
    <row r="85" spans="2:13" ht="31.9" customHeight="1" x14ac:dyDescent="0.3">
      <c r="B85" s="282"/>
      <c r="C85" s="282"/>
      <c r="D85" s="283" t="s">
        <v>1702</v>
      </c>
      <c r="E85" s="284" t="s">
        <v>1703</v>
      </c>
      <c r="F85" s="128"/>
      <c r="G85" s="128" t="s">
        <v>1609</v>
      </c>
      <c r="H85" s="128" t="s">
        <v>1609</v>
      </c>
      <c r="I85" s="277" t="s">
        <v>1698</v>
      </c>
      <c r="J85" s="128"/>
      <c r="K85" s="131" t="s">
        <v>1704</v>
      </c>
      <c r="L85" s="128"/>
      <c r="M85" s="130"/>
    </row>
    <row r="86" spans="2:13" ht="31.9" customHeight="1" x14ac:dyDescent="0.3">
      <c r="B86" s="282"/>
      <c r="C86" s="282"/>
      <c r="D86" s="283" t="s">
        <v>1705</v>
      </c>
      <c r="E86" s="284" t="s">
        <v>1706</v>
      </c>
      <c r="F86" s="128"/>
      <c r="G86" s="128" t="s">
        <v>1609</v>
      </c>
      <c r="H86" s="128" t="s">
        <v>1609</v>
      </c>
      <c r="I86" s="277" t="s">
        <v>1701</v>
      </c>
      <c r="J86" s="128"/>
      <c r="K86" s="131" t="s">
        <v>1704</v>
      </c>
      <c r="L86" s="128"/>
      <c r="M86" s="130"/>
    </row>
    <row r="87" spans="2:13" ht="31.9" customHeight="1" x14ac:dyDescent="0.3">
      <c r="B87" s="282"/>
      <c r="C87" s="282"/>
      <c r="D87" s="283" t="s">
        <v>1707</v>
      </c>
      <c r="E87" s="284" t="s">
        <v>1708</v>
      </c>
      <c r="F87" s="128"/>
      <c r="G87" s="128" t="s">
        <v>1628</v>
      </c>
      <c r="H87" s="128" t="s">
        <v>1628</v>
      </c>
      <c r="I87" s="277" t="s">
        <v>1698</v>
      </c>
      <c r="J87" s="128"/>
      <c r="K87" s="128" t="s">
        <v>146</v>
      </c>
      <c r="L87" s="128"/>
      <c r="M87" s="130"/>
    </row>
    <row r="88" spans="2:13" ht="31.9" customHeight="1" x14ac:dyDescent="0.3">
      <c r="B88" s="282"/>
      <c r="C88" s="282"/>
      <c r="D88" s="283" t="s">
        <v>1709</v>
      </c>
      <c r="E88" s="284" t="s">
        <v>1710</v>
      </c>
      <c r="F88" s="128"/>
      <c r="G88" s="128" t="s">
        <v>1628</v>
      </c>
      <c r="H88" s="128" t="s">
        <v>1628</v>
      </c>
      <c r="I88" s="277" t="s">
        <v>1701</v>
      </c>
      <c r="J88" s="128"/>
      <c r="K88" s="128" t="s">
        <v>146</v>
      </c>
      <c r="L88" s="128"/>
      <c r="M88" s="130"/>
    </row>
    <row r="89" spans="2:13" ht="31.9" customHeight="1" x14ac:dyDescent="0.3">
      <c r="B89" s="282"/>
      <c r="C89" s="282"/>
      <c r="D89" s="283"/>
      <c r="E89" s="284"/>
      <c r="F89" s="128"/>
      <c r="G89" s="128"/>
      <c r="H89" s="128"/>
      <c r="I89" s="277"/>
      <c r="J89" s="128"/>
      <c r="K89" s="131"/>
      <c r="L89" s="128"/>
      <c r="M89" s="130"/>
    </row>
    <row r="90" spans="2:13" ht="31.9" customHeight="1" x14ac:dyDescent="0.3">
      <c r="B90" s="282"/>
      <c r="C90" s="282" t="s">
        <v>5798</v>
      </c>
      <c r="D90" s="283" t="s">
        <v>1711</v>
      </c>
      <c r="E90" s="284" t="s">
        <v>1712</v>
      </c>
      <c r="F90" s="128"/>
      <c r="G90" s="128" t="s">
        <v>1609</v>
      </c>
      <c r="H90" s="128" t="s">
        <v>1609</v>
      </c>
      <c r="I90" s="277" t="s">
        <v>1698</v>
      </c>
      <c r="J90" s="128"/>
      <c r="K90" s="131" t="s">
        <v>1610</v>
      </c>
      <c r="L90" s="131"/>
      <c r="M90" s="130"/>
    </row>
    <row r="91" spans="2:13" ht="31.9" customHeight="1" x14ac:dyDescent="0.3">
      <c r="B91" s="282"/>
      <c r="C91" s="282"/>
      <c r="D91" s="283" t="s">
        <v>1713</v>
      </c>
      <c r="E91" s="284" t="s">
        <v>1714</v>
      </c>
      <c r="F91" s="128"/>
      <c r="G91" s="128" t="s">
        <v>1609</v>
      </c>
      <c r="H91" s="128" t="s">
        <v>1609</v>
      </c>
      <c r="I91" s="277" t="s">
        <v>1701</v>
      </c>
      <c r="J91" s="128"/>
      <c r="K91" s="131" t="s">
        <v>1610</v>
      </c>
      <c r="L91" s="131"/>
      <c r="M91" s="130"/>
    </row>
    <row r="92" spans="2:13" ht="31.9" customHeight="1" x14ac:dyDescent="0.3">
      <c r="B92" s="282"/>
      <c r="C92" s="282"/>
      <c r="D92" s="283" t="s">
        <v>1715</v>
      </c>
      <c r="E92" s="284" t="s">
        <v>1716</v>
      </c>
      <c r="F92" s="128"/>
      <c r="G92" s="128" t="s">
        <v>1628</v>
      </c>
      <c r="H92" s="128" t="s">
        <v>1628</v>
      </c>
      <c r="I92" s="277" t="s">
        <v>1698</v>
      </c>
      <c r="J92" s="128"/>
      <c r="K92" s="128" t="s">
        <v>146</v>
      </c>
      <c r="L92" s="128"/>
      <c r="M92" s="130"/>
    </row>
    <row r="93" spans="2:13" ht="31.9" customHeight="1" x14ac:dyDescent="0.3">
      <c r="B93" s="282"/>
      <c r="C93" s="282"/>
      <c r="D93" s="283" t="s">
        <v>1717</v>
      </c>
      <c r="E93" s="284" t="s">
        <v>1718</v>
      </c>
      <c r="F93" s="128"/>
      <c r="G93" s="128" t="s">
        <v>1628</v>
      </c>
      <c r="H93" s="128" t="s">
        <v>1628</v>
      </c>
      <c r="I93" s="277" t="s">
        <v>1701</v>
      </c>
      <c r="J93" s="128"/>
      <c r="K93" s="128" t="s">
        <v>146</v>
      </c>
      <c r="L93" s="128"/>
      <c r="M93" s="130"/>
    </row>
    <row r="94" spans="2:13" ht="31.9" customHeight="1" x14ac:dyDescent="0.3">
      <c r="B94" s="282"/>
      <c r="C94" s="282"/>
      <c r="D94" s="283" t="s">
        <v>1719</v>
      </c>
      <c r="E94" s="284" t="s">
        <v>1720</v>
      </c>
      <c r="F94" s="128"/>
      <c r="G94" s="128" t="s">
        <v>1639</v>
      </c>
      <c r="H94" s="128" t="s">
        <v>1640</v>
      </c>
      <c r="I94" s="277" t="s">
        <v>1698</v>
      </c>
      <c r="J94" s="128"/>
      <c r="K94" s="128" t="s">
        <v>146</v>
      </c>
      <c r="L94" s="128"/>
      <c r="M94" s="313" t="s">
        <v>1721</v>
      </c>
    </row>
    <row r="95" spans="2:13" ht="31.9" customHeight="1" x14ac:dyDescent="0.3">
      <c r="B95" s="282"/>
      <c r="C95" s="282"/>
      <c r="D95" s="283" t="s">
        <v>1722</v>
      </c>
      <c r="E95" s="284" t="s">
        <v>1720</v>
      </c>
      <c r="F95" s="128"/>
      <c r="G95" s="128" t="s">
        <v>1639</v>
      </c>
      <c r="H95" s="128" t="s">
        <v>1640</v>
      </c>
      <c r="I95" s="277" t="s">
        <v>1701</v>
      </c>
      <c r="J95" s="128"/>
      <c r="K95" s="128" t="s">
        <v>146</v>
      </c>
      <c r="L95" s="128"/>
      <c r="M95" s="313" t="s">
        <v>1721</v>
      </c>
    </row>
    <row r="96" spans="2:13" ht="31.9" customHeight="1" x14ac:dyDescent="0.3">
      <c r="B96" s="282"/>
      <c r="C96" s="282"/>
      <c r="D96" s="283"/>
      <c r="E96" s="284"/>
      <c r="F96" s="128"/>
      <c r="G96" s="128"/>
      <c r="H96" s="128"/>
      <c r="I96" s="277"/>
      <c r="J96" s="128"/>
      <c r="K96" s="128"/>
      <c r="L96" s="128"/>
      <c r="M96" s="130"/>
    </row>
    <row r="97" spans="2:13" ht="31.9" customHeight="1" x14ac:dyDescent="0.3">
      <c r="B97" s="282"/>
      <c r="C97" s="282" t="s">
        <v>4598</v>
      </c>
      <c r="D97" s="283" t="s">
        <v>1723</v>
      </c>
      <c r="E97" s="284" t="s">
        <v>1724</v>
      </c>
      <c r="F97" s="128"/>
      <c r="G97" s="128" t="s">
        <v>1609</v>
      </c>
      <c r="H97" s="128" t="s">
        <v>1609</v>
      </c>
      <c r="I97" s="128" t="s">
        <v>146</v>
      </c>
      <c r="J97" s="128"/>
      <c r="K97" s="128" t="s">
        <v>146</v>
      </c>
      <c r="L97" s="128"/>
      <c r="M97" s="130"/>
    </row>
    <row r="98" spans="2:13" ht="31.9" customHeight="1" x14ac:dyDescent="0.3">
      <c r="B98" s="282"/>
      <c r="C98" s="282"/>
      <c r="D98" s="283"/>
      <c r="E98" s="284"/>
      <c r="F98" s="128"/>
      <c r="G98" s="128"/>
      <c r="H98" s="128"/>
      <c r="I98" s="277"/>
      <c r="J98" s="128"/>
      <c r="K98" s="128"/>
      <c r="L98" s="128"/>
      <c r="M98" s="130"/>
    </row>
    <row r="99" spans="2:13" ht="31.9" customHeight="1" x14ac:dyDescent="0.3">
      <c r="B99" s="282"/>
      <c r="C99" s="282" t="s">
        <v>5799</v>
      </c>
      <c r="D99" s="283" t="s">
        <v>1725</v>
      </c>
      <c r="E99" s="284" t="s">
        <v>1726</v>
      </c>
      <c r="F99" s="128"/>
      <c r="G99" s="128" t="s">
        <v>1609</v>
      </c>
      <c r="H99" s="128" t="s">
        <v>1609</v>
      </c>
      <c r="I99" s="128" t="s">
        <v>146</v>
      </c>
      <c r="J99" s="128"/>
      <c r="K99" s="128" t="s">
        <v>146</v>
      </c>
      <c r="L99" s="128"/>
      <c r="M99" s="130"/>
    </row>
    <row r="100" spans="2:13" ht="31.9" customHeight="1" x14ac:dyDescent="0.3">
      <c r="B100" s="282"/>
      <c r="C100" s="282"/>
      <c r="D100" s="283" t="s">
        <v>1727</v>
      </c>
      <c r="E100" s="284" t="s">
        <v>1728</v>
      </c>
      <c r="F100" s="128"/>
      <c r="G100" s="128" t="s">
        <v>1628</v>
      </c>
      <c r="H100" s="128" t="s">
        <v>1628</v>
      </c>
      <c r="I100" s="128" t="s">
        <v>146</v>
      </c>
      <c r="J100" s="128"/>
      <c r="K100" s="128" t="s">
        <v>146</v>
      </c>
      <c r="L100" s="128"/>
      <c r="M100" s="130"/>
    </row>
    <row r="101" spans="2:13" ht="31.9" customHeight="1" x14ac:dyDescent="0.3">
      <c r="B101" s="282"/>
      <c r="C101" s="282"/>
      <c r="D101" s="283"/>
      <c r="E101" s="284"/>
      <c r="F101" s="128"/>
      <c r="G101" s="128"/>
      <c r="H101" s="128"/>
      <c r="I101" s="277"/>
      <c r="J101" s="128"/>
      <c r="K101" s="128"/>
      <c r="L101" s="128"/>
      <c r="M101" s="130"/>
    </row>
    <row r="102" spans="2:13" ht="31.9" customHeight="1" x14ac:dyDescent="0.3">
      <c r="B102" s="282"/>
      <c r="C102" s="282" t="s">
        <v>5800</v>
      </c>
      <c r="D102" s="283" t="s">
        <v>1729</v>
      </c>
      <c r="E102" s="284" t="s">
        <v>1730</v>
      </c>
      <c r="F102" s="128"/>
      <c r="G102" s="128" t="s">
        <v>1639</v>
      </c>
      <c r="H102" s="128" t="s">
        <v>1640</v>
      </c>
      <c r="I102" s="277" t="s">
        <v>1698</v>
      </c>
      <c r="J102" s="128"/>
      <c r="K102" s="128" t="s">
        <v>146</v>
      </c>
      <c r="L102" s="128"/>
      <c r="M102" s="130"/>
    </row>
    <row r="103" spans="2:13" ht="31.9" customHeight="1" x14ac:dyDescent="0.3">
      <c r="B103" s="282"/>
      <c r="C103" s="282"/>
      <c r="D103" s="283" t="s">
        <v>1731</v>
      </c>
      <c r="E103" s="284" t="s">
        <v>1732</v>
      </c>
      <c r="F103" s="128"/>
      <c r="G103" s="128" t="s">
        <v>1639</v>
      </c>
      <c r="H103" s="128" t="s">
        <v>1640</v>
      </c>
      <c r="I103" s="277" t="s">
        <v>1733</v>
      </c>
      <c r="J103" s="128"/>
      <c r="K103" s="128" t="s">
        <v>146</v>
      </c>
      <c r="L103" s="128"/>
      <c r="M103" s="130"/>
    </row>
    <row r="104" spans="2:13" ht="31.9" customHeight="1" x14ac:dyDescent="0.3">
      <c r="B104" s="282"/>
      <c r="C104" s="282"/>
      <c r="D104" s="283"/>
      <c r="E104" s="284"/>
      <c r="F104" s="128"/>
      <c r="G104" s="128"/>
      <c r="H104" s="128"/>
      <c r="I104" s="277"/>
      <c r="J104" s="128"/>
      <c r="K104" s="128"/>
      <c r="L104" s="128"/>
      <c r="M104" s="130"/>
    </row>
    <row r="105" spans="2:13" ht="31.9" customHeight="1" x14ac:dyDescent="0.3">
      <c r="B105" s="282"/>
      <c r="C105" s="282" t="s">
        <v>5801</v>
      </c>
      <c r="D105" s="283" t="s">
        <v>1734</v>
      </c>
      <c r="E105" s="284" t="s">
        <v>1735</v>
      </c>
      <c r="F105" s="128"/>
      <c r="G105" s="128" t="s">
        <v>1609</v>
      </c>
      <c r="H105" s="128" t="s">
        <v>1609</v>
      </c>
      <c r="I105" s="277" t="s">
        <v>1698</v>
      </c>
      <c r="J105" s="128"/>
      <c r="K105" s="128" t="s">
        <v>146</v>
      </c>
      <c r="L105" s="128"/>
      <c r="M105" s="130"/>
    </row>
    <row r="106" spans="2:13" ht="31.9" customHeight="1" x14ac:dyDescent="0.3">
      <c r="B106" s="282"/>
      <c r="C106" s="282"/>
      <c r="D106" s="283" t="s">
        <v>1736</v>
      </c>
      <c r="E106" s="284" t="s">
        <v>1737</v>
      </c>
      <c r="F106" s="128"/>
      <c r="G106" s="128" t="s">
        <v>1609</v>
      </c>
      <c r="H106" s="128" t="s">
        <v>1609</v>
      </c>
      <c r="I106" s="277" t="s">
        <v>1701</v>
      </c>
      <c r="J106" s="128"/>
      <c r="K106" s="128" t="s">
        <v>146</v>
      </c>
      <c r="L106" s="128"/>
      <c r="M106" s="130"/>
    </row>
    <row r="107" spans="2:13" ht="31.9" customHeight="1" x14ac:dyDescent="0.3">
      <c r="B107" s="282"/>
      <c r="C107" s="282"/>
      <c r="D107" s="283" t="s">
        <v>1738</v>
      </c>
      <c r="E107" s="284" t="s">
        <v>1739</v>
      </c>
      <c r="F107" s="128"/>
      <c r="G107" s="128" t="s">
        <v>1628</v>
      </c>
      <c r="H107" s="128" t="s">
        <v>1628</v>
      </c>
      <c r="I107" s="277" t="s">
        <v>1698</v>
      </c>
      <c r="J107" s="128"/>
      <c r="K107" s="128" t="s">
        <v>146</v>
      </c>
      <c r="L107" s="128"/>
      <c r="M107" s="130"/>
    </row>
    <row r="108" spans="2:13" ht="31.9" customHeight="1" x14ac:dyDescent="0.3">
      <c r="B108" s="282"/>
      <c r="C108" s="282"/>
      <c r="D108" s="283" t="s">
        <v>1740</v>
      </c>
      <c r="E108" s="284" t="s">
        <v>1741</v>
      </c>
      <c r="F108" s="128"/>
      <c r="G108" s="128" t="s">
        <v>1628</v>
      </c>
      <c r="H108" s="128" t="s">
        <v>1628</v>
      </c>
      <c r="I108" s="277" t="s">
        <v>1701</v>
      </c>
      <c r="J108" s="128"/>
      <c r="K108" s="128" t="s">
        <v>146</v>
      </c>
      <c r="L108" s="128"/>
      <c r="M108" s="130"/>
    </row>
    <row r="109" spans="2:13" ht="31.9" customHeight="1" x14ac:dyDescent="0.3">
      <c r="B109" s="282"/>
      <c r="C109" s="282"/>
      <c r="D109" s="283" t="s">
        <v>1742</v>
      </c>
      <c r="E109" s="284" t="s">
        <v>1743</v>
      </c>
      <c r="F109" s="128"/>
      <c r="G109" s="128" t="s">
        <v>1744</v>
      </c>
      <c r="H109" s="128" t="s">
        <v>1744</v>
      </c>
      <c r="I109" s="277" t="s">
        <v>1698</v>
      </c>
      <c r="J109" s="128"/>
      <c r="K109" s="128" t="s">
        <v>146</v>
      </c>
      <c r="L109" s="128"/>
      <c r="M109" s="130"/>
    </row>
    <row r="110" spans="2:13" ht="31.9" customHeight="1" x14ac:dyDescent="0.3">
      <c r="B110" s="270"/>
      <c r="C110" s="270"/>
      <c r="D110" s="283" t="s">
        <v>1745</v>
      </c>
      <c r="E110" s="284" t="s">
        <v>1746</v>
      </c>
      <c r="F110" s="128"/>
      <c r="G110" s="128" t="s">
        <v>1639</v>
      </c>
      <c r="H110" s="128" t="s">
        <v>1640</v>
      </c>
      <c r="I110" s="277" t="s">
        <v>1701</v>
      </c>
      <c r="J110" s="128"/>
      <c r="K110" s="128" t="s">
        <v>146</v>
      </c>
      <c r="L110" s="128"/>
      <c r="M110" s="313" t="s">
        <v>1721</v>
      </c>
    </row>
    <row r="111" spans="2:13" ht="31.9" customHeight="1" x14ac:dyDescent="0.3">
      <c r="B111" s="270"/>
      <c r="C111" s="270"/>
      <c r="D111" s="283"/>
      <c r="E111" s="284"/>
      <c r="F111" s="128"/>
      <c r="G111" s="128"/>
      <c r="H111" s="128"/>
      <c r="I111" s="277"/>
      <c r="J111" s="128"/>
      <c r="K111" s="128"/>
      <c r="L111" s="128"/>
      <c r="M111" s="130"/>
    </row>
    <row r="112" spans="2:13" ht="31.9" customHeight="1" x14ac:dyDescent="0.3">
      <c r="B112" s="282"/>
      <c r="C112" s="282"/>
      <c r="D112" s="283"/>
      <c r="E112" s="284"/>
      <c r="F112" s="128"/>
      <c r="G112" s="128"/>
      <c r="H112" s="128"/>
      <c r="I112" s="277"/>
      <c r="J112" s="128"/>
      <c r="K112" s="131"/>
      <c r="L112" s="128"/>
      <c r="M112" s="130"/>
    </row>
    <row r="113" spans="2:13" ht="31.9" customHeight="1" x14ac:dyDescent="0.3">
      <c r="B113" s="139"/>
      <c r="C113" s="139"/>
      <c r="D113" s="283"/>
      <c r="E113" s="284"/>
      <c r="F113" s="128"/>
      <c r="G113" s="128"/>
      <c r="H113" s="128"/>
      <c r="I113" s="277"/>
      <c r="J113" s="128"/>
      <c r="K113" s="128"/>
      <c r="L113" s="128"/>
      <c r="M113" s="130"/>
    </row>
    <row r="114" spans="2:13" ht="30" customHeight="1" x14ac:dyDescent="0.3">
      <c r="B114" s="128"/>
      <c r="C114" s="128"/>
      <c r="D114" s="183" t="s">
        <v>146</v>
      </c>
      <c r="E114" s="217" t="s">
        <v>146</v>
      </c>
      <c r="F114" s="128"/>
      <c r="G114" s="128"/>
      <c r="H114" s="128"/>
      <c r="I114" s="129"/>
      <c r="J114" s="128"/>
      <c r="K114" s="128"/>
      <c r="L114" s="128"/>
      <c r="M114" s="128"/>
    </row>
    <row r="115" spans="2:13" ht="30" customHeight="1" x14ac:dyDescent="0.3">
      <c r="B115" s="189" t="s">
        <v>147</v>
      </c>
      <c r="C115" s="189"/>
      <c r="D115" s="278"/>
      <c r="E115" s="279"/>
      <c r="F115" s="280"/>
      <c r="G115" s="280"/>
      <c r="H115" s="280"/>
      <c r="I115" s="281"/>
      <c r="J115" s="280"/>
      <c r="K115" s="280"/>
      <c r="L115" s="280"/>
      <c r="M115" s="280"/>
    </row>
    <row r="116" spans="2:13" ht="30" customHeight="1" x14ac:dyDescent="0.3">
      <c r="B116" s="139"/>
      <c r="C116" s="139"/>
      <c r="D116" s="278"/>
      <c r="E116" s="279"/>
      <c r="F116" s="280"/>
      <c r="G116" s="280"/>
      <c r="H116" s="280"/>
      <c r="I116" s="281"/>
      <c r="J116" s="280"/>
      <c r="K116" s="280"/>
      <c r="L116" s="280"/>
      <c r="M116" s="280"/>
    </row>
    <row r="117" spans="2:13" ht="30" customHeight="1" x14ac:dyDescent="0.3">
      <c r="B117" s="140"/>
      <c r="C117" s="140"/>
      <c r="D117" s="278"/>
      <c r="E117" s="279"/>
      <c r="F117" s="280"/>
      <c r="G117" s="280"/>
      <c r="H117" s="280"/>
      <c r="I117" s="281"/>
      <c r="J117" s="280"/>
      <c r="K117" s="280"/>
      <c r="L117" s="280"/>
      <c r="M117" s="280"/>
    </row>
  </sheetData>
  <mergeCells count="2">
    <mergeCell ref="B39:B40"/>
    <mergeCell ref="B66:B67"/>
  </mergeCells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10ED-5951-4BBD-9AC9-C89A24AB1DAF}">
  <sheetPr>
    <tabColor theme="9" tint="-0.249977111117893"/>
  </sheetPr>
  <dimension ref="C2:AC40"/>
  <sheetViews>
    <sheetView topLeftCell="A2" zoomScale="70" zoomScaleNormal="70" workbookViewId="0">
      <pane xSplit="8" ySplit="3" topLeftCell="I5" activePane="bottomRight" state="frozen"/>
      <selection pane="topRight" activeCell="G2" sqref="G2"/>
      <selection pane="bottomLeft" activeCell="A5" sqref="A5"/>
      <selection pane="bottomRight" activeCell="N8" sqref="N8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6" width="10.25" style="126" customWidth="1"/>
    <col min="7" max="7" width="11.75" style="126" customWidth="1"/>
    <col min="8" max="8" width="19.75" style="126" customWidth="1"/>
    <col min="9" max="16" width="9.75" style="126" customWidth="1"/>
    <col min="17" max="17" width="1.625" style="126" customWidth="1"/>
    <col min="18" max="18" width="6.75" style="126" customWidth="1"/>
    <col min="19" max="19" width="11.75" style="127" customWidth="1"/>
    <col min="20" max="20" width="11.25" style="126" customWidth="1"/>
    <col min="21" max="21" width="20" style="126" customWidth="1"/>
    <col min="22" max="22" width="9.75" style="126" customWidth="1"/>
    <col min="23" max="24" width="15.75" style="126" customWidth="1"/>
    <col min="25" max="27" width="9.75" style="126" customWidth="1"/>
    <col min="28" max="29" width="15.75" style="126" customWidth="1"/>
    <col min="30" max="16384" width="8.75" style="126"/>
  </cols>
  <sheetData>
    <row r="2" spans="3:29" ht="17.25" x14ac:dyDescent="0.3">
      <c r="C2" s="203" t="s">
        <v>1747</v>
      </c>
      <c r="D2" s="208"/>
      <c r="E2" s="197"/>
      <c r="F2" s="197"/>
      <c r="G2" s="197"/>
      <c r="H2" s="196"/>
      <c r="I2" s="196"/>
      <c r="J2" s="203"/>
      <c r="K2" s="203"/>
      <c r="L2" s="196"/>
      <c r="M2" s="196"/>
      <c r="N2" s="203"/>
      <c r="O2" s="196"/>
      <c r="P2" s="196"/>
      <c r="R2" s="203" t="s">
        <v>394</v>
      </c>
      <c r="S2" s="208"/>
      <c r="T2" s="197"/>
      <c r="U2" s="196"/>
      <c r="V2" s="196"/>
      <c r="W2" s="203"/>
      <c r="X2" s="203"/>
      <c r="Y2" s="196"/>
      <c r="Z2" s="196"/>
      <c r="AA2" s="203"/>
      <c r="AB2" s="196"/>
      <c r="AC2" s="196"/>
    </row>
    <row r="3" spans="3:29" x14ac:dyDescent="0.3">
      <c r="C3" s="200"/>
      <c r="D3" s="209"/>
      <c r="S3" s="209"/>
    </row>
    <row r="4" spans="3:29" ht="30" customHeight="1" x14ac:dyDescent="0.3">
      <c r="C4" s="137" t="s">
        <v>398</v>
      </c>
      <c r="D4" s="136" t="s">
        <v>395</v>
      </c>
      <c r="E4" s="137" t="s">
        <v>397</v>
      </c>
      <c r="F4" s="136" t="s">
        <v>1093</v>
      </c>
      <c r="G4" s="136" t="s">
        <v>400</v>
      </c>
      <c r="H4" s="137" t="s">
        <v>1748</v>
      </c>
      <c r="I4" s="136" t="s">
        <v>1749</v>
      </c>
      <c r="J4" s="137" t="s">
        <v>1602</v>
      </c>
      <c r="K4" s="136" t="s">
        <v>1603</v>
      </c>
      <c r="L4" s="136" t="s">
        <v>1604</v>
      </c>
      <c r="M4" s="136" t="s">
        <v>1605</v>
      </c>
      <c r="N4" s="136" t="s">
        <v>1097</v>
      </c>
      <c r="O4" s="136" t="s">
        <v>1599</v>
      </c>
      <c r="P4" s="137" t="s">
        <v>20</v>
      </c>
      <c r="R4" s="137" t="s">
        <v>398</v>
      </c>
      <c r="S4" s="136" t="s">
        <v>395</v>
      </c>
      <c r="T4" s="137" t="s">
        <v>397</v>
      </c>
      <c r="U4" s="137" t="s">
        <v>1748</v>
      </c>
      <c r="V4" s="136" t="s">
        <v>1749</v>
      </c>
      <c r="W4" s="137" t="s">
        <v>1602</v>
      </c>
      <c r="X4" s="136" t="s">
        <v>1603</v>
      </c>
      <c r="Y4" s="136" t="s">
        <v>1604</v>
      </c>
      <c r="Z4" s="136" t="s">
        <v>1605</v>
      </c>
      <c r="AA4" s="136" t="s">
        <v>1097</v>
      </c>
      <c r="AB4" s="136" t="s">
        <v>1599</v>
      </c>
      <c r="AC4" s="137" t="s">
        <v>20</v>
      </c>
    </row>
    <row r="5" spans="3:29" ht="30" customHeight="1" x14ac:dyDescent="0.3">
      <c r="C5" s="309" t="s">
        <v>1600</v>
      </c>
      <c r="D5" s="310"/>
      <c r="E5" s="311"/>
      <c r="F5" s="311"/>
      <c r="G5" s="311"/>
      <c r="H5" s="311"/>
      <c r="I5" s="311"/>
      <c r="J5" s="311"/>
      <c r="K5" s="311"/>
      <c r="L5" s="310"/>
      <c r="M5" s="311"/>
      <c r="N5" s="311"/>
      <c r="O5" s="311"/>
      <c r="P5" s="311"/>
      <c r="R5" s="309" t="s">
        <v>1600</v>
      </c>
      <c r="S5" s="310"/>
      <c r="T5" s="311"/>
      <c r="U5" s="311"/>
      <c r="V5" s="311"/>
      <c r="W5" s="311"/>
      <c r="X5" s="311"/>
      <c r="Y5" s="311"/>
      <c r="Z5" s="311"/>
      <c r="AA5" s="310"/>
      <c r="AB5" s="311"/>
      <c r="AC5" s="311"/>
    </row>
    <row r="6" spans="3:29" ht="30" customHeight="1" x14ac:dyDescent="0.3">
      <c r="C6" s="252"/>
      <c r="D6" s="194"/>
      <c r="E6" s="194"/>
      <c r="F6" s="194"/>
      <c r="G6" s="194"/>
      <c r="H6" s="195"/>
      <c r="I6" s="195"/>
      <c r="J6" s="195"/>
      <c r="K6" s="195"/>
      <c r="L6" s="194"/>
      <c r="M6" s="195"/>
      <c r="N6" s="195"/>
      <c r="O6" s="195"/>
      <c r="P6" s="195"/>
      <c r="R6" s="252"/>
      <c r="S6" s="194"/>
      <c r="T6" s="194"/>
      <c r="U6" s="195"/>
      <c r="V6" s="195"/>
      <c r="W6" s="195"/>
      <c r="X6" s="195"/>
      <c r="Y6" s="194"/>
      <c r="Z6" s="195"/>
      <c r="AA6" s="195"/>
      <c r="AB6" s="195"/>
      <c r="AC6" s="195"/>
    </row>
    <row r="7" spans="3:29" ht="130.15" customHeight="1" x14ac:dyDescent="0.3">
      <c r="C7" s="181" t="s">
        <v>465</v>
      </c>
      <c r="D7" s="131" t="s">
        <v>694</v>
      </c>
      <c r="E7" s="131"/>
      <c r="F7" s="131" t="s">
        <v>1750</v>
      </c>
      <c r="G7" s="131" t="str">
        <f>VLOOKUP($F7,'Door Style No'!$D$9:$E$32,2,FALSE)</f>
        <v>Steel Door_Single</v>
      </c>
      <c r="H7" s="288"/>
      <c r="I7" s="131" t="str">
        <f>VLOOKUP($F7,'Door Style No'!$D$9:$L$32,3,FALSE)</f>
        <v>W1000 x H2100</v>
      </c>
      <c r="J7" s="131" t="str">
        <f>VLOOKUP($F7,'Door Style No'!$D$9:$L$32,4,FALSE)</f>
        <v>Steel</v>
      </c>
      <c r="K7" s="131" t="str">
        <f>VLOOKUP($F7,'Door Style No'!$D$9:$L$32,5,FALSE)</f>
        <v>Steel</v>
      </c>
      <c r="L7" s="131" t="str">
        <f>VLOOKUP($F7,'Door Style No'!$D$9:$L$32,6,FALSE)</f>
        <v>N.A</v>
      </c>
      <c r="M7" s="131" t="str">
        <f>VLOOKUP($F7,'Door Style No'!$D$9:$L$32,7,FALSE)</f>
        <v>N.A</v>
      </c>
      <c r="N7" s="289"/>
      <c r="O7" s="288"/>
      <c r="P7" s="181"/>
      <c r="R7" s="181" t="s">
        <v>465</v>
      </c>
      <c r="S7" s="131" t="s">
        <v>694</v>
      </c>
      <c r="T7" s="131" t="s">
        <v>1751</v>
      </c>
      <c r="U7" s="288"/>
      <c r="V7" s="288" t="s">
        <v>1752</v>
      </c>
      <c r="W7" s="289" t="s">
        <v>1753</v>
      </c>
      <c r="X7" s="289" t="s">
        <v>1754</v>
      </c>
      <c r="Y7" s="288" t="s">
        <v>146</v>
      </c>
      <c r="Z7" s="288" t="s">
        <v>146</v>
      </c>
      <c r="AA7" s="289" t="s">
        <v>1755</v>
      </c>
      <c r="AB7" s="291" t="s">
        <v>1756</v>
      </c>
      <c r="AC7" s="288" t="s">
        <v>1757</v>
      </c>
    </row>
    <row r="8" spans="3:29" ht="130.15" customHeight="1" x14ac:dyDescent="0.3">
      <c r="C8" s="181" t="s">
        <v>1192</v>
      </c>
      <c r="D8" s="131" t="s">
        <v>1214</v>
      </c>
      <c r="E8" s="131"/>
      <c r="F8" s="131" t="s">
        <v>1758</v>
      </c>
      <c r="G8" s="131" t="str">
        <f>VLOOKUP($F8,'Door Style No'!$D$9:$E$32,2,FALSE)</f>
        <v>Steel Door_Single_Vision</v>
      </c>
      <c r="H8" s="288"/>
      <c r="I8" s="131" t="str">
        <f>VLOOKUP($F8,'Door Style No'!$D$9:$L$32,3,FALSE)</f>
        <v>W1000 x H2100</v>
      </c>
      <c r="J8" s="131" t="str">
        <f>VLOOKUP($F8,'Door Style No'!$D$9:$L$32,4,FALSE)</f>
        <v>Steel</v>
      </c>
      <c r="K8" s="131" t="str">
        <f>VLOOKUP($F8,'Door Style No'!$D$9:$L$32,5,FALSE)</f>
        <v>Steel</v>
      </c>
      <c r="L8" s="131" t="str">
        <f>VLOOKUP($F8,'Door Style No'!$D$9:$L$32,6,FALSE)</f>
        <v>Vision</v>
      </c>
      <c r="M8" s="131" t="str">
        <f>VLOOKUP($F8,'Door Style No'!$D$9:$L$32,7,FALSE)</f>
        <v>N.A</v>
      </c>
      <c r="N8" s="289"/>
      <c r="O8" s="288"/>
      <c r="P8" s="181"/>
      <c r="R8" s="181" t="s">
        <v>1192</v>
      </c>
      <c r="S8" s="131" t="s">
        <v>1214</v>
      </c>
      <c r="T8" s="131" t="s">
        <v>1759</v>
      </c>
      <c r="U8" s="288"/>
      <c r="V8" s="288" t="s">
        <v>1608</v>
      </c>
      <c r="W8" s="289" t="s">
        <v>1760</v>
      </c>
      <c r="X8" s="289" t="s">
        <v>1760</v>
      </c>
      <c r="Y8" s="288" t="s">
        <v>1761</v>
      </c>
      <c r="Z8" s="288"/>
      <c r="AA8" s="289"/>
      <c r="AB8" s="291" t="s">
        <v>1762</v>
      </c>
      <c r="AC8" s="290"/>
    </row>
    <row r="9" spans="3:29" ht="130.15" customHeight="1" x14ac:dyDescent="0.3">
      <c r="C9" s="181" t="s">
        <v>1763</v>
      </c>
      <c r="D9" s="131" t="s">
        <v>1764</v>
      </c>
      <c r="E9" s="131"/>
      <c r="F9" s="131" t="s">
        <v>1758</v>
      </c>
      <c r="G9" s="131" t="str">
        <f>VLOOKUP($F9,'Door Style No'!$D$9:$E$32,2,FALSE)</f>
        <v>Steel Door_Single_Vision</v>
      </c>
      <c r="H9" s="288"/>
      <c r="I9" s="131" t="str">
        <f>VLOOKUP($F9,'Door Style No'!$D$9:$L$32,3,FALSE)</f>
        <v>W1000 x H2100</v>
      </c>
      <c r="J9" s="131" t="str">
        <f>VLOOKUP($F9,'Door Style No'!$D$9:$L$32,4,FALSE)</f>
        <v>Steel</v>
      </c>
      <c r="K9" s="131" t="str">
        <f>VLOOKUP($F9,'Door Style No'!$D$9:$L$32,5,FALSE)</f>
        <v>Steel</v>
      </c>
      <c r="L9" s="131" t="str">
        <f>VLOOKUP($F9,'Door Style No'!$D$9:$L$32,6,FALSE)</f>
        <v>Vision</v>
      </c>
      <c r="M9" s="131" t="str">
        <f>VLOOKUP($F9,'Door Style No'!$D$9:$L$32,7,FALSE)</f>
        <v>N.A</v>
      </c>
      <c r="N9" s="289"/>
      <c r="O9" s="288"/>
      <c r="P9" s="181"/>
      <c r="R9" s="181" t="s">
        <v>1763</v>
      </c>
      <c r="S9" s="131" t="s">
        <v>1764</v>
      </c>
      <c r="T9" s="131" t="s">
        <v>1759</v>
      </c>
      <c r="U9" s="288" t="s">
        <v>1765</v>
      </c>
      <c r="V9" s="288" t="s">
        <v>1766</v>
      </c>
      <c r="W9" s="289" t="s">
        <v>1767</v>
      </c>
      <c r="X9" s="289" t="s">
        <v>1760</v>
      </c>
      <c r="Y9" s="288" t="s">
        <v>1768</v>
      </c>
      <c r="Z9" s="288" t="s">
        <v>146</v>
      </c>
      <c r="AA9" s="289" t="s">
        <v>1769</v>
      </c>
      <c r="AB9" s="291" t="s">
        <v>1770</v>
      </c>
      <c r="AC9" s="288" t="s">
        <v>1757</v>
      </c>
    </row>
    <row r="10" spans="3:29" ht="130.15" customHeight="1" x14ac:dyDescent="0.3">
      <c r="C10" s="181" t="s">
        <v>481</v>
      </c>
      <c r="D10" s="131" t="s">
        <v>406</v>
      </c>
      <c r="E10" s="131"/>
      <c r="F10" s="131" t="s">
        <v>1771</v>
      </c>
      <c r="G10" s="131" t="str">
        <f>VLOOKUP($F10,'Door Style No'!$D$9:$E$32,2,FALSE)</f>
        <v>Steel Door_Single_Vision_Panic Bar</v>
      </c>
      <c r="H10" s="288"/>
      <c r="I10" s="131" t="str">
        <f>VLOOKUP($F10,'Door Style No'!$D$9:$L$32,3,FALSE)</f>
        <v>W1000 x H2100</v>
      </c>
      <c r="J10" s="131" t="str">
        <f>VLOOKUP($F10,'Door Style No'!$D$9:$L$32,4,FALSE)</f>
        <v>Steel</v>
      </c>
      <c r="K10" s="131" t="str">
        <f>VLOOKUP($F10,'Door Style No'!$D$9:$L$32,5,FALSE)</f>
        <v>Steel</v>
      </c>
      <c r="L10" s="131" t="str">
        <f>VLOOKUP($F10,'Door Style No'!$D$9:$L$32,6,FALSE)</f>
        <v>Vision</v>
      </c>
      <c r="M10" s="131" t="str">
        <f>VLOOKUP($F10,'Door Style No'!$D$9:$L$32,7,FALSE)</f>
        <v>Panic</v>
      </c>
      <c r="N10" s="289"/>
      <c r="O10" s="288"/>
      <c r="P10" s="181"/>
      <c r="R10" s="181" t="s">
        <v>481</v>
      </c>
      <c r="S10" s="131" t="s">
        <v>406</v>
      </c>
      <c r="T10" s="131" t="s">
        <v>1759</v>
      </c>
      <c r="U10" s="288" t="s">
        <v>1765</v>
      </c>
      <c r="V10" s="288" t="s">
        <v>1608</v>
      </c>
      <c r="W10" s="289" t="s">
        <v>1759</v>
      </c>
      <c r="X10" s="289" t="s">
        <v>1609</v>
      </c>
      <c r="Y10" s="288" t="s">
        <v>1772</v>
      </c>
      <c r="Z10" s="288" t="s">
        <v>1773</v>
      </c>
      <c r="AA10" s="289" t="s">
        <v>1774</v>
      </c>
      <c r="AB10" s="291" t="s">
        <v>1775</v>
      </c>
      <c r="AC10" s="290" t="s">
        <v>1776</v>
      </c>
    </row>
    <row r="11" spans="3:29" ht="130.15" customHeight="1" x14ac:dyDescent="0.3">
      <c r="C11" s="181" t="s">
        <v>481</v>
      </c>
      <c r="D11" s="131" t="s">
        <v>1777</v>
      </c>
      <c r="E11" s="131"/>
      <c r="F11" s="131" t="s">
        <v>1778</v>
      </c>
      <c r="G11" s="131" t="str">
        <f>VLOOKUP($F11,'Door Style No'!$D$9:$E$32,2,FALSE)</f>
        <v>Steel Door_Single for Shaft</v>
      </c>
      <c r="H11" s="288"/>
      <c r="I11" s="131" t="str">
        <f>VLOOKUP($F11,'Door Style No'!$D$9:$L$32,3,FALSE)</f>
        <v>W600 x H900
HVAC Duct Shaft</v>
      </c>
      <c r="J11" s="131" t="str">
        <f>VLOOKUP($F11,'Door Style No'!$D$9:$L$32,4,FALSE)</f>
        <v>Steel</v>
      </c>
      <c r="K11" s="131" t="str">
        <f>VLOOKUP($F11,'Door Style No'!$D$9:$L$32,5,FALSE)</f>
        <v>Steel</v>
      </c>
      <c r="L11" s="131" t="str">
        <f>VLOOKUP($F11,'Door Style No'!$D$9:$L$32,6,FALSE)</f>
        <v>N.A</v>
      </c>
      <c r="M11" s="131" t="str">
        <f>VLOOKUP($F11,'Door Style No'!$D$9:$L$32,7,FALSE)</f>
        <v>N.A</v>
      </c>
      <c r="N11" s="289"/>
      <c r="O11" s="288"/>
      <c r="P11" s="181"/>
      <c r="R11" s="181" t="s">
        <v>481</v>
      </c>
      <c r="S11" s="131" t="s">
        <v>1777</v>
      </c>
      <c r="T11" s="131" t="s">
        <v>1759</v>
      </c>
      <c r="U11" s="288"/>
      <c r="V11" s="288" t="s">
        <v>1779</v>
      </c>
      <c r="W11" s="289" t="s">
        <v>1609</v>
      </c>
      <c r="X11" s="289" t="s">
        <v>1609</v>
      </c>
      <c r="Y11" s="288" t="s">
        <v>146</v>
      </c>
      <c r="Z11" s="288" t="s">
        <v>146</v>
      </c>
      <c r="AA11" s="289" t="s">
        <v>1780</v>
      </c>
      <c r="AB11" s="291" t="s">
        <v>1781</v>
      </c>
      <c r="AC11" s="288" t="s">
        <v>1757</v>
      </c>
    </row>
    <row r="12" spans="3:29" ht="130.15" customHeight="1" x14ac:dyDescent="0.3">
      <c r="C12" s="181" t="s">
        <v>1763</v>
      </c>
      <c r="D12" s="131" t="s">
        <v>1782</v>
      </c>
      <c r="E12" s="131"/>
      <c r="F12" s="131" t="s">
        <v>1783</v>
      </c>
      <c r="G12" s="131" t="str">
        <f>VLOOKUP($F12,'Door Style No'!$D$9:$E$32,2,FALSE)</f>
        <v>Blast Resistant Door_Single_Panic Bar</v>
      </c>
      <c r="H12" s="288"/>
      <c r="I12" s="131" t="str">
        <f>VLOOKUP($F12,'Door Style No'!$D$9:$L$32,3,FALSE)</f>
        <v>W1000 x H2100</v>
      </c>
      <c r="J12" s="131" t="str">
        <f>VLOOKUP($F12,'Door Style No'!$D$9:$L$32,4,FALSE)</f>
        <v>Steel</v>
      </c>
      <c r="K12" s="131" t="str">
        <f>VLOOKUP($F12,'Door Style No'!$D$9:$L$32,5,FALSE)</f>
        <v>Steel</v>
      </c>
      <c r="L12" s="131" t="str">
        <f>VLOOKUP($F12,'Door Style No'!$D$9:$L$32,6,FALSE)</f>
        <v>N.A</v>
      </c>
      <c r="M12" s="131" t="str">
        <f>VLOOKUP($F12,'Door Style No'!$D$9:$L$32,7,FALSE)</f>
        <v>Panic</v>
      </c>
      <c r="N12" s="289"/>
      <c r="O12" s="288"/>
      <c r="P12" s="181"/>
      <c r="R12" s="181" t="s">
        <v>1763</v>
      </c>
      <c r="S12" s="131" t="s">
        <v>1782</v>
      </c>
      <c r="T12" s="131" t="s">
        <v>1784</v>
      </c>
      <c r="U12" s="288" t="s">
        <v>1765</v>
      </c>
      <c r="V12" s="288" t="s">
        <v>1766</v>
      </c>
      <c r="W12" s="289" t="s">
        <v>1785</v>
      </c>
      <c r="X12" s="289" t="s">
        <v>1760</v>
      </c>
      <c r="Y12" s="288" t="s">
        <v>146</v>
      </c>
      <c r="Z12" s="288" t="s">
        <v>1786</v>
      </c>
      <c r="AA12" s="289" t="s">
        <v>1780</v>
      </c>
      <c r="AB12" s="291" t="s">
        <v>1787</v>
      </c>
      <c r="AC12" s="180" t="s">
        <v>1788</v>
      </c>
    </row>
    <row r="13" spans="3:29" ht="130.15" customHeight="1" x14ac:dyDescent="0.3">
      <c r="C13" s="181" t="s">
        <v>465</v>
      </c>
      <c r="D13" s="131" t="s">
        <v>466</v>
      </c>
      <c r="E13" s="131"/>
      <c r="F13" s="131" t="s">
        <v>1789</v>
      </c>
      <c r="G13" s="131" t="str">
        <f>VLOOKUP($F13,'Door Style No'!$D$9:$E$32,2,FALSE)</f>
        <v>Glass Door_Single</v>
      </c>
      <c r="H13" s="288"/>
      <c r="I13" s="131" t="str">
        <f>VLOOKUP($F13,'Door Style No'!$D$9:$L$32,3,FALSE)</f>
        <v>W1000 x H2100</v>
      </c>
      <c r="J13" s="131" t="str">
        <f>VLOOKUP($F13,'Door Style No'!$D$9:$L$32,4,FALSE)</f>
        <v>Glass Door</v>
      </c>
      <c r="K13" s="131" t="str">
        <f>VLOOKUP($F13,'Door Style No'!$D$9:$L$32,5,FALSE)</f>
        <v>SST Frame</v>
      </c>
      <c r="L13" s="131" t="str">
        <f>VLOOKUP($F13,'Door Style No'!$D$9:$L$32,6,FALSE)</f>
        <v>N.A</v>
      </c>
      <c r="M13" s="131" t="str">
        <f>VLOOKUP($F13,'Door Style No'!$D$9:$L$32,7,FALSE)</f>
        <v>N.A</v>
      </c>
      <c r="N13" s="289"/>
      <c r="O13" s="288"/>
      <c r="P13" s="181"/>
      <c r="R13" s="181" t="s">
        <v>465</v>
      </c>
      <c r="S13" s="131" t="s">
        <v>466</v>
      </c>
      <c r="T13" s="229" t="s">
        <v>1643</v>
      </c>
      <c r="U13" s="288"/>
      <c r="V13" s="288" t="s">
        <v>1790</v>
      </c>
      <c r="W13" s="289" t="s">
        <v>1791</v>
      </c>
      <c r="X13" s="289"/>
      <c r="Y13" s="288"/>
      <c r="Z13" s="288"/>
      <c r="AA13" s="289"/>
      <c r="AB13" s="291" t="s">
        <v>1792</v>
      </c>
      <c r="AC13" s="288"/>
    </row>
    <row r="14" spans="3:29" ht="130.15" customHeight="1" x14ac:dyDescent="0.3">
      <c r="C14" s="181" t="s">
        <v>465</v>
      </c>
      <c r="D14" s="131" t="s">
        <v>466</v>
      </c>
      <c r="E14" s="131"/>
      <c r="F14" s="131" t="s">
        <v>1758</v>
      </c>
      <c r="G14" s="131" t="str">
        <f>VLOOKUP($F14,'Door Style No'!$D$9:$E$32,2,FALSE)</f>
        <v>Steel Door_Single_Vision</v>
      </c>
      <c r="H14" s="288"/>
      <c r="I14" s="131" t="str">
        <f>VLOOKUP($F14,'Door Style No'!$D$9:$L$32,3,FALSE)</f>
        <v>W1000 x H2100</v>
      </c>
      <c r="J14" s="131" t="str">
        <f>VLOOKUP($F14,'Door Style No'!$D$9:$L$32,4,FALSE)</f>
        <v>Steel</v>
      </c>
      <c r="K14" s="131" t="str">
        <f>VLOOKUP($F14,'Door Style No'!$D$9:$L$32,5,FALSE)</f>
        <v>Steel</v>
      </c>
      <c r="L14" s="131" t="str">
        <f>VLOOKUP($F14,'Door Style No'!$D$9:$L$32,6,FALSE)</f>
        <v>Vision</v>
      </c>
      <c r="M14" s="131" t="str">
        <f>VLOOKUP($F14,'Door Style No'!$D$9:$L$32,7,FALSE)</f>
        <v>N.A</v>
      </c>
      <c r="N14" s="289"/>
      <c r="O14" s="288"/>
      <c r="P14" s="181"/>
      <c r="R14" s="181" t="s">
        <v>465</v>
      </c>
      <c r="S14" s="131" t="s">
        <v>466</v>
      </c>
      <c r="T14" s="229" t="s">
        <v>1793</v>
      </c>
      <c r="U14" s="288"/>
      <c r="V14" s="312" t="s">
        <v>1794</v>
      </c>
      <c r="W14" s="289" t="s">
        <v>1795</v>
      </c>
      <c r="X14" s="289" t="s">
        <v>1754</v>
      </c>
      <c r="Y14" s="288"/>
      <c r="Z14" s="288"/>
      <c r="AA14" s="289"/>
      <c r="AB14" s="291" t="s">
        <v>1796</v>
      </c>
      <c r="AC14" s="288"/>
    </row>
    <row r="15" spans="3:29" ht="30" customHeight="1" x14ac:dyDescent="0.3">
      <c r="C15" s="309" t="s">
        <v>1652</v>
      </c>
      <c r="D15" s="310"/>
      <c r="E15" s="311"/>
      <c r="F15" s="311"/>
      <c r="G15" s="311"/>
      <c r="H15" s="311"/>
      <c r="I15" s="311"/>
      <c r="J15" s="311"/>
      <c r="K15" s="311"/>
      <c r="L15" s="310"/>
      <c r="M15" s="311"/>
      <c r="N15" s="311"/>
      <c r="O15" s="311"/>
      <c r="P15" s="311"/>
      <c r="R15" s="309" t="s">
        <v>1652</v>
      </c>
      <c r="S15" s="310"/>
      <c r="T15" s="311"/>
      <c r="U15" s="311"/>
      <c r="V15" s="311"/>
      <c r="W15" s="311"/>
      <c r="X15" s="311"/>
      <c r="Y15" s="311"/>
      <c r="Z15" s="311"/>
      <c r="AA15" s="310"/>
      <c r="AB15" s="311"/>
      <c r="AC15" s="311"/>
    </row>
    <row r="16" spans="3:29" ht="30" customHeight="1" x14ac:dyDescent="0.3">
      <c r="C16" s="252"/>
      <c r="D16" s="194"/>
      <c r="E16" s="194"/>
      <c r="F16" s="194"/>
      <c r="G16" s="194"/>
      <c r="H16" s="195"/>
      <c r="I16" s="195"/>
      <c r="J16" s="195"/>
      <c r="K16" s="195"/>
      <c r="L16" s="194"/>
      <c r="M16" s="195"/>
      <c r="N16" s="195"/>
      <c r="O16" s="195"/>
      <c r="P16" s="195"/>
      <c r="R16" s="252"/>
      <c r="S16" s="194"/>
      <c r="T16" s="194"/>
      <c r="U16" s="195"/>
      <c r="V16" s="195"/>
      <c r="W16" s="195"/>
      <c r="X16" s="195"/>
      <c r="Y16" s="194"/>
      <c r="Z16" s="195"/>
      <c r="AA16" s="195"/>
      <c r="AB16" s="195"/>
      <c r="AC16" s="195"/>
    </row>
    <row r="17" spans="3:29" ht="130.15" customHeight="1" x14ac:dyDescent="0.3">
      <c r="C17" s="181" t="s">
        <v>1763</v>
      </c>
      <c r="D17" s="131" t="s">
        <v>1797</v>
      </c>
      <c r="E17" s="131"/>
      <c r="F17" s="131" t="s">
        <v>1798</v>
      </c>
      <c r="G17" s="131" t="str">
        <f>VLOOKUP($F17,'Door Style No'!$D$39:$E$59,2,FALSE)</f>
        <v>Steel Door_Double</v>
      </c>
      <c r="H17" s="288"/>
      <c r="I17" s="131" t="str">
        <f>VLOOKUP($F17,'Door Style No'!$D$39:$L$59,3,FALSE)</f>
        <v>W2000 x H2100</v>
      </c>
      <c r="J17" s="131" t="str">
        <f>VLOOKUP($F17,'Door Style No'!$D$39:$L$59,4,FALSE)</f>
        <v>Steel</v>
      </c>
      <c r="K17" s="131" t="str">
        <f>VLOOKUP($F17,'Door Style No'!$D$39:$L$59,5,FALSE)</f>
        <v>Steel</v>
      </c>
      <c r="L17" s="131" t="str">
        <f>VLOOKUP($F17,'Door Style No'!$D$39:$L$59,6,FALSE)</f>
        <v>N.A</v>
      </c>
      <c r="M17" s="131" t="str">
        <f>VLOOKUP($F17,'Door Style No'!$D$39:$L$59,7,FALSE)</f>
        <v>N.A</v>
      </c>
      <c r="N17" s="289"/>
      <c r="O17" s="288"/>
      <c r="P17" s="181"/>
      <c r="R17" s="181" t="s">
        <v>1763</v>
      </c>
      <c r="S17" s="131" t="s">
        <v>1797</v>
      </c>
      <c r="T17" s="131" t="s">
        <v>1759</v>
      </c>
      <c r="U17" s="288" t="s">
        <v>1799</v>
      </c>
      <c r="V17" s="288" t="s">
        <v>1800</v>
      </c>
      <c r="W17" s="289" t="s">
        <v>1801</v>
      </c>
      <c r="X17" s="289" t="s">
        <v>1760</v>
      </c>
      <c r="Y17" s="288" t="s">
        <v>146</v>
      </c>
      <c r="Z17" s="288" t="s">
        <v>146</v>
      </c>
      <c r="AA17" s="289" t="s">
        <v>1780</v>
      </c>
      <c r="AB17" s="291" t="s">
        <v>1802</v>
      </c>
      <c r="AC17" s="288" t="s">
        <v>1757</v>
      </c>
    </row>
    <row r="18" spans="3:29" ht="130.15" customHeight="1" x14ac:dyDescent="0.3">
      <c r="C18" s="181" t="s">
        <v>465</v>
      </c>
      <c r="D18" s="131" t="s">
        <v>1803</v>
      </c>
      <c r="E18" s="131"/>
      <c r="F18" s="131" t="s">
        <v>1798</v>
      </c>
      <c r="G18" s="131" t="str">
        <f>VLOOKUP($F18,'Door Style No'!$D$39:$E$59,2,FALSE)</f>
        <v>Steel Door_Double</v>
      </c>
      <c r="H18" s="288"/>
      <c r="I18" s="131" t="str">
        <f>VLOOKUP($F18,'Door Style No'!$D$39:$L$59,3,FALSE)</f>
        <v>W2000 x H2100</v>
      </c>
      <c r="J18" s="131" t="str">
        <f>VLOOKUP($F18,'Door Style No'!$D$39:$L$59,4,FALSE)</f>
        <v>Steel</v>
      </c>
      <c r="K18" s="131" t="str">
        <f>VLOOKUP($F18,'Door Style No'!$D$39:$L$59,5,FALSE)</f>
        <v>Steel</v>
      </c>
      <c r="L18" s="131" t="str">
        <f>VLOOKUP($F18,'Door Style No'!$D$39:$L$59,6,FALSE)</f>
        <v>N.A</v>
      </c>
      <c r="M18" s="131" t="str">
        <f>VLOOKUP($F18,'Door Style No'!$D$39:$L$59,7,FALSE)</f>
        <v>N.A</v>
      </c>
      <c r="N18" s="289"/>
      <c r="O18" s="288"/>
      <c r="P18" s="181"/>
      <c r="R18" s="181" t="s">
        <v>465</v>
      </c>
      <c r="S18" s="131" t="s">
        <v>1803</v>
      </c>
      <c r="T18" s="131" t="s">
        <v>1751</v>
      </c>
      <c r="U18" s="288"/>
      <c r="V18" s="288" t="s">
        <v>1804</v>
      </c>
      <c r="W18" s="289" t="s">
        <v>1753</v>
      </c>
      <c r="X18" s="289" t="s">
        <v>1754</v>
      </c>
      <c r="Y18" s="288"/>
      <c r="Z18" s="288"/>
      <c r="AA18" s="289" t="s">
        <v>1755</v>
      </c>
      <c r="AB18" s="291" t="s">
        <v>1805</v>
      </c>
      <c r="AC18" s="180"/>
    </row>
    <row r="19" spans="3:29" ht="130.15" customHeight="1" x14ac:dyDescent="0.3">
      <c r="C19" s="181" t="s">
        <v>1192</v>
      </c>
      <c r="D19" s="131" t="s">
        <v>1214</v>
      </c>
      <c r="E19" s="131"/>
      <c r="F19" s="131" t="s">
        <v>1806</v>
      </c>
      <c r="G19" s="131" t="str">
        <f>VLOOKUP($F19,'Door Style No'!$D$39:$E$59,2,FALSE)</f>
        <v>Steel Door_Double_Vision</v>
      </c>
      <c r="H19" s="288"/>
      <c r="I19" s="131" t="str">
        <f>VLOOKUP($F19,'Door Style No'!$D$39:$L$59,3,FALSE)</f>
        <v>W2000 x H2100</v>
      </c>
      <c r="J19" s="131" t="str">
        <f>VLOOKUP($F19,'Door Style No'!$D$39:$L$59,4,FALSE)</f>
        <v>Steel</v>
      </c>
      <c r="K19" s="131" t="str">
        <f>VLOOKUP($F19,'Door Style No'!$D$39:$L$59,5,FALSE)</f>
        <v>Steel</v>
      </c>
      <c r="L19" s="131" t="str">
        <f>VLOOKUP($F19,'Door Style No'!$D$39:$L$59,6,FALSE)</f>
        <v>Vision</v>
      </c>
      <c r="M19" s="131" t="str">
        <f>VLOOKUP($F19,'Door Style No'!$D$39:$L$59,7,FALSE)</f>
        <v>N.A</v>
      </c>
      <c r="N19" s="289"/>
      <c r="O19" s="288"/>
      <c r="P19" s="181"/>
      <c r="R19" s="181" t="s">
        <v>1192</v>
      </c>
      <c r="S19" s="131" t="s">
        <v>1214</v>
      </c>
      <c r="T19" s="131" t="s">
        <v>1759</v>
      </c>
      <c r="U19" s="288"/>
      <c r="V19" s="288" t="s">
        <v>1807</v>
      </c>
      <c r="W19" s="289" t="s">
        <v>1760</v>
      </c>
      <c r="X19" s="289" t="s">
        <v>1760</v>
      </c>
      <c r="Y19" s="288" t="s">
        <v>1761</v>
      </c>
      <c r="Z19" s="288"/>
      <c r="AA19" s="289"/>
      <c r="AB19" s="291" t="s">
        <v>1808</v>
      </c>
      <c r="AC19" s="180"/>
    </row>
    <row r="20" spans="3:29" ht="134.44999999999999" customHeight="1" x14ac:dyDescent="0.3">
      <c r="C20" s="181" t="s">
        <v>465</v>
      </c>
      <c r="D20" s="131" t="s">
        <v>466</v>
      </c>
      <c r="E20" s="131"/>
      <c r="F20" s="131" t="s">
        <v>1809</v>
      </c>
      <c r="G20" s="131" t="str">
        <f>VLOOKUP($F20,'Door Style No'!$D$39:$E$59,2,FALSE)</f>
        <v>Blast Resistant Door_Double</v>
      </c>
      <c r="H20" s="288"/>
      <c r="I20" s="131" t="str">
        <f>VLOOKUP($F20,'Door Style No'!$D$39:$L$59,3,FALSE)</f>
        <v>W2000 x H2100</v>
      </c>
      <c r="J20" s="131" t="str">
        <f>VLOOKUP($F20,'Door Style No'!$D$39:$L$59,4,FALSE)</f>
        <v>Steel</v>
      </c>
      <c r="K20" s="131" t="str">
        <f>VLOOKUP($F20,'Door Style No'!$D$39:$L$59,5,FALSE)</f>
        <v>Steel</v>
      </c>
      <c r="L20" s="131" t="str">
        <f>VLOOKUP($F20,'Door Style No'!$D$39:$L$59,6,FALSE)</f>
        <v>N.A</v>
      </c>
      <c r="M20" s="131" t="str">
        <f>VLOOKUP($F20,'Door Style No'!$D$39:$L$59,7,FALSE)</f>
        <v>N.A</v>
      </c>
      <c r="N20" s="289"/>
      <c r="O20" s="288"/>
      <c r="P20" s="181"/>
      <c r="R20" s="181" t="s">
        <v>465</v>
      </c>
      <c r="S20" s="131" t="s">
        <v>466</v>
      </c>
      <c r="T20" s="229" t="s">
        <v>1810</v>
      </c>
      <c r="U20" s="288"/>
      <c r="V20" s="288" t="s">
        <v>1811</v>
      </c>
      <c r="W20" s="289" t="s">
        <v>1812</v>
      </c>
      <c r="X20" s="289" t="s">
        <v>1813</v>
      </c>
      <c r="Y20" s="288"/>
      <c r="Z20" s="288"/>
      <c r="AA20" s="289"/>
      <c r="AB20" s="291" t="s">
        <v>1814</v>
      </c>
      <c r="AC20" s="180"/>
    </row>
    <row r="21" spans="3:29" ht="130.15" customHeight="1" x14ac:dyDescent="0.3">
      <c r="C21" s="181" t="s">
        <v>1763</v>
      </c>
      <c r="D21" s="131" t="s">
        <v>1815</v>
      </c>
      <c r="E21" s="131"/>
      <c r="F21" s="131" t="s">
        <v>1816</v>
      </c>
      <c r="G21" s="131" t="str">
        <f>VLOOKUP($F21,'Door Style No'!$D$39:$E$59,2,FALSE)</f>
        <v>Blast Resistant Door_Double_Panic Bar</v>
      </c>
      <c r="H21" s="288"/>
      <c r="I21" s="131" t="str">
        <f>VLOOKUP($F21,'Door Style No'!$D$39:$L$59,3,FALSE)</f>
        <v>W2000 x H2100</v>
      </c>
      <c r="J21" s="131" t="str">
        <f>VLOOKUP($F21,'Door Style No'!$D$39:$L$59,4,FALSE)</f>
        <v>Steel</v>
      </c>
      <c r="K21" s="131" t="str">
        <f>VLOOKUP($F21,'Door Style No'!$D$39:$L$59,5,FALSE)</f>
        <v>Steel</v>
      </c>
      <c r="L21" s="131" t="str">
        <f>VLOOKUP($F21,'Door Style No'!$D$39:$L$59,6,FALSE)</f>
        <v>N.A</v>
      </c>
      <c r="M21" s="131" t="str">
        <f>VLOOKUP($F21,'Door Style No'!$D$39:$L$59,7,FALSE)</f>
        <v>Panic</v>
      </c>
      <c r="N21" s="289"/>
      <c r="O21" s="288"/>
      <c r="P21" s="181"/>
      <c r="R21" s="181" t="s">
        <v>1763</v>
      </c>
      <c r="S21" s="131" t="s">
        <v>1815</v>
      </c>
      <c r="T21" s="131" t="s">
        <v>1784</v>
      </c>
      <c r="U21" s="288" t="s">
        <v>1799</v>
      </c>
      <c r="V21" s="288" t="s">
        <v>1800</v>
      </c>
      <c r="W21" s="289" t="s">
        <v>1785</v>
      </c>
      <c r="X21" s="289" t="s">
        <v>1760</v>
      </c>
      <c r="Y21" s="288" t="s">
        <v>146</v>
      </c>
      <c r="Z21" s="288" t="s">
        <v>1786</v>
      </c>
      <c r="AA21" s="289" t="s">
        <v>1780</v>
      </c>
      <c r="AB21" s="291" t="s">
        <v>1787</v>
      </c>
      <c r="AC21" s="180" t="s">
        <v>1788</v>
      </c>
    </row>
    <row r="22" spans="3:29" ht="130.15" customHeight="1" x14ac:dyDescent="0.3">
      <c r="C22" s="181" t="s">
        <v>465</v>
      </c>
      <c r="D22" s="131" t="s">
        <v>466</v>
      </c>
      <c r="E22" s="131"/>
      <c r="F22" s="131" t="s">
        <v>1817</v>
      </c>
      <c r="G22" s="131" t="str">
        <f>VLOOKUP($F22,'Door Style No'!$D$39:$E$59,2,FALSE)</f>
        <v>Glass Door_Double</v>
      </c>
      <c r="H22" s="288"/>
      <c r="I22" s="131" t="str">
        <f>VLOOKUP($F22,'Door Style No'!$D$39:$L$59,3,FALSE)</f>
        <v>W2000 x H2100</v>
      </c>
      <c r="J22" s="131" t="str">
        <f>VLOOKUP($F22,'Door Style No'!$D$39:$L$59,4,FALSE)</f>
        <v>Glass Door</v>
      </c>
      <c r="K22" s="131" t="str">
        <f>VLOOKUP($F22,'Door Style No'!$D$39:$L$59,5,FALSE)</f>
        <v>SST Frame</v>
      </c>
      <c r="L22" s="131" t="str">
        <f>VLOOKUP($F22,'Door Style No'!$D$39:$L$59,6,FALSE)</f>
        <v>N.A</v>
      </c>
      <c r="M22" s="131" t="str">
        <f>VLOOKUP($F22,'Door Style No'!$D$39:$L$59,7,FALSE)</f>
        <v>N.A</v>
      </c>
      <c r="N22" s="289"/>
      <c r="O22" s="288"/>
      <c r="P22" s="181"/>
      <c r="R22" s="181" t="s">
        <v>465</v>
      </c>
      <c r="S22" s="131" t="s">
        <v>466</v>
      </c>
      <c r="T22" s="131" t="s">
        <v>1643</v>
      </c>
      <c r="U22" s="288"/>
      <c r="V22" s="288" t="s">
        <v>1818</v>
      </c>
      <c r="W22" s="289" t="s">
        <v>1791</v>
      </c>
      <c r="X22" s="289" t="s">
        <v>1819</v>
      </c>
      <c r="Y22" s="288"/>
      <c r="Z22" s="288"/>
      <c r="AA22" s="289"/>
      <c r="AB22" s="291" t="s">
        <v>1792</v>
      </c>
      <c r="AC22" s="180"/>
    </row>
    <row r="23" spans="3:29" ht="130.15" customHeight="1" x14ac:dyDescent="0.3">
      <c r="C23" s="181" t="s">
        <v>465</v>
      </c>
      <c r="D23" s="131" t="s">
        <v>595</v>
      </c>
      <c r="E23" s="131"/>
      <c r="F23" s="131" t="s">
        <v>1817</v>
      </c>
      <c r="G23" s="131" t="str">
        <f>VLOOKUP($F23,'Door Style No'!$D$39:$E$59,2,FALSE)</f>
        <v>Glass Door_Double</v>
      </c>
      <c r="H23" s="288"/>
      <c r="I23" s="131" t="str">
        <f>VLOOKUP($F23,'Door Style No'!$D$39:$L$59,3,FALSE)</f>
        <v>W2000 x H2100</v>
      </c>
      <c r="J23" s="131" t="str">
        <f>VLOOKUP($F23,'Door Style No'!$D$39:$L$59,4,FALSE)</f>
        <v>Glass Door</v>
      </c>
      <c r="K23" s="131" t="str">
        <f>VLOOKUP($F23,'Door Style No'!$D$39:$L$59,5,FALSE)</f>
        <v>SST Frame</v>
      </c>
      <c r="L23" s="131" t="str">
        <f>VLOOKUP($F23,'Door Style No'!$D$39:$L$59,6,FALSE)</f>
        <v>N.A</v>
      </c>
      <c r="M23" s="131" t="str">
        <f>VLOOKUP($F23,'Door Style No'!$D$39:$L$59,7,FALSE)</f>
        <v>N.A</v>
      </c>
      <c r="N23" s="289"/>
      <c r="O23" s="288"/>
      <c r="P23" s="181"/>
      <c r="R23" s="181" t="s">
        <v>465</v>
      </c>
      <c r="S23" s="131" t="s">
        <v>595</v>
      </c>
      <c r="T23" s="131" t="s">
        <v>1643</v>
      </c>
      <c r="U23" s="288"/>
      <c r="V23" s="288" t="s">
        <v>1820</v>
      </c>
      <c r="W23" s="289" t="s">
        <v>1791</v>
      </c>
      <c r="X23" s="289" t="s">
        <v>1819</v>
      </c>
      <c r="Y23" s="288"/>
      <c r="Z23" s="288"/>
      <c r="AA23" s="289"/>
      <c r="AB23" s="291" t="s">
        <v>1792</v>
      </c>
      <c r="AC23" s="180"/>
    </row>
    <row r="24" spans="3:29" ht="130.15" customHeight="1" x14ac:dyDescent="0.3">
      <c r="C24" s="181" t="s">
        <v>465</v>
      </c>
      <c r="D24" s="131" t="s">
        <v>595</v>
      </c>
      <c r="E24" s="131"/>
      <c r="F24" s="131" t="s">
        <v>1817</v>
      </c>
      <c r="G24" s="131" t="str">
        <f>VLOOKUP($F24,'Door Style No'!$D$39:$E$59,2,FALSE)</f>
        <v>Glass Door_Double</v>
      </c>
      <c r="H24" s="288"/>
      <c r="I24" s="131" t="str">
        <f>VLOOKUP($F24,'Door Style No'!$D$39:$L$59,3,FALSE)</f>
        <v>W2000 x H2100</v>
      </c>
      <c r="J24" s="131" t="str">
        <f>VLOOKUP($F24,'Door Style No'!$D$39:$L$59,4,FALSE)</f>
        <v>Glass Door</v>
      </c>
      <c r="K24" s="131" t="str">
        <f>VLOOKUP($F24,'Door Style No'!$D$39:$L$59,5,FALSE)</f>
        <v>SST Frame</v>
      </c>
      <c r="L24" s="131" t="str">
        <f>VLOOKUP($F24,'Door Style No'!$D$39:$L$59,6,FALSE)</f>
        <v>N.A</v>
      </c>
      <c r="M24" s="131" t="str">
        <f>VLOOKUP($F24,'Door Style No'!$D$39:$L$59,7,FALSE)</f>
        <v>N.A</v>
      </c>
      <c r="N24" s="289"/>
      <c r="O24" s="288"/>
      <c r="P24" s="181"/>
      <c r="R24" s="181" t="s">
        <v>465</v>
      </c>
      <c r="S24" s="131" t="s">
        <v>595</v>
      </c>
      <c r="T24" s="131" t="s">
        <v>1643</v>
      </c>
      <c r="U24" s="288"/>
      <c r="V24" s="288" t="s">
        <v>1811</v>
      </c>
      <c r="W24" s="289" t="s">
        <v>1821</v>
      </c>
      <c r="X24" s="289" t="s">
        <v>1819</v>
      </c>
      <c r="Y24" s="288"/>
      <c r="Z24" s="288"/>
      <c r="AA24" s="289"/>
      <c r="AB24" s="291" t="s">
        <v>1792</v>
      </c>
      <c r="AC24" s="180"/>
    </row>
    <row r="25" spans="3:29" ht="30" customHeight="1" x14ac:dyDescent="0.3">
      <c r="C25" s="309" t="s">
        <v>1682</v>
      </c>
      <c r="D25" s="310"/>
      <c r="E25" s="311"/>
      <c r="F25" s="311"/>
      <c r="G25" s="311"/>
      <c r="H25" s="311"/>
      <c r="I25" s="311"/>
      <c r="J25" s="311"/>
      <c r="K25" s="311"/>
      <c r="L25" s="310"/>
      <c r="M25" s="311"/>
      <c r="N25" s="311"/>
      <c r="O25" s="311"/>
      <c r="P25" s="311"/>
      <c r="R25" s="309" t="s">
        <v>1682</v>
      </c>
      <c r="S25" s="310"/>
      <c r="T25" s="311"/>
      <c r="U25" s="311"/>
      <c r="V25" s="311"/>
      <c r="W25" s="311"/>
      <c r="X25" s="311"/>
      <c r="Y25" s="311"/>
      <c r="Z25" s="311"/>
      <c r="AA25" s="310"/>
      <c r="AB25" s="311"/>
      <c r="AC25" s="311"/>
    </row>
    <row r="26" spans="3:29" ht="30" customHeight="1" x14ac:dyDescent="0.3">
      <c r="C26" s="252"/>
      <c r="D26" s="194"/>
      <c r="E26" s="194"/>
      <c r="F26" s="194"/>
      <c r="G26" s="194"/>
      <c r="H26" s="195"/>
      <c r="I26" s="195"/>
      <c r="J26" s="195"/>
      <c r="K26" s="195"/>
      <c r="L26" s="194"/>
      <c r="M26" s="195"/>
      <c r="N26" s="195"/>
      <c r="O26" s="195"/>
      <c r="P26" s="195"/>
      <c r="R26" s="252"/>
      <c r="S26" s="194"/>
      <c r="T26" s="194"/>
      <c r="U26" s="195"/>
      <c r="V26" s="195"/>
      <c r="W26" s="195"/>
      <c r="X26" s="195"/>
      <c r="Y26" s="194"/>
      <c r="Z26" s="195"/>
      <c r="AA26" s="195"/>
      <c r="AB26" s="195"/>
      <c r="AC26" s="195"/>
    </row>
    <row r="27" spans="3:29" ht="130.15" customHeight="1" x14ac:dyDescent="0.3">
      <c r="C27" s="181" t="s">
        <v>1763</v>
      </c>
      <c r="D27" s="131" t="s">
        <v>1822</v>
      </c>
      <c r="E27" s="131"/>
      <c r="F27" s="131" t="s">
        <v>1823</v>
      </c>
      <c r="G27" s="131" t="str">
        <f>VLOOKUP($F27,'Door Style No'!$D$66:$E$76,2,FALSE)</f>
        <v>Steel Door_Double_Transsom</v>
      </c>
      <c r="H27" s="288"/>
      <c r="I27" s="131" t="str">
        <f>VLOOKUP($F27,'Door Style No'!$D$66:$L$76,3,FALSE)</f>
        <v>W2000xH2100 + W2000xH1000</v>
      </c>
      <c r="J27" s="131" t="str">
        <f>VLOOKUP($F27,'Door Style No'!$D$66:$L$76,4,FALSE)</f>
        <v>Steel</v>
      </c>
      <c r="K27" s="131" t="str">
        <f>VLOOKUP($F27,'Door Style No'!$D$66:$L$76,5,FALSE)</f>
        <v>Steel</v>
      </c>
      <c r="L27" s="131" t="str">
        <f>VLOOKUP($F27,'Door Style No'!$D$66:$L$76,6,FALSE)</f>
        <v>N.A</v>
      </c>
      <c r="M27" s="131" t="str">
        <f>VLOOKUP($F27,'Door Style No'!$D$66:$L$76,7,FALSE)</f>
        <v>N.A</v>
      </c>
      <c r="N27" s="199"/>
      <c r="O27" s="180"/>
      <c r="P27" s="181"/>
      <c r="R27" s="181" t="s">
        <v>1763</v>
      </c>
      <c r="S27" s="131" t="s">
        <v>1822</v>
      </c>
      <c r="T27" s="131" t="s">
        <v>1759</v>
      </c>
      <c r="U27" s="288" t="s">
        <v>1824</v>
      </c>
      <c r="V27" s="288" t="s">
        <v>1825</v>
      </c>
      <c r="W27" s="289" t="s">
        <v>1801</v>
      </c>
      <c r="X27" s="289" t="s">
        <v>1826</v>
      </c>
      <c r="Y27" s="288" t="s">
        <v>146</v>
      </c>
      <c r="Z27" s="288" t="s">
        <v>146</v>
      </c>
      <c r="AA27" s="289" t="s">
        <v>1780</v>
      </c>
      <c r="AB27" s="291" t="s">
        <v>1802</v>
      </c>
      <c r="AC27" s="288" t="s">
        <v>1757</v>
      </c>
    </row>
    <row r="28" spans="3:29" ht="125.25" customHeight="1" x14ac:dyDescent="0.3">
      <c r="C28" s="181" t="s">
        <v>465</v>
      </c>
      <c r="D28" s="242" t="s">
        <v>471</v>
      </c>
      <c r="E28" s="131"/>
      <c r="F28" s="131" t="s">
        <v>1823</v>
      </c>
      <c r="G28" s="131" t="str">
        <f>VLOOKUP($F28,'Door Style No'!$D$66:$E$76,2,FALSE)</f>
        <v>Steel Door_Double_Transsom</v>
      </c>
      <c r="H28" s="288"/>
      <c r="I28" s="131" t="str">
        <f>VLOOKUP($F28,'Door Style No'!$D$66:$L$76,3,FALSE)</f>
        <v>W2000xH2100 + W2000xH1000</v>
      </c>
      <c r="J28" s="131" t="str">
        <f>VLOOKUP($F28,'Door Style No'!$D$66:$L$76,4,FALSE)</f>
        <v>Steel</v>
      </c>
      <c r="K28" s="131" t="str">
        <f>VLOOKUP($F28,'Door Style No'!$D$66:$L$76,5,FALSE)</f>
        <v>Steel</v>
      </c>
      <c r="L28" s="131" t="str">
        <f>VLOOKUP($F28,'Door Style No'!$D$66:$L$76,6,FALSE)</f>
        <v>N.A</v>
      </c>
      <c r="M28" s="131" t="str">
        <f>VLOOKUP($F28,'Door Style No'!$D$66:$L$76,7,FALSE)</f>
        <v>N.A</v>
      </c>
      <c r="N28" s="199"/>
      <c r="O28" s="180"/>
      <c r="P28" s="181"/>
      <c r="R28" s="181" t="s">
        <v>465</v>
      </c>
      <c r="S28" s="242" t="s">
        <v>471</v>
      </c>
      <c r="T28" s="131" t="s">
        <v>1759</v>
      </c>
      <c r="U28" s="180"/>
      <c r="V28" s="180" t="s">
        <v>1827</v>
      </c>
      <c r="W28" s="289" t="s">
        <v>1828</v>
      </c>
      <c r="X28" s="289" t="s">
        <v>1754</v>
      </c>
      <c r="Y28" s="288"/>
      <c r="Z28" s="288"/>
      <c r="AA28" s="289"/>
      <c r="AB28" s="291" t="s">
        <v>1805</v>
      </c>
      <c r="AC28" s="180"/>
    </row>
    <row r="29" spans="3:29" ht="125.25" customHeight="1" x14ac:dyDescent="0.3">
      <c r="C29" s="181" t="s">
        <v>1192</v>
      </c>
      <c r="D29" s="131" t="s">
        <v>1214</v>
      </c>
      <c r="E29" s="131"/>
      <c r="F29" s="131" t="s">
        <v>1829</v>
      </c>
      <c r="G29" s="131" t="str">
        <f>VLOOKUP($F29,'Door Style No'!$D$66:$E$76,2,FALSE)</f>
        <v>Steel Door_Double_Vision_Transsom</v>
      </c>
      <c r="H29" s="288"/>
      <c r="I29" s="131" t="str">
        <f>VLOOKUP($F29,'Door Style No'!$D$66:$L$76,3,FALSE)</f>
        <v>W2000xH2100 + W2000xH1000</v>
      </c>
      <c r="J29" s="131" t="str">
        <f>VLOOKUP($F29,'Door Style No'!$D$66:$L$76,4,FALSE)</f>
        <v>Steel</v>
      </c>
      <c r="K29" s="131" t="str">
        <f>VLOOKUP($F29,'Door Style No'!$D$66:$L$76,5,FALSE)</f>
        <v>Steel</v>
      </c>
      <c r="L29" s="131" t="str">
        <f>VLOOKUP($F29,'Door Style No'!$D$66:$L$76,6,FALSE)</f>
        <v>Vision</v>
      </c>
      <c r="M29" s="131" t="str">
        <f>VLOOKUP($F29,'Door Style No'!$D$66:$L$76,7,FALSE)</f>
        <v>N.A</v>
      </c>
      <c r="N29" s="199"/>
      <c r="O29" s="180"/>
      <c r="P29" s="181"/>
      <c r="R29" s="181" t="s">
        <v>1192</v>
      </c>
      <c r="S29" s="131" t="s">
        <v>1214</v>
      </c>
      <c r="T29" s="131" t="s">
        <v>1759</v>
      </c>
      <c r="U29" s="288"/>
      <c r="V29" s="288" t="s">
        <v>1830</v>
      </c>
      <c r="W29" s="289" t="s">
        <v>1760</v>
      </c>
      <c r="X29" s="289" t="s">
        <v>1760</v>
      </c>
      <c r="Y29" s="288" t="s">
        <v>1761</v>
      </c>
      <c r="Z29" s="288"/>
      <c r="AA29" s="289"/>
      <c r="AB29" s="291" t="s">
        <v>1808</v>
      </c>
      <c r="AC29" s="180"/>
    </row>
    <row r="30" spans="3:29" ht="130.15" customHeight="1" x14ac:dyDescent="0.3">
      <c r="C30" s="181" t="s">
        <v>1763</v>
      </c>
      <c r="D30" s="131" t="s">
        <v>1831</v>
      </c>
      <c r="E30" s="131"/>
      <c r="F30" s="131" t="s">
        <v>1832</v>
      </c>
      <c r="G30" s="131" t="str">
        <f>VLOOKUP($F30,'Door Style No'!$D$66:$E$76,2,FALSE)</f>
        <v>Blast Resistant Door_Double_Panic Bar</v>
      </c>
      <c r="H30" s="288"/>
      <c r="I30" s="131" t="str">
        <f>VLOOKUP($F30,'Door Style No'!$D$66:$L$76,3,FALSE)</f>
        <v>W2000xH2100 + W2000xH1000</v>
      </c>
      <c r="J30" s="131" t="str">
        <f>VLOOKUP($F30,'Door Style No'!$D$66:$L$76,4,FALSE)</f>
        <v>Steel</v>
      </c>
      <c r="K30" s="131" t="str">
        <f>VLOOKUP($F30,'Door Style No'!$D$66:$L$76,5,FALSE)</f>
        <v>Steel</v>
      </c>
      <c r="L30" s="131" t="str">
        <f>VLOOKUP($F30,'Door Style No'!$D$66:$L$76,6,FALSE)</f>
        <v>N.A</v>
      </c>
      <c r="M30" s="131" t="str">
        <f>VLOOKUP($F30,'Door Style No'!$D$66:$L$76,7,FALSE)</f>
        <v>Panic</v>
      </c>
      <c r="N30" s="199"/>
      <c r="O30" s="180"/>
      <c r="P30" s="181"/>
      <c r="R30" s="181" t="s">
        <v>1763</v>
      </c>
      <c r="S30" s="131" t="s">
        <v>1831</v>
      </c>
      <c r="T30" s="131" t="s">
        <v>1784</v>
      </c>
      <c r="U30" s="288" t="s">
        <v>1824</v>
      </c>
      <c r="V30" s="288" t="s">
        <v>1825</v>
      </c>
      <c r="W30" s="289" t="s">
        <v>1785</v>
      </c>
      <c r="X30" s="289" t="s">
        <v>1826</v>
      </c>
      <c r="Y30" s="288" t="s">
        <v>146</v>
      </c>
      <c r="Z30" s="288" t="s">
        <v>1786</v>
      </c>
      <c r="AA30" s="289" t="s">
        <v>1780</v>
      </c>
      <c r="AB30" s="291" t="s">
        <v>1787</v>
      </c>
      <c r="AC30" s="288" t="s">
        <v>1788</v>
      </c>
    </row>
    <row r="31" spans="3:29" ht="30" customHeight="1" x14ac:dyDescent="0.3">
      <c r="C31" s="309" t="s">
        <v>1694</v>
      </c>
      <c r="D31" s="310"/>
      <c r="E31" s="311"/>
      <c r="F31" s="311"/>
      <c r="G31" s="311"/>
      <c r="H31" s="311"/>
      <c r="I31" s="311"/>
      <c r="J31" s="311"/>
      <c r="K31" s="311"/>
      <c r="L31" s="310"/>
      <c r="M31" s="311"/>
      <c r="N31" s="311"/>
      <c r="O31" s="311"/>
      <c r="P31" s="311"/>
      <c r="R31" s="309" t="s">
        <v>1694</v>
      </c>
      <c r="S31" s="310"/>
      <c r="T31" s="311"/>
      <c r="U31" s="311"/>
      <c r="V31" s="311"/>
      <c r="W31" s="311"/>
      <c r="X31" s="311"/>
      <c r="Y31" s="311"/>
      <c r="Z31" s="311"/>
      <c r="AA31" s="310"/>
      <c r="AB31" s="311"/>
      <c r="AC31" s="311"/>
    </row>
    <row r="32" spans="3:29" ht="30" customHeight="1" x14ac:dyDescent="0.3">
      <c r="C32" s="252"/>
      <c r="D32" s="194"/>
      <c r="E32" s="194"/>
      <c r="F32" s="194"/>
      <c r="G32" s="194"/>
      <c r="H32" s="195"/>
      <c r="I32" s="195"/>
      <c r="J32" s="195"/>
      <c r="K32" s="195"/>
      <c r="L32" s="194"/>
      <c r="M32" s="195"/>
      <c r="N32" s="195"/>
      <c r="O32" s="195"/>
      <c r="P32" s="195"/>
      <c r="R32" s="252"/>
      <c r="S32" s="194"/>
      <c r="T32" s="194"/>
      <c r="U32" s="195"/>
      <c r="V32" s="195"/>
      <c r="W32" s="195"/>
      <c r="X32" s="195"/>
      <c r="Y32" s="194"/>
      <c r="Z32" s="195"/>
      <c r="AA32" s="195"/>
      <c r="AB32" s="195"/>
      <c r="AC32" s="195"/>
    </row>
    <row r="33" spans="3:29" ht="130.15" customHeight="1" x14ac:dyDescent="0.3">
      <c r="C33" s="181" t="s">
        <v>481</v>
      </c>
      <c r="D33" s="131" t="s">
        <v>1833</v>
      </c>
      <c r="E33" s="131"/>
      <c r="F33" s="131" t="s">
        <v>1834</v>
      </c>
      <c r="G33" s="131" t="str">
        <f>VLOOKUP($F33,'Door Style No'!$D$83:$E$114,2,FALSE)</f>
        <v>Steel Roll Up Door_Motor</v>
      </c>
      <c r="H33" s="288"/>
      <c r="I33" s="131">
        <f>VLOOKUP($F33,'Door Style No'!$D$83:$L$114,3,FALSE)</f>
        <v>0</v>
      </c>
      <c r="J33" s="131" t="str">
        <f>VLOOKUP($F33,'Door Style No'!$D$83:$L$114,4,FALSE)</f>
        <v>Steel</v>
      </c>
      <c r="K33" s="131" t="str">
        <f>VLOOKUP($F33,'Door Style No'!$D$83:$L$114,5,FALSE)</f>
        <v>Steel</v>
      </c>
      <c r="L33" s="131" t="str">
        <f>VLOOKUP($F33,'Door Style No'!$D$83:$L$114,6,FALSE)</f>
        <v>Motor</v>
      </c>
      <c r="M33" s="131"/>
      <c r="N33" s="199"/>
      <c r="O33" s="180"/>
      <c r="P33" s="181"/>
      <c r="R33" s="181" t="s">
        <v>481</v>
      </c>
      <c r="S33" s="131" t="s">
        <v>1833</v>
      </c>
      <c r="T33" s="131"/>
      <c r="U33" s="288"/>
      <c r="V33" s="288" t="s">
        <v>1835</v>
      </c>
      <c r="W33" s="289" t="s">
        <v>1836</v>
      </c>
      <c r="X33" s="289"/>
      <c r="Y33" s="288"/>
      <c r="Z33" s="288"/>
      <c r="AA33" s="289"/>
      <c r="AB33" s="291" t="s">
        <v>1837</v>
      </c>
      <c r="AC33" s="288" t="s">
        <v>1838</v>
      </c>
    </row>
    <row r="34" spans="3:29" ht="123.75" customHeight="1" x14ac:dyDescent="0.3">
      <c r="C34" s="181" t="s">
        <v>465</v>
      </c>
      <c r="D34" s="242" t="s">
        <v>1839</v>
      </c>
      <c r="E34" s="131"/>
      <c r="F34" s="131" t="s">
        <v>1834</v>
      </c>
      <c r="G34" s="131" t="str">
        <f>VLOOKUP($F34,'Door Style No'!$D$83:$E$114,2,FALSE)</f>
        <v>Steel Roll Up Door_Motor</v>
      </c>
      <c r="H34" s="288"/>
      <c r="I34" s="131">
        <f>VLOOKUP($F34,'Door Style No'!$D$83:$L$114,3,FALSE)</f>
        <v>0</v>
      </c>
      <c r="J34" s="131" t="str">
        <f>VLOOKUP($F34,'Door Style No'!$D$83:$L$114,4,FALSE)</f>
        <v>Steel</v>
      </c>
      <c r="K34" s="131" t="str">
        <f>VLOOKUP($F34,'Door Style No'!$D$83:$L$114,5,FALSE)</f>
        <v>Steel</v>
      </c>
      <c r="L34" s="131" t="str">
        <f>VLOOKUP($F34,'Door Style No'!$D$83:$L$114,6,FALSE)</f>
        <v>Motor</v>
      </c>
      <c r="M34" s="180"/>
      <c r="N34" s="199"/>
      <c r="O34" s="180"/>
      <c r="P34" s="181"/>
      <c r="R34" s="181" t="s">
        <v>465</v>
      </c>
      <c r="S34" s="242" t="s">
        <v>1839</v>
      </c>
      <c r="T34" s="131" t="s">
        <v>1840</v>
      </c>
      <c r="U34" s="180"/>
      <c r="V34" s="180" t="s">
        <v>1841</v>
      </c>
      <c r="W34" s="199"/>
      <c r="X34" s="199"/>
      <c r="Y34" s="180"/>
      <c r="Z34" s="180"/>
      <c r="AA34" s="199"/>
      <c r="AB34" s="180"/>
      <c r="AC34" s="180" t="s">
        <v>1842</v>
      </c>
    </row>
    <row r="35" spans="3:29" ht="138.75" customHeight="1" x14ac:dyDescent="0.3">
      <c r="C35" s="181" t="s">
        <v>465</v>
      </c>
      <c r="D35" s="242" t="s">
        <v>595</v>
      </c>
      <c r="E35" s="131"/>
      <c r="F35" s="131" t="s">
        <v>1843</v>
      </c>
      <c r="G35" s="131" t="str">
        <f>VLOOKUP($F35,'Door Style No'!$D$83:$E$114,2,FALSE)</f>
        <v>Glass Folding(Accordion) Door_Manual</v>
      </c>
      <c r="H35" s="180"/>
      <c r="I35" s="131">
        <f>VLOOKUP($F35,'Door Style No'!$D$83:$L$114,3,FALSE)</f>
        <v>0</v>
      </c>
      <c r="J35" s="131" t="str">
        <f>VLOOKUP($F35,'Door Style No'!$D$83:$L$114,4,FALSE)</f>
        <v>Glass Door</v>
      </c>
      <c r="K35" s="131" t="str">
        <f>VLOOKUP($F35,'Door Style No'!$D$83:$L$114,5,FALSE)</f>
        <v>SST Frame</v>
      </c>
      <c r="L35" s="131" t="str">
        <f>VLOOKUP($F35,'Door Style No'!$D$83:$L$114,6,FALSE)</f>
        <v>Motor</v>
      </c>
      <c r="M35" s="180"/>
      <c r="N35" s="199"/>
      <c r="O35" s="180"/>
      <c r="P35" s="181"/>
      <c r="R35" s="181" t="s">
        <v>465</v>
      </c>
      <c r="S35" s="242" t="s">
        <v>595</v>
      </c>
      <c r="T35" s="131" t="s">
        <v>1844</v>
      </c>
      <c r="U35" s="180"/>
      <c r="V35" s="180" t="s">
        <v>1845</v>
      </c>
      <c r="W35" s="199" t="s">
        <v>1846</v>
      </c>
      <c r="X35" s="199" t="s">
        <v>1847</v>
      </c>
      <c r="Y35" s="180"/>
      <c r="Z35" s="180"/>
      <c r="AA35" s="199"/>
      <c r="AB35" s="199" t="s">
        <v>1847</v>
      </c>
      <c r="AC35" s="180"/>
    </row>
    <row r="36" spans="3:29" ht="130.15" customHeight="1" x14ac:dyDescent="0.3">
      <c r="C36" s="181" t="s">
        <v>465</v>
      </c>
      <c r="D36" s="131" t="s">
        <v>466</v>
      </c>
      <c r="E36" s="131"/>
      <c r="F36" s="131" t="s">
        <v>1848</v>
      </c>
      <c r="G36" s="131" t="str">
        <f>VLOOKUP($F36,'Door Style No'!$D$83:$E$114,2,FALSE)</f>
        <v>Glass Sliding Door_Motor</v>
      </c>
      <c r="H36" s="288"/>
      <c r="I36" s="131">
        <f>VLOOKUP($F36,'Door Style No'!$D$83:$L$114,3,FALSE)</f>
        <v>0</v>
      </c>
      <c r="J36" s="131" t="str">
        <f>VLOOKUP($F36,'Door Style No'!$D$83:$L$114,4,FALSE)</f>
        <v>Glass Door</v>
      </c>
      <c r="K36" s="131" t="str">
        <f>VLOOKUP($F36,'Door Style No'!$D$83:$L$114,5,FALSE)</f>
        <v>SST Frame</v>
      </c>
      <c r="L36" s="131" t="str">
        <f>VLOOKUP($F36,'Door Style No'!$D$83:$L$114,6,FALSE)</f>
        <v>Motor</v>
      </c>
      <c r="M36" s="288"/>
      <c r="N36" s="289"/>
      <c r="O36" s="288"/>
      <c r="P36" s="181"/>
      <c r="R36" s="181" t="s">
        <v>465</v>
      </c>
      <c r="S36" s="131" t="s">
        <v>466</v>
      </c>
      <c r="T36" s="131" t="s">
        <v>1849</v>
      </c>
      <c r="U36" s="288"/>
      <c r="V36" s="288" t="s">
        <v>1790</v>
      </c>
      <c r="W36" s="289" t="s">
        <v>1791</v>
      </c>
      <c r="X36" s="289" t="s">
        <v>1819</v>
      </c>
      <c r="Y36" s="288"/>
      <c r="Z36" s="288"/>
      <c r="AA36" s="289"/>
      <c r="AB36" s="291" t="s">
        <v>1850</v>
      </c>
      <c r="AC36" s="180"/>
    </row>
    <row r="37" spans="3:29" ht="130.15" customHeight="1" x14ac:dyDescent="0.3">
      <c r="C37" s="181" t="s">
        <v>465</v>
      </c>
      <c r="D37" s="131" t="s">
        <v>466</v>
      </c>
      <c r="E37" s="131"/>
      <c r="F37" s="131" t="s">
        <v>1848</v>
      </c>
      <c r="G37" s="131" t="str">
        <f>VLOOKUP($F37,'Door Style No'!$D$83:$E$114,2,FALSE)</f>
        <v>Glass Sliding Door_Motor</v>
      </c>
      <c r="H37" s="288"/>
      <c r="I37" s="131">
        <f>VLOOKUP($F37,'Door Style No'!$D$83:$L$114,3,FALSE)</f>
        <v>0</v>
      </c>
      <c r="J37" s="131" t="str">
        <f>VLOOKUP($F37,'Door Style No'!$D$83:$L$114,4,FALSE)</f>
        <v>Glass Door</v>
      </c>
      <c r="K37" s="131" t="str">
        <f>VLOOKUP($F37,'Door Style No'!$D$83:$L$114,5,FALSE)</f>
        <v>SST Frame</v>
      </c>
      <c r="L37" s="131" t="str">
        <f>VLOOKUP($F37,'Door Style No'!$D$83:$L$114,6,FALSE)</f>
        <v>Motor</v>
      </c>
      <c r="M37" s="288"/>
      <c r="N37" s="289"/>
      <c r="O37" s="288"/>
      <c r="P37" s="181"/>
      <c r="R37" s="181" t="s">
        <v>465</v>
      </c>
      <c r="S37" s="131" t="s">
        <v>466</v>
      </c>
      <c r="T37" s="131" t="s">
        <v>1849</v>
      </c>
      <c r="U37" s="288"/>
      <c r="V37" s="288" t="s">
        <v>1851</v>
      </c>
      <c r="W37" s="289" t="s">
        <v>1791</v>
      </c>
      <c r="X37" s="289" t="s">
        <v>1819</v>
      </c>
      <c r="Y37" s="288"/>
      <c r="Z37" s="288"/>
      <c r="AA37" s="289"/>
      <c r="AB37" s="291" t="s">
        <v>1850</v>
      </c>
      <c r="AC37" s="180"/>
    </row>
    <row r="38" spans="3:29" ht="130.15" customHeight="1" x14ac:dyDescent="0.3">
      <c r="C38" s="181" t="s">
        <v>465</v>
      </c>
      <c r="D38" s="131" t="s">
        <v>595</v>
      </c>
      <c r="E38" s="131"/>
      <c r="F38" s="131" t="s">
        <v>1848</v>
      </c>
      <c r="G38" s="131" t="str">
        <f>VLOOKUP($F38,'Door Style No'!$D$83:$E$114,2,FALSE)</f>
        <v>Glass Sliding Door_Motor</v>
      </c>
      <c r="H38" s="288"/>
      <c r="I38" s="131">
        <f>VLOOKUP($F38,'Door Style No'!$D$83:$L$114,3,FALSE)</f>
        <v>0</v>
      </c>
      <c r="J38" s="131" t="str">
        <f>VLOOKUP($F38,'Door Style No'!$D$83:$L$114,4,FALSE)</f>
        <v>Glass Door</v>
      </c>
      <c r="K38" s="131" t="str">
        <f>VLOOKUP($F38,'Door Style No'!$D$83:$L$114,5,FALSE)</f>
        <v>SST Frame</v>
      </c>
      <c r="L38" s="131" t="str">
        <f>VLOOKUP($F38,'Door Style No'!$D$83:$L$114,6,FALSE)</f>
        <v>Motor</v>
      </c>
      <c r="M38" s="288"/>
      <c r="N38" s="289"/>
      <c r="O38" s="288"/>
      <c r="P38" s="181"/>
      <c r="R38" s="181" t="s">
        <v>465</v>
      </c>
      <c r="S38" s="131" t="s">
        <v>595</v>
      </c>
      <c r="T38" s="131" t="s">
        <v>1852</v>
      </c>
      <c r="U38" s="288"/>
      <c r="V38" s="288" t="s">
        <v>1853</v>
      </c>
      <c r="W38" s="289" t="s">
        <v>1791</v>
      </c>
      <c r="X38" s="289" t="s">
        <v>1819</v>
      </c>
      <c r="Y38" s="288"/>
      <c r="Z38" s="288"/>
      <c r="AA38" s="289"/>
      <c r="AB38" s="291" t="s">
        <v>1850</v>
      </c>
      <c r="AC38" s="180"/>
    </row>
    <row r="39" spans="3:29" x14ac:dyDescent="0.3">
      <c r="C39" s="181"/>
      <c r="D39" s="242"/>
      <c r="E39" s="131"/>
      <c r="F39" s="131"/>
      <c r="G39" s="131"/>
      <c r="H39" s="180"/>
      <c r="I39" s="180"/>
      <c r="J39" s="199"/>
      <c r="K39" s="199"/>
      <c r="L39" s="180"/>
      <c r="M39" s="180"/>
      <c r="N39" s="199"/>
      <c r="O39" s="180"/>
      <c r="P39" s="181"/>
      <c r="R39" s="181"/>
      <c r="S39" s="242"/>
      <c r="T39" s="131"/>
      <c r="U39" s="180"/>
      <c r="V39" s="180"/>
      <c r="W39" s="199"/>
      <c r="X39" s="199"/>
      <c r="Y39" s="180"/>
      <c r="Z39" s="180"/>
      <c r="AA39" s="199"/>
      <c r="AB39" s="180"/>
      <c r="AC39" s="180"/>
    </row>
    <row r="40" spans="3:29" x14ac:dyDescent="0.3">
      <c r="C40" s="181"/>
      <c r="D40" s="242"/>
      <c r="E40" s="131"/>
      <c r="F40" s="131"/>
      <c r="G40" s="131"/>
      <c r="H40" s="180"/>
      <c r="I40" s="180"/>
      <c r="J40" s="199"/>
      <c r="K40" s="199"/>
      <c r="L40" s="180"/>
      <c r="M40" s="180"/>
      <c r="N40" s="199"/>
      <c r="O40" s="180"/>
      <c r="P40" s="181"/>
      <c r="R40" s="181"/>
      <c r="S40" s="242"/>
      <c r="T40" s="131"/>
      <c r="U40" s="180"/>
      <c r="V40" s="180"/>
      <c r="W40" s="199"/>
      <c r="X40" s="199"/>
      <c r="Y40" s="180"/>
      <c r="Z40" s="180"/>
      <c r="AA40" s="199"/>
      <c r="AB40" s="180"/>
      <c r="AC40" s="180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C61883F7-1549-4260-83D2-FD1E6E87F28A}">
          <x14:formula1>
            <xm:f>'Door Style No'!$D$9:$D$32</xm:f>
          </x14:formula1>
          <xm:sqref>F7:F14</xm:sqref>
        </x14:dataValidation>
        <x14:dataValidation type="list" allowBlank="1" showInputMessage="1" showErrorMessage="1" xr:uid="{EFAD8C13-C267-4C0A-8ECF-FCF09E1632AC}">
          <x14:formula1>
            <xm:f>'Door Style No'!$D$39:$D$59</xm:f>
          </x14:formula1>
          <xm:sqref>F17:F24</xm:sqref>
        </x14:dataValidation>
        <x14:dataValidation type="list" allowBlank="1" showInputMessage="1" showErrorMessage="1" xr:uid="{77076180-2544-474A-B38E-5F041D7D3F8C}">
          <x14:formula1>
            <xm:f>'Door Style No'!$D$66:$D$76</xm:f>
          </x14:formula1>
          <xm:sqref>F27:F30</xm:sqref>
        </x14:dataValidation>
        <x14:dataValidation type="list" allowBlank="1" showInputMessage="1" showErrorMessage="1" xr:uid="{16393D86-E75D-4CB5-B149-D262BE9EBC83}">
          <x14:formula1>
            <xm:f>'Door Style No'!$D$83:$D$114</xm:f>
          </x14:formula1>
          <xm:sqref>F33:F38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67C-5124-41BD-AC64-DED512A5B195}">
  <sheetPr>
    <tabColor theme="9" tint="-0.249977111117893"/>
  </sheetPr>
  <dimension ref="B2:AC80"/>
  <sheetViews>
    <sheetView zoomScale="70" zoomScaleNormal="70" workbookViewId="0">
      <pane xSplit="6" ySplit="2" topLeftCell="G3" activePane="bottomRight" state="frozen"/>
      <selection pane="topRight" activeCell="K18" sqref="K18"/>
      <selection pane="bottomLeft" activeCell="K18" sqref="K18"/>
      <selection pane="bottomRight" activeCell="S12" sqref="S12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 t="s">
        <v>1335</v>
      </c>
      <c r="C3" s="93" t="s">
        <v>1336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">
        <v>1356</v>
      </c>
      <c r="C4" s="54" t="s">
        <v>1338</v>
      </c>
      <c r="D4" s="56" t="s">
        <v>1339</v>
      </c>
      <c r="E4" s="46" t="s">
        <v>1340</v>
      </c>
      <c r="F4" s="47" t="s">
        <v>1341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1342</v>
      </c>
    </row>
    <row r="5" spans="2:29" ht="49.9" customHeight="1" x14ac:dyDescent="0.3">
      <c r="B5" s="67"/>
      <c r="C5" s="68"/>
      <c r="D5" s="69"/>
      <c r="E5" s="46" t="s">
        <v>1343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1344</v>
      </c>
    </row>
    <row r="6" spans="2:29" ht="49.9" customHeight="1" x14ac:dyDescent="0.3">
      <c r="B6" s="67"/>
      <c r="C6" s="68"/>
      <c r="D6" s="69"/>
      <c r="E6" s="46" t="s">
        <v>1345</v>
      </c>
      <c r="F6" s="47" t="s">
        <v>1346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1347</v>
      </c>
    </row>
    <row r="7" spans="2:29" ht="49.9" customHeight="1" x14ac:dyDescent="0.3">
      <c r="B7" s="67"/>
      <c r="C7" s="68"/>
      <c r="D7" s="69"/>
      <c r="E7" s="46" t="s">
        <v>1348</v>
      </c>
      <c r="F7" s="47" t="s">
        <v>1349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1350</v>
      </c>
    </row>
    <row r="8" spans="2:29" ht="49.9" customHeight="1" x14ac:dyDescent="0.3">
      <c r="B8" s="67"/>
      <c r="C8" s="68"/>
      <c r="D8" s="69"/>
      <c r="E8" s="46" t="s">
        <v>1351</v>
      </c>
      <c r="F8" s="47" t="s">
        <v>1352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1353</v>
      </c>
    </row>
    <row r="9" spans="2:29" ht="49.9" customHeight="1" x14ac:dyDescent="0.3">
      <c r="B9" s="65"/>
      <c r="C9" s="55"/>
      <c r="D9" s="57"/>
      <c r="E9" s="46" t="s">
        <v>1354</v>
      </c>
      <c r="F9" s="47" t="s">
        <v>1355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1356</v>
      </c>
      <c r="C10" s="54" t="s">
        <v>1357</v>
      </c>
      <c r="D10" s="56" t="s">
        <v>1358</v>
      </c>
      <c r="E10" s="46" t="s">
        <v>1359</v>
      </c>
      <c r="F10" s="47" t="s">
        <v>1360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Burnt Clay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1361</v>
      </c>
    </row>
    <row r="11" spans="2:29" ht="49.9" customHeight="1" x14ac:dyDescent="0.3">
      <c r="B11" s="67"/>
      <c r="C11" s="68"/>
      <c r="D11" s="69"/>
      <c r="E11" s="46" t="s">
        <v>1343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1344</v>
      </c>
    </row>
    <row r="12" spans="2:29" ht="49.9" customHeight="1" x14ac:dyDescent="0.3">
      <c r="B12" s="67"/>
      <c r="C12" s="68"/>
      <c r="D12" s="69"/>
      <c r="E12" s="46" t="s">
        <v>1345</v>
      </c>
      <c r="F12" s="47" t="s">
        <v>1346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1347</v>
      </c>
    </row>
    <row r="13" spans="2:29" ht="49.9" customHeight="1" x14ac:dyDescent="0.3">
      <c r="B13" s="65"/>
      <c r="C13" s="55"/>
      <c r="D13" s="57"/>
      <c r="E13" s="46" t="s">
        <v>1362</v>
      </c>
      <c r="F13" s="47" t="s">
        <v>1349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1363</v>
      </c>
    </row>
    <row r="14" spans="2:29" ht="49.9" customHeight="1" x14ac:dyDescent="0.3">
      <c r="B14" s="64" t="s">
        <v>1356</v>
      </c>
      <c r="C14" s="54" t="s">
        <v>1357</v>
      </c>
      <c r="D14" s="56" t="s">
        <v>1364</v>
      </c>
      <c r="E14" s="46" t="s">
        <v>1365</v>
      </c>
      <c r="F14" s="47" t="s">
        <v>1366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Masonry Work</v>
      </c>
      <c r="K14" s="49" t="str">
        <f>VLOOKUP($F14,'WM-AR'!$A$6:$AK$1629,8,FALSE)</f>
        <v>Reinforced Concrete Block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All Reinf.(Lath, Steel Tie, Anchor Bar, Mortar, ETC.), Filler, Sealant, Lintel/Sill for Opening, ETC.</v>
      </c>
      <c r="R14" s="49">
        <f>VLOOKUP($F14,'WM-AR'!$A$6:$AK$1629,22,FALSE)</f>
        <v>0</v>
      </c>
      <c r="S14" s="49" t="str">
        <f>VLOOKUP($F14,'WM-AR'!$A$6:$AK$1629,24,FALSE)</f>
        <v>50mm&lt;THK≤100mm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1367</v>
      </c>
    </row>
    <row r="15" spans="2:29" ht="49.9" customHeight="1" x14ac:dyDescent="0.3">
      <c r="B15" s="67"/>
      <c r="C15" s="68"/>
      <c r="D15" s="69"/>
      <c r="E15" s="46" t="s">
        <v>1343</v>
      </c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 t="s">
        <v>1344</v>
      </c>
    </row>
    <row r="16" spans="2:29" ht="49.9" customHeight="1" x14ac:dyDescent="0.3">
      <c r="B16" s="67"/>
      <c r="C16" s="68"/>
      <c r="D16" s="69"/>
      <c r="E16" s="46" t="s">
        <v>1345</v>
      </c>
      <c r="F16" s="47" t="s">
        <v>1346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Insulation</v>
      </c>
      <c r="L16" s="49" t="str">
        <f>VLOOKUP($F16,'WM-AR'!$A$6:$AK$1629,10,FALSE)</f>
        <v>Glass Wool (Fiberglass)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Minimum Density of 50 kg/m3</v>
      </c>
      <c r="R16" s="49">
        <f>VLOOKUP($F16,'WM-AR'!$A$6:$AK$1629,22,FALSE)</f>
        <v>0</v>
      </c>
      <c r="S16" s="49" t="str">
        <f>VLOOKUP($F16,'WM-AR'!$A$6:$AK$1629,24,FALSE)</f>
        <v>THK&lt;50mm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1347</v>
      </c>
    </row>
    <row r="17" spans="2:29" ht="49.9" customHeight="1" x14ac:dyDescent="0.3">
      <c r="B17" s="67"/>
      <c r="C17" s="68"/>
      <c r="D17" s="69"/>
      <c r="E17" s="46" t="s">
        <v>1368</v>
      </c>
      <c r="F17" s="47" t="s">
        <v>1349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Masonry Work</v>
      </c>
      <c r="K17" s="49" t="str">
        <f>VLOOKUP($F17,'WM-AR'!$A$6:$AK$1629,8,FALSE)</f>
        <v>Concrete Brick</v>
      </c>
      <c r="L17" s="49">
        <f>VLOOKUP($F17,'WM-AR'!$A$6:$AK$1629,10,FALSE)</f>
        <v>0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[1.0B] w/ All Reinf.(Lath, Steel Tie, Anchor Bar, Mortar, ETC.), Filler, Sealant, Lintel/Sill for Opening, ETC.</v>
      </c>
      <c r="R17" s="49">
        <f>VLOOKUP($F17,'WM-AR'!$A$6:$AK$1629,22,FALSE)</f>
        <v>0</v>
      </c>
      <c r="S17" s="49" t="str">
        <f>VLOOKUP($F17,'WM-AR'!$A$6:$AK$1629,24,FALSE)</f>
        <v>90mm&lt;THK≤190mm</v>
      </c>
      <c r="T17" s="50">
        <f>VLOOKUP($F17,'WM-AR'!$A$6:$AK$1629,25,FALSE)</f>
        <v>0</v>
      </c>
      <c r="U17" s="50" t="str">
        <f>VLOOKUP($F17,'WM-AR'!$A$6:$AK$1629,26,FALSE)</f>
        <v>THK=(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1369</v>
      </c>
    </row>
    <row r="18" spans="2:29" ht="49.9" customHeight="1" x14ac:dyDescent="0.3">
      <c r="B18" s="67"/>
      <c r="C18" s="68"/>
      <c r="D18" s="69"/>
      <c r="E18" s="46" t="s">
        <v>1351</v>
      </c>
      <c r="F18" s="47" t="s">
        <v>1352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Plastering Work</v>
      </c>
      <c r="K18" s="49" t="str">
        <f>VLOOKUP($F18,'WM-AR'!$A$6:$AK$1629,8,FALSE)</f>
        <v>Plastering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 t="str">
        <f>VLOOKUP($F18,'WM-AR'!$A$6:$AK$1629,18,FALSE)</f>
        <v>for External Masonry Wall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1353</v>
      </c>
    </row>
    <row r="19" spans="2:29" ht="49.9" customHeight="1" x14ac:dyDescent="0.3">
      <c r="B19" s="65"/>
      <c r="C19" s="55"/>
      <c r="D19" s="57"/>
      <c r="E19" s="46" t="s">
        <v>1354</v>
      </c>
      <c r="F19" s="47" t="s">
        <v>1355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External Wall Painting</v>
      </c>
      <c r="L19" s="49" t="str">
        <f>VLOOKUP($F19,'WM-AR'!$A$6:$AK$1629,10,FALSE)</f>
        <v>Acrylic Emulsion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49.9" customHeight="1" x14ac:dyDescent="0.3">
      <c r="B20" s="64" t="s">
        <v>1356</v>
      </c>
      <c r="C20" s="54" t="s">
        <v>1357</v>
      </c>
      <c r="D20" s="56" t="s">
        <v>1370</v>
      </c>
      <c r="E20" s="46" t="s">
        <v>1340</v>
      </c>
      <c r="F20" s="47" t="s">
        <v>1341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Concrete Brick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[0.5B] 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THK≤90mm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1342</v>
      </c>
    </row>
    <row r="21" spans="2:29" ht="49.9" customHeight="1" x14ac:dyDescent="0.3">
      <c r="B21" s="67"/>
      <c r="C21" s="68"/>
      <c r="D21" s="69"/>
      <c r="E21" s="46" t="s">
        <v>1343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1344</v>
      </c>
    </row>
    <row r="22" spans="2:29" ht="49.9" customHeight="1" x14ac:dyDescent="0.3">
      <c r="B22" s="67"/>
      <c r="C22" s="68"/>
      <c r="D22" s="69"/>
      <c r="E22" s="46" t="s">
        <v>1345</v>
      </c>
      <c r="F22" s="47" t="s">
        <v>1346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1347</v>
      </c>
    </row>
    <row r="23" spans="2:29" ht="49.9" customHeight="1" x14ac:dyDescent="0.3">
      <c r="B23" s="67"/>
      <c r="C23" s="68"/>
      <c r="D23" s="69"/>
      <c r="E23" s="46" t="s">
        <v>1371</v>
      </c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" customHeight="1" x14ac:dyDescent="0.3">
      <c r="B24" s="67"/>
      <c r="C24" s="68"/>
      <c r="D24" s="69"/>
      <c r="E24" s="46" t="s">
        <v>1351</v>
      </c>
      <c r="F24" s="47" t="s">
        <v>1352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1353</v>
      </c>
    </row>
    <row r="25" spans="2:29" ht="49.9" customHeight="1" x14ac:dyDescent="0.3">
      <c r="B25" s="65"/>
      <c r="C25" s="55"/>
      <c r="D25" s="57"/>
      <c r="E25" s="46" t="s">
        <v>1354</v>
      </c>
      <c r="F25" s="47" t="s">
        <v>1355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" customHeight="1" x14ac:dyDescent="0.3">
      <c r="B26" s="64" t="s">
        <v>1356</v>
      </c>
      <c r="C26" s="54" t="s">
        <v>1372</v>
      </c>
      <c r="D26" s="56" t="s">
        <v>1373</v>
      </c>
      <c r="E26" s="46" t="s">
        <v>1359</v>
      </c>
      <c r="F26" s="47" t="s">
        <v>1360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Burnt Clay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1361</v>
      </c>
    </row>
    <row r="27" spans="2:29" ht="49.9" customHeight="1" x14ac:dyDescent="0.3">
      <c r="B27" s="67"/>
      <c r="C27" s="68"/>
      <c r="D27" s="69"/>
      <c r="E27" s="46" t="s">
        <v>1343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1344</v>
      </c>
    </row>
    <row r="28" spans="2:29" ht="49.9" customHeight="1" x14ac:dyDescent="0.3">
      <c r="B28" s="67"/>
      <c r="C28" s="68"/>
      <c r="D28" s="69"/>
      <c r="E28" s="46" t="s">
        <v>1345</v>
      </c>
      <c r="F28" s="47" t="s">
        <v>1346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1347</v>
      </c>
    </row>
    <row r="29" spans="2:29" ht="49.9" customHeight="1" x14ac:dyDescent="0.3">
      <c r="B29" s="67"/>
      <c r="C29" s="68"/>
      <c r="D29" s="69"/>
      <c r="E29" s="46" t="s">
        <v>1371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" customHeight="1" x14ac:dyDescent="0.3">
      <c r="B30" s="64" t="s">
        <v>1356</v>
      </c>
      <c r="C30" s="54" t="s">
        <v>1357</v>
      </c>
      <c r="D30" s="56" t="s">
        <v>1374</v>
      </c>
      <c r="E30" s="46" t="s">
        <v>1365</v>
      </c>
      <c r="F30" s="47" t="s">
        <v>1366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Masonry Work</v>
      </c>
      <c r="K30" s="49" t="str">
        <f>VLOOKUP($F30,'WM-AR'!$A$6:$AK$1629,8,FALSE)</f>
        <v>Reinforced Concrete Block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>
        <f>VLOOKUP($F30,'WM-AR'!$A$6:$AK$1629,18,FALSE)</f>
        <v>0</v>
      </c>
      <c r="Q30" s="49" t="str">
        <f>VLOOKUP($F30,'WM-AR'!$A$6:$AK$1629,20,FALSE)</f>
        <v>w/ All Reinf.(Lath, Steel Tie, Anchor Bar, Mortar, ETC.), Filler, Sealant, Lintel/Sill for Opening, ETC.</v>
      </c>
      <c r="R30" s="49">
        <f>VLOOKUP($F30,'WM-AR'!$A$6:$AK$1629,22,FALSE)</f>
        <v>0</v>
      </c>
      <c r="S30" s="49" t="str">
        <f>VLOOKUP($F30,'WM-AR'!$A$6:$AK$1629,24,FALSE)</f>
        <v>50mm&lt;THK≤100mm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1367</v>
      </c>
    </row>
    <row r="31" spans="2:29" ht="49.9" customHeight="1" x14ac:dyDescent="0.3">
      <c r="B31" s="67"/>
      <c r="C31" s="68"/>
      <c r="D31" s="69"/>
      <c r="E31" s="46" t="s">
        <v>1343</v>
      </c>
      <c r="F31" s="47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66" t="s">
        <v>1344</v>
      </c>
    </row>
    <row r="32" spans="2:29" ht="49.9" customHeight="1" x14ac:dyDescent="0.3">
      <c r="B32" s="67"/>
      <c r="C32" s="68"/>
      <c r="D32" s="69"/>
      <c r="E32" s="46" t="s">
        <v>1345</v>
      </c>
      <c r="F32" s="47" t="s">
        <v>1346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Insulation</v>
      </c>
      <c r="L32" s="49" t="str">
        <f>VLOOKUP($F32,'WM-AR'!$A$6:$AK$1629,10,FALSE)</f>
        <v>Glass Wool (Fiberglass)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Minimum Density of 50 kg/m3</v>
      </c>
      <c r="R32" s="49">
        <f>VLOOKUP($F32,'WM-AR'!$A$6:$AK$1629,22,FALSE)</f>
        <v>0</v>
      </c>
      <c r="S32" s="49" t="str">
        <f>VLOOKUP($F32,'WM-AR'!$A$6:$AK$1629,24,FALSE)</f>
        <v>THK&lt;50mm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1347</v>
      </c>
    </row>
    <row r="33" spans="2:29" ht="49.9" customHeight="1" x14ac:dyDescent="0.3">
      <c r="B33" s="67"/>
      <c r="C33" s="68"/>
      <c r="D33" s="69"/>
      <c r="E33" s="46" t="s">
        <v>1371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/>
    </row>
    <row r="34" spans="2:29" ht="49.9" customHeight="1" x14ac:dyDescent="0.3">
      <c r="B34" s="67"/>
      <c r="C34" s="68"/>
      <c r="D34" s="69"/>
      <c r="E34" s="46" t="s">
        <v>1351</v>
      </c>
      <c r="F34" s="47" t="s">
        <v>1352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Plastering Work</v>
      </c>
      <c r="K34" s="49" t="str">
        <f>VLOOKUP($F34,'WM-AR'!$A$6:$AK$1629,8,FALSE)</f>
        <v>Plastering</v>
      </c>
      <c r="L34" s="49">
        <f>VLOOKUP($F34,'WM-AR'!$A$6:$AK$1629,10,FALSE)</f>
        <v>0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 t="str">
        <f>VLOOKUP($F34,'WM-AR'!$A$6:$AK$1629,18,FALSE)</f>
        <v>for External Masonry Wall</v>
      </c>
      <c r="Q34" s="49">
        <f>VLOOKUP($F34,'WM-AR'!$A$6:$AK$1629,20,FALSE)</f>
        <v>0</v>
      </c>
      <c r="R34" s="49">
        <f>VLOOKUP($F34,'WM-AR'!$A$6:$AK$1629,22,FALSE)</f>
        <v>0</v>
      </c>
      <c r="S34" s="49">
        <f>VLOOKUP($F34,'WM-AR'!$A$6:$AK$1629,24,FALSE)</f>
        <v>0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1353</v>
      </c>
    </row>
    <row r="35" spans="2:29" ht="49.9" customHeight="1" x14ac:dyDescent="0.3">
      <c r="B35" s="65"/>
      <c r="C35" s="55"/>
      <c r="D35" s="57"/>
      <c r="E35" s="46" t="s">
        <v>1354</v>
      </c>
      <c r="F35" s="47" t="s">
        <v>1355</v>
      </c>
      <c r="G35" s="47"/>
      <c r="H35" s="49" t="str">
        <f>VLOOKUP($F35,'WM-AR'!$A$6:$AK$1629,34,FALSE)</f>
        <v>M2</v>
      </c>
      <c r="I35" s="49" t="str">
        <f>VLOOKUP($F35,'WM-AR'!$A$6:$AK$1629,4,FALSE)</f>
        <v>Finishing Work</v>
      </c>
      <c r="J35" s="49" t="str">
        <f>VLOOKUP($F35,'WM-AR'!$A$6:$AK$1629,6,FALSE)</f>
        <v>Painting Work</v>
      </c>
      <c r="K35" s="49" t="str">
        <f>VLOOKUP($F35,'WM-AR'!$A$6:$AK$1629,8,FALSE)</f>
        <v>External Wall Painting</v>
      </c>
      <c r="L35" s="49" t="str">
        <f>VLOOKUP($F35,'WM-AR'!$A$6:$AK$1629,10,FALSE)</f>
        <v>Acrylic Emulsion Paint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>
        <f>VLOOKUP($F35,'WM-AR'!$A$6:$AK$1629,20,FALSE)</f>
        <v>0</v>
      </c>
      <c r="R35" s="49">
        <f>VLOOKUP($F35,'WM-AR'!$A$6:$AK$1629,22,FALSE)</f>
        <v>0</v>
      </c>
      <c r="S35" s="49">
        <f>VLOOKUP($F35,'WM-AR'!$A$6:$AK$1629,24,FALSE)</f>
        <v>0</v>
      </c>
      <c r="T35" s="50">
        <f>VLOOKUP($F35,'WM-AR'!$A$6:$AK$1629,25,FALSE)</f>
        <v>0</v>
      </c>
      <c r="U35" s="50">
        <f>VLOOKUP($F35,'WM-AR'!$A$6:$AK$1629,26,FALSE)</f>
        <v>0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/>
    </row>
    <row r="36" spans="2:29" ht="49.9" customHeight="1" x14ac:dyDescent="0.3">
      <c r="B36" s="64" t="s">
        <v>1375</v>
      </c>
      <c r="C36" s="54" t="s">
        <v>1376</v>
      </c>
      <c r="D36" s="56" t="s">
        <v>1377</v>
      </c>
      <c r="E36" s="46" t="s">
        <v>1378</v>
      </c>
      <c r="F36" s="47" t="s">
        <v>1379</v>
      </c>
      <c r="G36" s="47"/>
      <c r="H36" s="49" t="str">
        <f>VLOOKUP($F36,'WM-AR'!$A$6:$AK$1629,34,FALSE)</f>
        <v>M2</v>
      </c>
      <c r="I36" s="49" t="str">
        <f>VLOOKUP($F36,'WM-AR'!$A$6:$AK$1629,4,FALSE)</f>
        <v>Cladding Work</v>
      </c>
      <c r="J36" s="49" t="str">
        <f>VLOOKUP($F36,'WM-AR'!$A$6:$AK$1629,6,FALSE)</f>
        <v>-</v>
      </c>
      <c r="K36" s="49" t="str">
        <f>VLOOKUP($F36,'WM-AR'!$A$6:$AK$1629,8,FALSE)</f>
        <v>Sandwich Panel</v>
      </c>
      <c r="L36" s="49" t="str">
        <f>VLOOKUP($F36,'WM-AR'!$A$6:$AK$1629,10,FALSE)</f>
        <v>Corrugated Galvanized Steel Sheet Sandwich Panel, Fire Protective Rating: N/A</v>
      </c>
      <c r="M36" s="49">
        <f>VLOOKUP($F36,'WM-AR'!$A$6:$AK$1629,12,FALSE)</f>
        <v>0</v>
      </c>
      <c r="N36" s="49">
        <f>VLOOKUP($F36,'WM-AR'!$A$6:$AK$1629,14,FALSE)</f>
        <v>0</v>
      </c>
      <c r="O36" s="49" t="str">
        <f>VLOOKUP($F36,'WM-AR'!$A$6:$AK$1629,16,FALSE)</f>
        <v>Mineral Wool (Rock Wool)</v>
      </c>
      <c r="P36" s="49" t="str">
        <f>VLOOKUP($F36,'WM-AR'!$A$6:$AK$1629,18,FALSE)</f>
        <v>for Wall</v>
      </c>
      <c r="Q36" s="49" t="str">
        <f>VLOOKUP($F36,'WM-AR'!$A$6:$AK$1629,20,FALSE)</f>
        <v>w/ Accessories, Flashing</v>
      </c>
      <c r="R36" s="49">
        <f>VLOOKUP($F36,'WM-AR'!$A$6:$AK$1629,22,FALSE)</f>
        <v>0</v>
      </c>
      <c r="S36" s="49" t="str">
        <f>VLOOKUP($F36,'WM-AR'!$A$6:$AK$1629,24,FALSE)</f>
        <v>50mm≤THK&lt;70mm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1347</v>
      </c>
    </row>
    <row r="37" spans="2:29" ht="49.9" customHeight="1" x14ac:dyDescent="0.3">
      <c r="B37" s="65"/>
      <c r="C37" s="55"/>
      <c r="D37" s="57"/>
      <c r="E37" s="46"/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/>
    </row>
    <row r="38" spans="2:29" ht="49.9" customHeight="1" x14ac:dyDescent="0.3">
      <c r="B38" s="64" t="s">
        <v>1375</v>
      </c>
      <c r="C38" s="54" t="s">
        <v>1380</v>
      </c>
      <c r="D38" s="56" t="s">
        <v>1377</v>
      </c>
      <c r="E38" s="46" t="s">
        <v>1381</v>
      </c>
      <c r="F38" s="47" t="s">
        <v>1382</v>
      </c>
      <c r="G38" s="47"/>
      <c r="H38" s="49" t="str">
        <f>VLOOKUP($F38,'WM-AR'!$A$6:$AK$1629,34,FALSE)</f>
        <v>M2</v>
      </c>
      <c r="I38" s="49" t="str">
        <f>VLOOKUP($F38,'WM-AR'!$A$6:$AK$1629,4,FALSE)</f>
        <v>Cladding Work</v>
      </c>
      <c r="J38" s="49" t="str">
        <f>VLOOKUP($F38,'WM-AR'!$A$6:$AK$1629,6,FALSE)</f>
        <v>-</v>
      </c>
      <c r="K38" s="49" t="str">
        <f>VLOOKUP($F38,'WM-AR'!$A$6:$AK$1629,8,FALSE)</f>
        <v>Sandwich Panel</v>
      </c>
      <c r="L38" s="49" t="str">
        <f>VLOOKUP($F38,'WM-AR'!$A$6:$AK$1629,10,FALSE)</f>
        <v>Corrugated Galvanized Steel Sheet Sandwich Panel, Fire Protective Rating: N/A</v>
      </c>
      <c r="M38" s="49">
        <f>VLOOKUP($F38,'WM-AR'!$A$6:$AK$1629,12,FALSE)</f>
        <v>0</v>
      </c>
      <c r="N38" s="49">
        <f>VLOOKUP($F38,'WM-AR'!$A$6:$AK$1629,14,FALSE)</f>
        <v>0</v>
      </c>
      <c r="O38" s="49" t="str">
        <f>VLOOKUP($F38,'WM-AR'!$A$6:$AK$1629,16,FALSE)</f>
        <v>Glass Wool (Fiberglass)</v>
      </c>
      <c r="P38" s="49" t="str">
        <f>VLOOKUP($F38,'WM-AR'!$A$6:$AK$1629,18,FALSE)</f>
        <v>for Wall</v>
      </c>
      <c r="Q38" s="49" t="str">
        <f>VLOOKUP($F38,'WM-AR'!$A$6:$AK$1629,20,FALSE)</f>
        <v>w/ Accessories, Flashing</v>
      </c>
      <c r="R38" s="49">
        <f>VLOOKUP($F38,'WM-AR'!$A$6:$AK$1629,22,FALSE)</f>
        <v>0</v>
      </c>
      <c r="S38" s="49" t="str">
        <f>VLOOKUP($F38,'WM-AR'!$A$6:$AK$1629,24,FALSE)</f>
        <v>50mm≤THK&lt;70mm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1347</v>
      </c>
    </row>
    <row r="39" spans="2:29" ht="49.9" customHeight="1" x14ac:dyDescent="0.3">
      <c r="B39" s="65"/>
      <c r="C39" s="55"/>
      <c r="D39" s="57"/>
      <c r="E39" s="46"/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s="61" customFormat="1" ht="34.9" customHeight="1" x14ac:dyDescent="0.3">
      <c r="B40" s="92">
        <v>5</v>
      </c>
      <c r="C40" s="93" t="s">
        <v>1383</v>
      </c>
      <c r="D40" s="94"/>
      <c r="E40" s="95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7"/>
      <c r="AC40" s="96"/>
    </row>
    <row r="41" spans="2:29" ht="49.9" customHeight="1" x14ac:dyDescent="0.3">
      <c r="B41" s="64" t="s">
        <v>1384</v>
      </c>
      <c r="C41" s="54" t="s">
        <v>1385</v>
      </c>
      <c r="D41" s="56" t="s">
        <v>1386</v>
      </c>
      <c r="E41" s="46" t="s">
        <v>1387</v>
      </c>
      <c r="F41" s="47" t="s">
        <v>1355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 t="str">
        <f>K41</f>
        <v>External Wall Painting</v>
      </c>
    </row>
    <row r="42" spans="2:29" ht="49.9" customHeight="1" x14ac:dyDescent="0.3">
      <c r="B42" s="65"/>
      <c r="C42" s="55" t="str">
        <f>D41</f>
        <v xml:space="preserve">Emulsion Paint on Cement Plaster </v>
      </c>
      <c r="D42" s="57"/>
      <c r="E42" s="46" t="s">
        <v>1388</v>
      </c>
      <c r="F42" s="47" t="s">
        <v>1352</v>
      </c>
      <c r="G42" s="47"/>
      <c r="H42" s="49" t="str">
        <f>VLOOKUP($F42,'WM-AR'!$A$6:$AK$1629,34,FALSE)</f>
        <v>M2</v>
      </c>
      <c r="I42" s="49" t="str">
        <f>VLOOKUP($F42,'WM-AR'!$A$6:$AK$1629,4,FALSE)</f>
        <v>Finishing Work</v>
      </c>
      <c r="J42" s="49" t="str">
        <f>VLOOKUP($F42,'WM-AR'!$A$6:$AK$1629,6,FALSE)</f>
        <v>Plastering Work</v>
      </c>
      <c r="K42" s="49" t="str">
        <f>VLOOKUP($F42,'WM-AR'!$A$6:$AK$1629,8,FALSE)</f>
        <v>Plastering</v>
      </c>
      <c r="L42" s="49">
        <f>VLOOKUP($F42,'WM-AR'!$A$6:$AK$1629,10,FALSE)</f>
        <v>0</v>
      </c>
      <c r="M42" s="49">
        <f>VLOOKUP($F42,'WM-AR'!$A$6:$AK$1629,12,FALSE)</f>
        <v>0</v>
      </c>
      <c r="N42" s="49">
        <f>VLOOKUP($F42,'WM-AR'!$A$6:$AK$1629,14,FALSE)</f>
        <v>0</v>
      </c>
      <c r="O42" s="49">
        <f>VLOOKUP($F42,'WM-AR'!$A$6:$AK$1629,16,FALSE)</f>
        <v>0</v>
      </c>
      <c r="P42" s="49" t="str">
        <f>VLOOKUP($F42,'WM-AR'!$A$6:$AK$1629,18,FALSE)</f>
        <v>for External Masonry Wall</v>
      </c>
      <c r="Q42" s="49">
        <f>VLOOKUP($F42,'WM-AR'!$A$6:$AK$1629,20,FALSE)</f>
        <v>0</v>
      </c>
      <c r="R42" s="49">
        <f>VLOOKUP($F42,'WM-AR'!$A$6:$AK$1629,22,FALSE)</f>
        <v>0</v>
      </c>
      <c r="S42" s="49">
        <f>VLOOKUP($F42,'WM-AR'!$A$6:$AK$1629,24,FALSE)</f>
        <v>0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tr">
        <f>P42</f>
        <v>for External Masonry Wall</v>
      </c>
    </row>
    <row r="43" spans="2:29" ht="49.9" customHeight="1" x14ac:dyDescent="0.3">
      <c r="B43" s="64" t="s">
        <v>1389</v>
      </c>
      <c r="C43" s="54" t="s">
        <v>1390</v>
      </c>
      <c r="D43" s="56" t="s">
        <v>1391</v>
      </c>
      <c r="E43" s="46" t="s">
        <v>1387</v>
      </c>
      <c r="F43" s="47" t="s">
        <v>1355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External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 t="str">
        <f>K43</f>
        <v>External Wall Painting</v>
      </c>
    </row>
    <row r="44" spans="2:29" ht="49.9" customHeight="1" x14ac:dyDescent="0.3">
      <c r="B44" s="65"/>
      <c r="C44" s="55" t="str">
        <f>D43</f>
        <v>Emulsion Paint on Fair Faced Concrete</v>
      </c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1392</v>
      </c>
      <c r="C45" s="54" t="s">
        <v>1393</v>
      </c>
      <c r="D45" s="56" t="s">
        <v>1394</v>
      </c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ht="49.9" customHeight="1" x14ac:dyDescent="0.3">
      <c r="B46" s="65"/>
      <c r="C46" s="55" t="s">
        <v>1394</v>
      </c>
      <c r="D46" s="57"/>
      <c r="E46" s="46"/>
      <c r="F46" s="47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0"/>
      <c r="U46" s="50"/>
      <c r="V46" s="50"/>
      <c r="W46" s="50"/>
      <c r="X46" s="50"/>
      <c r="Y46" s="50"/>
      <c r="Z46" s="50"/>
      <c r="AA46" s="50"/>
      <c r="AB46" s="50"/>
      <c r="AC46" s="66"/>
    </row>
    <row r="47" spans="2:29" ht="49.9" customHeight="1" x14ac:dyDescent="0.3">
      <c r="B47" s="64" t="s">
        <v>1395</v>
      </c>
      <c r="C47" s="54" t="s">
        <v>1396</v>
      </c>
      <c r="D47" s="56"/>
      <c r="E47" s="46"/>
      <c r="F47" s="47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  <c r="U47" s="50"/>
      <c r="V47" s="50"/>
      <c r="W47" s="50"/>
      <c r="X47" s="50"/>
      <c r="Y47" s="50"/>
      <c r="Z47" s="50"/>
      <c r="AA47" s="50"/>
      <c r="AB47" s="50"/>
      <c r="AC47" s="66"/>
    </row>
    <row r="48" spans="2:29" ht="49.9" customHeight="1" x14ac:dyDescent="0.3">
      <c r="B48" s="65"/>
      <c r="C48" s="55"/>
      <c r="D48" s="57"/>
      <c r="E48" s="46"/>
      <c r="F48" s="47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0"/>
      <c r="U48" s="50"/>
      <c r="V48" s="50"/>
      <c r="W48" s="50"/>
      <c r="X48" s="50"/>
      <c r="Y48" s="50"/>
      <c r="Z48" s="50"/>
      <c r="AA48" s="50"/>
      <c r="AB48" s="50"/>
      <c r="AC48" s="66"/>
    </row>
    <row r="49" spans="2:29" ht="49.9" customHeight="1" x14ac:dyDescent="0.3">
      <c r="B49" s="64" t="s">
        <v>1397</v>
      </c>
      <c r="C49" s="54" t="s">
        <v>1398</v>
      </c>
      <c r="D49" s="56"/>
      <c r="E49" s="46"/>
      <c r="F49" s="47"/>
      <c r="G49" s="47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0"/>
      <c r="U49" s="50"/>
      <c r="V49" s="50"/>
      <c r="W49" s="50"/>
      <c r="X49" s="50"/>
      <c r="Y49" s="50"/>
      <c r="Z49" s="50"/>
      <c r="AA49" s="50"/>
      <c r="AB49" s="50"/>
      <c r="AC49" s="66"/>
    </row>
    <row r="50" spans="2:29" ht="49.9" customHeight="1" x14ac:dyDescent="0.3">
      <c r="B50" s="65"/>
      <c r="C50" s="55" t="s">
        <v>912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s="61" customFormat="1" ht="34.9" customHeight="1" x14ac:dyDescent="0.3">
      <c r="B51" s="58" t="s">
        <v>1854</v>
      </c>
      <c r="C51" s="62" t="s">
        <v>1855</v>
      </c>
      <c r="D51" s="63"/>
      <c r="E51" s="59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53"/>
      <c r="AC51" s="60"/>
    </row>
    <row r="52" spans="2:29" ht="49.9" customHeight="1" x14ac:dyDescent="0.3">
      <c r="B52" s="64" t="s">
        <v>1856</v>
      </c>
      <c r="C52" s="54" t="s">
        <v>1857</v>
      </c>
      <c r="D52" s="56" t="s">
        <v>1858</v>
      </c>
      <c r="E52" s="46" t="s">
        <v>1859</v>
      </c>
      <c r="F52" s="47" t="s">
        <v>1860</v>
      </c>
      <c r="G52" s="47"/>
      <c r="H52" s="49" t="str">
        <f>VLOOKUP($F52,'WM-AR'!$A$6:$AK$1629,34,FALSE)</f>
        <v>M3</v>
      </c>
      <c r="I52" s="49" t="str">
        <f>VLOOKUP($F52,'WM-AR'!$A$6:$AK$1629,4,FALSE)</f>
        <v>Concrete Work</v>
      </c>
      <c r="J52" s="49" t="str">
        <f>VLOOKUP($F52,'WM-AR'!$A$6:$AK$1629,6,FALSE)</f>
        <v>Superstructure Work</v>
      </c>
      <c r="K52" s="49" t="str">
        <f>VLOOKUP($F52,'WM-AR'!$A$6:$AK$1629,8,FALSE)</f>
        <v>Structural Concrete</v>
      </c>
      <c r="L52" s="49">
        <f>VLOOKUP($F52,'WM-AR'!$A$6:$AK$1629,10,FALSE)</f>
        <v>0</v>
      </c>
      <c r="M52" s="49" t="str">
        <f>VLOOKUP($F52,'WM-AR'!$A$6:$AK$1629,12,FALSE)</f>
        <v>Cement Type-1</v>
      </c>
      <c r="N52" s="49" t="str">
        <f>VLOOKUP($F52,'WM-AR'!$A$6:$AK$1629,14,FALSE)</f>
        <v>20MPa &lt; F'c (Cylinder Strength) ≤ 25MPa</v>
      </c>
      <c r="O52" s="49">
        <f>VLOOKUP($F52,'WM-AR'!$A$6:$AK$1629,16,FALSE)</f>
        <v>0</v>
      </c>
      <c r="P52" s="49">
        <f>VLOOKUP($F52,'WM-AR'!$A$6:$AK$1629,18,FALSE)</f>
        <v>0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>
        <f>VLOOKUP($F52,'WM-AR'!$A$6:$AK$1629,26,FALSE)</f>
        <v>0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tr">
        <f>M52</f>
        <v>Cement Type-1</v>
      </c>
    </row>
    <row r="53" spans="2:29" ht="49.9" customHeight="1" x14ac:dyDescent="0.3">
      <c r="B53" s="67"/>
      <c r="C53" s="68" t="str">
        <f>D52</f>
        <v>Concrete Roof Deck</v>
      </c>
      <c r="D53" s="69"/>
      <c r="E53" s="46" t="s">
        <v>1861</v>
      </c>
      <c r="F53" s="47" t="s">
        <v>1862</v>
      </c>
      <c r="G53" s="47"/>
      <c r="H53" s="49" t="str">
        <f>VLOOKUP($F53,'WM-AR'!$A$6:$AK$1629,34,FALSE)</f>
        <v>TON</v>
      </c>
      <c r="I53" s="49" t="str">
        <f>VLOOKUP($F53,'WM-AR'!$A$6:$AK$1629,4,FALSE)</f>
        <v>Concrete Work</v>
      </c>
      <c r="J53" s="49" t="str">
        <f>VLOOKUP($F53,'WM-AR'!$A$6:$AK$1629,6,FALSE)</f>
        <v>Superstructure Work</v>
      </c>
      <c r="K53" s="49" t="str">
        <f>VLOOKUP($F53,'WM-AR'!$A$6:$AK$1629,8,FALSE)</f>
        <v>Rebar Work</v>
      </c>
      <c r="L53" s="49" t="str">
        <f>VLOOKUP($F53,'WM-AR'!$A$6:$AK$1629,10,FALSE)</f>
        <v>Deformed Bar (Non-Coat.)</v>
      </c>
      <c r="M53" s="49">
        <f>VLOOKUP($F53,'WM-AR'!$A$6:$AK$1629,12,FALSE)</f>
        <v>0</v>
      </c>
      <c r="N53" s="49" t="str">
        <f>VLOOKUP($F53,'WM-AR'!$A$6:$AK$1629,14,FALSE)</f>
        <v>400MPa&lt;Fy≤470MPa</v>
      </c>
      <c r="O53" s="49">
        <f>VLOOKUP($F53,'WM-AR'!$A$6:$AK$1629,16,FALSE)</f>
        <v>0</v>
      </c>
      <c r="P53" s="49">
        <f>VLOOKUP($F53,'WM-AR'!$A$6:$AK$1629,18,FALSE)</f>
        <v>0</v>
      </c>
      <c r="Q53" s="49">
        <f>VLOOKUP($F53,'WM-AR'!$A$6:$AK$1629,20,FALSE)</f>
        <v>0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>
        <f>VLOOKUP($F53,'WM-AR'!$A$6:$AK$1629,26,FALSE)</f>
        <v>0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tr">
        <f>N53</f>
        <v>400MPa&lt;Fy≤470MPa</v>
      </c>
    </row>
    <row r="54" spans="2:29" ht="49.9" customHeight="1" x14ac:dyDescent="0.3">
      <c r="B54" s="67"/>
      <c r="C54" s="68"/>
      <c r="D54" s="69"/>
      <c r="E54" s="46" t="s">
        <v>1863</v>
      </c>
      <c r="F54" s="47" t="s">
        <v>1864</v>
      </c>
      <c r="G54" s="47"/>
      <c r="H54" s="49" t="str">
        <f>VLOOKUP($F54,'WM-AR'!$A$6:$AK$1629,34,FALSE)</f>
        <v>M2</v>
      </c>
      <c r="I54" s="49" t="str">
        <f>VLOOKUP($F54,'WM-AR'!$A$6:$AK$1629,4,FALSE)</f>
        <v>Miscellaneous Steel Fabrication Work</v>
      </c>
      <c r="J54" s="49" t="str">
        <f>VLOOKUP($F54,'WM-AR'!$A$6:$AK$1629,6,FALSE)</f>
        <v>Shelter/Building</v>
      </c>
      <c r="K54" s="49" t="str">
        <f>VLOOKUP($F54,'WM-AR'!$A$6:$AK$1629,8,FALSE)</f>
        <v>Galvanized Steel Deck Plate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>
        <f>VLOOKUP($F54,'WM-AR'!$A$6:$AK$1629,18,FALSE)</f>
        <v>0</v>
      </c>
      <c r="Q54" s="49">
        <f>VLOOKUP($F54,'WM-AR'!$A$6:$AK$1629,20,FALSE)</f>
        <v>0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 t="str">
        <f>VLOOKUP($F54,'WM-AR'!$A$6:$AK$1629,31,FALSE)</f>
        <v>THK=(  )mm</v>
      </c>
      <c r="AA54" s="50">
        <f>VLOOKUP($F54,'WM-AR'!$A$6:$AK$1629,32,FALSE)</f>
        <v>0</v>
      </c>
      <c r="AB54" s="50">
        <f>VLOOKUP($F54,'WM-AR'!$A$6:$AK$1629,33,FALSE)</f>
        <v>0</v>
      </c>
      <c r="AC54" s="66" t="str">
        <f>I54</f>
        <v>Miscellaneous Steel Fabrication Work</v>
      </c>
    </row>
    <row r="55" spans="2:29" ht="49.9" customHeight="1" x14ac:dyDescent="0.3">
      <c r="B55" s="65"/>
      <c r="C55" s="55"/>
      <c r="D55" s="57"/>
      <c r="E55" s="46" t="s">
        <v>1865</v>
      </c>
      <c r="F55" s="47" t="s">
        <v>1866</v>
      </c>
      <c r="G55" s="47"/>
      <c r="H55" s="49" t="str">
        <f>VLOOKUP($F55,'WM-AR'!$A$6:$AK$1629,34,FALSE)</f>
        <v>M2</v>
      </c>
      <c r="I55" s="49" t="str">
        <f>VLOOKUP($F55,'WM-AR'!$A$6:$AK$1629,4,FALSE)</f>
        <v>Miscellaneous Steel Erection Work</v>
      </c>
      <c r="J55" s="49" t="str">
        <f>VLOOKUP($F55,'WM-AR'!$A$6:$AK$1629,6,FALSE)</f>
        <v>Shelter/Building</v>
      </c>
      <c r="K55" s="49" t="str">
        <f>VLOOKUP($F55,'WM-AR'!$A$6:$AK$1629,8,FALSE)</f>
        <v>Galvanized Steel Deck Plate</v>
      </c>
      <c r="L55" s="49">
        <f>VLOOKUP($F55,'WM-AR'!$A$6:$AK$1629,10,FALSE)</f>
        <v>0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>
        <f>VLOOKUP($F55,'WM-AR'!$A$6:$AK$1629,20,FALSE)</f>
        <v>0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>
        <f>VLOOKUP($F55,'WM-AR'!$A$6:$AK$1629,26,FALSE)</f>
        <v>0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 t="str">
        <f>VLOOKUP($F55,'WM-AR'!$A$6:$AK$1629,31,FALSE)</f>
        <v>THK=(  )mm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I55</f>
        <v>Miscellaneous Steel Erection Work</v>
      </c>
    </row>
    <row r="56" spans="2:29" ht="49.9" customHeight="1" x14ac:dyDescent="0.3">
      <c r="B56" s="64"/>
      <c r="C56" s="54"/>
      <c r="D56" s="56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65"/>
      <c r="C57" s="55"/>
      <c r="D57" s="57"/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ht="49.9" customHeight="1" x14ac:dyDescent="0.3">
      <c r="B58" s="64"/>
      <c r="C58" s="54"/>
      <c r="D58" s="56"/>
      <c r="E58" s="46"/>
      <c r="F58" s="47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0"/>
      <c r="U58" s="50"/>
      <c r="V58" s="50"/>
      <c r="W58" s="50"/>
      <c r="X58" s="50"/>
      <c r="Y58" s="50"/>
      <c r="Z58" s="50"/>
      <c r="AA58" s="50"/>
      <c r="AB58" s="50"/>
      <c r="AC58" s="66"/>
    </row>
    <row r="59" spans="2:29" ht="49.9" customHeight="1" x14ac:dyDescent="0.3">
      <c r="B59" s="65"/>
      <c r="C59" s="55"/>
      <c r="D59" s="57"/>
      <c r="E59" s="46"/>
      <c r="F59" s="47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0"/>
      <c r="U59" s="50"/>
      <c r="V59" s="50"/>
      <c r="W59" s="50"/>
      <c r="X59" s="50"/>
      <c r="Y59" s="50"/>
      <c r="Z59" s="50"/>
      <c r="AA59" s="50"/>
      <c r="AB59" s="50"/>
      <c r="AC59" s="66"/>
    </row>
    <row r="60" spans="2:29" ht="49.9" customHeight="1" x14ac:dyDescent="0.3">
      <c r="B60" s="64"/>
      <c r="C60" s="54"/>
      <c r="D60" s="56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5"/>
      <c r="C61" s="55"/>
      <c r="D61" s="57"/>
      <c r="E61" s="46"/>
      <c r="F61" s="47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0"/>
      <c r="U61" s="50"/>
      <c r="V61" s="50"/>
      <c r="W61" s="50"/>
      <c r="X61" s="50"/>
      <c r="Y61" s="50"/>
      <c r="Z61" s="50"/>
      <c r="AA61" s="50"/>
      <c r="AB61" s="50"/>
      <c r="AC61" s="66"/>
    </row>
    <row r="62" spans="2:29" ht="49.9" customHeight="1" x14ac:dyDescent="0.3">
      <c r="B62" s="64"/>
      <c r="C62" s="54"/>
      <c r="D62" s="56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5"/>
      <c r="C63" s="55"/>
      <c r="D63" s="57"/>
      <c r="E63" s="46"/>
      <c r="F63" s="47"/>
      <c r="G63" s="47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0"/>
      <c r="U63" s="50"/>
      <c r="V63" s="50"/>
      <c r="W63" s="50"/>
      <c r="X63" s="50"/>
      <c r="Y63" s="50"/>
      <c r="Z63" s="50"/>
      <c r="AA63" s="50"/>
      <c r="AB63" s="50"/>
      <c r="AC63" s="66"/>
    </row>
    <row r="64" spans="2:29" s="61" customFormat="1" ht="34.9" customHeight="1" x14ac:dyDescent="0.3">
      <c r="B64" s="58">
        <v>6</v>
      </c>
      <c r="C64" s="62" t="s">
        <v>1557</v>
      </c>
      <c r="D64" s="63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53"/>
      <c r="AC64" s="60"/>
    </row>
    <row r="65" spans="2:29" ht="49.9" customHeight="1" x14ac:dyDescent="0.3">
      <c r="B65" s="64" t="s">
        <v>1558</v>
      </c>
      <c r="C65" s="54" t="s">
        <v>1559</v>
      </c>
      <c r="D65" s="56" t="s">
        <v>1560</v>
      </c>
      <c r="E65" s="46" t="s">
        <v>1561</v>
      </c>
      <c r="F65" s="47" t="s">
        <v>1562</v>
      </c>
      <c r="G65" s="47"/>
      <c r="H65" s="49" t="str">
        <f>VLOOKUP($F65,'WM-AR'!$A$6:$AK$1629,34,FALSE)</f>
        <v>M3</v>
      </c>
      <c r="I65" s="49" t="str">
        <f>VLOOKUP($F65,'WM-AR'!$A$6:$AK$1629,4,FALSE)</f>
        <v>Finishing Work</v>
      </c>
      <c r="J65" s="49" t="str">
        <f>VLOOKUP($F65,'WM-AR'!$A$6:$AK$1629,6,FALSE)</f>
        <v>Roof Work</v>
      </c>
      <c r="K65" s="49" t="str">
        <f>VLOOKUP($F65,'WM-AR'!$A$6:$AK$1629,8,FALSE)</f>
        <v>Roof Screed</v>
      </c>
      <c r="L65" s="49" t="str">
        <f>VLOOKUP($F65,'WM-AR'!$A$6:$AK$1629,10,FALSE)</f>
        <v>Bed Mortar Screed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w/o Welded Wire Fabric</v>
      </c>
      <c r="R65" s="49">
        <f>VLOOKUP($F65,'WM-AR'!$A$6:$AK$1629,22,FALSE)</f>
        <v>0</v>
      </c>
      <c r="S65" s="49" t="str">
        <f>VLOOKUP($F65,'WM-AR'!$A$6:$AK$1629,24,FALSE)</f>
        <v>30mm≤Min. THK&lt;50mm</v>
      </c>
      <c r="T65" s="50">
        <f>VLOOKUP($F65,'WM-AR'!$A$6:$AK$1629,25,FALSE)</f>
        <v>0</v>
      </c>
      <c r="U65" s="50" t="str">
        <f>VLOOKUP($F65,'WM-AR'!$A$6:$AK$1629,26,FALSE)</f>
        <v>Min. THK=(  )mm, Slope=(  )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tr">
        <f>U65</f>
        <v>Min. THK=(  )mm, Slope=(  )</v>
      </c>
    </row>
    <row r="66" spans="2:29" ht="49.9" customHeight="1" x14ac:dyDescent="0.3">
      <c r="B66" s="67"/>
      <c r="C66" s="68" t="str">
        <f>D65</f>
        <v>Protective Conc. on Water Proof Membrane with Rigid Insulation</v>
      </c>
      <c r="D66" s="69" t="s">
        <v>1563</v>
      </c>
      <c r="E66" s="46" t="s">
        <v>1564</v>
      </c>
      <c r="F66" s="47" t="s">
        <v>1565</v>
      </c>
      <c r="G66" s="47"/>
      <c r="H66" s="49" t="str">
        <f>VLOOKUP($F66,'WM-AR'!$A$6:$AK$1629,34,FALSE)</f>
        <v>M2</v>
      </c>
      <c r="I66" s="49" t="str">
        <f>VLOOKUP($F66,'WM-AR'!$A$6:$AK$1629,4,FALSE)</f>
        <v>Finishing Work</v>
      </c>
      <c r="J66" s="49" t="str">
        <f>VLOOKUP($F66,'WM-AR'!$A$6:$AK$1629,6,FALSE)</f>
        <v>Roof Work</v>
      </c>
      <c r="K66" s="49" t="str">
        <f>VLOOKUP($F66,'WM-AR'!$A$6:$AK$1629,8,FALSE)</f>
        <v>Welded Wire Fabric</v>
      </c>
      <c r="L66" s="49">
        <f>VLOOKUP($F66,'WM-AR'!$A$6:$AK$1629,10,FALSE)</f>
        <v>0</v>
      </c>
      <c r="M66" s="49">
        <f>VLOOKUP($F66,'WM-AR'!$A$6:$AK$1629,12,FALSE)</f>
        <v>0</v>
      </c>
      <c r="N66" s="49">
        <f>VLOOKUP($F66,'WM-AR'!$A$6:$AK$1629,14,FALSE)</f>
        <v>0</v>
      </c>
      <c r="O66" s="49">
        <f>VLOOKUP($F66,'WM-AR'!$A$6:$AK$1629,16,FALSE)</f>
        <v>0</v>
      </c>
      <c r="P66" s="49">
        <f>VLOOKUP($F66,'WM-AR'!$A$6:$AK$1629,18,FALSE)</f>
        <v>0</v>
      </c>
      <c r="Q66" s="49">
        <f>VLOOKUP($F66,'WM-AR'!$A$6:$AK$1629,20,FALSE)</f>
        <v>0</v>
      </c>
      <c r="R66" s="49">
        <f>VLOOKUP($F66,'WM-AR'!$A$6:$AK$1629,22,FALSE)</f>
        <v>0</v>
      </c>
      <c r="S66" s="49" t="str">
        <f>VLOOKUP($F66,'WM-AR'!$A$6:$AK$1629,24,FALSE)</f>
        <v>DIA≤6mm</v>
      </c>
      <c r="T66" s="50">
        <f>VLOOKUP($F66,'WM-AR'!$A$6:$AK$1629,25,FALSE)</f>
        <v>0</v>
      </c>
      <c r="U66" s="50" t="str">
        <f>VLOOKUP($F66,'WM-AR'!$A$6:$AK$1629,26,FALSE)</f>
        <v>Mesh Size=DIA(  )mm x (  )mm x (  )mm</v>
      </c>
      <c r="V66" s="50">
        <f>VLOOKUP($F66,'WM-AR'!$A$6:$AK$1629,27,FALSE)</f>
        <v>0</v>
      </c>
      <c r="W66" s="50">
        <f>VLOOKUP($F66,'WM-AR'!$A$6:$AK$1629,28,FALSE)</f>
        <v>0</v>
      </c>
      <c r="X66" s="50">
        <f>VLOOKUP($F66,'WM-AR'!$A$6:$AK$1629,29,FALSE)</f>
        <v>0</v>
      </c>
      <c r="Y66" s="50">
        <f>VLOOKUP($F66,'WM-AR'!$A$6:$AK$1629,30,FALSE)</f>
        <v>0</v>
      </c>
      <c r="Z66" s="50">
        <f>VLOOKUP($F66,'WM-AR'!$A$6:$AK$1629,31,FALSE)</f>
        <v>0</v>
      </c>
      <c r="AA66" s="50">
        <f>VLOOKUP($F66,'WM-AR'!$A$6:$AK$1629,32,FALSE)</f>
        <v>0</v>
      </c>
      <c r="AB66" s="50">
        <f>VLOOKUP($F66,'WM-AR'!$A$6:$AK$1629,33,FALSE)</f>
        <v>0</v>
      </c>
      <c r="AC66" s="66" t="str">
        <f>U66</f>
        <v>Mesh Size=DIA(  )mm x (  )mm x (  )mm</v>
      </c>
    </row>
    <row r="67" spans="2:29" ht="49.9" customHeight="1" x14ac:dyDescent="0.3">
      <c r="B67" s="67"/>
      <c r="C67" s="68"/>
      <c r="D67" s="69"/>
      <c r="E67" s="46" t="s">
        <v>1566</v>
      </c>
      <c r="F67" s="47" t="s">
        <v>1567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Roof Work</v>
      </c>
      <c r="K67" s="49" t="str">
        <f>VLOOKUP($F67,'WM-AR'!$A$6:$AK$1629,8,FALSE)</f>
        <v>Waterproofing Membrane</v>
      </c>
      <c r="L67" s="49" t="str">
        <f>VLOOKUP($F67,'WM-AR'!$A$6:$AK$1629,10,FALSE)</f>
        <v>EPDM(or Equivalent)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Accessories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THK=(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tr">
        <f>L67</f>
        <v>EPDM(or Equivalent)</v>
      </c>
    </row>
    <row r="68" spans="2:29" ht="49.9" customHeight="1" x14ac:dyDescent="0.3">
      <c r="B68" s="67"/>
      <c r="C68" s="68"/>
      <c r="D68" s="69"/>
      <c r="E68" s="46" t="s">
        <v>1568</v>
      </c>
      <c r="F68" s="47" t="s">
        <v>1569</v>
      </c>
      <c r="G68" s="47"/>
      <c r="H68" s="49" t="str">
        <f>VLOOKUP($F68,'WM-AR'!$A$6:$AK$1629,34,FALSE)</f>
        <v>M2</v>
      </c>
      <c r="I68" s="49" t="str">
        <f>VLOOKUP($F68,'WM-AR'!$A$6:$AK$1629,4,FALSE)</f>
        <v>Finishing Work</v>
      </c>
      <c r="J68" s="49" t="str">
        <f>VLOOKUP($F68,'WM-AR'!$A$6:$AK$1629,6,FALSE)</f>
        <v>Roof Work</v>
      </c>
      <c r="K68" s="49" t="str">
        <f>VLOOKUP($F68,'WM-AR'!$A$6:$AK$1629,8,FALSE)</f>
        <v>Roof Insulation</v>
      </c>
      <c r="L68" s="49" t="str">
        <f>VLOOKUP($F68,'WM-AR'!$A$6:$AK$1629,10,FALSE)</f>
        <v>Rigid Extruded Polystyrene Foam Insulation</v>
      </c>
      <c r="M68" s="49">
        <f>VLOOKUP($F68,'WM-AR'!$A$6:$AK$1629,12,FALSE)</f>
        <v>0</v>
      </c>
      <c r="N68" s="49">
        <f>VLOOKUP($F68,'WM-AR'!$A$6:$AK$1629,14,FALSE)</f>
        <v>0</v>
      </c>
      <c r="O68" s="49">
        <f>VLOOKUP($F68,'WM-AR'!$A$6:$AK$1629,16,FALSE)</f>
        <v>0</v>
      </c>
      <c r="P68" s="49">
        <f>VLOOKUP($F68,'WM-AR'!$A$6:$AK$1629,18,FALSE)</f>
        <v>0</v>
      </c>
      <c r="Q68" s="49">
        <f>VLOOKUP($F68,'WM-AR'!$A$6:$AK$1629,20,FALSE)</f>
        <v>0</v>
      </c>
      <c r="R68" s="49">
        <f>VLOOKUP($F68,'WM-AR'!$A$6:$AK$1629,22,FALSE)</f>
        <v>0</v>
      </c>
      <c r="S68" s="49" t="str">
        <f>VLOOKUP($F68,'WM-AR'!$A$6:$AK$1629,24,FALSE)</f>
        <v>100mm≤THK</v>
      </c>
      <c r="T68" s="50">
        <f>VLOOKUP($F68,'WM-AR'!$A$6:$AK$1629,25,FALSE)</f>
        <v>0</v>
      </c>
      <c r="U68" s="50" t="str">
        <f>VLOOKUP($F68,'WM-AR'!$A$6:$AK$1629,26,FALSE)</f>
        <v>THK=(  )mm</v>
      </c>
      <c r="V68" s="50">
        <f>VLOOKUP($F68,'WM-AR'!$A$6:$AK$1629,27,FALSE)</f>
        <v>0</v>
      </c>
      <c r="W68" s="50">
        <f>VLOOKUP($F68,'WM-AR'!$A$6:$AK$1629,28,FALSE)</f>
        <v>0</v>
      </c>
      <c r="X68" s="50">
        <f>VLOOKUP($F68,'WM-AR'!$A$6:$AK$1629,29,FALSE)</f>
        <v>0</v>
      </c>
      <c r="Y68" s="50">
        <f>VLOOKUP($F68,'WM-AR'!$A$6:$AK$1629,30,FALSE)</f>
        <v>0</v>
      </c>
      <c r="Z68" s="50">
        <f>VLOOKUP($F68,'WM-AR'!$A$6:$AK$1629,31,FALSE)</f>
        <v>0</v>
      </c>
      <c r="AA68" s="50">
        <f>VLOOKUP($F68,'WM-AR'!$A$6:$AK$1629,32,FALSE)</f>
        <v>0</v>
      </c>
      <c r="AB68" s="50">
        <f>VLOOKUP($F68,'WM-AR'!$A$6:$AK$1629,33,FALSE)</f>
        <v>0</v>
      </c>
      <c r="AC68" s="66" t="str">
        <f>L68</f>
        <v>Rigid Extruded Polystyrene Foam Insulation</v>
      </c>
    </row>
    <row r="69" spans="2:29" ht="49.9" customHeight="1" x14ac:dyDescent="0.3">
      <c r="B69" s="67"/>
      <c r="C69" s="68"/>
      <c r="D69" s="69"/>
      <c r="E69" s="46" t="s">
        <v>1570</v>
      </c>
      <c r="F69" s="47" t="s">
        <v>1571</v>
      </c>
      <c r="G69" s="47"/>
      <c r="H69" s="49" t="str">
        <f>VLOOKUP($F69,'WM-AR'!$A$6:$AK$1629,34,FALSE)</f>
        <v>M2</v>
      </c>
      <c r="I69" s="49" t="str">
        <f>VLOOKUP($F69,'WM-AR'!$A$6:$AK$1629,4,FALSE)</f>
        <v>Finishing Work</v>
      </c>
      <c r="J69" s="49" t="str">
        <f>VLOOKUP($F69,'WM-AR'!$A$6:$AK$1629,6,FALSE)</f>
        <v>Roof Work</v>
      </c>
      <c r="K69" s="49" t="str">
        <f>VLOOKUP($F69,'WM-AR'!$A$6:$AK$1629,8,FALSE)</f>
        <v>PE Sheet (Vapor Barrier)</v>
      </c>
      <c r="L69" s="49">
        <f>VLOOKUP($F69,'WM-AR'!$A$6:$AK$1629,10,FALSE)</f>
        <v>0</v>
      </c>
      <c r="M69" s="49">
        <f>VLOOKUP($F69,'WM-AR'!$A$6:$AK$1629,12,FALSE)</f>
        <v>0</v>
      </c>
      <c r="N69" s="49">
        <f>VLOOKUP($F69,'WM-AR'!$A$6:$AK$1629,14,FALSE)</f>
        <v>0</v>
      </c>
      <c r="O69" s="49">
        <f>VLOOKUP($F69,'WM-AR'!$A$6:$AK$1629,16,FALSE)</f>
        <v>0</v>
      </c>
      <c r="P69" s="49">
        <f>VLOOKUP($F69,'WM-AR'!$A$6:$AK$1629,18,FALSE)</f>
        <v>0</v>
      </c>
      <c r="Q69" s="49">
        <f>VLOOKUP($F69,'WM-AR'!$A$6:$AK$1629,20,FALSE)</f>
        <v>0</v>
      </c>
      <c r="R69" s="49">
        <f>VLOOKUP($F69,'WM-AR'!$A$6:$AK$1629,22,FALSE)</f>
        <v>0</v>
      </c>
      <c r="S69" s="49">
        <f>VLOOKUP($F69,'WM-AR'!$A$6:$AK$1629,24,FALSE)</f>
        <v>0</v>
      </c>
      <c r="T69" s="50">
        <f>VLOOKUP($F69,'WM-AR'!$A$6:$AK$1629,25,FALSE)</f>
        <v>0</v>
      </c>
      <c r="U69" s="50" t="str">
        <f>VLOOKUP($F69,'WM-AR'!$A$6:$AK$1629,26,FALSE)</f>
        <v>THK=(  )mm</v>
      </c>
      <c r="V69" s="50">
        <f>VLOOKUP($F69,'WM-AR'!$A$6:$AK$1629,27,FALSE)</f>
        <v>0</v>
      </c>
      <c r="W69" s="50">
        <f>VLOOKUP($F69,'WM-AR'!$A$6:$AK$1629,28,FALSE)</f>
        <v>0</v>
      </c>
      <c r="X69" s="50">
        <f>VLOOKUP($F69,'WM-AR'!$A$6:$AK$1629,29,FALSE)</f>
        <v>0</v>
      </c>
      <c r="Y69" s="50">
        <f>VLOOKUP($F69,'WM-AR'!$A$6:$AK$1629,30,FALSE)</f>
        <v>0</v>
      </c>
      <c r="Z69" s="50">
        <f>VLOOKUP($F69,'WM-AR'!$A$6:$AK$1629,31,FALSE)</f>
        <v>0</v>
      </c>
      <c r="AA69" s="50">
        <f>VLOOKUP($F69,'WM-AR'!$A$6:$AK$1629,32,FALSE)</f>
        <v>0</v>
      </c>
      <c r="AB69" s="50">
        <f>VLOOKUP($F69,'WM-AR'!$A$6:$AK$1629,33,FALSE)</f>
        <v>0</v>
      </c>
      <c r="AC69" s="66" t="str">
        <f>K69</f>
        <v>PE Sheet (Vapor Barrier)</v>
      </c>
    </row>
    <row r="70" spans="2:29" ht="49.9" customHeight="1" x14ac:dyDescent="0.3">
      <c r="B70" s="65"/>
      <c r="C70" s="55"/>
      <c r="D70" s="57"/>
      <c r="E70" s="46" t="s">
        <v>1572</v>
      </c>
      <c r="F70" s="47" t="s">
        <v>1573</v>
      </c>
      <c r="G70" s="47"/>
      <c r="H70" s="49" t="str">
        <f>VLOOKUP($F70,'WM-AR'!$A$6:$AK$1629,34,FALSE)</f>
        <v>M3</v>
      </c>
      <c r="I70" s="49" t="str">
        <f>VLOOKUP($F70,'WM-AR'!$A$6:$AK$1629,4,FALSE)</f>
        <v>Finishing Work</v>
      </c>
      <c r="J70" s="49" t="str">
        <f>VLOOKUP($F70,'WM-AR'!$A$6:$AK$1629,6,FALSE)</f>
        <v>Roof Work</v>
      </c>
      <c r="K70" s="49" t="str">
        <f>VLOOKUP($F70,'WM-AR'!$A$6:$AK$1629,8,FALSE)</f>
        <v>Protective Concrete w/ Steel Trowel Finish</v>
      </c>
      <c r="L70" s="49">
        <f>VLOOKUP($F70,'WM-AR'!$A$6:$AK$1629,10,FALSE)</f>
        <v>0</v>
      </c>
      <c r="M70" s="49">
        <f>VLOOKUP($F70,'WM-AR'!$A$6:$AK$1629,12,FALSE)</f>
        <v>0</v>
      </c>
      <c r="N70" s="49">
        <f>VLOOKUP($F70,'WM-AR'!$A$6:$AK$1629,14,FALSE)</f>
        <v>0</v>
      </c>
      <c r="O70" s="49">
        <f>VLOOKUP($F70,'WM-AR'!$A$6:$AK$1629,16,FALSE)</f>
        <v>0</v>
      </c>
      <c r="P70" s="49">
        <f>VLOOKUP($F70,'WM-AR'!$A$6:$AK$1629,18,FALSE)</f>
        <v>0</v>
      </c>
      <c r="Q70" s="49">
        <f>VLOOKUP($F70,'WM-AR'!$A$6:$AK$1629,20,FALSE)</f>
        <v>0</v>
      </c>
      <c r="R70" s="49">
        <f>VLOOKUP($F70,'WM-AR'!$A$6:$AK$1629,22,FALSE)</f>
        <v>0</v>
      </c>
      <c r="S70" s="49">
        <f>VLOOKUP($F70,'WM-AR'!$A$6:$AK$1629,24,FALSE)</f>
        <v>0</v>
      </c>
      <c r="T70" s="50">
        <f>VLOOKUP($F70,'WM-AR'!$A$6:$AK$1629,25,FALSE)</f>
        <v>0</v>
      </c>
      <c r="U70" s="50">
        <f>VLOOKUP($F70,'WM-AR'!$A$6:$AK$1629,26,FALSE)</f>
        <v>0</v>
      </c>
      <c r="V70" s="50">
        <f>VLOOKUP($F70,'WM-AR'!$A$6:$AK$1629,27,FALSE)</f>
        <v>0</v>
      </c>
      <c r="W70" s="50">
        <f>VLOOKUP($F70,'WM-AR'!$A$6:$AK$1629,28,FALSE)</f>
        <v>0</v>
      </c>
      <c r="X70" s="50">
        <f>VLOOKUP($F70,'WM-AR'!$A$6:$AK$1629,29,FALSE)</f>
        <v>0</v>
      </c>
      <c r="Y70" s="50">
        <f>VLOOKUP($F70,'WM-AR'!$A$6:$AK$1629,30,FALSE)</f>
        <v>0</v>
      </c>
      <c r="Z70" s="50">
        <f>VLOOKUP($F70,'WM-AR'!$A$6:$AK$1629,31,FALSE)</f>
        <v>0</v>
      </c>
      <c r="AA70" s="50">
        <f>VLOOKUP($F70,'WM-AR'!$A$6:$AK$1629,32,FALSE)</f>
        <v>0</v>
      </c>
      <c r="AB70" s="50">
        <f>VLOOKUP($F70,'WM-AR'!$A$6:$AK$1629,33,FALSE)</f>
        <v>0</v>
      </c>
      <c r="AC70" s="66" t="str">
        <f>K70</f>
        <v>Protective Concrete w/ Steel Trowel Finish</v>
      </c>
    </row>
    <row r="71" spans="2:29" ht="49.9" customHeight="1" x14ac:dyDescent="0.3">
      <c r="B71" s="64" t="s">
        <v>1574</v>
      </c>
      <c r="C71" s="54" t="s">
        <v>1575</v>
      </c>
      <c r="D71" s="56" t="s">
        <v>1576</v>
      </c>
      <c r="E71" s="46"/>
      <c r="F71" s="47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  <c r="U71" s="50"/>
      <c r="V71" s="50"/>
      <c r="W71" s="50"/>
      <c r="X71" s="50"/>
      <c r="Y71" s="50"/>
      <c r="Z71" s="50"/>
      <c r="AA71" s="50"/>
      <c r="AB71" s="50"/>
      <c r="AC71" s="66"/>
    </row>
    <row r="72" spans="2:29" ht="49.9" customHeight="1" x14ac:dyDescent="0.3">
      <c r="B72" s="65"/>
      <c r="C72" s="55" t="str">
        <f>D71</f>
        <v>Roof Tile on Water Proof Membrane with Rigid Insulation</v>
      </c>
      <c r="D72" s="57"/>
      <c r="E72" s="46"/>
      <c r="F72" s="47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0"/>
      <c r="U72" s="50"/>
      <c r="V72" s="50"/>
      <c r="W72" s="50"/>
      <c r="X72" s="50"/>
      <c r="Y72" s="50"/>
      <c r="Z72" s="50"/>
      <c r="AA72" s="50"/>
      <c r="AB72" s="50"/>
      <c r="AC72" s="66"/>
    </row>
    <row r="73" spans="2:29" ht="49.9" customHeight="1" x14ac:dyDescent="0.3">
      <c r="B73" s="64" t="s">
        <v>1577</v>
      </c>
      <c r="C73" s="54" t="s">
        <v>1578</v>
      </c>
      <c r="D73" s="56"/>
      <c r="E73" s="46"/>
      <c r="F73" s="47"/>
      <c r="G73" s="4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/>
      <c r="U73" s="50"/>
      <c r="V73" s="50"/>
      <c r="W73" s="50"/>
      <c r="X73" s="50"/>
      <c r="Y73" s="50"/>
      <c r="Z73" s="50"/>
      <c r="AA73" s="50"/>
      <c r="AB73" s="50"/>
      <c r="AC73" s="66"/>
    </row>
    <row r="74" spans="2:29" ht="49.9" customHeight="1" x14ac:dyDescent="0.3">
      <c r="B74" s="65"/>
      <c r="C74" s="55"/>
      <c r="D74" s="57"/>
      <c r="E74" s="46"/>
      <c r="F74" s="47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  <c r="U74" s="50"/>
      <c r="V74" s="50"/>
      <c r="W74" s="50"/>
      <c r="X74" s="50"/>
      <c r="Y74" s="50"/>
      <c r="Z74" s="50"/>
      <c r="AA74" s="50"/>
      <c r="AB74" s="50"/>
      <c r="AC74" s="66"/>
    </row>
    <row r="75" spans="2:29" ht="49.9" customHeight="1" x14ac:dyDescent="0.3">
      <c r="B75" s="64" t="s">
        <v>1579</v>
      </c>
      <c r="C75" s="54" t="s">
        <v>1580</v>
      </c>
      <c r="D75" s="56"/>
      <c r="E75" s="46"/>
      <c r="F75" s="47"/>
      <c r="G75" s="47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  <c r="U75" s="50"/>
      <c r="V75" s="50"/>
      <c r="W75" s="50"/>
      <c r="X75" s="50"/>
      <c r="Y75" s="50"/>
      <c r="Z75" s="50"/>
      <c r="AA75" s="50"/>
      <c r="AB75" s="50"/>
      <c r="AC75" s="66"/>
    </row>
    <row r="76" spans="2:29" ht="49.9" customHeight="1" x14ac:dyDescent="0.3">
      <c r="B76" s="65"/>
      <c r="C76" s="55"/>
      <c r="D76" s="57"/>
      <c r="E76" s="46"/>
      <c r="F76" s="47"/>
      <c r="G76" s="47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  <c r="U76" s="50"/>
      <c r="V76" s="50"/>
      <c r="W76" s="50"/>
      <c r="X76" s="50"/>
      <c r="Y76" s="50"/>
      <c r="Z76" s="50"/>
      <c r="AA76" s="50"/>
      <c r="AB76" s="50"/>
      <c r="AC76" s="66"/>
    </row>
    <row r="77" spans="2:29" ht="49.9" customHeight="1" x14ac:dyDescent="0.3">
      <c r="B77" s="64" t="s">
        <v>1581</v>
      </c>
      <c r="C77" s="54" t="s">
        <v>1582</v>
      </c>
      <c r="D77" s="56"/>
      <c r="E77" s="46"/>
      <c r="F77" s="47"/>
      <c r="G77" s="47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  <c r="U77" s="50"/>
      <c r="V77" s="50"/>
      <c r="W77" s="50"/>
      <c r="X77" s="50"/>
      <c r="Y77" s="50"/>
      <c r="Z77" s="50"/>
      <c r="AA77" s="50"/>
      <c r="AB77" s="50"/>
      <c r="AC77" s="66"/>
    </row>
    <row r="78" spans="2:29" ht="49.9" customHeight="1" x14ac:dyDescent="0.3">
      <c r="B78" s="65"/>
      <c r="C78" s="55"/>
      <c r="D78" s="57"/>
      <c r="E78" s="46"/>
      <c r="F78" s="47"/>
      <c r="G78" s="47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  <c r="V78" s="50"/>
      <c r="W78" s="50"/>
      <c r="X78" s="50"/>
      <c r="Y78" s="50"/>
      <c r="Z78" s="50"/>
      <c r="AA78" s="50"/>
      <c r="AB78" s="50"/>
      <c r="AC78" s="66"/>
    </row>
    <row r="79" spans="2:29" ht="49.9" customHeight="1" x14ac:dyDescent="0.3">
      <c r="B79" s="64" t="s">
        <v>1583</v>
      </c>
      <c r="C79" s="54" t="s">
        <v>1584</v>
      </c>
      <c r="D79" s="56"/>
      <c r="E79" s="46"/>
      <c r="F79" s="47"/>
      <c r="G79" s="47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  <c r="U79" s="50"/>
      <c r="V79" s="50"/>
      <c r="W79" s="50"/>
      <c r="X79" s="50"/>
      <c r="Y79" s="50"/>
      <c r="Z79" s="50"/>
      <c r="AA79" s="50"/>
      <c r="AB79" s="50"/>
      <c r="AC79" s="66"/>
    </row>
    <row r="80" spans="2:29" ht="49.9" customHeight="1" x14ac:dyDescent="0.3">
      <c r="B80" s="65"/>
      <c r="C80" s="55" t="s">
        <v>912</v>
      </c>
      <c r="D80" s="57"/>
      <c r="E80" s="46"/>
      <c r="F80" s="47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  <c r="U80" s="50"/>
      <c r="V80" s="50"/>
      <c r="W80" s="50"/>
      <c r="X80" s="50"/>
      <c r="Y80" s="50"/>
      <c r="Z80" s="50"/>
      <c r="AA80" s="50"/>
      <c r="AB80" s="50"/>
      <c r="AC80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02A868-52FD-469E-9809-77BEBA5C0397}">
          <x14:formula1>
            <xm:f>'WM-AR'!$A$6:$A$1629</xm:f>
          </x14:formula1>
          <xm:sqref>F65:G80 F52:G63 F41:G50 F4:G39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6207-D0B0-4C5B-B599-3C8740EB5B01}">
  <sheetPr>
    <tabColor rgb="FFFF0000"/>
  </sheetPr>
  <dimension ref="A1:L128"/>
  <sheetViews>
    <sheetView zoomScale="70" zoomScaleNormal="70" workbookViewId="0">
      <selection activeCell="I18" sqref="I18"/>
    </sheetView>
  </sheetViews>
  <sheetFormatPr defaultColWidth="8.75" defaultRowHeight="13.5" x14ac:dyDescent="0.3"/>
  <cols>
    <col min="1" max="1" width="2" style="126" customWidth="1"/>
    <col min="2" max="3" width="15.75" style="126" customWidth="1"/>
    <col min="4" max="4" width="7.875" style="126" customWidth="1"/>
    <col min="5" max="5" width="28.25" style="127" customWidth="1"/>
    <col min="6" max="11" width="15.75" style="126" customWidth="1"/>
    <col min="12" max="12" width="56.125" style="126" customWidth="1"/>
    <col min="13" max="16384" width="8.75" style="126"/>
  </cols>
  <sheetData>
    <row r="1" spans="1:12" x14ac:dyDescent="0.3">
      <c r="A1" s="178"/>
      <c r="B1" s="178"/>
      <c r="C1" s="178"/>
      <c r="D1" s="178"/>
      <c r="E1" s="179"/>
    </row>
    <row r="2" spans="1:12" ht="34.9" customHeight="1" x14ac:dyDescent="0.3">
      <c r="A2" s="178"/>
      <c r="B2" s="244" t="s">
        <v>1867</v>
      </c>
      <c r="C2" s="244"/>
      <c r="D2" s="201"/>
      <c r="E2" s="202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86" t="s">
        <v>1868</v>
      </c>
      <c r="C3" s="286"/>
    </row>
    <row r="4" spans="1:12" ht="30" customHeight="1" x14ac:dyDescent="0.3">
      <c r="B4" s="286" t="s">
        <v>1869</v>
      </c>
      <c r="C4" s="286"/>
      <c r="E4" s="127" t="s">
        <v>1588</v>
      </c>
      <c r="F4" s="127" t="s">
        <v>1870</v>
      </c>
      <c r="G4" s="127" t="s">
        <v>5</v>
      </c>
      <c r="H4" s="126" t="s">
        <v>6</v>
      </c>
      <c r="I4" s="126" t="s">
        <v>1871</v>
      </c>
      <c r="J4" s="126" t="s">
        <v>1592</v>
      </c>
      <c r="K4" s="127"/>
    </row>
    <row r="5" spans="1:12" ht="30" customHeight="1" x14ac:dyDescent="0.3">
      <c r="B5" s="286" t="s">
        <v>1872</v>
      </c>
      <c r="C5" s="286"/>
      <c r="E5" s="127" t="s">
        <v>1595</v>
      </c>
      <c r="F5" s="126" t="s">
        <v>1596</v>
      </c>
      <c r="G5" s="126" t="s">
        <v>1598</v>
      </c>
    </row>
    <row r="6" spans="1:12" ht="79.900000000000006" customHeight="1" x14ac:dyDescent="0.3">
      <c r="B6" s="267" t="s">
        <v>1873</v>
      </c>
      <c r="C6" s="275"/>
      <c r="D6" s="275"/>
      <c r="E6" s="268"/>
      <c r="F6" s="268"/>
      <c r="G6" s="268"/>
      <c r="H6" s="268"/>
      <c r="I6" s="268"/>
      <c r="J6" s="268"/>
      <c r="K6" s="268"/>
      <c r="L6" s="269"/>
    </row>
    <row r="7" spans="1:12" ht="48" customHeight="1" x14ac:dyDescent="0.3">
      <c r="B7" s="136" t="s">
        <v>1873</v>
      </c>
      <c r="C7" s="136"/>
      <c r="D7" s="136" t="s">
        <v>1455</v>
      </c>
      <c r="E7" s="136" t="s">
        <v>5780</v>
      </c>
      <c r="F7" s="193" t="s">
        <v>1874</v>
      </c>
      <c r="G7" s="137" t="s">
        <v>1875</v>
      </c>
      <c r="H7" s="136" t="s">
        <v>1603</v>
      </c>
      <c r="I7" s="136" t="s">
        <v>1097</v>
      </c>
      <c r="J7" s="136"/>
      <c r="K7" s="136"/>
      <c r="L7" s="137" t="s">
        <v>20</v>
      </c>
    </row>
    <row r="8" spans="1:12" ht="9.75" customHeight="1" x14ac:dyDescent="0.3">
      <c r="B8" s="136"/>
      <c r="C8" s="136"/>
      <c r="D8" s="136"/>
      <c r="E8" s="136"/>
      <c r="F8" s="193"/>
      <c r="G8" s="137"/>
      <c r="H8" s="136"/>
      <c r="I8" s="136"/>
      <c r="J8" s="136"/>
      <c r="K8" s="136"/>
      <c r="L8" s="137"/>
    </row>
    <row r="9" spans="1:12" ht="31.9" customHeight="1" x14ac:dyDescent="0.3">
      <c r="B9" s="189"/>
      <c r="C9" s="189" t="s">
        <v>5791</v>
      </c>
      <c r="D9" s="283" t="s">
        <v>1877</v>
      </c>
      <c r="E9" s="284" t="s">
        <v>1878</v>
      </c>
      <c r="F9" s="128"/>
      <c r="G9" s="128" t="s">
        <v>1879</v>
      </c>
      <c r="H9" s="128" t="s">
        <v>1609</v>
      </c>
      <c r="I9" s="131" t="s">
        <v>1880</v>
      </c>
      <c r="J9" s="277"/>
      <c r="K9" s="128"/>
      <c r="L9" s="130" t="s">
        <v>1881</v>
      </c>
    </row>
    <row r="10" spans="1:12" ht="31.9" customHeight="1" x14ac:dyDescent="0.3">
      <c r="B10" s="304"/>
      <c r="C10" s="304"/>
      <c r="D10" s="283" t="s">
        <v>1882</v>
      </c>
      <c r="E10" s="284" t="s">
        <v>1883</v>
      </c>
      <c r="F10" s="128"/>
      <c r="G10" s="128" t="s">
        <v>1884</v>
      </c>
      <c r="H10" s="128" t="s">
        <v>1609</v>
      </c>
      <c r="I10" s="131" t="s">
        <v>1880</v>
      </c>
      <c r="J10" s="277"/>
      <c r="K10" s="128"/>
      <c r="L10" s="130"/>
    </row>
    <row r="11" spans="1:12" ht="31.9" customHeight="1" x14ac:dyDescent="0.3">
      <c r="B11" s="139"/>
      <c r="C11" s="139"/>
      <c r="D11" s="283"/>
      <c r="E11" s="284"/>
      <c r="F11" s="128"/>
      <c r="G11" s="128"/>
      <c r="H11" s="128"/>
      <c r="I11" s="131"/>
      <c r="J11" s="285"/>
      <c r="K11" s="285"/>
      <c r="L11" s="130"/>
    </row>
    <row r="12" spans="1:12" ht="31.9" customHeight="1" x14ac:dyDescent="0.3">
      <c r="B12" s="257"/>
      <c r="C12" s="257" t="s">
        <v>5792</v>
      </c>
      <c r="D12" s="283" t="s">
        <v>1886</v>
      </c>
      <c r="E12" s="284" t="s">
        <v>1887</v>
      </c>
      <c r="F12" s="128"/>
      <c r="G12" s="128" t="s">
        <v>1879</v>
      </c>
      <c r="H12" s="128" t="s">
        <v>1628</v>
      </c>
      <c r="I12" s="131" t="s">
        <v>1880</v>
      </c>
      <c r="J12" s="277"/>
      <c r="K12" s="128"/>
      <c r="L12" s="130" t="s">
        <v>1881</v>
      </c>
    </row>
    <row r="13" spans="1:12" ht="31.9" customHeight="1" x14ac:dyDescent="0.3">
      <c r="B13" s="270"/>
      <c r="C13" s="270"/>
      <c r="D13" s="283" t="s">
        <v>1888</v>
      </c>
      <c r="E13" s="284" t="s">
        <v>1889</v>
      </c>
      <c r="F13" s="128"/>
      <c r="G13" s="128" t="s">
        <v>1884</v>
      </c>
      <c r="H13" s="128" t="s">
        <v>1628</v>
      </c>
      <c r="I13" s="131" t="s">
        <v>1880</v>
      </c>
      <c r="J13" s="277"/>
      <c r="K13" s="128"/>
      <c r="L13" s="130"/>
    </row>
    <row r="14" spans="1:12" ht="31.9" customHeight="1" x14ac:dyDescent="0.3">
      <c r="B14" s="139"/>
      <c r="C14" s="139"/>
      <c r="D14" s="283"/>
      <c r="E14" s="284"/>
      <c r="F14" s="128"/>
      <c r="G14" s="128"/>
      <c r="H14" s="128"/>
      <c r="I14" s="128"/>
      <c r="J14" s="277"/>
      <c r="K14" s="128"/>
      <c r="L14" s="130"/>
    </row>
    <row r="15" spans="1:12" ht="31.9" customHeight="1" x14ac:dyDescent="0.3">
      <c r="B15" s="257"/>
      <c r="C15" s="257" t="s">
        <v>5793</v>
      </c>
      <c r="D15" s="283" t="s">
        <v>1890</v>
      </c>
      <c r="E15" s="284" t="s">
        <v>1891</v>
      </c>
      <c r="F15" s="128"/>
      <c r="G15" s="128" t="s">
        <v>1879</v>
      </c>
      <c r="H15" s="128" t="s">
        <v>1651</v>
      </c>
      <c r="I15" s="128"/>
      <c r="J15" s="277"/>
      <c r="K15" s="128"/>
      <c r="L15" s="130" t="s">
        <v>1892</v>
      </c>
    </row>
    <row r="16" spans="1:12" ht="31.9" customHeight="1" x14ac:dyDescent="0.3">
      <c r="B16" s="270"/>
      <c r="C16" s="270"/>
      <c r="D16" s="283" t="s">
        <v>1893</v>
      </c>
      <c r="E16" s="284" t="s">
        <v>1894</v>
      </c>
      <c r="F16" s="128"/>
      <c r="G16" s="128" t="s">
        <v>1884</v>
      </c>
      <c r="H16" s="128" t="s">
        <v>1651</v>
      </c>
      <c r="I16" s="128"/>
      <c r="J16" s="277"/>
      <c r="K16" s="128"/>
      <c r="L16" s="130"/>
    </row>
    <row r="17" spans="2:12" ht="31.9" customHeight="1" x14ac:dyDescent="0.3">
      <c r="B17" s="282"/>
      <c r="C17" s="282"/>
      <c r="D17" s="283"/>
      <c r="E17" s="284"/>
      <c r="F17" s="128"/>
      <c r="G17" s="128"/>
      <c r="H17" s="128"/>
      <c r="I17" s="128"/>
      <c r="J17" s="277"/>
      <c r="K17" s="128"/>
      <c r="L17" s="130"/>
    </row>
    <row r="18" spans="2:12" ht="45" customHeight="1" x14ac:dyDescent="0.3">
      <c r="B18" s="257"/>
      <c r="C18" s="257" t="s">
        <v>5794</v>
      </c>
      <c r="D18" s="283" t="s">
        <v>1895</v>
      </c>
      <c r="E18" s="284" t="s">
        <v>1896</v>
      </c>
      <c r="F18" s="128"/>
      <c r="G18" s="128"/>
      <c r="H18" s="128"/>
      <c r="I18" s="131"/>
      <c r="J18" s="277"/>
      <c r="K18" s="128"/>
      <c r="L18" s="130" t="s">
        <v>1897</v>
      </c>
    </row>
    <row r="19" spans="2:12" ht="31.9" customHeight="1" x14ac:dyDescent="0.3">
      <c r="B19" s="270"/>
      <c r="C19" s="270"/>
      <c r="D19" s="283"/>
      <c r="E19" s="284"/>
      <c r="F19" s="128"/>
      <c r="G19" s="128"/>
      <c r="H19" s="128"/>
      <c r="I19" s="131"/>
      <c r="J19" s="277"/>
      <c r="K19" s="128"/>
      <c r="L19" s="130"/>
    </row>
    <row r="20" spans="2:12" ht="45" customHeight="1" x14ac:dyDescent="0.3">
      <c r="B20" s="257"/>
      <c r="C20" s="257" t="s">
        <v>5795</v>
      </c>
      <c r="D20" s="283" t="s">
        <v>1898</v>
      </c>
      <c r="E20" s="284" t="s">
        <v>1899</v>
      </c>
      <c r="F20" s="128"/>
      <c r="G20" s="128"/>
      <c r="H20" s="128"/>
      <c r="I20" s="131"/>
      <c r="J20" s="277"/>
      <c r="K20" s="128"/>
      <c r="L20" s="130"/>
    </row>
    <row r="21" spans="2:12" ht="31.9" customHeight="1" x14ac:dyDescent="0.3">
      <c r="B21" s="270"/>
      <c r="C21" s="270"/>
      <c r="D21" s="283"/>
      <c r="E21" s="284"/>
      <c r="F21" s="128"/>
      <c r="G21" s="128"/>
      <c r="H21" s="128"/>
      <c r="I21" s="131"/>
      <c r="J21" s="277"/>
      <c r="K21" s="128"/>
      <c r="L21" s="130"/>
    </row>
    <row r="22" spans="2:12" ht="30" customHeight="1" x14ac:dyDescent="0.3">
      <c r="B22" s="128"/>
      <c r="C22" s="128"/>
      <c r="D22" s="183" t="s">
        <v>146</v>
      </c>
      <c r="E22" s="217" t="s">
        <v>146</v>
      </c>
      <c r="F22" s="128"/>
      <c r="G22" s="128"/>
      <c r="H22" s="128"/>
      <c r="I22" s="128"/>
      <c r="J22" s="129"/>
      <c r="K22" s="128"/>
      <c r="L22" s="128"/>
    </row>
    <row r="23" spans="2:12" ht="30" customHeight="1" x14ac:dyDescent="0.3">
      <c r="B23" s="189" t="s">
        <v>147</v>
      </c>
      <c r="C23" s="189"/>
      <c r="D23" s="278" t="s">
        <v>1900</v>
      </c>
      <c r="E23" s="279"/>
      <c r="F23" s="280"/>
      <c r="G23" s="280"/>
      <c r="H23" s="280"/>
      <c r="I23" s="280"/>
      <c r="J23" s="281"/>
      <c r="K23" s="280"/>
      <c r="L23" s="280"/>
    </row>
    <row r="24" spans="2:12" ht="30" customHeight="1" x14ac:dyDescent="0.3">
      <c r="B24" s="139"/>
      <c r="C24" s="139"/>
      <c r="D24" s="278" t="s">
        <v>1901</v>
      </c>
      <c r="E24" s="279"/>
      <c r="F24" s="280"/>
      <c r="G24" s="280"/>
      <c r="H24" s="280"/>
      <c r="I24" s="280"/>
      <c r="J24" s="281"/>
      <c r="K24" s="280"/>
      <c r="L24" s="280"/>
    </row>
    <row r="25" spans="2:12" ht="30" customHeight="1" x14ac:dyDescent="0.3">
      <c r="B25" s="140"/>
      <c r="C25" s="140"/>
      <c r="D25" s="278"/>
      <c r="E25" s="279"/>
      <c r="F25" s="280"/>
      <c r="G25" s="280"/>
      <c r="H25" s="280"/>
      <c r="I25" s="280"/>
      <c r="J25" s="281"/>
      <c r="K25" s="280"/>
      <c r="L25" s="280"/>
    </row>
    <row r="26" spans="2:12" ht="79.900000000000006" customHeight="1" x14ac:dyDescent="0.3">
      <c r="B26" s="267" t="s">
        <v>1902</v>
      </c>
      <c r="C26" s="275"/>
      <c r="D26" s="275"/>
      <c r="E26" s="268"/>
      <c r="F26" s="268"/>
      <c r="G26" s="268"/>
      <c r="H26" s="268"/>
      <c r="I26" s="268"/>
      <c r="J26" s="268"/>
      <c r="K26" s="268"/>
      <c r="L26" s="269"/>
    </row>
    <row r="27" spans="2:12" ht="48" customHeight="1" x14ac:dyDescent="0.3">
      <c r="B27" s="136" t="s">
        <v>1902</v>
      </c>
      <c r="C27" s="136"/>
      <c r="D27" s="136" t="s">
        <v>5782</v>
      </c>
      <c r="E27" s="136" t="s">
        <v>5783</v>
      </c>
      <c r="F27" s="193" t="s">
        <v>1874</v>
      </c>
      <c r="G27" s="137" t="s">
        <v>1875</v>
      </c>
      <c r="H27" s="136" t="s">
        <v>1603</v>
      </c>
      <c r="I27" s="136" t="s">
        <v>1097</v>
      </c>
      <c r="J27" s="136"/>
      <c r="K27" s="136"/>
      <c r="L27" s="137" t="s">
        <v>20</v>
      </c>
    </row>
    <row r="28" spans="2:12" ht="9.75" customHeight="1" x14ac:dyDescent="0.3">
      <c r="B28" s="136"/>
      <c r="C28" s="136"/>
      <c r="D28" s="136"/>
      <c r="E28" s="136"/>
      <c r="F28" s="193"/>
      <c r="G28" s="137"/>
      <c r="H28" s="136"/>
      <c r="I28" s="136"/>
      <c r="J28" s="136"/>
      <c r="K28" s="136"/>
      <c r="L28" s="137"/>
    </row>
    <row r="29" spans="2:12" ht="31.9" customHeight="1" x14ac:dyDescent="0.3">
      <c r="B29" s="189"/>
      <c r="C29" s="189" t="s">
        <v>5791</v>
      </c>
      <c r="D29" s="283" t="s">
        <v>1903</v>
      </c>
      <c r="E29" s="284" t="s">
        <v>1904</v>
      </c>
      <c r="F29" s="128"/>
      <c r="G29" s="128" t="s">
        <v>1879</v>
      </c>
      <c r="H29" s="128" t="s">
        <v>1609</v>
      </c>
      <c r="I29" s="131" t="s">
        <v>1880</v>
      </c>
      <c r="J29" s="277"/>
      <c r="K29" s="128"/>
      <c r="L29" s="130" t="s">
        <v>1881</v>
      </c>
    </row>
    <row r="30" spans="2:12" ht="31.9" customHeight="1" x14ac:dyDescent="0.3">
      <c r="B30" s="304"/>
      <c r="C30" s="304"/>
      <c r="D30" s="283" t="s">
        <v>1905</v>
      </c>
      <c r="E30" s="284" t="s">
        <v>1906</v>
      </c>
      <c r="F30" s="128"/>
      <c r="G30" s="128" t="s">
        <v>1884</v>
      </c>
      <c r="H30" s="128" t="s">
        <v>1609</v>
      </c>
      <c r="I30" s="131" t="s">
        <v>1880</v>
      </c>
      <c r="J30" s="277"/>
      <c r="K30" s="128"/>
      <c r="L30" s="130"/>
    </row>
    <row r="31" spans="2:12" ht="31.9" customHeight="1" x14ac:dyDescent="0.3">
      <c r="B31" s="139"/>
      <c r="C31" s="139"/>
      <c r="D31" s="283"/>
      <c r="E31" s="284"/>
      <c r="F31" s="128"/>
      <c r="G31" s="128"/>
      <c r="H31" s="128"/>
      <c r="I31" s="131"/>
      <c r="J31" s="285"/>
      <c r="K31" s="285"/>
      <c r="L31" s="130"/>
    </row>
    <row r="32" spans="2:12" ht="31.9" customHeight="1" x14ac:dyDescent="0.3">
      <c r="B32" s="257"/>
      <c r="C32" s="257" t="s">
        <v>5792</v>
      </c>
      <c r="D32" s="283" t="s">
        <v>1907</v>
      </c>
      <c r="E32" s="284" t="s">
        <v>1908</v>
      </c>
      <c r="F32" s="128"/>
      <c r="G32" s="128" t="s">
        <v>1879</v>
      </c>
      <c r="H32" s="128" t="s">
        <v>1628</v>
      </c>
      <c r="I32" s="131" t="s">
        <v>1880</v>
      </c>
      <c r="J32" s="277"/>
      <c r="K32" s="128"/>
      <c r="L32" s="130" t="s">
        <v>1881</v>
      </c>
    </row>
    <row r="33" spans="2:12" ht="31.9" customHeight="1" x14ac:dyDescent="0.3">
      <c r="B33" s="270"/>
      <c r="C33" s="270"/>
      <c r="D33" s="283" t="s">
        <v>1909</v>
      </c>
      <c r="E33" s="284" t="s">
        <v>1910</v>
      </c>
      <c r="F33" s="128"/>
      <c r="G33" s="128" t="s">
        <v>1884</v>
      </c>
      <c r="H33" s="128" t="s">
        <v>1628</v>
      </c>
      <c r="I33" s="131" t="s">
        <v>1880</v>
      </c>
      <c r="J33" s="277"/>
      <c r="K33" s="128"/>
      <c r="L33" s="130"/>
    </row>
    <row r="34" spans="2:12" ht="31.9" customHeight="1" x14ac:dyDescent="0.3">
      <c r="B34" s="139"/>
      <c r="C34" s="139"/>
      <c r="D34" s="283"/>
      <c r="E34" s="284"/>
      <c r="F34" s="128"/>
      <c r="G34" s="128"/>
      <c r="H34" s="128"/>
      <c r="I34" s="128"/>
      <c r="J34" s="277"/>
      <c r="K34" s="128"/>
      <c r="L34" s="130"/>
    </row>
    <row r="35" spans="2:12" ht="31.9" customHeight="1" x14ac:dyDescent="0.3">
      <c r="B35" s="257"/>
      <c r="C35" s="257" t="s">
        <v>5793</v>
      </c>
      <c r="D35" s="283" t="s">
        <v>1911</v>
      </c>
      <c r="E35" s="284" t="s">
        <v>1912</v>
      </c>
      <c r="F35" s="128"/>
      <c r="G35" s="128" t="s">
        <v>1879</v>
      </c>
      <c r="H35" s="128" t="s">
        <v>1651</v>
      </c>
      <c r="I35" s="128"/>
      <c r="J35" s="277"/>
      <c r="K35" s="128"/>
      <c r="L35" s="130" t="s">
        <v>1892</v>
      </c>
    </row>
    <row r="36" spans="2:12" ht="31.9" customHeight="1" x14ac:dyDescent="0.3">
      <c r="B36" s="270"/>
      <c r="C36" s="270"/>
      <c r="D36" s="283" t="s">
        <v>1913</v>
      </c>
      <c r="E36" s="284" t="s">
        <v>1914</v>
      </c>
      <c r="F36" s="128"/>
      <c r="G36" s="128" t="s">
        <v>1884</v>
      </c>
      <c r="H36" s="128" t="s">
        <v>1651</v>
      </c>
      <c r="I36" s="128"/>
      <c r="J36" s="277"/>
      <c r="K36" s="128"/>
      <c r="L36" s="130"/>
    </row>
    <row r="37" spans="2:12" ht="31.9" customHeight="1" x14ac:dyDescent="0.3">
      <c r="B37" s="282"/>
      <c r="C37" s="282"/>
      <c r="D37" s="283"/>
      <c r="E37" s="284"/>
      <c r="F37" s="128"/>
      <c r="G37" s="128"/>
      <c r="H37" s="128"/>
      <c r="I37" s="128"/>
      <c r="J37" s="277"/>
      <c r="K37" s="128"/>
      <c r="L37" s="130"/>
    </row>
    <row r="38" spans="2:12" ht="45" customHeight="1" x14ac:dyDescent="0.3">
      <c r="B38" s="257"/>
      <c r="C38" s="257" t="s">
        <v>5794</v>
      </c>
      <c r="D38" s="283" t="s">
        <v>1915</v>
      </c>
      <c r="E38" s="284" t="s">
        <v>1916</v>
      </c>
      <c r="F38" s="128"/>
      <c r="G38" s="128"/>
      <c r="H38" s="128"/>
      <c r="I38" s="131"/>
      <c r="J38" s="277"/>
      <c r="K38" s="128"/>
      <c r="L38" s="130" t="s">
        <v>1897</v>
      </c>
    </row>
    <row r="39" spans="2:12" ht="31.9" customHeight="1" x14ac:dyDescent="0.3">
      <c r="B39" s="270"/>
      <c r="C39" s="270"/>
      <c r="D39" s="283"/>
      <c r="E39" s="284"/>
      <c r="F39" s="128"/>
      <c r="G39" s="128"/>
      <c r="H39" s="128"/>
      <c r="I39" s="131"/>
      <c r="J39" s="277"/>
      <c r="K39" s="128"/>
      <c r="L39" s="130"/>
    </row>
    <row r="40" spans="2:12" ht="45" customHeight="1" x14ac:dyDescent="0.3">
      <c r="B40" s="257"/>
      <c r="C40" s="257" t="s">
        <v>5795</v>
      </c>
      <c r="D40" s="283" t="s">
        <v>1917</v>
      </c>
      <c r="E40" s="284" t="s">
        <v>1918</v>
      </c>
      <c r="F40" s="128"/>
      <c r="G40" s="128"/>
      <c r="H40" s="128"/>
      <c r="I40" s="131"/>
      <c r="J40" s="277"/>
      <c r="K40" s="128"/>
      <c r="L40" s="130"/>
    </row>
    <row r="41" spans="2:12" ht="31.9" customHeight="1" x14ac:dyDescent="0.3">
      <c r="B41" s="270"/>
      <c r="C41" s="270"/>
      <c r="D41" s="283"/>
      <c r="E41" s="284"/>
      <c r="F41" s="128"/>
      <c r="G41" s="128"/>
      <c r="H41" s="128"/>
      <c r="I41" s="131"/>
      <c r="J41" s="277"/>
      <c r="K41" s="128"/>
      <c r="L41" s="130"/>
    </row>
    <row r="42" spans="2:12" ht="30" customHeight="1" x14ac:dyDescent="0.3">
      <c r="B42" s="128"/>
      <c r="C42" s="128"/>
      <c r="D42" s="183" t="s">
        <v>146</v>
      </c>
      <c r="E42" s="217" t="s">
        <v>146</v>
      </c>
      <c r="F42" s="128"/>
      <c r="G42" s="128"/>
      <c r="H42" s="128"/>
      <c r="I42" s="128"/>
      <c r="J42" s="129"/>
      <c r="K42" s="128"/>
      <c r="L42" s="128"/>
    </row>
    <row r="43" spans="2:12" ht="30" customHeight="1" x14ac:dyDescent="0.3">
      <c r="B43" s="189" t="s">
        <v>147</v>
      </c>
      <c r="C43" s="189"/>
      <c r="D43" s="278"/>
      <c r="E43" s="279"/>
      <c r="F43" s="280"/>
      <c r="G43" s="280"/>
      <c r="H43" s="280"/>
      <c r="I43" s="280"/>
      <c r="J43" s="281"/>
      <c r="K43" s="280"/>
      <c r="L43" s="280"/>
    </row>
    <row r="44" spans="2:12" ht="30" customHeight="1" x14ac:dyDescent="0.3">
      <c r="B44" s="139"/>
      <c r="C44" s="139"/>
      <c r="D44" s="278"/>
      <c r="E44" s="279"/>
      <c r="F44" s="280"/>
      <c r="G44" s="280"/>
      <c r="H44" s="280"/>
      <c r="I44" s="280"/>
      <c r="J44" s="281"/>
      <c r="K44" s="280"/>
      <c r="L44" s="280"/>
    </row>
    <row r="45" spans="2:12" ht="30" customHeight="1" x14ac:dyDescent="0.3">
      <c r="B45" s="140"/>
      <c r="C45" s="140"/>
      <c r="D45" s="278"/>
      <c r="E45" s="279"/>
      <c r="F45" s="280"/>
      <c r="G45" s="280"/>
      <c r="H45" s="280"/>
      <c r="I45" s="280"/>
      <c r="J45" s="281"/>
      <c r="K45" s="280"/>
      <c r="L45" s="280"/>
    </row>
    <row r="46" spans="2:12" ht="79.900000000000006" customHeight="1" x14ac:dyDescent="0.3">
      <c r="B46" s="267" t="s">
        <v>1919</v>
      </c>
      <c r="C46" s="275"/>
      <c r="D46" s="275"/>
      <c r="E46" s="268"/>
      <c r="F46" s="268"/>
      <c r="G46" s="268"/>
      <c r="H46" s="268"/>
      <c r="I46" s="268"/>
      <c r="J46" s="268"/>
      <c r="K46" s="268"/>
      <c r="L46" s="269"/>
    </row>
    <row r="47" spans="2:12" ht="48" customHeight="1" x14ac:dyDescent="0.3">
      <c r="B47" s="136" t="s">
        <v>1919</v>
      </c>
      <c r="C47" s="136"/>
      <c r="D47" s="136" t="s">
        <v>5782</v>
      </c>
      <c r="E47" s="136" t="s">
        <v>5783</v>
      </c>
      <c r="F47" s="193" t="s">
        <v>1874</v>
      </c>
      <c r="G47" s="137" t="s">
        <v>1875</v>
      </c>
      <c r="H47" s="136" t="s">
        <v>1603</v>
      </c>
      <c r="I47" s="136" t="s">
        <v>1097</v>
      </c>
      <c r="J47" s="136"/>
      <c r="K47" s="136"/>
      <c r="L47" s="137" t="s">
        <v>20</v>
      </c>
    </row>
    <row r="48" spans="2:12" ht="9.75" customHeight="1" x14ac:dyDescent="0.3">
      <c r="B48" s="136"/>
      <c r="C48" s="136"/>
      <c r="D48" s="136"/>
      <c r="E48" s="136"/>
      <c r="F48" s="193"/>
      <c r="G48" s="137"/>
      <c r="H48" s="136"/>
      <c r="I48" s="136"/>
      <c r="J48" s="136"/>
      <c r="K48" s="136"/>
      <c r="L48" s="137"/>
    </row>
    <row r="49" spans="2:12" ht="31.9" customHeight="1" x14ac:dyDescent="0.3">
      <c r="B49" s="189"/>
      <c r="C49" s="189" t="s">
        <v>5791</v>
      </c>
      <c r="D49" s="283" t="s">
        <v>1920</v>
      </c>
      <c r="E49" s="284" t="s">
        <v>1921</v>
      </c>
      <c r="F49" s="128"/>
      <c r="G49" s="128" t="s">
        <v>1879</v>
      </c>
      <c r="H49" s="128" t="s">
        <v>1609</v>
      </c>
      <c r="I49" s="131" t="s">
        <v>1880</v>
      </c>
      <c r="J49" s="277"/>
      <c r="K49" s="128"/>
      <c r="L49" s="130" t="s">
        <v>1881</v>
      </c>
    </row>
    <row r="50" spans="2:12" ht="31.9" customHeight="1" x14ac:dyDescent="0.3">
      <c r="B50" s="304"/>
      <c r="C50" s="304"/>
      <c r="D50" s="283" t="s">
        <v>1922</v>
      </c>
      <c r="E50" s="284" t="s">
        <v>1923</v>
      </c>
      <c r="F50" s="128"/>
      <c r="G50" s="128" t="s">
        <v>1884</v>
      </c>
      <c r="H50" s="128" t="s">
        <v>1609</v>
      </c>
      <c r="I50" s="131" t="s">
        <v>1880</v>
      </c>
      <c r="J50" s="277"/>
      <c r="K50" s="128"/>
      <c r="L50" s="130"/>
    </row>
    <row r="51" spans="2:12" ht="31.9" customHeight="1" x14ac:dyDescent="0.3">
      <c r="B51" s="139"/>
      <c r="C51" s="139"/>
      <c r="D51" s="283"/>
      <c r="E51" s="284"/>
      <c r="F51" s="128"/>
      <c r="G51" s="128"/>
      <c r="H51" s="128"/>
      <c r="I51" s="131"/>
      <c r="J51" s="285"/>
      <c r="K51" s="285"/>
      <c r="L51" s="130"/>
    </row>
    <row r="52" spans="2:12" ht="31.9" customHeight="1" x14ac:dyDescent="0.3">
      <c r="B52" s="257"/>
      <c r="C52" s="257" t="s">
        <v>5792</v>
      </c>
      <c r="D52" s="283" t="s">
        <v>1924</v>
      </c>
      <c r="E52" s="284" t="s">
        <v>1925</v>
      </c>
      <c r="F52" s="128"/>
      <c r="G52" s="128" t="s">
        <v>1879</v>
      </c>
      <c r="H52" s="128" t="s">
        <v>1628</v>
      </c>
      <c r="I52" s="131" t="s">
        <v>1880</v>
      </c>
      <c r="J52" s="277"/>
      <c r="K52" s="128"/>
      <c r="L52" s="130" t="s">
        <v>1881</v>
      </c>
    </row>
    <row r="53" spans="2:12" ht="31.9" customHeight="1" x14ac:dyDescent="0.3">
      <c r="B53" s="270"/>
      <c r="C53" s="270"/>
      <c r="D53" s="283" t="s">
        <v>1926</v>
      </c>
      <c r="E53" s="284" t="s">
        <v>1927</v>
      </c>
      <c r="F53" s="128"/>
      <c r="G53" s="128" t="s">
        <v>1884</v>
      </c>
      <c r="H53" s="128" t="s">
        <v>1628</v>
      </c>
      <c r="I53" s="131" t="s">
        <v>1880</v>
      </c>
      <c r="J53" s="277"/>
      <c r="K53" s="128"/>
      <c r="L53" s="130"/>
    </row>
    <row r="54" spans="2:12" ht="31.9" customHeight="1" x14ac:dyDescent="0.3">
      <c r="B54" s="270"/>
      <c r="C54" s="270"/>
      <c r="D54" s="283" t="s">
        <v>1928</v>
      </c>
      <c r="E54" s="284" t="s">
        <v>1929</v>
      </c>
      <c r="F54" s="128"/>
      <c r="G54" s="131" t="s">
        <v>1930</v>
      </c>
      <c r="H54" s="128" t="s">
        <v>1628</v>
      </c>
      <c r="I54" s="131"/>
      <c r="J54" s="277"/>
      <c r="K54" s="128"/>
      <c r="L54" s="130" t="s">
        <v>1931</v>
      </c>
    </row>
    <row r="55" spans="2:12" ht="31.9" customHeight="1" x14ac:dyDescent="0.3">
      <c r="B55" s="139"/>
      <c r="C55" s="139"/>
      <c r="D55" s="283"/>
      <c r="E55" s="284"/>
      <c r="F55" s="128"/>
      <c r="G55" s="128"/>
      <c r="H55" s="128"/>
      <c r="I55" s="128"/>
      <c r="J55" s="277"/>
      <c r="K55" s="128"/>
      <c r="L55" s="130"/>
    </row>
    <row r="56" spans="2:12" ht="31.9" customHeight="1" x14ac:dyDescent="0.3">
      <c r="B56" s="257"/>
      <c r="C56" s="257" t="s">
        <v>5793</v>
      </c>
      <c r="D56" s="283" t="s">
        <v>1932</v>
      </c>
      <c r="E56" s="284" t="s">
        <v>1933</v>
      </c>
      <c r="F56" s="128"/>
      <c r="G56" s="128" t="s">
        <v>1879</v>
      </c>
      <c r="H56" s="128" t="s">
        <v>1651</v>
      </c>
      <c r="I56" s="128"/>
      <c r="J56" s="277"/>
      <c r="K56" s="128"/>
      <c r="L56" s="130" t="s">
        <v>1892</v>
      </c>
    </row>
    <row r="57" spans="2:12" ht="31.9" customHeight="1" x14ac:dyDescent="0.3">
      <c r="B57" s="270"/>
      <c r="C57" s="270"/>
      <c r="D57" s="283" t="s">
        <v>1934</v>
      </c>
      <c r="E57" s="284" t="s">
        <v>1935</v>
      </c>
      <c r="F57" s="128"/>
      <c r="G57" s="128" t="s">
        <v>1884</v>
      </c>
      <c r="H57" s="128" t="s">
        <v>1651</v>
      </c>
      <c r="I57" s="128"/>
      <c r="J57" s="277"/>
      <c r="K57" s="128"/>
      <c r="L57" s="130"/>
    </row>
    <row r="58" spans="2:12" ht="31.9" customHeight="1" x14ac:dyDescent="0.3">
      <c r="B58" s="282"/>
      <c r="C58" s="282"/>
      <c r="D58" s="283"/>
      <c r="E58" s="284"/>
      <c r="F58" s="128"/>
      <c r="G58" s="128"/>
      <c r="H58" s="128"/>
      <c r="I58" s="128"/>
      <c r="J58" s="277"/>
      <c r="K58" s="128"/>
      <c r="L58" s="130"/>
    </row>
    <row r="59" spans="2:12" ht="45" customHeight="1" x14ac:dyDescent="0.3">
      <c r="B59" s="257"/>
      <c r="C59" s="257" t="s">
        <v>5794</v>
      </c>
      <c r="D59" s="283" t="s">
        <v>1936</v>
      </c>
      <c r="E59" s="284" t="s">
        <v>1937</v>
      </c>
      <c r="F59" s="128"/>
      <c r="G59" s="128"/>
      <c r="H59" s="128"/>
      <c r="I59" s="131"/>
      <c r="J59" s="277"/>
      <c r="K59" s="128"/>
      <c r="L59" s="130" t="s">
        <v>1897</v>
      </c>
    </row>
    <row r="60" spans="2:12" ht="31.9" customHeight="1" x14ac:dyDescent="0.3">
      <c r="B60" s="270"/>
      <c r="C60" s="270"/>
      <c r="D60" s="283"/>
      <c r="E60" s="284"/>
      <c r="F60" s="128"/>
      <c r="G60" s="128"/>
      <c r="H60" s="128"/>
      <c r="I60" s="131"/>
      <c r="J60" s="277"/>
      <c r="K60" s="128"/>
      <c r="L60" s="130"/>
    </row>
    <row r="61" spans="2:12" ht="45" customHeight="1" x14ac:dyDescent="0.3">
      <c r="B61" s="257"/>
      <c r="C61" s="257" t="s">
        <v>5795</v>
      </c>
      <c r="D61" s="283" t="s">
        <v>1938</v>
      </c>
      <c r="E61" s="284" t="s">
        <v>1939</v>
      </c>
      <c r="F61" s="128"/>
      <c r="G61" s="128"/>
      <c r="H61" s="128"/>
      <c r="I61" s="131"/>
      <c r="J61" s="277"/>
      <c r="K61" s="128"/>
      <c r="L61" s="130"/>
    </row>
    <row r="62" spans="2:12" ht="31.9" customHeight="1" x14ac:dyDescent="0.3">
      <c r="B62" s="270"/>
      <c r="C62" s="270"/>
      <c r="D62" s="283"/>
      <c r="E62" s="284"/>
      <c r="F62" s="128"/>
      <c r="G62" s="128"/>
      <c r="H62" s="128"/>
      <c r="I62" s="131"/>
      <c r="J62" s="277"/>
      <c r="K62" s="128"/>
      <c r="L62" s="130"/>
    </row>
    <row r="63" spans="2:12" ht="30" customHeight="1" x14ac:dyDescent="0.3">
      <c r="B63" s="128"/>
      <c r="C63" s="128"/>
      <c r="D63" s="183" t="s">
        <v>146</v>
      </c>
      <c r="E63" s="217" t="s">
        <v>146</v>
      </c>
      <c r="F63" s="128"/>
      <c r="G63" s="128"/>
      <c r="H63" s="128"/>
      <c r="I63" s="128"/>
      <c r="J63" s="129"/>
      <c r="K63" s="128"/>
      <c r="L63" s="128"/>
    </row>
    <row r="64" spans="2:12" ht="30" customHeight="1" x14ac:dyDescent="0.3">
      <c r="B64" s="189" t="s">
        <v>147</v>
      </c>
      <c r="C64" s="189"/>
      <c r="D64" s="278"/>
      <c r="E64" s="279"/>
      <c r="F64" s="280"/>
      <c r="G64" s="280"/>
      <c r="H64" s="280"/>
      <c r="I64" s="280"/>
      <c r="J64" s="281"/>
      <c r="K64" s="280"/>
      <c r="L64" s="280"/>
    </row>
    <row r="65" spans="2:12" ht="30" customHeight="1" x14ac:dyDescent="0.3">
      <c r="B65" s="139"/>
      <c r="C65" s="139"/>
      <c r="D65" s="278"/>
      <c r="E65" s="279"/>
      <c r="F65" s="280"/>
      <c r="G65" s="280"/>
      <c r="H65" s="280"/>
      <c r="I65" s="280"/>
      <c r="J65" s="281"/>
      <c r="K65" s="280"/>
      <c r="L65" s="280"/>
    </row>
    <row r="66" spans="2:12" ht="30" customHeight="1" x14ac:dyDescent="0.3">
      <c r="B66" s="140"/>
      <c r="C66" s="140"/>
      <c r="D66" s="278"/>
      <c r="E66" s="279"/>
      <c r="F66" s="280"/>
      <c r="G66" s="280"/>
      <c r="H66" s="280"/>
      <c r="I66" s="280"/>
      <c r="J66" s="281"/>
      <c r="K66" s="280"/>
      <c r="L66" s="280"/>
    </row>
    <row r="67" spans="2:12" ht="79.900000000000006" customHeight="1" x14ac:dyDescent="0.3">
      <c r="B67" s="267" t="s">
        <v>1940</v>
      </c>
      <c r="C67" s="275"/>
      <c r="D67" s="275"/>
      <c r="E67" s="268"/>
      <c r="F67" s="268"/>
      <c r="G67" s="268"/>
      <c r="H67" s="268"/>
      <c r="I67" s="268"/>
      <c r="J67" s="268"/>
      <c r="K67" s="268"/>
      <c r="L67" s="269"/>
    </row>
    <row r="68" spans="2:12" ht="48" customHeight="1" x14ac:dyDescent="0.3">
      <c r="B68" s="136" t="s">
        <v>5787</v>
      </c>
      <c r="C68" s="136"/>
      <c r="D68" s="136" t="s">
        <v>5782</v>
      </c>
      <c r="E68" s="136" t="s">
        <v>5783</v>
      </c>
      <c r="F68" s="193" t="s">
        <v>1874</v>
      </c>
      <c r="G68" s="137" t="s">
        <v>1875</v>
      </c>
      <c r="H68" s="136" t="s">
        <v>1603</v>
      </c>
      <c r="I68" s="136" t="s">
        <v>1097</v>
      </c>
      <c r="J68" s="136"/>
      <c r="K68" s="136"/>
      <c r="L68" s="137" t="s">
        <v>20</v>
      </c>
    </row>
    <row r="69" spans="2:12" ht="9.75" customHeight="1" x14ac:dyDescent="0.3">
      <c r="B69" s="136"/>
      <c r="C69" s="136"/>
      <c r="D69" s="136"/>
      <c r="E69" s="136"/>
      <c r="F69" s="193"/>
      <c r="G69" s="137"/>
      <c r="H69" s="136"/>
      <c r="I69" s="136"/>
      <c r="J69" s="136"/>
      <c r="K69" s="136"/>
      <c r="L69" s="137"/>
    </row>
    <row r="70" spans="2:12" ht="31.9" customHeight="1" x14ac:dyDescent="0.3">
      <c r="B70" s="189"/>
      <c r="C70" s="189" t="s">
        <v>5796</v>
      </c>
      <c r="D70" s="283" t="s">
        <v>1941</v>
      </c>
      <c r="E70" s="284" t="s">
        <v>1942</v>
      </c>
      <c r="F70" s="128"/>
      <c r="G70" s="128" t="s">
        <v>1879</v>
      </c>
      <c r="H70" s="128" t="s">
        <v>1609</v>
      </c>
      <c r="I70" s="131" t="s">
        <v>1880</v>
      </c>
      <c r="J70" s="277"/>
      <c r="K70" s="128"/>
      <c r="L70" s="130" t="s">
        <v>1881</v>
      </c>
    </row>
    <row r="71" spans="2:12" ht="31.9" customHeight="1" x14ac:dyDescent="0.3">
      <c r="B71" s="304"/>
      <c r="C71" s="304"/>
      <c r="D71" s="283" t="s">
        <v>1943</v>
      </c>
      <c r="E71" s="284" t="s">
        <v>1944</v>
      </c>
      <c r="F71" s="128"/>
      <c r="G71" s="128" t="s">
        <v>1884</v>
      </c>
      <c r="H71" s="128" t="s">
        <v>1609</v>
      </c>
      <c r="I71" s="131" t="s">
        <v>1880</v>
      </c>
      <c r="J71" s="277"/>
      <c r="K71" s="128"/>
      <c r="L71" s="130"/>
    </row>
    <row r="72" spans="2:12" ht="31.9" customHeight="1" x14ac:dyDescent="0.3">
      <c r="B72" s="139"/>
      <c r="C72" s="139"/>
      <c r="D72" s="283"/>
      <c r="E72" s="284"/>
      <c r="F72" s="128"/>
      <c r="G72" s="128"/>
      <c r="H72" s="128"/>
      <c r="I72" s="131"/>
      <c r="J72" s="285"/>
      <c r="K72" s="285"/>
      <c r="L72" s="130"/>
    </row>
    <row r="73" spans="2:12" ht="31.9" customHeight="1" x14ac:dyDescent="0.3">
      <c r="B73" s="270"/>
      <c r="C73" s="270"/>
      <c r="D73" s="283" t="s">
        <v>1945</v>
      </c>
      <c r="E73" s="284" t="s">
        <v>1946</v>
      </c>
      <c r="F73" s="128"/>
      <c r="G73" s="128" t="s">
        <v>1879</v>
      </c>
      <c r="H73" s="128" t="s">
        <v>1628</v>
      </c>
      <c r="I73" s="131" t="s">
        <v>1880</v>
      </c>
      <c r="J73" s="277"/>
      <c r="K73" s="128"/>
      <c r="L73" s="130" t="s">
        <v>1881</v>
      </c>
    </row>
    <row r="74" spans="2:12" ht="31.9" customHeight="1" x14ac:dyDescent="0.3">
      <c r="B74" s="270"/>
      <c r="C74" s="270"/>
      <c r="D74" s="283" t="s">
        <v>1947</v>
      </c>
      <c r="E74" s="284" t="s">
        <v>1948</v>
      </c>
      <c r="F74" s="128"/>
      <c r="G74" s="128" t="s">
        <v>1884</v>
      </c>
      <c r="H74" s="128" t="s">
        <v>1628</v>
      </c>
      <c r="I74" s="131" t="s">
        <v>1880</v>
      </c>
      <c r="J74" s="277"/>
      <c r="K74" s="128"/>
      <c r="L74" s="130"/>
    </row>
    <row r="75" spans="2:12" ht="31.9" customHeight="1" x14ac:dyDescent="0.3">
      <c r="B75" s="139"/>
      <c r="C75" s="139"/>
      <c r="D75" s="283" t="s">
        <v>1949</v>
      </c>
      <c r="E75" s="284" t="s">
        <v>1950</v>
      </c>
      <c r="F75" s="128"/>
      <c r="G75" s="131" t="s">
        <v>1930</v>
      </c>
      <c r="H75" s="128" t="s">
        <v>1628</v>
      </c>
      <c r="I75" s="131"/>
      <c r="J75" s="277"/>
      <c r="K75" s="128"/>
      <c r="L75" s="130" t="s">
        <v>1931</v>
      </c>
    </row>
    <row r="76" spans="2:12" ht="31.9" customHeight="1" x14ac:dyDescent="0.3">
      <c r="B76" s="139"/>
      <c r="C76" s="139"/>
      <c r="D76" s="283"/>
      <c r="E76" s="284"/>
      <c r="F76" s="128"/>
      <c r="G76" s="131"/>
      <c r="H76" s="128"/>
      <c r="I76" s="131"/>
      <c r="J76" s="277"/>
      <c r="K76" s="128"/>
      <c r="L76" s="130"/>
    </row>
    <row r="77" spans="2:12" ht="31.9" customHeight="1" x14ac:dyDescent="0.3">
      <c r="B77" s="270"/>
      <c r="C77" s="270"/>
      <c r="D77" s="283" t="s">
        <v>1951</v>
      </c>
      <c r="E77" s="284" t="s">
        <v>1952</v>
      </c>
      <c r="F77" s="128"/>
      <c r="G77" s="128" t="s">
        <v>1879</v>
      </c>
      <c r="H77" s="128" t="s">
        <v>1651</v>
      </c>
      <c r="I77" s="128"/>
      <c r="J77" s="277"/>
      <c r="K77" s="128"/>
      <c r="L77" s="130" t="s">
        <v>1892</v>
      </c>
    </row>
    <row r="78" spans="2:12" ht="31.9" customHeight="1" x14ac:dyDescent="0.3">
      <c r="B78" s="270"/>
      <c r="C78" s="270"/>
      <c r="D78" s="283" t="s">
        <v>1953</v>
      </c>
      <c r="E78" s="284" t="s">
        <v>1954</v>
      </c>
      <c r="F78" s="128"/>
      <c r="G78" s="128" t="s">
        <v>1884</v>
      </c>
      <c r="H78" s="128" t="s">
        <v>1651</v>
      </c>
      <c r="I78" s="128"/>
      <c r="J78" s="277"/>
      <c r="K78" s="128"/>
      <c r="L78" s="130"/>
    </row>
    <row r="79" spans="2:12" ht="31.9" customHeight="1" x14ac:dyDescent="0.3">
      <c r="B79" s="314"/>
      <c r="C79" s="314"/>
      <c r="D79" s="283"/>
      <c r="E79" s="284"/>
      <c r="F79" s="128"/>
      <c r="G79" s="128"/>
      <c r="H79" s="128"/>
      <c r="I79" s="128"/>
      <c r="J79" s="277"/>
      <c r="K79" s="128"/>
      <c r="L79" s="130"/>
    </row>
    <row r="80" spans="2:12" ht="31.9" customHeight="1" x14ac:dyDescent="0.3">
      <c r="B80" s="189"/>
      <c r="C80" s="189"/>
      <c r="D80" s="283" t="s">
        <v>1955</v>
      </c>
      <c r="E80" s="284"/>
      <c r="F80" s="128"/>
      <c r="G80" s="128"/>
      <c r="H80" s="128"/>
      <c r="I80" s="131"/>
      <c r="J80" s="277"/>
      <c r="K80" s="128"/>
      <c r="L80" s="130"/>
    </row>
    <row r="81" spans="2:12" ht="31.9" customHeight="1" x14ac:dyDescent="0.3">
      <c r="B81" s="139"/>
      <c r="C81" s="139"/>
      <c r="D81" s="283"/>
      <c r="E81" s="284"/>
      <c r="F81" s="128"/>
      <c r="G81" s="128"/>
      <c r="H81" s="128"/>
      <c r="I81" s="131"/>
      <c r="J81" s="285"/>
      <c r="K81" s="285"/>
      <c r="L81" s="130"/>
    </row>
    <row r="82" spans="2:12" ht="31.9" customHeight="1" x14ac:dyDescent="0.3">
      <c r="B82" s="189"/>
      <c r="C82" s="189"/>
      <c r="D82" s="283" t="s">
        <v>1956</v>
      </c>
      <c r="E82" s="284"/>
      <c r="F82" s="128"/>
      <c r="G82" s="128"/>
      <c r="H82" s="128"/>
      <c r="I82" s="131"/>
      <c r="J82" s="277"/>
      <c r="K82" s="128"/>
      <c r="L82" s="130"/>
    </row>
    <row r="83" spans="2:12" ht="31.9" customHeight="1" x14ac:dyDescent="0.3">
      <c r="B83" s="139"/>
      <c r="C83" s="139"/>
      <c r="D83" s="283"/>
      <c r="E83" s="284"/>
      <c r="F83" s="128"/>
      <c r="G83" s="128"/>
      <c r="H83" s="128"/>
      <c r="I83" s="131"/>
      <c r="J83" s="285"/>
      <c r="K83" s="285"/>
      <c r="L83" s="130"/>
    </row>
    <row r="84" spans="2:12" ht="30" customHeight="1" x14ac:dyDescent="0.3">
      <c r="B84" s="128"/>
      <c r="C84" s="128"/>
      <c r="D84" s="183" t="s">
        <v>146</v>
      </c>
      <c r="E84" s="217" t="s">
        <v>146</v>
      </c>
      <c r="F84" s="128"/>
      <c r="G84" s="128"/>
      <c r="H84" s="128"/>
      <c r="I84" s="128"/>
      <c r="J84" s="129"/>
      <c r="K84" s="128"/>
      <c r="L84" s="128"/>
    </row>
    <row r="85" spans="2:12" ht="30" customHeight="1" x14ac:dyDescent="0.3">
      <c r="B85" s="189" t="s">
        <v>147</v>
      </c>
      <c r="C85" s="189"/>
      <c r="D85" s="278"/>
      <c r="E85" s="279"/>
      <c r="F85" s="280"/>
      <c r="G85" s="280"/>
      <c r="H85" s="280"/>
      <c r="I85" s="280"/>
      <c r="J85" s="281"/>
      <c r="K85" s="280"/>
      <c r="L85" s="280"/>
    </row>
    <row r="86" spans="2:12" ht="30" customHeight="1" x14ac:dyDescent="0.3">
      <c r="B86" s="139"/>
      <c r="C86" s="139"/>
      <c r="D86" s="278"/>
      <c r="E86" s="279"/>
      <c r="F86" s="280"/>
      <c r="G86" s="280"/>
      <c r="H86" s="280"/>
      <c r="I86" s="280"/>
      <c r="J86" s="281"/>
      <c r="K86" s="280"/>
      <c r="L86" s="280"/>
    </row>
    <row r="87" spans="2:12" ht="30" customHeight="1" x14ac:dyDescent="0.3">
      <c r="B87" s="140"/>
      <c r="C87" s="140"/>
      <c r="D87" s="278"/>
      <c r="E87" s="279"/>
      <c r="F87" s="280"/>
      <c r="G87" s="280"/>
      <c r="H87" s="280"/>
      <c r="I87" s="280"/>
      <c r="J87" s="281"/>
      <c r="K87" s="280"/>
      <c r="L87" s="280"/>
    </row>
    <row r="88" spans="2:12" ht="79.900000000000006" customHeight="1" x14ac:dyDescent="0.3">
      <c r="B88" s="267" t="s">
        <v>1957</v>
      </c>
      <c r="C88" s="275"/>
      <c r="D88" s="275"/>
      <c r="E88" s="268"/>
      <c r="F88" s="268"/>
      <c r="G88" s="268"/>
      <c r="H88" s="268"/>
      <c r="I88" s="268"/>
      <c r="J88" s="268"/>
      <c r="K88" s="268"/>
      <c r="L88" s="269"/>
    </row>
    <row r="89" spans="2:12" ht="48" customHeight="1" x14ac:dyDescent="0.3">
      <c r="B89" s="136" t="s">
        <v>5788</v>
      </c>
      <c r="C89" s="136"/>
      <c r="D89" s="136" t="s">
        <v>5782</v>
      </c>
      <c r="E89" s="136" t="s">
        <v>5783</v>
      </c>
      <c r="F89" s="193" t="s">
        <v>1874</v>
      </c>
      <c r="G89" s="137" t="s">
        <v>1875</v>
      </c>
      <c r="H89" s="136" t="s">
        <v>1603</v>
      </c>
      <c r="I89" s="136"/>
      <c r="J89" s="136"/>
      <c r="K89" s="136"/>
      <c r="L89" s="137" t="s">
        <v>20</v>
      </c>
    </row>
    <row r="90" spans="2:12" ht="9.75" customHeight="1" x14ac:dyDescent="0.3">
      <c r="B90" s="136"/>
      <c r="C90" s="136"/>
      <c r="D90" s="136"/>
      <c r="E90" s="136"/>
      <c r="F90" s="193"/>
      <c r="G90" s="137"/>
      <c r="H90" s="136"/>
      <c r="I90" s="136"/>
      <c r="J90" s="136"/>
      <c r="K90" s="136"/>
      <c r="L90" s="137"/>
    </row>
    <row r="91" spans="2:12" ht="31.9" customHeight="1" x14ac:dyDescent="0.3">
      <c r="B91" s="257"/>
      <c r="C91" s="257" t="s">
        <v>5788</v>
      </c>
      <c r="D91" s="283" t="s">
        <v>1958</v>
      </c>
      <c r="E91" s="284" t="s">
        <v>1959</v>
      </c>
      <c r="F91" s="128"/>
      <c r="G91" s="128"/>
      <c r="H91" s="128"/>
      <c r="I91" s="128"/>
      <c r="J91" s="277"/>
      <c r="K91" s="128"/>
      <c r="L91" s="130" t="s">
        <v>1960</v>
      </c>
    </row>
    <row r="92" spans="2:12" ht="31.9" customHeight="1" x14ac:dyDescent="0.3">
      <c r="B92" s="270"/>
      <c r="C92" s="270"/>
      <c r="D92" s="283" t="s">
        <v>1961</v>
      </c>
      <c r="E92" s="284" t="s">
        <v>1962</v>
      </c>
      <c r="F92" s="128"/>
      <c r="G92" s="128"/>
      <c r="H92" s="128"/>
      <c r="I92" s="128"/>
      <c r="J92" s="277"/>
      <c r="K92" s="128"/>
      <c r="L92" s="130" t="s">
        <v>1963</v>
      </c>
    </row>
    <row r="93" spans="2:12" ht="31.9" customHeight="1" x14ac:dyDescent="0.3">
      <c r="B93" s="270"/>
      <c r="C93" s="270"/>
      <c r="D93" s="283"/>
      <c r="E93" s="284"/>
      <c r="F93" s="128"/>
      <c r="G93" s="128"/>
      <c r="H93" s="128"/>
      <c r="I93" s="128"/>
      <c r="J93" s="277"/>
      <c r="K93" s="128"/>
      <c r="L93" s="130"/>
    </row>
    <row r="94" spans="2:12" ht="31.9" customHeight="1" x14ac:dyDescent="0.3">
      <c r="B94" s="270"/>
      <c r="C94" s="270"/>
      <c r="D94" s="283"/>
      <c r="E94" s="284"/>
      <c r="F94" s="128"/>
      <c r="G94" s="128"/>
      <c r="H94" s="128"/>
      <c r="I94" s="128"/>
      <c r="J94" s="277"/>
      <c r="K94" s="128"/>
      <c r="L94" s="130"/>
    </row>
    <row r="95" spans="2:12" ht="31.9" customHeight="1" x14ac:dyDescent="0.3">
      <c r="B95" s="270"/>
      <c r="C95" s="270"/>
      <c r="D95" s="283"/>
      <c r="E95" s="284"/>
      <c r="F95" s="128"/>
      <c r="G95" s="128"/>
      <c r="H95" s="128"/>
      <c r="I95" s="128"/>
      <c r="J95" s="277"/>
      <c r="K95" s="128"/>
      <c r="L95" s="130"/>
    </row>
    <row r="96" spans="2:12" ht="30" customHeight="1" x14ac:dyDescent="0.3">
      <c r="B96" s="128"/>
      <c r="C96" s="128"/>
      <c r="D96" s="183" t="s">
        <v>146</v>
      </c>
      <c r="E96" s="217" t="s">
        <v>146</v>
      </c>
      <c r="F96" s="128"/>
      <c r="G96" s="128"/>
      <c r="H96" s="128"/>
      <c r="I96" s="128"/>
      <c r="J96" s="129"/>
      <c r="K96" s="128"/>
      <c r="L96" s="128"/>
    </row>
    <row r="97" spans="2:12" ht="30" customHeight="1" x14ac:dyDescent="0.3">
      <c r="B97" s="189" t="s">
        <v>147</v>
      </c>
      <c r="C97" s="189"/>
      <c r="D97" s="278"/>
      <c r="E97" s="279"/>
      <c r="F97" s="280"/>
      <c r="G97" s="280"/>
      <c r="H97" s="280"/>
      <c r="I97" s="280"/>
      <c r="J97" s="281"/>
      <c r="K97" s="280"/>
      <c r="L97" s="280"/>
    </row>
    <row r="98" spans="2:12" ht="30" customHeight="1" x14ac:dyDescent="0.3">
      <c r="B98" s="139"/>
      <c r="C98" s="139"/>
      <c r="D98" s="278"/>
      <c r="E98" s="279"/>
      <c r="F98" s="280"/>
      <c r="G98" s="280"/>
      <c r="H98" s="280"/>
      <c r="I98" s="280"/>
      <c r="J98" s="281"/>
      <c r="K98" s="280"/>
      <c r="L98" s="280"/>
    </row>
    <row r="99" spans="2:12" ht="30" customHeight="1" x14ac:dyDescent="0.3">
      <c r="B99" s="140"/>
      <c r="C99" s="140"/>
      <c r="D99" s="278"/>
      <c r="E99" s="279"/>
      <c r="F99" s="280"/>
      <c r="G99" s="280"/>
      <c r="H99" s="280"/>
      <c r="I99" s="280"/>
      <c r="J99" s="281"/>
      <c r="K99" s="280"/>
      <c r="L99" s="280"/>
    </row>
    <row r="100" spans="2:12" ht="30" customHeight="1" x14ac:dyDescent="0.3">
      <c r="B100" s="267" t="s">
        <v>1284</v>
      </c>
      <c r="C100" s="275"/>
      <c r="D100" s="275"/>
      <c r="E100" s="268"/>
      <c r="F100" s="268"/>
      <c r="G100" s="268"/>
      <c r="H100" s="268"/>
      <c r="I100" s="268"/>
      <c r="J100" s="268"/>
      <c r="K100" s="268"/>
      <c r="L100" s="269"/>
    </row>
    <row r="101" spans="2:12" ht="48" customHeight="1" x14ac:dyDescent="0.3">
      <c r="B101" s="136" t="s">
        <v>5789</v>
      </c>
      <c r="C101" s="136"/>
      <c r="D101" s="136" t="s">
        <v>5782</v>
      </c>
      <c r="E101" s="136" t="s">
        <v>5783</v>
      </c>
      <c r="F101" s="193" t="s">
        <v>1874</v>
      </c>
      <c r="G101" s="137" t="s">
        <v>1875</v>
      </c>
      <c r="H101" s="136" t="s">
        <v>1603</v>
      </c>
      <c r="I101" s="136"/>
      <c r="J101" s="136"/>
      <c r="K101" s="136"/>
      <c r="L101" s="137" t="s">
        <v>20</v>
      </c>
    </row>
    <row r="102" spans="2:12" ht="9.75" customHeight="1" x14ac:dyDescent="0.3">
      <c r="B102" s="136"/>
      <c r="C102" s="136"/>
      <c r="D102" s="136"/>
      <c r="E102" s="136"/>
      <c r="F102" s="193"/>
      <c r="G102" s="137"/>
      <c r="H102" s="136"/>
      <c r="I102" s="136"/>
      <c r="J102" s="136"/>
      <c r="K102" s="136"/>
      <c r="L102" s="137"/>
    </row>
    <row r="103" spans="2:12" ht="79.900000000000006" customHeight="1" x14ac:dyDescent="0.3">
      <c r="B103" s="189"/>
      <c r="C103" s="189"/>
      <c r="D103" s="283" t="s">
        <v>1964</v>
      </c>
      <c r="E103" s="284" t="s">
        <v>1965</v>
      </c>
      <c r="F103" s="128"/>
      <c r="G103" s="128"/>
      <c r="H103" s="128"/>
      <c r="I103" s="131"/>
      <c r="J103" s="277"/>
      <c r="K103" s="128"/>
      <c r="L103" s="130"/>
    </row>
    <row r="104" spans="2:12" ht="31.9" customHeight="1" x14ac:dyDescent="0.3">
      <c r="B104" s="139"/>
      <c r="C104" s="139"/>
      <c r="D104" s="283"/>
      <c r="E104" s="284"/>
      <c r="F104" s="128"/>
      <c r="G104" s="128"/>
      <c r="H104" s="128"/>
      <c r="I104" s="131"/>
      <c r="J104" s="285"/>
      <c r="K104" s="285"/>
      <c r="L104" s="130"/>
    </row>
    <row r="105" spans="2:12" ht="79.900000000000006" customHeight="1" x14ac:dyDescent="0.3">
      <c r="B105" s="189"/>
      <c r="C105" s="189"/>
      <c r="D105" s="283" t="s">
        <v>1966</v>
      </c>
      <c r="E105" s="284" t="s">
        <v>1967</v>
      </c>
      <c r="F105" s="128"/>
      <c r="G105" s="131" t="s">
        <v>1884</v>
      </c>
      <c r="H105" s="128" t="s">
        <v>1628</v>
      </c>
      <c r="I105" s="131"/>
      <c r="J105" s="277"/>
      <c r="K105" s="128"/>
      <c r="L105" s="130"/>
    </row>
    <row r="106" spans="2:12" ht="79.900000000000006" customHeight="1" x14ac:dyDescent="0.3">
      <c r="B106" s="304"/>
      <c r="C106" s="304"/>
      <c r="D106" s="283" t="s">
        <v>1968</v>
      </c>
      <c r="E106" s="284" t="s">
        <v>1969</v>
      </c>
      <c r="F106" s="128"/>
      <c r="G106" s="131" t="s">
        <v>1930</v>
      </c>
      <c r="H106" s="128" t="s">
        <v>1628</v>
      </c>
      <c r="I106" s="131"/>
      <c r="J106" s="277"/>
      <c r="K106" s="128"/>
      <c r="L106" s="130"/>
    </row>
    <row r="107" spans="2:12" ht="79.900000000000006" customHeight="1" x14ac:dyDescent="0.3">
      <c r="B107" s="304"/>
      <c r="C107" s="304"/>
      <c r="D107" s="283" t="s">
        <v>1970</v>
      </c>
      <c r="E107" s="284" t="s">
        <v>1971</v>
      </c>
      <c r="F107" s="128"/>
      <c r="G107" s="131" t="s">
        <v>1884</v>
      </c>
      <c r="H107" s="128" t="s">
        <v>1628</v>
      </c>
      <c r="I107" s="131"/>
      <c r="J107" s="277"/>
      <c r="K107" s="128"/>
      <c r="L107" s="130"/>
    </row>
    <row r="108" spans="2:12" ht="31.9" customHeight="1" x14ac:dyDescent="0.3">
      <c r="B108" s="139"/>
      <c r="C108" s="139"/>
      <c r="D108" s="283"/>
      <c r="E108" s="284"/>
      <c r="F108" s="128"/>
      <c r="G108" s="128"/>
      <c r="H108" s="128"/>
      <c r="I108" s="131"/>
      <c r="J108" s="285"/>
      <c r="K108" s="285"/>
      <c r="L108" s="130"/>
    </row>
    <row r="109" spans="2:12" ht="79.900000000000006" customHeight="1" x14ac:dyDescent="0.3">
      <c r="B109" s="189"/>
      <c r="C109" s="189"/>
      <c r="D109" s="283" t="s">
        <v>1972</v>
      </c>
      <c r="E109" s="284" t="s">
        <v>1973</v>
      </c>
      <c r="F109" s="128"/>
      <c r="G109" s="128"/>
      <c r="H109" s="128"/>
      <c r="I109" s="131"/>
      <c r="J109" s="277"/>
      <c r="K109" s="128"/>
      <c r="L109" s="130"/>
    </row>
    <row r="110" spans="2:12" ht="31.9" customHeight="1" x14ac:dyDescent="0.3">
      <c r="B110" s="139"/>
      <c r="C110" s="139"/>
      <c r="D110" s="283"/>
      <c r="E110" s="284"/>
      <c r="F110" s="128"/>
      <c r="G110" s="128"/>
      <c r="H110" s="128"/>
      <c r="I110" s="131"/>
      <c r="J110" s="285"/>
      <c r="K110" s="285"/>
      <c r="L110" s="130"/>
    </row>
    <row r="111" spans="2:12" ht="79.900000000000006" customHeight="1" x14ac:dyDescent="0.3">
      <c r="B111" s="189"/>
      <c r="C111" s="189"/>
      <c r="D111" s="283" t="s">
        <v>1974</v>
      </c>
      <c r="E111" s="284" t="s">
        <v>1975</v>
      </c>
      <c r="F111" s="128"/>
      <c r="G111" s="128"/>
      <c r="H111" s="128"/>
      <c r="I111" s="131"/>
      <c r="J111" s="277"/>
      <c r="K111" s="128"/>
      <c r="L111" s="130"/>
    </row>
    <row r="112" spans="2:12" ht="31.9" customHeight="1" x14ac:dyDescent="0.3">
      <c r="B112" s="139"/>
      <c r="C112" s="139"/>
      <c r="D112" s="283"/>
      <c r="E112" s="284"/>
      <c r="F112" s="128"/>
      <c r="G112" s="128"/>
      <c r="H112" s="128"/>
      <c r="I112" s="131"/>
      <c r="J112" s="285"/>
      <c r="K112" s="285"/>
      <c r="L112" s="130"/>
    </row>
    <row r="113" spans="2:12" ht="30" customHeight="1" x14ac:dyDescent="0.3">
      <c r="B113" s="128"/>
      <c r="C113" s="128"/>
      <c r="D113" s="183" t="s">
        <v>146</v>
      </c>
      <c r="E113" s="217" t="s">
        <v>146</v>
      </c>
      <c r="F113" s="128"/>
      <c r="G113" s="128"/>
      <c r="H113" s="128"/>
      <c r="I113" s="128"/>
      <c r="J113" s="129"/>
      <c r="K113" s="128"/>
      <c r="L113" s="128"/>
    </row>
    <row r="114" spans="2:12" ht="30" customHeight="1" x14ac:dyDescent="0.3">
      <c r="B114" s="189" t="s">
        <v>147</v>
      </c>
      <c r="C114" s="189"/>
      <c r="D114" s="278"/>
      <c r="E114" s="279"/>
      <c r="F114" s="280"/>
      <c r="G114" s="280"/>
      <c r="H114" s="280"/>
      <c r="I114" s="280"/>
      <c r="J114" s="281"/>
      <c r="K114" s="280"/>
      <c r="L114" s="280"/>
    </row>
    <row r="115" spans="2:12" ht="30" customHeight="1" x14ac:dyDescent="0.3">
      <c r="B115" s="139"/>
      <c r="C115" s="139"/>
      <c r="D115" s="278"/>
      <c r="E115" s="279"/>
      <c r="F115" s="280"/>
      <c r="G115" s="280"/>
      <c r="H115" s="280"/>
      <c r="I115" s="280"/>
      <c r="J115" s="281"/>
      <c r="K115" s="280"/>
      <c r="L115" s="280"/>
    </row>
    <row r="116" spans="2:12" ht="30" customHeight="1" x14ac:dyDescent="0.3">
      <c r="B116" s="140"/>
      <c r="C116" s="140"/>
      <c r="D116" s="278"/>
      <c r="E116" s="279"/>
      <c r="F116" s="280"/>
      <c r="G116" s="280"/>
      <c r="H116" s="280"/>
      <c r="I116" s="280"/>
      <c r="J116" s="281"/>
      <c r="K116" s="280"/>
      <c r="L116" s="280"/>
    </row>
    <row r="117" spans="2:12" ht="30" customHeight="1" x14ac:dyDescent="0.3">
      <c r="B117" s="267" t="s">
        <v>1976</v>
      </c>
      <c r="C117" s="275"/>
      <c r="D117" s="275"/>
      <c r="E117" s="268"/>
      <c r="F117" s="268"/>
      <c r="G117" s="268"/>
      <c r="H117" s="268"/>
      <c r="I117" s="268"/>
      <c r="J117" s="268"/>
      <c r="K117" s="268"/>
      <c r="L117" s="269"/>
    </row>
    <row r="118" spans="2:12" ht="48" customHeight="1" x14ac:dyDescent="0.3">
      <c r="B118" s="136" t="s">
        <v>5790</v>
      </c>
      <c r="C118" s="136"/>
      <c r="D118" s="136" t="s">
        <v>5782</v>
      </c>
      <c r="E118" s="136" t="s">
        <v>5783</v>
      </c>
      <c r="F118" s="193" t="s">
        <v>1977</v>
      </c>
      <c r="G118" s="137" t="s">
        <v>1976</v>
      </c>
      <c r="H118" s="136" t="s">
        <v>1603</v>
      </c>
      <c r="I118" s="136"/>
      <c r="J118" s="136"/>
      <c r="K118" s="136"/>
      <c r="L118" s="137" t="s">
        <v>20</v>
      </c>
    </row>
    <row r="119" spans="2:12" ht="9.75" customHeight="1" x14ac:dyDescent="0.3">
      <c r="B119" s="136"/>
      <c r="C119" s="136"/>
      <c r="D119" s="136"/>
      <c r="E119" s="136"/>
      <c r="F119" s="193"/>
      <c r="G119" s="137"/>
      <c r="H119" s="136"/>
      <c r="I119" s="136"/>
      <c r="J119" s="136"/>
      <c r="K119" s="136"/>
      <c r="L119" s="137"/>
    </row>
    <row r="120" spans="2:12" ht="31.9" customHeight="1" x14ac:dyDescent="0.3">
      <c r="B120" s="257"/>
      <c r="C120" s="257" t="s">
        <v>5790</v>
      </c>
      <c r="D120" s="283" t="s">
        <v>1978</v>
      </c>
      <c r="E120" s="284" t="s">
        <v>1979</v>
      </c>
      <c r="F120" s="128"/>
      <c r="G120" s="128" t="s">
        <v>1628</v>
      </c>
      <c r="H120" s="128" t="s">
        <v>1628</v>
      </c>
      <c r="I120" s="131"/>
      <c r="J120" s="277"/>
      <c r="K120" s="128"/>
      <c r="L120" s="130"/>
    </row>
    <row r="121" spans="2:12" ht="31.9" customHeight="1" x14ac:dyDescent="0.3">
      <c r="B121" s="270"/>
      <c r="C121" s="270"/>
      <c r="D121" s="283" t="s">
        <v>1980</v>
      </c>
      <c r="E121" s="284" t="s">
        <v>1981</v>
      </c>
      <c r="F121" s="128"/>
      <c r="G121" s="128" t="s">
        <v>1609</v>
      </c>
      <c r="H121" s="128" t="s">
        <v>1609</v>
      </c>
      <c r="I121" s="128"/>
      <c r="J121" s="277"/>
      <c r="K121" s="128"/>
      <c r="L121" s="130"/>
    </row>
    <row r="122" spans="2:12" ht="31.9" customHeight="1" x14ac:dyDescent="0.3">
      <c r="B122" s="270"/>
      <c r="C122" s="270"/>
      <c r="D122" s="283"/>
      <c r="E122" s="284"/>
      <c r="F122" s="128"/>
      <c r="G122" s="128"/>
      <c r="H122" s="128"/>
      <c r="I122" s="128"/>
      <c r="J122" s="277"/>
      <c r="K122" s="128"/>
      <c r="L122" s="130"/>
    </row>
    <row r="123" spans="2:12" ht="31.9" customHeight="1" x14ac:dyDescent="0.3">
      <c r="B123" s="270"/>
      <c r="C123" s="270"/>
      <c r="D123" s="283"/>
      <c r="E123" s="284"/>
      <c r="F123" s="128"/>
      <c r="G123" s="128"/>
      <c r="H123" s="128"/>
      <c r="I123" s="128"/>
      <c r="J123" s="277"/>
      <c r="K123" s="128"/>
      <c r="L123" s="130"/>
    </row>
    <row r="124" spans="2:12" ht="31.9" customHeight="1" x14ac:dyDescent="0.3">
      <c r="B124" s="139"/>
      <c r="C124" s="139"/>
      <c r="D124" s="283"/>
      <c r="E124" s="284"/>
      <c r="F124" s="128"/>
      <c r="G124" s="128"/>
      <c r="H124" s="128"/>
      <c r="I124" s="128"/>
      <c r="J124" s="277"/>
      <c r="K124" s="128"/>
      <c r="L124" s="130"/>
    </row>
    <row r="125" spans="2:12" ht="30" customHeight="1" x14ac:dyDescent="0.3">
      <c r="B125" s="128"/>
      <c r="C125" s="128"/>
      <c r="D125" s="183" t="s">
        <v>146</v>
      </c>
      <c r="E125" s="217" t="s">
        <v>146</v>
      </c>
      <c r="F125" s="128"/>
      <c r="G125" s="128"/>
      <c r="H125" s="128"/>
      <c r="I125" s="128"/>
      <c r="J125" s="129"/>
      <c r="K125" s="128"/>
      <c r="L125" s="128"/>
    </row>
    <row r="126" spans="2:12" ht="30" customHeight="1" x14ac:dyDescent="0.3">
      <c r="B126" s="189" t="s">
        <v>147</v>
      </c>
      <c r="C126" s="189"/>
      <c r="D126" s="278"/>
      <c r="E126" s="279"/>
      <c r="F126" s="280"/>
      <c r="G126" s="280"/>
      <c r="H126" s="280"/>
      <c r="I126" s="280"/>
      <c r="J126" s="281"/>
      <c r="K126" s="280"/>
      <c r="L126" s="280"/>
    </row>
    <row r="127" spans="2:12" ht="30" customHeight="1" x14ac:dyDescent="0.3">
      <c r="B127" s="139"/>
      <c r="C127" s="139"/>
      <c r="D127" s="278"/>
      <c r="E127" s="279"/>
      <c r="F127" s="280"/>
      <c r="G127" s="280"/>
      <c r="H127" s="280"/>
      <c r="I127" s="280"/>
      <c r="J127" s="281"/>
      <c r="K127" s="280"/>
      <c r="L127" s="280"/>
    </row>
    <row r="128" spans="2:12" ht="30" customHeight="1" x14ac:dyDescent="0.3">
      <c r="B128" s="140"/>
      <c r="C128" s="140"/>
      <c r="D128" s="278"/>
      <c r="E128" s="279"/>
      <c r="F128" s="280"/>
      <c r="G128" s="280"/>
      <c r="H128" s="280"/>
      <c r="I128" s="280"/>
      <c r="J128" s="281"/>
      <c r="K128" s="280"/>
      <c r="L128" s="280"/>
    </row>
  </sheetData>
  <phoneticPr fontId="6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C67C-33CD-4A8D-95C3-1F2F4C627005}">
  <sheetPr>
    <tabColor rgb="FFFF0000"/>
  </sheetPr>
  <dimension ref="C2:Y41"/>
  <sheetViews>
    <sheetView zoomScale="70" zoomScaleNormal="70" workbookViewId="0">
      <pane xSplit="14" ySplit="4" topLeftCell="O34" activePane="bottomRight" state="frozen"/>
      <selection pane="topRight" activeCell="O1" sqref="O1"/>
      <selection pane="bottomLeft" activeCell="A5" sqref="A5"/>
      <selection pane="bottomRight" activeCell="G43" sqref="G43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7" width="10.25" style="126" customWidth="1"/>
    <col min="8" max="8" width="20.75" style="126" customWidth="1"/>
    <col min="9" max="14" width="15.75" style="126" customWidth="1"/>
    <col min="15" max="15" width="1.625" style="126" customWidth="1"/>
    <col min="16" max="16" width="6.75" style="126" customWidth="1"/>
    <col min="17" max="17" width="11.75" style="127" customWidth="1"/>
    <col min="18" max="18" width="11.75" style="126" customWidth="1"/>
    <col min="19" max="19" width="20.75" style="126" customWidth="1"/>
    <col min="20" max="25" width="15.75" style="126" customWidth="1"/>
    <col min="26" max="16384" width="8.75" style="126"/>
  </cols>
  <sheetData>
    <row r="2" spans="3:25" ht="17.25" x14ac:dyDescent="0.3">
      <c r="C2" s="203" t="s">
        <v>1982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N2" s="196"/>
      <c r="P2" s="203" t="s">
        <v>394</v>
      </c>
      <c r="Q2" s="208"/>
      <c r="R2" s="197"/>
      <c r="S2" s="196"/>
      <c r="T2" s="203"/>
      <c r="U2" s="203"/>
      <c r="V2" s="203"/>
      <c r="W2" s="196"/>
      <c r="X2" s="196"/>
      <c r="Y2" s="196"/>
    </row>
    <row r="3" spans="3:25" x14ac:dyDescent="0.3">
      <c r="C3" s="200" t="s">
        <v>1</v>
      </c>
      <c r="D3" s="209"/>
      <c r="Q3" s="209"/>
    </row>
    <row r="4" spans="3:25" ht="30" customHeight="1" x14ac:dyDescent="0.3">
      <c r="C4" s="137" t="s">
        <v>398</v>
      </c>
      <c r="D4" s="136" t="s">
        <v>395</v>
      </c>
      <c r="E4" s="137" t="s">
        <v>397</v>
      </c>
      <c r="F4" s="136" t="s">
        <v>1093</v>
      </c>
      <c r="G4" s="136" t="s">
        <v>400</v>
      </c>
      <c r="H4" s="137" t="s">
        <v>1983</v>
      </c>
      <c r="I4" s="136" t="s">
        <v>1984</v>
      </c>
      <c r="J4" s="137" t="s">
        <v>1875</v>
      </c>
      <c r="K4" s="136" t="s">
        <v>1603</v>
      </c>
      <c r="L4" s="136" t="s">
        <v>1599</v>
      </c>
      <c r="M4" s="136" t="s">
        <v>1097</v>
      </c>
      <c r="N4" s="137" t="s">
        <v>20</v>
      </c>
      <c r="P4" s="137" t="s">
        <v>398</v>
      </c>
      <c r="Q4" s="136" t="s">
        <v>395</v>
      </c>
      <c r="R4" s="137" t="s">
        <v>397</v>
      </c>
      <c r="S4" s="137" t="s">
        <v>1983</v>
      </c>
      <c r="T4" s="136" t="s">
        <v>1985</v>
      </c>
      <c r="U4" s="137" t="s">
        <v>1875</v>
      </c>
      <c r="V4" s="136" t="s">
        <v>1603</v>
      </c>
      <c r="W4" s="136" t="s">
        <v>1599</v>
      </c>
      <c r="X4" s="136" t="s">
        <v>1097</v>
      </c>
      <c r="Y4" s="137" t="s">
        <v>20</v>
      </c>
    </row>
    <row r="5" spans="3:25" ht="79.900000000000006" customHeight="1" x14ac:dyDescent="0.3">
      <c r="C5" s="309" t="s">
        <v>1873</v>
      </c>
      <c r="D5" s="310"/>
      <c r="E5" s="311"/>
      <c r="F5" s="311"/>
      <c r="G5" s="311"/>
      <c r="H5" s="311"/>
      <c r="I5" s="311"/>
      <c r="J5" s="311"/>
      <c r="K5" s="311"/>
      <c r="L5" s="310"/>
      <c r="M5" s="311"/>
      <c r="N5" s="311"/>
      <c r="P5" s="309" t="s">
        <v>1873</v>
      </c>
      <c r="Q5" s="310"/>
      <c r="R5" s="311"/>
      <c r="S5" s="311"/>
      <c r="T5" s="311"/>
      <c r="U5" s="311"/>
      <c r="V5" s="311"/>
      <c r="W5" s="310"/>
      <c r="X5" s="311"/>
      <c r="Y5" s="311"/>
    </row>
    <row r="6" spans="3:25" ht="30" customHeight="1" x14ac:dyDescent="0.3">
      <c r="C6" s="252"/>
      <c r="D6" s="194"/>
      <c r="E6" s="194"/>
      <c r="F6" s="194"/>
      <c r="G6" s="194"/>
      <c r="H6" s="195"/>
      <c r="I6" s="195"/>
      <c r="J6" s="195"/>
      <c r="K6" s="195"/>
      <c r="L6" s="194"/>
      <c r="M6" s="195"/>
      <c r="N6" s="195"/>
      <c r="P6" s="252"/>
      <c r="Q6" s="194"/>
      <c r="R6" s="194"/>
      <c r="S6" s="195"/>
      <c r="T6" s="195"/>
      <c r="U6" s="195"/>
      <c r="V6" s="195"/>
      <c r="W6" s="194"/>
      <c r="X6" s="195"/>
      <c r="Y6" s="195"/>
    </row>
    <row r="7" spans="3:25" ht="100.15" customHeight="1" x14ac:dyDescent="0.3">
      <c r="C7" s="181" t="s">
        <v>481</v>
      </c>
      <c r="D7" s="131" t="s">
        <v>406</v>
      </c>
      <c r="E7" s="131"/>
      <c r="F7" s="131" t="s">
        <v>1986</v>
      </c>
      <c r="G7" s="131" t="str">
        <f>VLOOKUP($F7,'Window Style No'!$D$9:$E$22,2,FALSE)</f>
        <v>Aluminum Window_DG_Sliding</v>
      </c>
      <c r="H7" s="180"/>
      <c r="I7" s="131">
        <f>VLOOKUP($F7,'Window Style No'!$D$9:$L$22,3,FALSE)</f>
        <v>0</v>
      </c>
      <c r="J7" s="131" t="str">
        <f>VLOOKUP($F7,'Window Style No'!$D$9:$L$22,4,FALSE)</f>
        <v>Double Glazing</v>
      </c>
      <c r="K7" s="131" t="str">
        <f>VLOOKUP($F7,'Window Style No'!$D$9:$L$22,5,FALSE)</f>
        <v>Aluminum</v>
      </c>
      <c r="L7" s="180"/>
      <c r="M7" s="180"/>
      <c r="N7" s="181"/>
      <c r="P7" s="181" t="s">
        <v>481</v>
      </c>
      <c r="Q7" s="131" t="s">
        <v>406</v>
      </c>
      <c r="R7" s="131"/>
      <c r="S7" s="288" t="s">
        <v>1987</v>
      </c>
      <c r="T7" s="288" t="s">
        <v>1988</v>
      </c>
      <c r="U7" s="289" t="s">
        <v>1989</v>
      </c>
      <c r="V7" s="289" t="s">
        <v>1628</v>
      </c>
      <c r="W7" s="288" t="s">
        <v>1990</v>
      </c>
      <c r="X7" s="288" t="s">
        <v>146</v>
      </c>
      <c r="Y7" s="288" t="s">
        <v>1788</v>
      </c>
    </row>
    <row r="8" spans="3:25" ht="100.15" customHeight="1" x14ac:dyDescent="0.3">
      <c r="C8" s="181" t="s">
        <v>1236</v>
      </c>
      <c r="D8" s="131" t="s">
        <v>1274</v>
      </c>
      <c r="E8" s="131"/>
      <c r="F8" s="131" t="s">
        <v>1986</v>
      </c>
      <c r="G8" s="131" t="str">
        <f>VLOOKUP($F8,'Window Style No'!$D$9:$E$22,2,FALSE)</f>
        <v>Aluminum Window_DG_Sliding</v>
      </c>
      <c r="H8" s="180"/>
      <c r="I8" s="131">
        <f>VLOOKUP($F8,'Window Style No'!$D$9:$L$22,3,FALSE)</f>
        <v>0</v>
      </c>
      <c r="J8" s="131" t="str">
        <f>VLOOKUP($F8,'Window Style No'!$D$9:$L$22,4,FALSE)</f>
        <v>Double Glazing</v>
      </c>
      <c r="K8" s="131" t="str">
        <f>VLOOKUP($F8,'Window Style No'!$D$9:$L$22,5,FALSE)</f>
        <v>Aluminum</v>
      </c>
      <c r="L8" s="180"/>
      <c r="M8" s="180"/>
      <c r="N8" s="181"/>
      <c r="P8" s="181" t="s">
        <v>1236</v>
      </c>
      <c r="Q8" s="131" t="s">
        <v>1274</v>
      </c>
      <c r="R8" s="131" t="s">
        <v>1885</v>
      </c>
      <c r="S8" s="288"/>
      <c r="T8" s="288" t="s">
        <v>1991</v>
      </c>
      <c r="U8" s="289" t="s">
        <v>1992</v>
      </c>
      <c r="V8" s="289" t="s">
        <v>1628</v>
      </c>
      <c r="W8" s="288" t="s">
        <v>1990</v>
      </c>
      <c r="X8" s="288" t="s">
        <v>146</v>
      </c>
      <c r="Y8" s="288" t="s">
        <v>1788</v>
      </c>
    </row>
    <row r="9" spans="3:25" ht="79.900000000000006" customHeight="1" x14ac:dyDescent="0.3">
      <c r="C9" s="309" t="s">
        <v>1902</v>
      </c>
      <c r="D9" s="310"/>
      <c r="E9" s="311"/>
      <c r="F9" s="311"/>
      <c r="G9" s="311"/>
      <c r="H9" s="311"/>
      <c r="I9" s="311"/>
      <c r="J9" s="311"/>
      <c r="K9" s="311"/>
      <c r="L9" s="310"/>
      <c r="M9" s="311"/>
      <c r="N9" s="311"/>
      <c r="P9" s="309" t="s">
        <v>1902</v>
      </c>
      <c r="Q9" s="310"/>
      <c r="R9" s="311"/>
      <c r="S9" s="311"/>
      <c r="T9" s="311"/>
      <c r="U9" s="311"/>
      <c r="V9" s="311"/>
      <c r="W9" s="310"/>
      <c r="X9" s="311"/>
      <c r="Y9" s="311"/>
    </row>
    <row r="10" spans="3:25" ht="30" customHeight="1" x14ac:dyDescent="0.3">
      <c r="C10" s="252"/>
      <c r="D10" s="194"/>
      <c r="E10" s="194"/>
      <c r="F10" s="194"/>
      <c r="G10" s="194"/>
      <c r="H10" s="195"/>
      <c r="I10" s="195"/>
      <c r="J10" s="195"/>
      <c r="K10" s="195"/>
      <c r="L10" s="194"/>
      <c r="M10" s="195"/>
      <c r="N10" s="195"/>
      <c r="P10" s="252"/>
      <c r="Q10" s="194"/>
      <c r="R10" s="194"/>
      <c r="S10" s="195"/>
      <c r="T10" s="195"/>
      <c r="U10" s="195"/>
      <c r="V10" s="195"/>
      <c r="W10" s="194"/>
      <c r="X10" s="195"/>
      <c r="Y10" s="195"/>
    </row>
    <row r="11" spans="3:25" ht="100.15" customHeight="1" x14ac:dyDescent="0.3">
      <c r="C11" s="181" t="s">
        <v>481</v>
      </c>
      <c r="D11" s="131" t="s">
        <v>406</v>
      </c>
      <c r="E11" s="131"/>
      <c r="F11" s="131" t="s">
        <v>1993</v>
      </c>
      <c r="G11" s="131" t="str">
        <f>VLOOKUP($F11,'Window Style No'!$D$29:$E$42,2,FALSE)</f>
        <v>Aluminum Window_DG_Awning</v>
      </c>
      <c r="H11" s="180"/>
      <c r="I11" s="131">
        <f>VLOOKUP($F11,'Window Style No'!$D$29:$L$42,3,FALSE)</f>
        <v>0</v>
      </c>
      <c r="J11" s="131" t="str">
        <f>VLOOKUP($F11,'Window Style No'!$D$29:$L$42,4,FALSE)</f>
        <v>Double Glazing</v>
      </c>
      <c r="K11" s="131" t="str">
        <f>VLOOKUP($F11,'Window Style No'!$D$29:$L$42,5,FALSE)</f>
        <v>Aluminum</v>
      </c>
      <c r="L11" s="180"/>
      <c r="M11" s="180"/>
      <c r="N11" s="181"/>
      <c r="P11" s="181" t="s">
        <v>481</v>
      </c>
      <c r="Q11" s="131" t="s">
        <v>406</v>
      </c>
      <c r="R11" s="131" t="s">
        <v>1885</v>
      </c>
      <c r="S11" s="288"/>
      <c r="T11" s="288" t="s">
        <v>1994</v>
      </c>
      <c r="U11" s="289" t="s">
        <v>1989</v>
      </c>
      <c r="V11" s="289" t="s">
        <v>1628</v>
      </c>
      <c r="W11" s="288" t="s">
        <v>1990</v>
      </c>
      <c r="X11" s="288" t="s">
        <v>146</v>
      </c>
      <c r="Y11" s="288" t="s">
        <v>1788</v>
      </c>
    </row>
    <row r="12" spans="3:25" ht="100.15" customHeight="1" x14ac:dyDescent="0.3">
      <c r="C12" s="181"/>
      <c r="D12" s="242"/>
      <c r="E12" s="131"/>
      <c r="F12" s="131"/>
      <c r="G12" s="131"/>
      <c r="H12" s="180"/>
      <c r="I12" s="199"/>
      <c r="J12" s="199"/>
      <c r="K12" s="199"/>
      <c r="L12" s="180"/>
      <c r="M12" s="180"/>
      <c r="N12" s="181"/>
      <c r="P12" s="181"/>
      <c r="Q12" s="131"/>
      <c r="R12" s="131"/>
      <c r="S12" s="288"/>
      <c r="T12" s="288"/>
      <c r="U12" s="289"/>
      <c r="V12" s="289"/>
      <c r="W12" s="288"/>
      <c r="X12" s="288"/>
      <c r="Y12" s="288"/>
    </row>
    <row r="13" spans="3:25" ht="79.900000000000006" customHeight="1" x14ac:dyDescent="0.3">
      <c r="C13" s="309" t="s">
        <v>1919</v>
      </c>
      <c r="D13" s="310"/>
      <c r="E13" s="311"/>
      <c r="F13" s="311"/>
      <c r="G13" s="311"/>
      <c r="H13" s="311"/>
      <c r="I13" s="311"/>
      <c r="J13" s="311"/>
      <c r="K13" s="311"/>
      <c r="L13" s="310"/>
      <c r="M13" s="311"/>
      <c r="N13" s="311"/>
      <c r="P13" s="309" t="s">
        <v>1919</v>
      </c>
      <c r="Q13" s="310"/>
      <c r="R13" s="311"/>
      <c r="S13" s="311"/>
      <c r="T13" s="311"/>
      <c r="U13" s="311"/>
      <c r="V13" s="311"/>
      <c r="W13" s="310"/>
      <c r="X13" s="311"/>
      <c r="Y13" s="311"/>
    </row>
    <row r="14" spans="3:25" ht="30" customHeight="1" x14ac:dyDescent="0.3">
      <c r="C14" s="252"/>
      <c r="D14" s="194"/>
      <c r="E14" s="194"/>
      <c r="F14" s="194"/>
      <c r="G14" s="194"/>
      <c r="H14" s="195"/>
      <c r="I14" s="195"/>
      <c r="J14" s="195"/>
      <c r="K14" s="195"/>
      <c r="L14" s="194"/>
      <c r="M14" s="195"/>
      <c r="N14" s="195"/>
      <c r="P14" s="252"/>
      <c r="Q14" s="194"/>
      <c r="R14" s="194"/>
      <c r="S14" s="195"/>
      <c r="T14" s="195"/>
      <c r="U14" s="195"/>
      <c r="V14" s="195"/>
      <c r="W14" s="194"/>
      <c r="X14" s="195"/>
      <c r="Y14" s="195"/>
    </row>
    <row r="15" spans="3:25" ht="100.15" customHeight="1" x14ac:dyDescent="0.3">
      <c r="C15" s="181" t="s">
        <v>1763</v>
      </c>
      <c r="D15" s="131" t="s">
        <v>1995</v>
      </c>
      <c r="E15" s="131"/>
      <c r="F15" s="131" t="s">
        <v>1996</v>
      </c>
      <c r="G15" s="131" t="str">
        <f>VLOOKUP($F15,'Window Style No'!$D$49:$E$63,2,FALSE)</f>
        <v>Steel Window_DG_Fix</v>
      </c>
      <c r="H15" s="180"/>
      <c r="I15" s="131">
        <f>VLOOKUP($F15,'Window Style No'!$D$49:$L$63,3,FALSE)</f>
        <v>0</v>
      </c>
      <c r="J15" s="131" t="str">
        <f>VLOOKUP($F15,'Window Style No'!$D$49:$L$63,4,FALSE)</f>
        <v>Double Glazing</v>
      </c>
      <c r="K15" s="131" t="str">
        <f>VLOOKUP($F15,'Window Style No'!$D$49:$L$63,5,FALSE)</f>
        <v>Steel</v>
      </c>
      <c r="L15" s="180"/>
      <c r="M15" s="180"/>
      <c r="N15" s="181"/>
      <c r="P15" s="181" t="s">
        <v>1763</v>
      </c>
      <c r="Q15" s="131" t="s">
        <v>1995</v>
      </c>
      <c r="R15" s="131" t="s">
        <v>1876</v>
      </c>
      <c r="S15" s="288" t="s">
        <v>1799</v>
      </c>
      <c r="T15" s="288" t="s">
        <v>1997</v>
      </c>
      <c r="U15" s="312" t="s">
        <v>1998</v>
      </c>
      <c r="V15" s="289" t="s">
        <v>1760</v>
      </c>
      <c r="W15" s="288"/>
      <c r="X15" s="288" t="s">
        <v>1999</v>
      </c>
      <c r="Y15" s="288" t="s">
        <v>1757</v>
      </c>
    </row>
    <row r="16" spans="3:25" ht="100.15" customHeight="1" x14ac:dyDescent="0.3">
      <c r="C16" s="181" t="s">
        <v>1763</v>
      </c>
      <c r="D16" s="131" t="s">
        <v>2000</v>
      </c>
      <c r="E16" s="131"/>
      <c r="F16" s="131" t="s">
        <v>1996</v>
      </c>
      <c r="G16" s="131" t="str">
        <f>VLOOKUP($F16,'Window Style No'!$D$49:$E$63,2,FALSE)</f>
        <v>Steel Window_DG_Fix</v>
      </c>
      <c r="H16" s="180"/>
      <c r="I16" s="131">
        <f>VLOOKUP($F16,'Window Style No'!$D$49:$L$63,3,FALSE)</f>
        <v>0</v>
      </c>
      <c r="J16" s="131" t="str">
        <f>VLOOKUP($F16,'Window Style No'!$D$49:$L$63,4,FALSE)</f>
        <v>Double Glazing</v>
      </c>
      <c r="K16" s="131" t="str">
        <f>VLOOKUP($F16,'Window Style No'!$D$49:$L$63,5,FALSE)</f>
        <v>Steel</v>
      </c>
      <c r="L16" s="180"/>
      <c r="M16" s="180"/>
      <c r="N16" s="181"/>
      <c r="P16" s="181" t="s">
        <v>1763</v>
      </c>
      <c r="Q16" s="131" t="s">
        <v>2000</v>
      </c>
      <c r="R16" s="131" t="s">
        <v>1876</v>
      </c>
      <c r="S16" s="288" t="s">
        <v>2001</v>
      </c>
      <c r="T16" s="288" t="s">
        <v>2002</v>
      </c>
      <c r="U16" s="312" t="s">
        <v>1998</v>
      </c>
      <c r="V16" s="289" t="s">
        <v>1760</v>
      </c>
      <c r="W16" s="288"/>
      <c r="X16" s="288" t="s">
        <v>2003</v>
      </c>
      <c r="Y16" s="288" t="s">
        <v>1757</v>
      </c>
    </row>
    <row r="17" spans="3:25" ht="100.15" customHeight="1" x14ac:dyDescent="0.3">
      <c r="C17" s="181" t="s">
        <v>481</v>
      </c>
      <c r="D17" s="131" t="s">
        <v>406</v>
      </c>
      <c r="E17" s="131"/>
      <c r="F17" s="131" t="s">
        <v>2004</v>
      </c>
      <c r="G17" s="131" t="str">
        <f>VLOOKUP($F17,'Window Style No'!$D$49:$E$63,2,FALSE)</f>
        <v>Aluminum Window_SG_Fix</v>
      </c>
      <c r="H17" s="180"/>
      <c r="I17" s="131">
        <f>VLOOKUP($F17,'Window Style No'!$D$49:$L$63,3,FALSE)</f>
        <v>0</v>
      </c>
      <c r="J17" s="131" t="str">
        <f>VLOOKUP($F17,'Window Style No'!$D$49:$L$63,4,FALSE)</f>
        <v>Single Glazing</v>
      </c>
      <c r="K17" s="131" t="str">
        <f>VLOOKUP($F17,'Window Style No'!$D$49:$L$63,5,FALSE)</f>
        <v>Aluminum</v>
      </c>
      <c r="L17" s="180"/>
      <c r="M17" s="180"/>
      <c r="N17" s="181"/>
      <c r="P17" s="181" t="s">
        <v>481</v>
      </c>
      <c r="Q17" s="131" t="s">
        <v>406</v>
      </c>
      <c r="R17" s="131" t="s">
        <v>1885</v>
      </c>
      <c r="S17" s="288"/>
      <c r="T17" s="288" t="s">
        <v>2005</v>
      </c>
      <c r="U17" s="289" t="s">
        <v>2006</v>
      </c>
      <c r="V17" s="289" t="s">
        <v>1628</v>
      </c>
      <c r="W17" s="288"/>
      <c r="X17" s="288" t="s">
        <v>146</v>
      </c>
      <c r="Y17" s="288" t="s">
        <v>1788</v>
      </c>
    </row>
    <row r="18" spans="3:25" ht="114" customHeight="1" x14ac:dyDescent="0.3">
      <c r="C18" s="181" t="s">
        <v>465</v>
      </c>
      <c r="D18" s="131" t="s">
        <v>694</v>
      </c>
      <c r="E18" s="131"/>
      <c r="F18" s="131" t="s">
        <v>1996</v>
      </c>
      <c r="G18" s="131" t="str">
        <f>VLOOKUP($F18,'Window Style No'!$D$49:$E$63,2,FALSE)</f>
        <v>Steel Window_DG_Fix</v>
      </c>
      <c r="H18" s="180"/>
      <c r="I18" s="131">
        <f>VLOOKUP($F18,'Window Style No'!$D$49:$L$63,3,FALSE)</f>
        <v>0</v>
      </c>
      <c r="J18" s="131" t="str">
        <f>VLOOKUP($F18,'Window Style No'!$D$49:$L$63,4,FALSE)</f>
        <v>Double Glazing</v>
      </c>
      <c r="K18" s="131" t="str">
        <f>VLOOKUP($F18,'Window Style No'!$D$49:$L$63,5,FALSE)</f>
        <v>Steel</v>
      </c>
      <c r="L18" s="180"/>
      <c r="M18" s="180"/>
      <c r="N18" s="181"/>
      <c r="P18" s="181" t="s">
        <v>465</v>
      </c>
      <c r="Q18" s="131" t="s">
        <v>694</v>
      </c>
      <c r="R18" s="131" t="s">
        <v>1876</v>
      </c>
      <c r="S18" s="288"/>
      <c r="T18" s="288" t="s">
        <v>2007</v>
      </c>
      <c r="U18" s="289" t="s">
        <v>2008</v>
      </c>
      <c r="V18" s="289" t="s">
        <v>2009</v>
      </c>
      <c r="W18" s="288"/>
      <c r="X18" s="288"/>
      <c r="Y18" s="288" t="s">
        <v>1788</v>
      </c>
    </row>
    <row r="19" spans="3:25" ht="114" customHeight="1" x14ac:dyDescent="0.3">
      <c r="C19" s="181" t="s">
        <v>465</v>
      </c>
      <c r="D19" s="131" t="s">
        <v>471</v>
      </c>
      <c r="E19" s="131"/>
      <c r="F19" s="131" t="s">
        <v>2010</v>
      </c>
      <c r="G19" s="131" t="str">
        <f>VLOOKUP($F19,'Window Style No'!$D$49:$E$63,2,FALSE)</f>
        <v>Aluminum Window_DG_Low E_Fix</v>
      </c>
      <c r="H19" s="180"/>
      <c r="I19" s="131">
        <f>VLOOKUP($F19,'Window Style No'!$D$49:$L$63,3,FALSE)</f>
        <v>0</v>
      </c>
      <c r="J19" s="131" t="str">
        <f>VLOOKUP($F19,'Window Style No'!$D$49:$L$63,4,FALSE)</f>
        <v>Double Glazing_Low E</v>
      </c>
      <c r="K19" s="131" t="str">
        <f>VLOOKUP($F19,'Window Style No'!$D$49:$L$63,5,FALSE)</f>
        <v>Aluminum</v>
      </c>
      <c r="L19" s="180"/>
      <c r="M19" s="180"/>
      <c r="N19" s="181"/>
      <c r="P19" s="181" t="s">
        <v>465</v>
      </c>
      <c r="Q19" s="131" t="s">
        <v>471</v>
      </c>
      <c r="R19" s="131" t="s">
        <v>1885</v>
      </c>
      <c r="S19" s="288"/>
      <c r="T19" s="288" t="s">
        <v>2011</v>
      </c>
      <c r="U19" s="289" t="s">
        <v>2012</v>
      </c>
      <c r="V19" s="289" t="s">
        <v>2013</v>
      </c>
      <c r="W19" s="288"/>
      <c r="X19" s="288"/>
      <c r="Y19" s="288" t="s">
        <v>2014</v>
      </c>
    </row>
    <row r="20" spans="3:25" ht="79.900000000000006" customHeight="1" x14ac:dyDescent="0.3">
      <c r="C20" s="309" t="s">
        <v>1940</v>
      </c>
      <c r="D20" s="310"/>
      <c r="E20" s="311"/>
      <c r="F20" s="311"/>
      <c r="G20" s="311"/>
      <c r="H20" s="311"/>
      <c r="I20" s="311"/>
      <c r="J20" s="311"/>
      <c r="K20" s="311"/>
      <c r="L20" s="310"/>
      <c r="M20" s="311"/>
      <c r="N20" s="311"/>
      <c r="P20" s="309" t="s">
        <v>1940</v>
      </c>
      <c r="Q20" s="310"/>
      <c r="R20" s="311"/>
      <c r="S20" s="311"/>
      <c r="T20" s="311"/>
      <c r="U20" s="311"/>
      <c r="V20" s="311"/>
      <c r="W20" s="310"/>
      <c r="X20" s="311"/>
      <c r="Y20" s="311"/>
    </row>
    <row r="21" spans="3:25" ht="100.15" customHeight="1" x14ac:dyDescent="0.3">
      <c r="C21" s="181" t="s">
        <v>481</v>
      </c>
      <c r="D21" s="131" t="s">
        <v>406</v>
      </c>
      <c r="E21" s="131"/>
      <c r="F21" s="131" t="s">
        <v>2015</v>
      </c>
      <c r="G21" s="131" t="str">
        <f>VLOOKUP($F21,'Window Style No'!$D$70:$E$84,2,FALSE)</f>
        <v>Aluminum Window_DG_Comb</v>
      </c>
      <c r="H21" s="180"/>
      <c r="I21" s="131">
        <f>VLOOKUP($F21,'Window Style No'!$D$70:$L$84,3,FALSE)</f>
        <v>0</v>
      </c>
      <c r="J21" s="131" t="str">
        <f>VLOOKUP($F21,'Window Style No'!$D$70:$L$84,4,FALSE)</f>
        <v>Double Glazing</v>
      </c>
      <c r="K21" s="131" t="str">
        <f>VLOOKUP($F21,'Window Style No'!$D$70:$L$84,5,FALSE)</f>
        <v>Aluminum</v>
      </c>
      <c r="L21" s="180"/>
      <c r="M21" s="180"/>
      <c r="N21" s="181"/>
      <c r="P21" s="181" t="s">
        <v>481</v>
      </c>
      <c r="Q21" s="131" t="s">
        <v>406</v>
      </c>
      <c r="R21" s="131" t="s">
        <v>2016</v>
      </c>
      <c r="S21" s="288"/>
      <c r="T21" s="288" t="s">
        <v>1988</v>
      </c>
      <c r="U21" s="289" t="s">
        <v>1989</v>
      </c>
      <c r="V21" s="289" t="s">
        <v>1628</v>
      </c>
      <c r="W21" s="288" t="s">
        <v>1990</v>
      </c>
      <c r="X21" s="288" t="s">
        <v>146</v>
      </c>
      <c r="Y21" s="288" t="s">
        <v>1788</v>
      </c>
    </row>
    <row r="22" spans="3:25" ht="114" customHeight="1" x14ac:dyDescent="0.3">
      <c r="C22" s="181" t="s">
        <v>465</v>
      </c>
      <c r="D22" s="131" t="s">
        <v>471</v>
      </c>
      <c r="E22" s="131"/>
      <c r="F22" s="131" t="s">
        <v>2017</v>
      </c>
      <c r="G22" s="131" t="str">
        <f>VLOOKUP($F22,'Window Style No'!$D$70:$E$84,2,FALSE)</f>
        <v>Aluminum Window_DG_Low E_Comb</v>
      </c>
      <c r="H22" s="180"/>
      <c r="I22" s="131">
        <f>VLOOKUP($F22,'Window Style No'!$D$70:$L$84,3,FALSE)</f>
        <v>0</v>
      </c>
      <c r="J22" s="131" t="str">
        <f>VLOOKUP($F22,'Window Style No'!$D$70:$L$84,4,FALSE)</f>
        <v>Double Glazing_Low E</v>
      </c>
      <c r="K22" s="131" t="str">
        <f>VLOOKUP($F22,'Window Style No'!$D$70:$L$84,5,FALSE)</f>
        <v>Aluminum</v>
      </c>
      <c r="L22" s="180"/>
      <c r="M22" s="180"/>
      <c r="N22" s="181"/>
      <c r="P22" s="181" t="s">
        <v>465</v>
      </c>
      <c r="Q22" s="131" t="s">
        <v>471</v>
      </c>
      <c r="R22" s="131" t="s">
        <v>1885</v>
      </c>
      <c r="S22" s="288"/>
      <c r="T22" s="288" t="s">
        <v>2011</v>
      </c>
      <c r="U22" s="289" t="s">
        <v>2012</v>
      </c>
      <c r="V22" s="289" t="s">
        <v>2013</v>
      </c>
      <c r="W22" s="288"/>
      <c r="X22" s="288"/>
      <c r="Y22" s="288" t="s">
        <v>2014</v>
      </c>
    </row>
    <row r="23" spans="3:25" ht="100.15" customHeight="1" x14ac:dyDescent="0.3">
      <c r="C23" s="181"/>
      <c r="D23" s="242"/>
      <c r="E23" s="131"/>
      <c r="F23" s="131"/>
      <c r="G23" s="131"/>
      <c r="H23" s="180"/>
      <c r="I23" s="199"/>
      <c r="J23" s="199"/>
      <c r="K23" s="199"/>
      <c r="L23" s="180"/>
      <c r="M23" s="180"/>
      <c r="N23" s="181"/>
      <c r="P23" s="181"/>
      <c r="Q23" s="131"/>
      <c r="R23" s="131"/>
      <c r="S23" s="288"/>
      <c r="T23" s="288"/>
      <c r="U23" s="289"/>
      <c r="V23" s="289"/>
      <c r="W23" s="288"/>
      <c r="X23" s="288"/>
      <c r="Y23" s="288"/>
    </row>
    <row r="24" spans="3:25" ht="79.900000000000006" customHeight="1" x14ac:dyDescent="0.3">
      <c r="C24" s="309" t="s">
        <v>1957</v>
      </c>
      <c r="D24" s="310"/>
      <c r="E24" s="311"/>
      <c r="F24" s="311"/>
      <c r="G24" s="311"/>
      <c r="H24" s="311"/>
      <c r="I24" s="311"/>
      <c r="J24" s="311"/>
      <c r="K24" s="311"/>
      <c r="L24" s="310"/>
      <c r="M24" s="311"/>
      <c r="N24" s="311"/>
      <c r="P24" s="309" t="s">
        <v>1957</v>
      </c>
      <c r="Q24" s="310"/>
      <c r="R24" s="311"/>
      <c r="S24" s="311"/>
      <c r="T24" s="311"/>
      <c r="U24" s="311"/>
      <c r="V24" s="311"/>
      <c r="W24" s="310"/>
      <c r="X24" s="311"/>
      <c r="Y24" s="311"/>
    </row>
    <row r="25" spans="3:25" ht="30" customHeight="1" x14ac:dyDescent="0.3">
      <c r="C25" s="252"/>
      <c r="D25" s="194"/>
      <c r="E25" s="194"/>
      <c r="F25" s="194"/>
      <c r="G25" s="194"/>
      <c r="H25" s="195"/>
      <c r="I25" s="195"/>
      <c r="J25" s="195"/>
      <c r="K25" s="195"/>
      <c r="L25" s="194"/>
      <c r="M25" s="195"/>
      <c r="N25" s="195"/>
      <c r="P25" s="252"/>
      <c r="Q25" s="194"/>
      <c r="R25" s="194"/>
      <c r="S25" s="195"/>
      <c r="T25" s="195"/>
      <c r="U25" s="195"/>
      <c r="V25" s="195"/>
      <c r="W25" s="194"/>
      <c r="X25" s="195"/>
      <c r="Y25" s="195"/>
    </row>
    <row r="26" spans="3:25" ht="100.15" customHeight="1" x14ac:dyDescent="0.3">
      <c r="C26" s="181"/>
      <c r="D26" s="242"/>
      <c r="E26" s="131"/>
      <c r="F26" s="131" t="s">
        <v>2018</v>
      </c>
      <c r="G26" s="131" t="str">
        <f>VLOOKUP($F26,'Window Style No'!$D$91:$E$96,2,FALSE)</f>
        <v>Skylight_FRP</v>
      </c>
      <c r="H26" s="180"/>
      <c r="I26" s="131">
        <f>VLOOKUP($F26,'Window Style No'!$D$91:$L$96,3,FALSE)</f>
        <v>0</v>
      </c>
      <c r="J26" s="131">
        <f>VLOOKUP($F26,'Window Style No'!$D$91:$L$96,4,FALSE)</f>
        <v>0</v>
      </c>
      <c r="K26" s="131">
        <f>VLOOKUP($F26,'Window Style No'!$D$91:$L$96,5,FALSE)</f>
        <v>0</v>
      </c>
      <c r="L26" s="180"/>
      <c r="M26" s="180"/>
      <c r="N26" s="181"/>
      <c r="P26" s="181"/>
      <c r="Q26" s="131"/>
      <c r="R26" s="131"/>
      <c r="S26" s="288"/>
      <c r="T26" s="288"/>
      <c r="U26" s="289"/>
      <c r="V26" s="289"/>
      <c r="W26" s="288"/>
      <c r="X26" s="288"/>
      <c r="Y26" s="288"/>
    </row>
    <row r="27" spans="3:25" ht="67.150000000000006" customHeight="1" x14ac:dyDescent="0.3">
      <c r="C27" s="181"/>
      <c r="D27" s="131"/>
      <c r="E27" s="131"/>
      <c r="F27" s="131"/>
      <c r="G27" s="131"/>
      <c r="H27" s="180"/>
      <c r="I27" s="199"/>
      <c r="J27" s="199"/>
      <c r="K27" s="199"/>
      <c r="L27" s="180"/>
      <c r="M27" s="180"/>
      <c r="N27" s="181"/>
      <c r="P27" s="181"/>
      <c r="Q27" s="131"/>
      <c r="R27" s="131"/>
      <c r="S27" s="180"/>
      <c r="T27" s="199"/>
      <c r="U27" s="199"/>
      <c r="V27" s="199"/>
      <c r="W27" s="180"/>
      <c r="X27" s="180"/>
      <c r="Y27" s="180"/>
    </row>
    <row r="28" spans="3:25" ht="79.900000000000006" customHeight="1" x14ac:dyDescent="0.3">
      <c r="C28" s="309" t="s">
        <v>1284</v>
      </c>
      <c r="D28" s="310"/>
      <c r="E28" s="311"/>
      <c r="F28" s="311"/>
      <c r="G28" s="311"/>
      <c r="H28" s="311"/>
      <c r="I28" s="311"/>
      <c r="J28" s="311"/>
      <c r="K28" s="311"/>
      <c r="L28" s="310"/>
      <c r="M28" s="311"/>
      <c r="N28" s="311"/>
      <c r="P28" s="309" t="s">
        <v>1284</v>
      </c>
      <c r="Q28" s="310"/>
      <c r="R28" s="311"/>
      <c r="S28" s="311"/>
      <c r="T28" s="311"/>
      <c r="U28" s="311"/>
      <c r="V28" s="311"/>
      <c r="W28" s="310"/>
      <c r="X28" s="311"/>
      <c r="Y28" s="311"/>
    </row>
    <row r="29" spans="3:25" ht="30" customHeight="1" x14ac:dyDescent="0.3">
      <c r="C29" s="252"/>
      <c r="D29" s="194"/>
      <c r="E29" s="194"/>
      <c r="F29" s="194"/>
      <c r="G29" s="194"/>
      <c r="H29" s="195"/>
      <c r="I29" s="195"/>
      <c r="J29" s="195"/>
      <c r="K29" s="195"/>
      <c r="L29" s="194"/>
      <c r="M29" s="195"/>
      <c r="N29" s="195"/>
      <c r="P29" s="252"/>
      <c r="Q29" s="194"/>
      <c r="R29" s="194"/>
      <c r="S29" s="195"/>
      <c r="T29" s="195"/>
      <c r="U29" s="195"/>
      <c r="V29" s="195"/>
      <c r="W29" s="194"/>
      <c r="X29" s="195"/>
      <c r="Y29" s="195"/>
    </row>
    <row r="30" spans="3:25" ht="100.15" customHeight="1" x14ac:dyDescent="0.3">
      <c r="C30" s="181"/>
      <c r="D30" s="242"/>
      <c r="E30" s="131"/>
      <c r="F30" s="131" t="s">
        <v>2019</v>
      </c>
      <c r="G30" s="131" t="str">
        <f>VLOOKUP($F30,'Window Style No'!$D$103:$E$113,2,FALSE)</f>
        <v>Aluminum Window_DG_Casement</v>
      </c>
      <c r="H30" s="288"/>
      <c r="I30" s="131">
        <f>VLOOKUP($F30,'Window Style No'!$D$103:$L$113,3,FALSE)</f>
        <v>0</v>
      </c>
      <c r="J30" s="131">
        <f>VLOOKUP($F30,'Window Style No'!$D$103:$L$113,4,FALSE)</f>
        <v>0</v>
      </c>
      <c r="K30" s="131">
        <f>VLOOKUP($F30,'Window Style No'!$D$103:$L$113,5,FALSE)</f>
        <v>0</v>
      </c>
      <c r="L30" s="180"/>
      <c r="M30" s="180"/>
      <c r="N30" s="181"/>
      <c r="P30" s="181"/>
      <c r="Q30" s="131"/>
      <c r="R30" s="131"/>
      <c r="S30" s="288"/>
      <c r="T30" s="288"/>
      <c r="U30" s="289"/>
      <c r="V30" s="289"/>
      <c r="W30" s="288"/>
      <c r="X30" s="288"/>
      <c r="Y30" s="288"/>
    </row>
    <row r="31" spans="3:25" ht="100.15" customHeight="1" x14ac:dyDescent="0.3">
      <c r="C31" s="181"/>
      <c r="D31" s="242"/>
      <c r="E31" s="131"/>
      <c r="F31" s="131" t="s">
        <v>2020</v>
      </c>
      <c r="G31" s="131" t="str">
        <f>VLOOKUP($F31,'Window Style No'!$D$103:$E$113,2,FALSE)</f>
        <v>Aluminum Window_DG_Single Hung</v>
      </c>
      <c r="H31" s="288"/>
      <c r="I31" s="131">
        <f>VLOOKUP($F31,'Window Style No'!$D$103:$L$113,3,FALSE)</f>
        <v>0</v>
      </c>
      <c r="J31" s="131" t="str">
        <f>VLOOKUP($F31,'Window Style No'!$D$103:$L$113,4,FALSE)</f>
        <v>Double Glazing</v>
      </c>
      <c r="K31" s="131" t="str">
        <f>VLOOKUP($F31,'Window Style No'!$D$103:$L$113,5,FALSE)</f>
        <v>Aluminum</v>
      </c>
      <c r="L31" s="180"/>
      <c r="M31" s="180"/>
      <c r="N31" s="181"/>
      <c r="P31" s="181"/>
      <c r="Q31" s="131"/>
      <c r="R31" s="131"/>
      <c r="S31" s="288"/>
      <c r="T31" s="288"/>
      <c r="U31" s="289"/>
      <c r="V31" s="289"/>
      <c r="W31" s="288"/>
      <c r="X31" s="288"/>
      <c r="Y31" s="288"/>
    </row>
    <row r="32" spans="3:25" ht="114" customHeight="1" x14ac:dyDescent="0.3">
      <c r="C32" s="181" t="s">
        <v>465</v>
      </c>
      <c r="D32" s="131" t="s">
        <v>471</v>
      </c>
      <c r="E32" s="131"/>
      <c r="F32" s="131" t="s">
        <v>2021</v>
      </c>
      <c r="G32" s="131" t="str">
        <f>VLOOKUP($F32,'Window Style No'!$D$103:$E$113,2,FALSE)</f>
        <v>Aluminum Window_DG_Low E_Single Hung</v>
      </c>
      <c r="H32" s="180"/>
      <c r="I32" s="131">
        <f>VLOOKUP($F32,'Window Style No'!$D$103:$L$113,3,FALSE)</f>
        <v>0</v>
      </c>
      <c r="J32" s="131" t="str">
        <f>VLOOKUP($F32,'Window Style No'!$D$103:$L$113,4,FALSE)</f>
        <v>Double Glazing_Low E</v>
      </c>
      <c r="K32" s="131" t="str">
        <f>VLOOKUP($F32,'Window Style No'!$D$103:$L$113,5,FALSE)</f>
        <v>Aluminum</v>
      </c>
      <c r="L32" s="180"/>
      <c r="M32" s="180"/>
      <c r="N32" s="181"/>
      <c r="P32" s="181" t="s">
        <v>465</v>
      </c>
      <c r="Q32" s="131" t="s">
        <v>471</v>
      </c>
      <c r="R32" s="131" t="s">
        <v>1885</v>
      </c>
      <c r="S32" s="288"/>
      <c r="T32" s="288" t="s">
        <v>2022</v>
      </c>
      <c r="U32" s="289" t="s">
        <v>2012</v>
      </c>
      <c r="V32" s="289" t="s">
        <v>2013</v>
      </c>
      <c r="W32" s="288"/>
      <c r="X32" s="288"/>
      <c r="Y32" s="288" t="s">
        <v>2014</v>
      </c>
    </row>
    <row r="33" spans="3:25" ht="100.15" customHeight="1" x14ac:dyDescent="0.3">
      <c r="C33" s="181"/>
      <c r="D33" s="242"/>
      <c r="E33" s="131"/>
      <c r="F33" s="131" t="s">
        <v>2023</v>
      </c>
      <c r="G33" s="131" t="str">
        <f>VLOOKUP($F33,'Window Style No'!$D$103:$E$113,2,FALSE)</f>
        <v>Aluminum Window_DG_Tilt</v>
      </c>
      <c r="H33" s="288"/>
      <c r="I33" s="131">
        <f>VLOOKUP($F33,'Window Style No'!$D$103:$L$113,3,FALSE)</f>
        <v>0</v>
      </c>
      <c r="J33" s="131">
        <f>VLOOKUP($F33,'Window Style No'!$D$103:$L$113,4,FALSE)</f>
        <v>0</v>
      </c>
      <c r="K33" s="131">
        <f>VLOOKUP($F33,'Window Style No'!$D$103:$L$113,5,FALSE)</f>
        <v>0</v>
      </c>
      <c r="L33" s="180"/>
      <c r="M33" s="180"/>
      <c r="N33" s="181"/>
      <c r="P33" s="181"/>
      <c r="Q33" s="131"/>
      <c r="R33" s="131"/>
      <c r="S33" s="288"/>
      <c r="T33" s="288"/>
      <c r="U33" s="289"/>
      <c r="V33" s="289"/>
      <c r="W33" s="288"/>
      <c r="X33" s="288"/>
      <c r="Y33" s="288"/>
    </row>
    <row r="34" spans="3:25" ht="100.15" customHeight="1" x14ac:dyDescent="0.3">
      <c r="C34" s="181"/>
      <c r="D34" s="242"/>
      <c r="E34" s="131"/>
      <c r="F34" s="131" t="s">
        <v>2024</v>
      </c>
      <c r="G34" s="131" t="str">
        <f>VLOOKUP($F34,'Window Style No'!$D$103:$E$113,2,FALSE)</f>
        <v>Aluminum Window_DG_Center Pivot</v>
      </c>
      <c r="H34" s="288"/>
      <c r="I34" s="131">
        <f>VLOOKUP($F34,'Window Style No'!$D$103:$L$113,3,FALSE)</f>
        <v>0</v>
      </c>
      <c r="J34" s="131">
        <f>VLOOKUP($F34,'Window Style No'!$D$103:$L$113,4,FALSE)</f>
        <v>0</v>
      </c>
      <c r="K34" s="131">
        <f>VLOOKUP($F34,'Window Style No'!$D$103:$L$113,5,FALSE)</f>
        <v>0</v>
      </c>
      <c r="L34" s="180"/>
      <c r="M34" s="180"/>
      <c r="N34" s="181"/>
      <c r="P34" s="181"/>
      <c r="Q34" s="131"/>
      <c r="R34" s="131"/>
      <c r="S34" s="288"/>
      <c r="T34" s="288"/>
      <c r="U34" s="289"/>
      <c r="V34" s="289"/>
      <c r="W34" s="288"/>
      <c r="X34" s="288"/>
      <c r="Y34" s="288"/>
    </row>
    <row r="35" spans="3:25" ht="100.15" customHeight="1" x14ac:dyDescent="0.3">
      <c r="C35" s="181"/>
      <c r="D35" s="242"/>
      <c r="E35" s="131"/>
      <c r="F35" s="131"/>
      <c r="G35" s="131"/>
      <c r="H35" s="180"/>
      <c r="I35" s="199"/>
      <c r="J35" s="199"/>
      <c r="K35" s="199"/>
      <c r="L35" s="180"/>
      <c r="M35" s="180"/>
      <c r="N35" s="181"/>
      <c r="P35" s="181"/>
      <c r="Q35" s="131"/>
      <c r="R35" s="131"/>
      <c r="S35" s="288"/>
      <c r="T35" s="288"/>
      <c r="U35" s="289"/>
      <c r="V35" s="289"/>
      <c r="W35" s="288"/>
      <c r="X35" s="288"/>
      <c r="Y35" s="288"/>
    </row>
    <row r="36" spans="3:25" ht="79.900000000000006" customHeight="1" x14ac:dyDescent="0.3">
      <c r="C36" s="309" t="s">
        <v>1976</v>
      </c>
      <c r="D36" s="310"/>
      <c r="E36" s="311"/>
      <c r="F36" s="311"/>
      <c r="G36" s="311"/>
      <c r="H36" s="311"/>
      <c r="I36" s="311"/>
      <c r="J36" s="311"/>
      <c r="K36" s="311"/>
      <c r="L36" s="310"/>
      <c r="M36" s="311"/>
      <c r="N36" s="311"/>
      <c r="P36" s="309" t="s">
        <v>1976</v>
      </c>
      <c r="Q36" s="310"/>
      <c r="R36" s="311"/>
      <c r="S36" s="311"/>
      <c r="T36" s="311"/>
      <c r="U36" s="311"/>
      <c r="V36" s="311"/>
      <c r="W36" s="310"/>
      <c r="X36" s="311"/>
      <c r="Y36" s="311"/>
    </row>
    <row r="37" spans="3:25" ht="30" customHeight="1" x14ac:dyDescent="0.3">
      <c r="C37" s="252"/>
      <c r="D37" s="194"/>
      <c r="E37" s="194"/>
      <c r="F37" s="194"/>
      <c r="G37" s="194"/>
      <c r="H37" s="195"/>
      <c r="I37" s="195"/>
      <c r="J37" s="195"/>
      <c r="K37" s="195"/>
      <c r="L37" s="194"/>
      <c r="M37" s="195"/>
      <c r="N37" s="195"/>
      <c r="P37" s="252"/>
      <c r="Q37" s="194"/>
      <c r="R37" s="194"/>
      <c r="S37" s="195"/>
      <c r="T37" s="195"/>
      <c r="U37" s="195"/>
      <c r="V37" s="195"/>
      <c r="W37" s="194"/>
      <c r="X37" s="195"/>
      <c r="Y37" s="195"/>
    </row>
    <row r="38" spans="3:25" ht="100.15" customHeight="1" x14ac:dyDescent="0.3">
      <c r="C38" s="181"/>
      <c r="D38" s="242"/>
      <c r="E38" s="131"/>
      <c r="F38" s="131" t="s">
        <v>2025</v>
      </c>
      <c r="G38" s="131" t="str">
        <f>VLOOKUP($F38,'Window Style No'!$D$120:$E$125,2,FALSE)</f>
        <v>Louver_Aluminum</v>
      </c>
      <c r="H38" s="180"/>
      <c r="I38" s="131">
        <f>VLOOKUP($F38,'Window Style No'!$D$120:$L$125,3,FALSE)</f>
        <v>0</v>
      </c>
      <c r="J38" s="131" t="str">
        <f>VLOOKUP($F38,'Window Style No'!$D$120:$L$125,4,FALSE)</f>
        <v>Aluminum</v>
      </c>
      <c r="K38" s="131" t="str">
        <f>VLOOKUP($F38,'Window Style No'!$D$120:$L$125,5,FALSE)</f>
        <v>Aluminum</v>
      </c>
      <c r="L38" s="180"/>
      <c r="M38" s="180"/>
      <c r="N38" s="181"/>
      <c r="P38" s="181"/>
      <c r="Q38" s="131"/>
      <c r="R38" s="131"/>
      <c r="S38" s="288"/>
      <c r="T38" s="288"/>
      <c r="U38" s="289"/>
      <c r="V38" s="289"/>
      <c r="W38" s="288"/>
      <c r="X38" s="288"/>
      <c r="Y38" s="288"/>
    </row>
    <row r="39" spans="3:25" x14ac:dyDescent="0.3">
      <c r="C39" s="181"/>
      <c r="D39" s="131"/>
      <c r="E39" s="131"/>
      <c r="F39" s="131"/>
      <c r="G39" s="131"/>
      <c r="H39" s="180"/>
      <c r="I39" s="199"/>
      <c r="J39" s="199"/>
      <c r="K39" s="199"/>
      <c r="L39" s="180"/>
      <c r="M39" s="180"/>
      <c r="N39" s="181"/>
      <c r="P39" s="181"/>
      <c r="Q39" s="131"/>
      <c r="R39" s="131"/>
      <c r="S39" s="180"/>
      <c r="T39" s="199"/>
      <c r="U39" s="199"/>
      <c r="V39" s="199"/>
      <c r="W39" s="180"/>
      <c r="X39" s="180"/>
      <c r="Y39" s="180"/>
    </row>
    <row r="40" spans="3:25" x14ac:dyDescent="0.3">
      <c r="C40" s="181"/>
      <c r="D40" s="131"/>
      <c r="E40" s="131"/>
      <c r="F40" s="131"/>
      <c r="G40" s="131"/>
      <c r="H40" s="180"/>
      <c r="I40" s="199"/>
      <c r="J40" s="199"/>
      <c r="K40" s="199"/>
      <c r="L40" s="180"/>
      <c r="M40" s="180"/>
      <c r="N40" s="181"/>
      <c r="P40" s="181"/>
      <c r="Q40" s="131"/>
      <c r="R40" s="131"/>
      <c r="S40" s="180"/>
      <c r="T40" s="199"/>
      <c r="U40" s="199"/>
      <c r="V40" s="199"/>
      <c r="W40" s="180"/>
      <c r="X40" s="180"/>
      <c r="Y40" s="180"/>
    </row>
    <row r="41" spans="3:25" x14ac:dyDescent="0.3">
      <c r="C41" s="181"/>
      <c r="D41" s="242"/>
      <c r="E41" s="131"/>
      <c r="F41" s="131"/>
      <c r="G41" s="131"/>
      <c r="H41" s="180"/>
      <c r="I41" s="199"/>
      <c r="J41" s="199"/>
      <c r="K41" s="199"/>
      <c r="L41" s="180"/>
      <c r="M41" s="180"/>
      <c r="N41" s="181"/>
      <c r="P41" s="181"/>
      <c r="Q41" s="242"/>
      <c r="R41" s="131"/>
      <c r="S41" s="180"/>
      <c r="T41" s="199"/>
      <c r="U41" s="199"/>
      <c r="V41" s="199"/>
      <c r="W41" s="180"/>
      <c r="X41" s="180"/>
      <c r="Y41" s="180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54FE8FA-F5FA-4B36-B09C-EBAA067A3DD6}">
          <x14:formula1>
            <xm:f>'Window Style No'!$D$9:$D$22</xm:f>
          </x14:formula1>
          <xm:sqref>F7:F8</xm:sqref>
        </x14:dataValidation>
        <x14:dataValidation type="list" allowBlank="1" showInputMessage="1" showErrorMessage="1" xr:uid="{42B89C9A-964A-4208-86E7-A561608A031D}">
          <x14:formula1>
            <xm:f>'Window Style No'!$D$29:$D$42</xm:f>
          </x14:formula1>
          <xm:sqref>F11</xm:sqref>
        </x14:dataValidation>
        <x14:dataValidation type="list" allowBlank="1" showInputMessage="1" showErrorMessage="1" xr:uid="{2B937332-C3F4-4146-8091-F7AD3A066795}">
          <x14:formula1>
            <xm:f>'Window Style No'!$D$49:$D$63</xm:f>
          </x14:formula1>
          <xm:sqref>F15:F19</xm:sqref>
        </x14:dataValidation>
        <x14:dataValidation type="list" allowBlank="1" showInputMessage="1" showErrorMessage="1" xr:uid="{D74F21B2-8ACD-45ED-BD78-E43A31105196}">
          <x14:formula1>
            <xm:f>'Window Style No'!$D$91:$D$96</xm:f>
          </x14:formula1>
          <xm:sqref>F26</xm:sqref>
        </x14:dataValidation>
        <x14:dataValidation type="list" allowBlank="1" showInputMessage="1" showErrorMessage="1" xr:uid="{216D50C7-E3DE-42FE-97FD-761B8E899DA5}">
          <x14:formula1>
            <xm:f>'Window Style No'!$D$103:$D$113</xm:f>
          </x14:formula1>
          <xm:sqref>F30:F34</xm:sqref>
        </x14:dataValidation>
        <x14:dataValidation type="list" allowBlank="1" showInputMessage="1" showErrorMessage="1" xr:uid="{290C139B-484D-4796-86FE-D4C04038D47E}">
          <x14:formula1>
            <xm:f>'Window Style No'!$D$70:$D$84</xm:f>
          </x14:formula1>
          <xm:sqref>F21:F22</xm:sqref>
        </x14:dataValidation>
        <x14:dataValidation type="list" allowBlank="1" showInputMessage="1" showErrorMessage="1" xr:uid="{786873FE-CACC-4AD9-A1A4-9F7448352B73}">
          <x14:formula1>
            <xm:f>'Window Style No'!$D$120:$D$125</xm:f>
          </x14:formula1>
          <xm:sqref>F38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F0F4-9420-4048-A27A-DF7473C9749F}">
  <sheetPr>
    <tabColor rgb="FFFF0000"/>
  </sheetPr>
  <dimension ref="B2:AC27"/>
  <sheetViews>
    <sheetView zoomScale="70" zoomScaleNormal="70" workbookViewId="0">
      <pane xSplit="6" ySplit="2" topLeftCell="G3" activePane="bottomRight" state="frozen"/>
      <selection pane="topRight" activeCell="S12" sqref="S12"/>
      <selection pane="bottomLeft" activeCell="S12" sqref="S12"/>
      <selection pane="bottomRight" activeCell="C4" sqref="C4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/>
      <c r="C3" s="93" t="s">
        <v>2026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>
        <f>'Window Style No'!B9</f>
        <v>0</v>
      </c>
      <c r="C4" s="54" t="str">
        <f>'Window Style No'!D9</f>
        <v>WN11</v>
      </c>
      <c r="D4" s="56" t="str">
        <f>'Window Style No'!E9</f>
        <v>Steel Window_SG_Sliding</v>
      </c>
      <c r="E4" s="46"/>
      <c r="F4" s="47" t="s">
        <v>2027</v>
      </c>
      <c r="G4" s="47"/>
      <c r="H4" s="49" t="str">
        <f>VLOOKUP($F4,'WM-AR'!$A$6:$AK$1629,34,FALSE)</f>
        <v>EA</v>
      </c>
      <c r="I4" s="49" t="str">
        <f>VLOOKUP($F4,'WM-AR'!$A$6:$AK$1629,4,FALSE)</f>
        <v>Finishing Work</v>
      </c>
      <c r="J4" s="49" t="str">
        <f>VLOOKUP($F4,'WM-AR'!$A$6:$AK$1629,6,FALSE)</f>
        <v>Door &amp; Window Work</v>
      </c>
      <c r="K4" s="49" t="str">
        <f>VLOOKUP($F4,'WM-AR'!$A$6:$AK$1629,8,FALSE)</f>
        <v>Steel Window (UoM: EA)</v>
      </c>
      <c r="L4" s="49" t="str">
        <f>VLOOKUP($F4,'WM-AR'!$A$6:$AK$1629,10,FALSE)</f>
        <v>Fire Protective Rating: N/A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w/ Hardware &amp; Accessories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 t="str">
        <f>VLOOKUP($F4,'WM-AR'!$A$6:$AK$1629,26,FALSE)</f>
        <v>W x H=(  )mm x 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" customHeight="1" x14ac:dyDescent="0.3">
      <c r="B5" s="67"/>
      <c r="C5" s="68"/>
      <c r="D5" s="69"/>
      <c r="E5" s="46"/>
      <c r="F5" s="47" t="s">
        <v>2028</v>
      </c>
      <c r="G5" s="47"/>
      <c r="H5" s="49" t="str">
        <f>VLOOKUP($F5,'WM-AR'!$A$6:$AK$1629,34,FALSE)</f>
        <v>EA</v>
      </c>
      <c r="I5" s="49" t="str">
        <f>VLOOKUP($F5,'WM-AR'!$A$6:$AK$1629,4,FALSE)</f>
        <v>Finishing Work</v>
      </c>
      <c r="J5" s="49" t="str">
        <f>VLOOKUP($F5,'WM-AR'!$A$6:$AK$1629,6,FALSE)</f>
        <v>Door &amp; Window Work</v>
      </c>
      <c r="K5" s="49" t="str">
        <f>VLOOKUP($F5,'WM-AR'!$A$6:$AK$1629,8,FALSE)</f>
        <v>Steel Window (UoM: EA)</v>
      </c>
      <c r="L5" s="49" t="str">
        <f>VLOOKUP($F5,'WM-AR'!$A$6:$AK$1629,10,FALSE)</f>
        <v>Fire Protective Rating: 0.5-hr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 t="str">
        <f>VLOOKUP($F5,'WM-AR'!$A$6:$AK$1629,20,FALSE)</f>
        <v>w/ Hardware &amp; Accessories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 t="str">
        <f>VLOOKUP($F5,'WM-AR'!$A$6:$AK$1629,26,FALSE)</f>
        <v>W x H=(  )mm x (  )mm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" customHeight="1" x14ac:dyDescent="0.3">
      <c r="B6" s="67"/>
      <c r="C6" s="68"/>
      <c r="D6" s="69"/>
      <c r="E6" s="46"/>
      <c r="F6" s="47" t="s">
        <v>2029</v>
      </c>
      <c r="G6" s="47"/>
      <c r="H6" s="49" t="str">
        <f>VLOOKUP($F6,'WM-AR'!$A$6:$AK$1629,34,FALSE)</f>
        <v>EA</v>
      </c>
      <c r="I6" s="49" t="str">
        <f>VLOOKUP($F6,'WM-AR'!$A$6:$AK$1629,4,FALSE)</f>
        <v>Finishing Work</v>
      </c>
      <c r="J6" s="49" t="str">
        <f>VLOOKUP($F6,'WM-AR'!$A$6:$AK$1629,6,FALSE)</f>
        <v>Door &amp; Window Work</v>
      </c>
      <c r="K6" s="49" t="str">
        <f>VLOOKUP($F6,'WM-AR'!$A$6:$AK$1629,8,FALSE)</f>
        <v>Steel Window (UoM: EA)</v>
      </c>
      <c r="L6" s="49" t="str">
        <f>VLOOKUP($F6,'WM-AR'!$A$6:$AK$1629,10,FALSE)</f>
        <v>Fire Protective Rating: 1-hr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w/ Hardware &amp; Accessories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 t="str">
        <f>VLOOKUP($F6,'WM-AR'!$A$6:$AK$1629,26,FALSE)</f>
        <v>W x H=(  )mm x 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" customHeight="1" x14ac:dyDescent="0.3">
      <c r="B7" s="65"/>
      <c r="C7" s="55"/>
      <c r="D7" s="57"/>
      <c r="E7" s="46"/>
      <c r="F7" s="47"/>
      <c r="G7" s="47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50"/>
      <c r="U7" s="50"/>
      <c r="V7" s="50"/>
      <c r="W7" s="50"/>
      <c r="X7" s="50"/>
      <c r="Y7" s="50"/>
      <c r="Z7" s="50"/>
      <c r="AA7" s="50"/>
      <c r="AB7" s="50"/>
      <c r="AC7" s="66"/>
    </row>
    <row r="8" spans="2:29" ht="49.9" customHeight="1" x14ac:dyDescent="0.3">
      <c r="B8" s="64">
        <f>'Window Style No'!B18</f>
        <v>0</v>
      </c>
      <c r="C8" s="54" t="str">
        <f>'Window Style No'!D18</f>
        <v>WN17</v>
      </c>
      <c r="D8" s="56" t="str">
        <f>'Window Style No'!E18</f>
        <v>Blast Resistant Steel Window_Sliding</v>
      </c>
      <c r="E8" s="46"/>
      <c r="F8" s="47" t="s">
        <v>2030</v>
      </c>
      <c r="G8" s="47"/>
      <c r="H8" s="49" t="str">
        <f>VLOOKUP($F8,'WM-AR'!$A$6:$AK$1629,34,FALSE)</f>
        <v>EA</v>
      </c>
      <c r="I8" s="49" t="str">
        <f>VLOOKUP($F8,'WM-AR'!$A$6:$AK$1629,4,FALSE)</f>
        <v>Finishing Work</v>
      </c>
      <c r="J8" s="49" t="str">
        <f>VLOOKUP($F8,'WM-AR'!$A$6:$AK$1629,6,FALSE)</f>
        <v>Door &amp; Window Work</v>
      </c>
      <c r="K8" s="49" t="str">
        <f>VLOOKUP($F8,'WM-AR'!$A$6:$AK$1629,8,FALSE)</f>
        <v>Blast Resistant Steel Window (UoM: EA)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 Hardware &amp; Accessories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W x H=(  )mm x 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 t="str">
        <f>VLOOKUP($F8,'WM-AR'!$A$6:$AK$1629,31,FALSE)</f>
        <v>Blast Load: Overpressure (   )psi, Duration (  )ms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" customHeight="1" x14ac:dyDescent="0.3">
      <c r="B9" s="65"/>
      <c r="C9" s="55"/>
      <c r="D9" s="57"/>
      <c r="E9" s="46"/>
      <c r="F9" s="47"/>
      <c r="G9" s="47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  <c r="U9" s="50"/>
      <c r="V9" s="50"/>
      <c r="W9" s="50"/>
      <c r="X9" s="50"/>
      <c r="Y9" s="50"/>
      <c r="Z9" s="50"/>
      <c r="AA9" s="50"/>
      <c r="AB9" s="50"/>
      <c r="AC9" s="66"/>
    </row>
    <row r="10" spans="2:29" ht="49.9" customHeight="1" x14ac:dyDescent="0.3">
      <c r="B10" s="64">
        <f>'Window Style No'!B20</f>
        <v>0</v>
      </c>
      <c r="C10" s="54" t="str">
        <f>'Window Style No'!D20</f>
        <v>WN19</v>
      </c>
      <c r="D10" s="56" t="str">
        <f>'Window Style No'!E20</f>
        <v>Bullet-Proof Steel Window_Sliding</v>
      </c>
      <c r="E10" s="46"/>
      <c r="F10" s="47" t="s">
        <v>2031</v>
      </c>
      <c r="G10" s="47"/>
      <c r="H10" s="49" t="str">
        <f>VLOOKUP($F10,'WM-AR'!$A$6:$AK$1629,34,FALSE)</f>
        <v>EA</v>
      </c>
      <c r="I10" s="49" t="str">
        <f>VLOOKUP($F10,'WM-AR'!$A$6:$AK$1629,4,FALSE)</f>
        <v>Finishing Work</v>
      </c>
      <c r="J10" s="49" t="str">
        <f>VLOOKUP($F10,'WM-AR'!$A$6:$AK$1629,6,FALSE)</f>
        <v>Door &amp; Window Work</v>
      </c>
      <c r="K10" s="49" t="str">
        <f>VLOOKUP($F10,'WM-AR'!$A$6:$AK$1629,8,FALSE)</f>
        <v>Bullet-Proof Steel Window (UoM: EA)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w/ Hardware &amp; Accessories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 t="str">
        <f>VLOOKUP($F10,'WM-AR'!$A$6:$AK$1629,26,FALSE)</f>
        <v>W x H=(  )mm x 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" customHeight="1" x14ac:dyDescent="0.3">
      <c r="B11" s="65"/>
      <c r="C11" s="55"/>
      <c r="D11" s="57"/>
      <c r="E11" s="46"/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/>
    </row>
    <row r="12" spans="2:29" ht="49.9" customHeight="1" x14ac:dyDescent="0.3">
      <c r="B12" s="64">
        <f>'Window Style No'!B12</f>
        <v>0</v>
      </c>
      <c r="C12" s="54" t="str">
        <f>'Window Style No'!D12</f>
        <v>WN13</v>
      </c>
      <c r="D12" s="56" t="str">
        <f>'Window Style No'!E12</f>
        <v>Aluminum Window_SG_Sliding</v>
      </c>
      <c r="E12" s="287" t="s">
        <v>2032</v>
      </c>
      <c r="F12" s="47" t="s">
        <v>2033</v>
      </c>
      <c r="G12" s="47"/>
      <c r="H12" s="49" t="str">
        <f>VLOOKUP($F12,'WM-AR'!$A$6:$AK$1629,34,FALSE)</f>
        <v>EA</v>
      </c>
      <c r="I12" s="49" t="str">
        <f>VLOOKUP($F12,'WM-AR'!$A$6:$AK$1629,4,FALSE)</f>
        <v>Finishing Work</v>
      </c>
      <c r="J12" s="49" t="str">
        <f>VLOOKUP($F12,'WM-AR'!$A$6:$AK$1629,6,FALSE)</f>
        <v>Door &amp; Window Work</v>
      </c>
      <c r="K12" s="49" t="str">
        <f>VLOOKUP($F12,'WM-AR'!$A$6:$AK$1629,8,FALSE)</f>
        <v>Aluminum Window (UoM: EA)</v>
      </c>
      <c r="L12" s="49" t="str">
        <f>VLOOKUP($F12,'WM-AR'!$A$6:$AK$1629,10,FALSE)</f>
        <v>Fire Protective Rating: N/A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w/ Hardware &amp; Accessories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 t="str">
        <f>VLOOKUP($F12,'WM-AR'!$A$6:$AK$1629,26,FALSE)</f>
        <v>W x H=(  )mm x 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" customHeight="1" x14ac:dyDescent="0.3">
      <c r="B13" s="67"/>
      <c r="C13" s="68"/>
      <c r="D13" s="69"/>
      <c r="E13" s="46"/>
      <c r="F13" s="47"/>
      <c r="G13" s="47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66"/>
    </row>
    <row r="14" spans="2:29" ht="49.9" customHeight="1" x14ac:dyDescent="0.3">
      <c r="B14" s="67"/>
      <c r="C14" s="68" t="str">
        <f>'Window Style No'!D13</f>
        <v>WN14</v>
      </c>
      <c r="D14" s="69" t="str">
        <f>'Window Style No'!E13</f>
        <v>Aluminum Window_DG_Sliding</v>
      </c>
      <c r="E14" s="287" t="s">
        <v>2032</v>
      </c>
      <c r="F14" s="47" t="s">
        <v>2033</v>
      </c>
      <c r="G14" s="47"/>
      <c r="H14" s="49" t="str">
        <f>VLOOKUP($F14,'WM-AR'!$A$6:$AK$1629,34,FALSE)</f>
        <v>EA</v>
      </c>
      <c r="I14" s="49" t="str">
        <f>VLOOKUP($F14,'WM-AR'!$A$6:$AK$1629,4,FALSE)</f>
        <v>Finishing Work</v>
      </c>
      <c r="J14" s="49" t="str">
        <f>VLOOKUP($F14,'WM-AR'!$A$6:$AK$1629,6,FALSE)</f>
        <v>Door &amp; Window Work</v>
      </c>
      <c r="K14" s="49" t="str">
        <f>VLOOKUP($F14,'WM-AR'!$A$6:$AK$1629,8,FALSE)</f>
        <v>Aluminum Window (UoM: EA)</v>
      </c>
      <c r="L14" s="49" t="str">
        <f>VLOOKUP($F14,'WM-AR'!$A$6:$AK$1629,10,FALSE)</f>
        <v>Fire Protective Rating: N/A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Hardware &amp; Accessories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 t="str">
        <f>VLOOKUP($F14,'WM-AR'!$A$6:$AK$1629,26,FALSE)</f>
        <v>W x H=(  )mm x 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" customHeight="1" x14ac:dyDescent="0.3">
      <c r="B15" s="65"/>
      <c r="C15" s="55"/>
      <c r="D15" s="57"/>
      <c r="E15" s="46"/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/>
    </row>
    <row r="16" spans="2:29" ht="49.9" customHeight="1" x14ac:dyDescent="0.3">
      <c r="B16" s="64">
        <f>'Window Style No'!B15</f>
        <v>0</v>
      </c>
      <c r="C16" s="54" t="str">
        <f>'Window Style No'!D15</f>
        <v>WN15</v>
      </c>
      <c r="D16" s="56" t="str">
        <f>'Window Style No'!E15</f>
        <v>uPVC Window_SG_Sliding</v>
      </c>
      <c r="E16" s="287" t="s">
        <v>2032</v>
      </c>
      <c r="F16" s="47" t="s">
        <v>2034</v>
      </c>
      <c r="G16" s="47"/>
      <c r="H16" s="49" t="str">
        <f>VLOOKUP($F16,'WM-AR'!$A$6:$AK$1629,34,FALSE)</f>
        <v>EA</v>
      </c>
      <c r="I16" s="49" t="str">
        <f>VLOOKUP($F16,'WM-AR'!$A$6:$AK$1629,4,FALSE)</f>
        <v>Finishing Work</v>
      </c>
      <c r="J16" s="49" t="str">
        <f>VLOOKUP($F16,'WM-AR'!$A$6:$AK$1629,6,FALSE)</f>
        <v>Door &amp; Window Work</v>
      </c>
      <c r="K16" s="49" t="str">
        <f>VLOOKUP($F16,'WM-AR'!$A$6:$AK$1629,8,FALSE)</f>
        <v>uPVC Window (UoM: EA)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w/ Hardware &amp; Accessories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 t="str">
        <f>VLOOKUP($F16,'WM-AR'!$A$6:$AK$1629,26,FALSE)</f>
        <v>W x H=(  )mm x 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" customHeight="1" x14ac:dyDescent="0.3">
      <c r="B17" s="67"/>
      <c r="C17" s="68"/>
      <c r="D17" s="69"/>
      <c r="E17" s="46"/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/>
    </row>
    <row r="18" spans="2:29" ht="49.9" customHeight="1" x14ac:dyDescent="0.3">
      <c r="B18" s="67"/>
      <c r="C18" s="68" t="str">
        <f>'Window Style No'!D16</f>
        <v>WN16</v>
      </c>
      <c r="D18" s="69" t="str">
        <f>'Window Style No'!E16</f>
        <v>uPVC Window_DG_Sliding</v>
      </c>
      <c r="E18" s="287" t="s">
        <v>2032</v>
      </c>
      <c r="F18" s="47" t="s">
        <v>2034</v>
      </c>
      <c r="G18" s="47"/>
      <c r="H18" s="49" t="str">
        <f>VLOOKUP($F18,'WM-AR'!$A$6:$AK$1629,34,FALSE)</f>
        <v>EA</v>
      </c>
      <c r="I18" s="49" t="str">
        <f>VLOOKUP($F18,'WM-AR'!$A$6:$AK$1629,4,FALSE)</f>
        <v>Finishing Work</v>
      </c>
      <c r="J18" s="49" t="str">
        <f>VLOOKUP($F18,'WM-AR'!$A$6:$AK$1629,6,FALSE)</f>
        <v>Door &amp; Window Work</v>
      </c>
      <c r="K18" s="49" t="str">
        <f>VLOOKUP($F18,'WM-AR'!$A$6:$AK$1629,8,FALSE)</f>
        <v>uPVC Window (UoM: EA)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 t="str">
        <f>VLOOKUP($F18,'WM-AR'!$A$6:$AK$1629,20,FALSE)</f>
        <v>w/ Hardware &amp; Accessories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W x H=(  )mm x 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" customHeight="1" x14ac:dyDescent="0.3">
      <c r="B19" s="67"/>
      <c r="C19" s="68"/>
      <c r="D19" s="69"/>
      <c r="E19" s="46"/>
      <c r="F19" s="47"/>
      <c r="G19" s="47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0"/>
      <c r="V19" s="50"/>
      <c r="W19" s="50"/>
      <c r="X19" s="50"/>
      <c r="Y19" s="50"/>
      <c r="Z19" s="50"/>
      <c r="AA19" s="50"/>
      <c r="AB19" s="50"/>
      <c r="AC19" s="66"/>
    </row>
    <row r="20" spans="2:29" ht="49.9" customHeight="1" x14ac:dyDescent="0.3">
      <c r="B20" s="64" t="e">
        <f>'Window Style No'!#REF!</f>
        <v>#REF!</v>
      </c>
      <c r="C20" s="54" t="e">
        <f>'Window Style No'!#REF!</f>
        <v>#REF!</v>
      </c>
      <c r="D20" s="56" t="e">
        <f>'Window Style No'!#REF!</f>
        <v>#REF!</v>
      </c>
      <c r="E20" s="46"/>
      <c r="F20" s="47" t="s">
        <v>2035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Door &amp; Window Work</v>
      </c>
      <c r="K20" s="49" t="str">
        <f>VLOOKUP($F20,'WM-AR'!$A$6:$AK$1629,8,FALSE)</f>
        <v>Skylight (UoM: M2)</v>
      </c>
      <c r="L20" s="49" t="str">
        <f>VLOOKUP($F20,'WM-AR'!$A$6:$AK$1629,10,FALSE)</f>
        <v>FRP(Fiberglass Reinforced Plastics) Skylight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" customHeight="1" x14ac:dyDescent="0.3">
      <c r="B21" s="67"/>
      <c r="C21" s="68"/>
      <c r="D21" s="69"/>
      <c r="E21" s="46"/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/>
    </row>
    <row r="22" spans="2:29" ht="49.9" customHeight="1" x14ac:dyDescent="0.3">
      <c r="B22" s="67"/>
      <c r="C22" s="68" t="e">
        <f>'Window Style No'!#REF!</f>
        <v>#REF!</v>
      </c>
      <c r="D22" s="69" t="e">
        <f>'Window Style No'!#REF!</f>
        <v>#REF!</v>
      </c>
      <c r="E22" s="46"/>
      <c r="F22" s="47" t="s">
        <v>2036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Door &amp; Window Work</v>
      </c>
      <c r="K22" s="49" t="str">
        <f>VLOOKUP($F22,'WM-AR'!$A$6:$AK$1629,8,FALSE)</f>
        <v>Skylight (UoM: M2)</v>
      </c>
      <c r="L22" s="49" t="str">
        <f>VLOOKUP($F22,'WM-AR'!$A$6:$AK$1629,10,FALSE)</f>
        <v>Acrylic Skylight w/ Ventilation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>
        <f>VLOOKUP($F22,'WM-AR'!$A$6:$AK$1629,24,FALSE)</f>
        <v>0</v>
      </c>
      <c r="T22" s="50">
        <f>VLOOKUP($F22,'WM-AR'!$A$6:$AK$1629,25,FALSE)</f>
        <v>0</v>
      </c>
      <c r="U22" s="50">
        <f>VLOOKUP($F22,'WM-AR'!$A$6:$AK$1629,26,FALSE)</f>
        <v>0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/>
    </row>
    <row r="23" spans="2:29" ht="49.9" customHeight="1" x14ac:dyDescent="0.3">
      <c r="B23" s="65"/>
      <c r="C23" s="55"/>
      <c r="D23" s="57"/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" customHeight="1" x14ac:dyDescent="0.3">
      <c r="B24" s="64">
        <f>'Window Style No'!B120</f>
        <v>0</v>
      </c>
      <c r="C24" s="54" t="str">
        <f>'Window Style No'!D120</f>
        <v>LV11</v>
      </c>
      <c r="D24" s="56" t="str">
        <f>'Window Style No'!E120</f>
        <v>Louver_Aluminum</v>
      </c>
      <c r="E24" s="46"/>
      <c r="F24" s="47" t="s">
        <v>2037</v>
      </c>
      <c r="G24" s="47"/>
      <c r="H24" s="49" t="str">
        <f>VLOOKUP($F24,'WM-AR'!$A$6:$AK$1629,34,FALSE)</f>
        <v>EA</v>
      </c>
      <c r="I24" s="49" t="str">
        <f>VLOOKUP($F24,'WM-AR'!$A$6:$AK$1629,4,FALSE)</f>
        <v>Finishing Work</v>
      </c>
      <c r="J24" s="49" t="str">
        <f>VLOOKUP($F24,'WM-AR'!$A$6:$AK$1629,6,FALSE)</f>
        <v>Door &amp; Window Work</v>
      </c>
      <c r="K24" s="49" t="str">
        <f>VLOOKUP($F24,'WM-AR'!$A$6:$AK$1629,8,FALSE)</f>
        <v>Louver (UoM: EA)</v>
      </c>
      <c r="L24" s="49" t="str">
        <f>VLOOKUP($F24,'WM-AR'!$A$6:$AK$1629,10,FALSE)</f>
        <v>Aluminum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>
        <f>VLOOKUP($F24,'WM-AR'!$A$6:$AK$1629,18,FALSE)</f>
        <v>0</v>
      </c>
      <c r="Q24" s="49" t="str">
        <f>VLOOKUP($F24,'WM-AR'!$A$6:$AK$1629,20,FALSE)</f>
        <v>w/ Hardware &amp; Accessories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W x H=(  )mm x 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/>
    </row>
    <row r="25" spans="2:29" ht="49.9" customHeight="1" x14ac:dyDescent="0.3">
      <c r="B25" s="67"/>
      <c r="C25" s="68"/>
      <c r="D25" s="69"/>
      <c r="E25" s="46"/>
      <c r="F25" s="47"/>
      <c r="G25" s="47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0"/>
      <c r="U25" s="50"/>
      <c r="V25" s="50"/>
      <c r="W25" s="50"/>
      <c r="X25" s="50"/>
      <c r="Y25" s="50"/>
      <c r="Z25" s="50"/>
      <c r="AA25" s="50"/>
      <c r="AB25" s="50"/>
      <c r="AC25" s="66"/>
    </row>
    <row r="26" spans="2:29" ht="49.9" customHeight="1" x14ac:dyDescent="0.3">
      <c r="B26" s="67"/>
      <c r="C26" s="68" t="str">
        <f>'Window Style No'!D121</f>
        <v>LV12</v>
      </c>
      <c r="D26" s="69" t="str">
        <f>'Window Style No'!E121</f>
        <v>Louver_Steel</v>
      </c>
      <c r="E26" s="46"/>
      <c r="F26" s="47" t="s">
        <v>2038</v>
      </c>
      <c r="G26" s="47"/>
      <c r="H26" s="49" t="str">
        <f>VLOOKUP($F26,'WM-AR'!$A$6:$AK$1629,34,FALSE)</f>
        <v>EA</v>
      </c>
      <c r="I26" s="49" t="str">
        <f>VLOOKUP($F26,'WM-AR'!$A$6:$AK$1629,4,FALSE)</f>
        <v>Finishing Work</v>
      </c>
      <c r="J26" s="49" t="str">
        <f>VLOOKUP($F26,'WM-AR'!$A$6:$AK$1629,6,FALSE)</f>
        <v>Door &amp; Window Work</v>
      </c>
      <c r="K26" s="49" t="str">
        <f>VLOOKUP($F26,'WM-AR'!$A$6:$AK$1629,8,FALSE)</f>
        <v>Louver (UoM: EA)</v>
      </c>
      <c r="L26" s="49" t="str">
        <f>VLOOKUP($F26,'WM-AR'!$A$6:$AK$1629,10,FALSE)</f>
        <v>Steel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w/ Hardware &amp; Accessories</v>
      </c>
      <c r="R26" s="49">
        <f>VLOOKUP($F26,'WM-AR'!$A$6:$AK$1629,22,FALSE)</f>
        <v>0</v>
      </c>
      <c r="S26" s="49">
        <f>VLOOKUP($F26,'WM-AR'!$A$6:$AK$1629,24,FALSE)</f>
        <v>0</v>
      </c>
      <c r="T26" s="50">
        <f>VLOOKUP($F26,'WM-AR'!$A$6:$AK$1629,25,FALSE)</f>
        <v>0</v>
      </c>
      <c r="U26" s="50" t="str">
        <f>VLOOKUP($F26,'WM-AR'!$A$6:$AK$1629,26,FALSE)</f>
        <v>W x H=(  )mm x 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/>
    </row>
    <row r="27" spans="2:29" ht="49.9" customHeight="1" x14ac:dyDescent="0.3">
      <c r="B27" s="65"/>
      <c r="C27" s="55"/>
      <c r="D27" s="57"/>
      <c r="E27" s="46"/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6AF4FD-2FB5-4CF6-BDF7-3F876AAE7905}">
          <x14:formula1>
            <xm:f>'WM-AR'!$A$6:$A$1629</xm:f>
          </x14:formula1>
          <xm:sqref>F9 G4:G10 F11:G11 G12 F13:G13 G14 F15:G15 G16 F17:G17 G18 F19:G19 G20 F21:G21 G22 F23:G23 G24 F25:G25 F27:G27 G26</xm:sqref>
        </x14:dataValidation>
        <x14:dataValidation type="list" allowBlank="1" showInputMessage="1" showErrorMessage="1" xr:uid="{59CBAEDE-5F82-41B6-AFE1-1968089C9543}">
          <x14:formula1>
            <xm:f>'WM-AR'!$A$852:$A$875</xm:f>
          </x14:formula1>
          <xm:sqref>F10 F4:F8 F12 F14 F16 F18 F20 F22 F24 F26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K1629"/>
  <sheetViews>
    <sheetView topLeftCell="A856" zoomScaleNormal="100" workbookViewId="0">
      <selection activeCell="J868" sqref="J868"/>
    </sheetView>
  </sheetViews>
  <sheetFormatPr defaultColWidth="8.75" defaultRowHeight="16.5" x14ac:dyDescent="0.3"/>
  <cols>
    <col min="1" max="1" width="17.125" style="22" customWidth="1"/>
    <col min="2" max="3" width="5.75" style="22" customWidth="1"/>
    <col min="4" max="4" width="15.125" style="22" customWidth="1"/>
    <col min="5" max="5" width="5.75" style="22" customWidth="1"/>
    <col min="6" max="6" width="13.5" style="22" customWidth="1"/>
    <col min="7" max="7" width="5.75" style="22" customWidth="1"/>
    <col min="8" max="8" width="34.25" style="22" customWidth="1"/>
    <col min="9" max="9" width="5.75" style="22" customWidth="1"/>
    <col min="10" max="10" width="53.625" style="22" customWidth="1"/>
    <col min="11" max="11" width="5.75" style="22" customWidth="1"/>
    <col min="12" max="12" width="14.25" style="22" customWidth="1"/>
    <col min="13" max="13" width="5.75" style="22" customWidth="1"/>
    <col min="14" max="14" width="36.25" style="22" customWidth="1"/>
    <col min="15" max="15" width="5.75" style="22" customWidth="1"/>
    <col min="16" max="16" width="30.25" style="22" customWidth="1"/>
    <col min="17" max="17" width="5.75" style="22" customWidth="1"/>
    <col min="18" max="18" width="38.625" style="22" customWidth="1"/>
    <col min="19" max="19" width="5.75" style="22" customWidth="1"/>
    <col min="20" max="20" width="80.75" style="22" customWidth="1"/>
    <col min="21" max="21" width="5.75" style="22" customWidth="1"/>
    <col min="22" max="22" width="14.25" style="22" customWidth="1"/>
    <col min="23" max="23" width="5.75" style="22" customWidth="1"/>
    <col min="24" max="24" width="38.25" style="22" customWidth="1"/>
    <col min="25" max="25" width="14.25" style="22" customWidth="1"/>
    <col min="26" max="26" width="21.75" style="22" customWidth="1"/>
    <col min="27" max="33" width="14.25" style="22" customWidth="1"/>
    <col min="34" max="35" width="7.125" style="22" customWidth="1"/>
    <col min="36" max="36" width="12.125" style="22" customWidth="1"/>
    <col min="37" max="37" width="17.125" style="22" customWidth="1"/>
    <col min="38" max="16384" width="8.75" style="22"/>
  </cols>
  <sheetData>
    <row r="1" spans="1:37" s="20" customFormat="1" x14ac:dyDescent="0.3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 x14ac:dyDescent="0.3">
      <c r="B2" s="331" t="s">
        <v>2039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</row>
    <row r="3" spans="1:37" ht="13.5" customHeight="1" x14ac:dyDescent="0.3">
      <c r="B3" s="332" t="s">
        <v>2040</v>
      </c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</row>
    <row r="4" spans="1:37" ht="23.25" customHeight="1" x14ac:dyDescent="0.3">
      <c r="A4" s="330" t="s">
        <v>2041</v>
      </c>
      <c r="B4" s="330" t="s">
        <v>2042</v>
      </c>
      <c r="C4" s="330" t="s">
        <v>2043</v>
      </c>
      <c r="D4" s="330"/>
      <c r="E4" s="330" t="s">
        <v>2044</v>
      </c>
      <c r="F4" s="330"/>
      <c r="G4" s="330" t="s">
        <v>2045</v>
      </c>
      <c r="H4" s="330"/>
      <c r="I4" s="330" t="s">
        <v>2046</v>
      </c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 t="s">
        <v>2047</v>
      </c>
      <c r="Z4" s="330"/>
      <c r="AA4" s="330"/>
      <c r="AB4" s="330"/>
      <c r="AC4" s="330"/>
      <c r="AD4" s="330"/>
      <c r="AE4" s="330"/>
      <c r="AF4" s="330"/>
      <c r="AG4" s="330"/>
      <c r="AH4" s="330" t="s">
        <v>2048</v>
      </c>
      <c r="AI4" s="330"/>
      <c r="AJ4" s="330" t="s">
        <v>2049</v>
      </c>
      <c r="AK4" s="330" t="s">
        <v>2041</v>
      </c>
    </row>
    <row r="5" spans="1:37" ht="23.25" customHeight="1" x14ac:dyDescent="0.3">
      <c r="A5" s="330"/>
      <c r="B5" s="330"/>
      <c r="C5" s="23" t="s">
        <v>2050</v>
      </c>
      <c r="D5" s="23" t="s">
        <v>2051</v>
      </c>
      <c r="E5" s="23" t="s">
        <v>2050</v>
      </c>
      <c r="F5" s="23" t="s">
        <v>2051</v>
      </c>
      <c r="G5" s="23" t="s">
        <v>2050</v>
      </c>
      <c r="H5" s="23" t="s">
        <v>2051</v>
      </c>
      <c r="I5" s="23" t="s">
        <v>2050</v>
      </c>
      <c r="J5" s="23" t="s">
        <v>2052</v>
      </c>
      <c r="K5" s="23" t="s">
        <v>2050</v>
      </c>
      <c r="L5" s="23" t="s">
        <v>2053</v>
      </c>
      <c r="M5" s="23" t="s">
        <v>2050</v>
      </c>
      <c r="N5" s="23" t="s">
        <v>2054</v>
      </c>
      <c r="O5" s="23" t="s">
        <v>2050</v>
      </c>
      <c r="P5" s="23" t="s">
        <v>2055</v>
      </c>
      <c r="Q5" s="23" t="s">
        <v>2050</v>
      </c>
      <c r="R5" s="23" t="s">
        <v>2056</v>
      </c>
      <c r="S5" s="23" t="s">
        <v>2050</v>
      </c>
      <c r="T5" s="23" t="s">
        <v>2057</v>
      </c>
      <c r="U5" s="23" t="s">
        <v>2050</v>
      </c>
      <c r="V5" s="23" t="s">
        <v>2058</v>
      </c>
      <c r="W5" s="23" t="s">
        <v>2050</v>
      </c>
      <c r="X5" s="23" t="s">
        <v>2059</v>
      </c>
      <c r="Y5" s="23" t="s">
        <v>706</v>
      </c>
      <c r="Z5" s="23" t="s">
        <v>719</v>
      </c>
      <c r="AA5" s="23" t="s">
        <v>520</v>
      </c>
      <c r="AB5" s="23" t="s">
        <v>804</v>
      </c>
      <c r="AC5" s="23" t="s">
        <v>2060</v>
      </c>
      <c r="AD5" s="23" t="s">
        <v>2061</v>
      </c>
      <c r="AE5" s="23" t="s">
        <v>2062</v>
      </c>
      <c r="AF5" s="23" t="s">
        <v>2063</v>
      </c>
      <c r="AG5" s="23" t="s">
        <v>2064</v>
      </c>
      <c r="AH5" s="23" t="s">
        <v>2065</v>
      </c>
      <c r="AI5" s="23" t="s">
        <v>2066</v>
      </c>
      <c r="AJ5" s="330"/>
      <c r="AK5" s="330"/>
    </row>
    <row r="6" spans="1:37" ht="17.25" customHeight="1" x14ac:dyDescent="0.3">
      <c r="A6" s="24" t="s">
        <v>2067</v>
      </c>
      <c r="B6" s="24" t="s">
        <v>2068</v>
      </c>
      <c r="C6" s="24" t="s">
        <v>2069</v>
      </c>
      <c r="D6" s="25" t="s">
        <v>2070</v>
      </c>
      <c r="E6" s="24" t="s">
        <v>2071</v>
      </c>
      <c r="F6" s="25" t="s">
        <v>2072</v>
      </c>
      <c r="G6" s="24" t="s">
        <v>2073</v>
      </c>
      <c r="H6" s="25" t="s">
        <v>2072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2074</v>
      </c>
      <c r="AI6" s="24" t="s">
        <v>2074</v>
      </c>
      <c r="AJ6" s="24" t="s">
        <v>2075</v>
      </c>
      <c r="AK6" s="24" t="s">
        <v>2067</v>
      </c>
    </row>
    <row r="7" spans="1:37" ht="17.25" customHeight="1" x14ac:dyDescent="0.3">
      <c r="A7" s="24" t="s">
        <v>2076</v>
      </c>
      <c r="B7" s="24" t="s">
        <v>2068</v>
      </c>
      <c r="C7" s="24" t="s">
        <v>2077</v>
      </c>
      <c r="D7" s="25" t="s">
        <v>2078</v>
      </c>
      <c r="E7" s="24" t="s">
        <v>2071</v>
      </c>
      <c r="F7" s="25" t="s">
        <v>2072</v>
      </c>
      <c r="G7" s="24" t="s">
        <v>2079</v>
      </c>
      <c r="H7" s="25" t="s">
        <v>2080</v>
      </c>
      <c r="I7" s="24" t="s">
        <v>2081</v>
      </c>
      <c r="J7" s="25" t="s">
        <v>2082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2081</v>
      </c>
      <c r="V7" s="25" t="s">
        <v>2083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2084</v>
      </c>
      <c r="AI7" s="24" t="s">
        <v>2084</v>
      </c>
      <c r="AJ7" s="24" t="s">
        <v>2085</v>
      </c>
      <c r="AK7" s="24" t="s">
        <v>2076</v>
      </c>
    </row>
    <row r="8" spans="1:37" ht="17.25" customHeight="1" x14ac:dyDescent="0.3">
      <c r="A8" s="24" t="s">
        <v>2086</v>
      </c>
      <c r="B8" s="24" t="s">
        <v>2068</v>
      </c>
      <c r="C8" s="24" t="s">
        <v>2077</v>
      </c>
      <c r="D8" s="25" t="s">
        <v>2078</v>
      </c>
      <c r="E8" s="24" t="s">
        <v>2071</v>
      </c>
      <c r="F8" s="25" t="s">
        <v>2072</v>
      </c>
      <c r="G8" s="24" t="s">
        <v>2079</v>
      </c>
      <c r="H8" s="25" t="s">
        <v>2080</v>
      </c>
      <c r="I8" s="24" t="s">
        <v>2081</v>
      </c>
      <c r="J8" s="25" t="s">
        <v>2082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2087</v>
      </c>
      <c r="V8" s="25" t="s">
        <v>2088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2084</v>
      </c>
      <c r="AI8" s="24" t="s">
        <v>2084</v>
      </c>
      <c r="AJ8" s="24" t="s">
        <v>2085</v>
      </c>
      <c r="AK8" s="24" t="s">
        <v>2086</v>
      </c>
    </row>
    <row r="9" spans="1:37" ht="17.25" customHeight="1" x14ac:dyDescent="0.3">
      <c r="A9" s="24" t="s">
        <v>2089</v>
      </c>
      <c r="B9" s="24" t="s">
        <v>2068</v>
      </c>
      <c r="C9" s="24" t="s">
        <v>2077</v>
      </c>
      <c r="D9" s="25" t="s">
        <v>2078</v>
      </c>
      <c r="E9" s="24" t="s">
        <v>2071</v>
      </c>
      <c r="F9" s="25" t="s">
        <v>2072</v>
      </c>
      <c r="G9" s="24" t="s">
        <v>2079</v>
      </c>
      <c r="H9" s="25" t="s">
        <v>2080</v>
      </c>
      <c r="I9" s="24" t="s">
        <v>2081</v>
      </c>
      <c r="J9" s="25" t="s">
        <v>2082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2090</v>
      </c>
      <c r="V9" s="25" t="s">
        <v>2091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2084</v>
      </c>
      <c r="AI9" s="24" t="s">
        <v>2084</v>
      </c>
      <c r="AJ9" s="24" t="s">
        <v>2085</v>
      </c>
      <c r="AK9" s="24" t="s">
        <v>2089</v>
      </c>
    </row>
    <row r="10" spans="1:37" ht="17.25" customHeight="1" x14ac:dyDescent="0.3">
      <c r="A10" s="24" t="s">
        <v>2092</v>
      </c>
      <c r="B10" s="24" t="s">
        <v>2068</v>
      </c>
      <c r="C10" s="24" t="s">
        <v>2077</v>
      </c>
      <c r="D10" s="25" t="s">
        <v>2078</v>
      </c>
      <c r="E10" s="24" t="s">
        <v>2071</v>
      </c>
      <c r="F10" s="25" t="s">
        <v>2072</v>
      </c>
      <c r="G10" s="24" t="s">
        <v>2079</v>
      </c>
      <c r="H10" s="25" t="s">
        <v>2080</v>
      </c>
      <c r="I10" s="24" t="s">
        <v>2087</v>
      </c>
      <c r="J10" s="25" t="s">
        <v>2093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2094</v>
      </c>
      <c r="V10" s="25" t="s">
        <v>2095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2084</v>
      </c>
      <c r="AI10" s="24" t="s">
        <v>2084</v>
      </c>
      <c r="AJ10" s="24" t="s">
        <v>2085</v>
      </c>
      <c r="AK10" s="24" t="s">
        <v>2092</v>
      </c>
    </row>
    <row r="11" spans="1:37" ht="17.25" customHeight="1" x14ac:dyDescent="0.3">
      <c r="A11" s="24" t="s">
        <v>2096</v>
      </c>
      <c r="B11" s="24" t="s">
        <v>2068</v>
      </c>
      <c r="C11" s="24" t="s">
        <v>2077</v>
      </c>
      <c r="D11" s="25" t="s">
        <v>2078</v>
      </c>
      <c r="E11" s="24" t="s">
        <v>2071</v>
      </c>
      <c r="F11" s="25" t="s">
        <v>2072</v>
      </c>
      <c r="G11" s="24" t="s">
        <v>2079</v>
      </c>
      <c r="H11" s="25" t="s">
        <v>2080</v>
      </c>
      <c r="I11" s="24" t="s">
        <v>2087</v>
      </c>
      <c r="J11" s="25" t="s">
        <v>2093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2097</v>
      </c>
      <c r="V11" s="25" t="s">
        <v>2098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2084</v>
      </c>
      <c r="AI11" s="24" t="s">
        <v>2084</v>
      </c>
      <c r="AJ11" s="24" t="s">
        <v>2085</v>
      </c>
      <c r="AK11" s="24" t="s">
        <v>2096</v>
      </c>
    </row>
    <row r="12" spans="1:37" ht="17.25" customHeight="1" x14ac:dyDescent="0.3">
      <c r="A12" s="24" t="s">
        <v>2099</v>
      </c>
      <c r="B12" s="24" t="s">
        <v>2068</v>
      </c>
      <c r="C12" s="24" t="s">
        <v>2077</v>
      </c>
      <c r="D12" s="25" t="s">
        <v>2078</v>
      </c>
      <c r="E12" s="24" t="s">
        <v>2071</v>
      </c>
      <c r="F12" s="25" t="s">
        <v>2072</v>
      </c>
      <c r="G12" s="24" t="s">
        <v>2079</v>
      </c>
      <c r="H12" s="25" t="s">
        <v>2080</v>
      </c>
      <c r="I12" s="24" t="s">
        <v>2087</v>
      </c>
      <c r="J12" s="25" t="s">
        <v>2093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2100</v>
      </c>
      <c r="V12" s="25" t="s">
        <v>2101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2084</v>
      </c>
      <c r="AI12" s="24" t="s">
        <v>2084</v>
      </c>
      <c r="AJ12" s="24" t="s">
        <v>2085</v>
      </c>
      <c r="AK12" s="24" t="s">
        <v>2099</v>
      </c>
    </row>
    <row r="13" spans="1:37" ht="17.25" customHeight="1" x14ac:dyDescent="0.3">
      <c r="A13" s="24" t="s">
        <v>2102</v>
      </c>
      <c r="B13" s="24" t="s">
        <v>2068</v>
      </c>
      <c r="C13" s="24" t="s">
        <v>2077</v>
      </c>
      <c r="D13" s="25" t="s">
        <v>2078</v>
      </c>
      <c r="E13" s="24" t="s">
        <v>2071</v>
      </c>
      <c r="F13" s="25" t="s">
        <v>2072</v>
      </c>
      <c r="G13" s="24" t="s">
        <v>2079</v>
      </c>
      <c r="H13" s="25" t="s">
        <v>2080</v>
      </c>
      <c r="I13" s="24" t="s">
        <v>2090</v>
      </c>
      <c r="J13" s="25" t="s">
        <v>2103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2104</v>
      </c>
      <c r="Z13" s="28"/>
      <c r="AA13" s="28"/>
      <c r="AB13" s="28"/>
      <c r="AC13" s="28"/>
      <c r="AD13" s="28"/>
      <c r="AE13" s="28"/>
      <c r="AF13" s="28"/>
      <c r="AG13" s="28"/>
      <c r="AH13" s="24" t="s">
        <v>2084</v>
      </c>
      <c r="AI13" s="24" t="s">
        <v>2084</v>
      </c>
      <c r="AJ13" s="24" t="s">
        <v>2085</v>
      </c>
      <c r="AK13" s="24" t="s">
        <v>2102</v>
      </c>
    </row>
    <row r="14" spans="1:37" ht="17.25" customHeight="1" x14ac:dyDescent="0.3">
      <c r="A14" s="24" t="s">
        <v>2105</v>
      </c>
      <c r="B14" s="24" t="s">
        <v>2068</v>
      </c>
      <c r="C14" s="24" t="s">
        <v>2077</v>
      </c>
      <c r="D14" s="25" t="s">
        <v>2078</v>
      </c>
      <c r="E14" s="24" t="s">
        <v>2071</v>
      </c>
      <c r="F14" s="25" t="s">
        <v>2072</v>
      </c>
      <c r="G14" s="24" t="s">
        <v>2079</v>
      </c>
      <c r="H14" s="25" t="s">
        <v>2080</v>
      </c>
      <c r="I14" s="24" t="s">
        <v>2094</v>
      </c>
      <c r="J14" s="25" t="s">
        <v>2106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2104</v>
      </c>
      <c r="Z14" s="28"/>
      <c r="AA14" s="28"/>
      <c r="AB14" s="28"/>
      <c r="AC14" s="28"/>
      <c r="AD14" s="28"/>
      <c r="AE14" s="28"/>
      <c r="AF14" s="28"/>
      <c r="AG14" s="28"/>
      <c r="AH14" s="24" t="s">
        <v>2084</v>
      </c>
      <c r="AI14" s="24" t="s">
        <v>2084</v>
      </c>
      <c r="AJ14" s="24" t="s">
        <v>2085</v>
      </c>
      <c r="AK14" s="24" t="s">
        <v>2105</v>
      </c>
    </row>
    <row r="15" spans="1:37" ht="17.25" customHeight="1" x14ac:dyDescent="0.3">
      <c r="A15" s="24" t="s">
        <v>2107</v>
      </c>
      <c r="B15" s="24" t="s">
        <v>2068</v>
      </c>
      <c r="C15" s="24" t="s">
        <v>2077</v>
      </c>
      <c r="D15" s="25" t="s">
        <v>2078</v>
      </c>
      <c r="E15" s="24" t="s">
        <v>2071</v>
      </c>
      <c r="F15" s="25" t="s">
        <v>2072</v>
      </c>
      <c r="G15" s="24" t="s">
        <v>2079</v>
      </c>
      <c r="H15" s="25" t="s">
        <v>2080</v>
      </c>
      <c r="I15" s="24" t="s">
        <v>2097</v>
      </c>
      <c r="J15" s="25" t="s">
        <v>2108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2104</v>
      </c>
      <c r="Z15" s="28"/>
      <c r="AA15" s="28"/>
      <c r="AB15" s="28"/>
      <c r="AC15" s="28"/>
      <c r="AD15" s="28"/>
      <c r="AE15" s="28"/>
      <c r="AF15" s="28"/>
      <c r="AG15" s="28"/>
      <c r="AH15" s="24" t="s">
        <v>2084</v>
      </c>
      <c r="AI15" s="24" t="s">
        <v>2084</v>
      </c>
      <c r="AJ15" s="24" t="s">
        <v>2085</v>
      </c>
      <c r="AK15" s="24" t="s">
        <v>2107</v>
      </c>
    </row>
    <row r="16" spans="1:37" ht="17.25" customHeight="1" x14ac:dyDescent="0.3">
      <c r="A16" s="24" t="s">
        <v>2109</v>
      </c>
      <c r="B16" s="24" t="s">
        <v>2068</v>
      </c>
      <c r="C16" s="24" t="s">
        <v>2077</v>
      </c>
      <c r="D16" s="25" t="s">
        <v>2078</v>
      </c>
      <c r="E16" s="24" t="s">
        <v>2071</v>
      </c>
      <c r="F16" s="25" t="s">
        <v>2072</v>
      </c>
      <c r="G16" s="24" t="s">
        <v>2110</v>
      </c>
      <c r="H16" s="25" t="s">
        <v>2111</v>
      </c>
      <c r="I16" s="24" t="s">
        <v>2094</v>
      </c>
      <c r="J16" s="25" t="s">
        <v>2106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2104</v>
      </c>
      <c r="Z16" s="28"/>
      <c r="AA16" s="28"/>
      <c r="AB16" s="28"/>
      <c r="AC16" s="28"/>
      <c r="AD16" s="28"/>
      <c r="AE16" s="28"/>
      <c r="AF16" s="28"/>
      <c r="AG16" s="28"/>
      <c r="AH16" s="24" t="s">
        <v>2084</v>
      </c>
      <c r="AI16" s="24" t="s">
        <v>2084</v>
      </c>
      <c r="AJ16" s="24" t="s">
        <v>2112</v>
      </c>
      <c r="AK16" s="24" t="s">
        <v>2109</v>
      </c>
    </row>
    <row r="17" spans="1:37" ht="17.25" customHeight="1" x14ac:dyDescent="0.3">
      <c r="A17" s="24" t="s">
        <v>2113</v>
      </c>
      <c r="B17" s="24" t="s">
        <v>2068</v>
      </c>
      <c r="C17" s="24" t="s">
        <v>2077</v>
      </c>
      <c r="D17" s="25" t="s">
        <v>2078</v>
      </c>
      <c r="E17" s="24" t="s">
        <v>2071</v>
      </c>
      <c r="F17" s="25" t="s">
        <v>2072</v>
      </c>
      <c r="G17" s="24" t="s">
        <v>2110</v>
      </c>
      <c r="H17" s="25" t="s">
        <v>2111</v>
      </c>
      <c r="I17" s="24" t="s">
        <v>2097</v>
      </c>
      <c r="J17" s="25" t="s">
        <v>2108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2104</v>
      </c>
      <c r="Z17" s="28"/>
      <c r="AA17" s="28"/>
      <c r="AB17" s="28"/>
      <c r="AC17" s="28"/>
      <c r="AD17" s="28"/>
      <c r="AE17" s="28"/>
      <c r="AF17" s="28"/>
      <c r="AG17" s="28"/>
      <c r="AH17" s="24" t="s">
        <v>2084</v>
      </c>
      <c r="AI17" s="24" t="s">
        <v>2084</v>
      </c>
      <c r="AJ17" s="24" t="s">
        <v>2112</v>
      </c>
      <c r="AK17" s="24" t="s">
        <v>2113</v>
      </c>
    </row>
    <row r="18" spans="1:37" ht="17.25" customHeight="1" x14ac:dyDescent="0.3">
      <c r="A18" s="24" t="s">
        <v>2114</v>
      </c>
      <c r="B18" s="24" t="s">
        <v>2068</v>
      </c>
      <c r="C18" s="24" t="s">
        <v>2077</v>
      </c>
      <c r="D18" s="25" t="s">
        <v>2078</v>
      </c>
      <c r="E18" s="24" t="s">
        <v>2071</v>
      </c>
      <c r="F18" s="25" t="s">
        <v>2072</v>
      </c>
      <c r="G18" s="24" t="s">
        <v>2115</v>
      </c>
      <c r="H18" s="25" t="s">
        <v>2116</v>
      </c>
      <c r="I18" s="24" t="s">
        <v>2100</v>
      </c>
      <c r="J18" s="25" t="s">
        <v>2117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2118</v>
      </c>
      <c r="AE18" s="28"/>
      <c r="AF18" s="28"/>
      <c r="AG18" s="28"/>
      <c r="AH18" s="24" t="s">
        <v>2084</v>
      </c>
      <c r="AI18" s="24" t="s">
        <v>2084</v>
      </c>
      <c r="AJ18" s="24" t="s">
        <v>2119</v>
      </c>
      <c r="AK18" s="24" t="s">
        <v>2114</v>
      </c>
    </row>
    <row r="19" spans="1:37" ht="17.25" customHeight="1" x14ac:dyDescent="0.3">
      <c r="A19" s="24" t="s">
        <v>2120</v>
      </c>
      <c r="B19" s="24" t="s">
        <v>2068</v>
      </c>
      <c r="C19" s="24" t="s">
        <v>2077</v>
      </c>
      <c r="D19" s="25" t="s">
        <v>2078</v>
      </c>
      <c r="E19" s="24" t="s">
        <v>2071</v>
      </c>
      <c r="F19" s="25" t="s">
        <v>2072</v>
      </c>
      <c r="G19" s="24" t="s">
        <v>2115</v>
      </c>
      <c r="H19" s="25" t="s">
        <v>2116</v>
      </c>
      <c r="I19" s="24" t="s">
        <v>2121</v>
      </c>
      <c r="J19" s="25" t="s">
        <v>2122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2123</v>
      </c>
      <c r="AC19" s="28"/>
      <c r="AD19" s="29" t="s">
        <v>2118</v>
      </c>
      <c r="AE19" s="28"/>
      <c r="AF19" s="28"/>
      <c r="AG19" s="28"/>
      <c r="AH19" s="24" t="s">
        <v>2084</v>
      </c>
      <c r="AI19" s="24" t="s">
        <v>2084</v>
      </c>
      <c r="AJ19" s="24" t="s">
        <v>2119</v>
      </c>
      <c r="AK19" s="24" t="s">
        <v>2120</v>
      </c>
    </row>
    <row r="20" spans="1:37" ht="17.25" customHeight="1" x14ac:dyDescent="0.3">
      <c r="A20" s="24" t="s">
        <v>2124</v>
      </c>
      <c r="B20" s="24" t="s">
        <v>2068</v>
      </c>
      <c r="C20" s="24" t="s">
        <v>2077</v>
      </c>
      <c r="D20" s="25" t="s">
        <v>2078</v>
      </c>
      <c r="E20" s="24" t="s">
        <v>2071</v>
      </c>
      <c r="F20" s="25" t="s">
        <v>2072</v>
      </c>
      <c r="G20" s="24" t="s">
        <v>2115</v>
      </c>
      <c r="H20" s="25" t="s">
        <v>2116</v>
      </c>
      <c r="I20" s="24" t="s">
        <v>2125</v>
      </c>
      <c r="J20" s="25" t="s">
        <v>2126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2118</v>
      </c>
      <c r="AE20" s="28"/>
      <c r="AF20" s="28"/>
      <c r="AG20" s="28"/>
      <c r="AH20" s="24" t="s">
        <v>2084</v>
      </c>
      <c r="AI20" s="24" t="s">
        <v>2084</v>
      </c>
      <c r="AJ20" s="24" t="s">
        <v>2119</v>
      </c>
      <c r="AK20" s="24" t="s">
        <v>2124</v>
      </c>
    </row>
    <row r="21" spans="1:37" ht="17.25" customHeight="1" x14ac:dyDescent="0.3">
      <c r="A21" s="24" t="s">
        <v>2127</v>
      </c>
      <c r="B21" s="24" t="s">
        <v>2068</v>
      </c>
      <c r="C21" s="24" t="s">
        <v>2077</v>
      </c>
      <c r="D21" s="25" t="s">
        <v>2078</v>
      </c>
      <c r="E21" s="24" t="s">
        <v>2071</v>
      </c>
      <c r="F21" s="25" t="s">
        <v>2072</v>
      </c>
      <c r="G21" s="24" t="s">
        <v>2128</v>
      </c>
      <c r="H21" s="25" t="s">
        <v>2129</v>
      </c>
      <c r="I21" s="24" t="s">
        <v>2130</v>
      </c>
      <c r="J21" s="25" t="s">
        <v>2131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2132</v>
      </c>
      <c r="AC21" s="28"/>
      <c r="AD21" s="28"/>
      <c r="AE21" s="28"/>
      <c r="AF21" s="28"/>
      <c r="AG21" s="28"/>
      <c r="AH21" s="24" t="s">
        <v>2084</v>
      </c>
      <c r="AI21" s="24" t="s">
        <v>2084</v>
      </c>
      <c r="AJ21" s="24" t="s">
        <v>2133</v>
      </c>
      <c r="AK21" s="24" t="s">
        <v>2127</v>
      </c>
    </row>
    <row r="22" spans="1:37" ht="17.25" customHeight="1" x14ac:dyDescent="0.3">
      <c r="A22" s="24" t="s">
        <v>2134</v>
      </c>
      <c r="B22" s="24" t="s">
        <v>2068</v>
      </c>
      <c r="C22" s="24" t="s">
        <v>2077</v>
      </c>
      <c r="D22" s="25" t="s">
        <v>2078</v>
      </c>
      <c r="E22" s="24" t="s">
        <v>2071</v>
      </c>
      <c r="F22" s="25" t="s">
        <v>2072</v>
      </c>
      <c r="G22" s="24" t="s">
        <v>2128</v>
      </c>
      <c r="H22" s="25" t="s">
        <v>2129</v>
      </c>
      <c r="I22" s="24" t="s">
        <v>2090</v>
      </c>
      <c r="J22" s="25" t="s">
        <v>2103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2132</v>
      </c>
      <c r="AC22" s="28"/>
      <c r="AD22" s="28"/>
      <c r="AE22" s="28"/>
      <c r="AF22" s="28"/>
      <c r="AG22" s="28"/>
      <c r="AH22" s="24" t="s">
        <v>2084</v>
      </c>
      <c r="AI22" s="24" t="s">
        <v>2084</v>
      </c>
      <c r="AJ22" s="24" t="s">
        <v>2133</v>
      </c>
      <c r="AK22" s="24" t="s">
        <v>2134</v>
      </c>
    </row>
    <row r="23" spans="1:37" ht="17.25" customHeight="1" x14ac:dyDescent="0.3">
      <c r="A23" s="24" t="s">
        <v>2135</v>
      </c>
      <c r="B23" s="24" t="s">
        <v>2068</v>
      </c>
      <c r="C23" s="24" t="s">
        <v>2077</v>
      </c>
      <c r="D23" s="25" t="s">
        <v>2078</v>
      </c>
      <c r="E23" s="24" t="s">
        <v>2071</v>
      </c>
      <c r="F23" s="25" t="s">
        <v>2072</v>
      </c>
      <c r="G23" s="24" t="s">
        <v>2128</v>
      </c>
      <c r="H23" s="25" t="s">
        <v>2129</v>
      </c>
      <c r="I23" s="24" t="s">
        <v>2094</v>
      </c>
      <c r="J23" s="25" t="s">
        <v>2106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2132</v>
      </c>
      <c r="AC23" s="28"/>
      <c r="AD23" s="28"/>
      <c r="AE23" s="28"/>
      <c r="AF23" s="28"/>
      <c r="AG23" s="28"/>
      <c r="AH23" s="24" t="s">
        <v>2084</v>
      </c>
      <c r="AI23" s="24" t="s">
        <v>2084</v>
      </c>
      <c r="AJ23" s="24" t="s">
        <v>2133</v>
      </c>
      <c r="AK23" s="24" t="s">
        <v>2135</v>
      </c>
    </row>
    <row r="24" spans="1:37" ht="17.25" customHeight="1" x14ac:dyDescent="0.3">
      <c r="A24" s="24" t="s">
        <v>2136</v>
      </c>
      <c r="B24" s="24" t="s">
        <v>2068</v>
      </c>
      <c r="C24" s="24" t="s">
        <v>2077</v>
      </c>
      <c r="D24" s="25" t="s">
        <v>2078</v>
      </c>
      <c r="E24" s="24" t="s">
        <v>2071</v>
      </c>
      <c r="F24" s="25" t="s">
        <v>2072</v>
      </c>
      <c r="G24" s="24" t="s">
        <v>2128</v>
      </c>
      <c r="H24" s="25" t="s">
        <v>2129</v>
      </c>
      <c r="I24" s="24" t="s">
        <v>2097</v>
      </c>
      <c r="J24" s="25" t="s">
        <v>2108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2132</v>
      </c>
      <c r="AC24" s="28"/>
      <c r="AD24" s="28"/>
      <c r="AE24" s="28"/>
      <c r="AF24" s="28"/>
      <c r="AG24" s="28"/>
      <c r="AH24" s="24" t="s">
        <v>2084</v>
      </c>
      <c r="AI24" s="24" t="s">
        <v>2084</v>
      </c>
      <c r="AJ24" s="24" t="s">
        <v>2133</v>
      </c>
      <c r="AK24" s="24" t="s">
        <v>2136</v>
      </c>
    </row>
    <row r="25" spans="1:37" ht="17.25" customHeight="1" x14ac:dyDescent="0.3">
      <c r="A25" s="24" t="s">
        <v>2137</v>
      </c>
      <c r="B25" s="24" t="s">
        <v>2068</v>
      </c>
      <c r="C25" s="24" t="s">
        <v>2077</v>
      </c>
      <c r="D25" s="25" t="s">
        <v>2078</v>
      </c>
      <c r="E25" s="24" t="s">
        <v>2071</v>
      </c>
      <c r="F25" s="25" t="s">
        <v>2072</v>
      </c>
      <c r="G25" s="24" t="s">
        <v>2128</v>
      </c>
      <c r="H25" s="25" t="s">
        <v>2129</v>
      </c>
      <c r="I25" s="24" t="s">
        <v>2138</v>
      </c>
      <c r="J25" s="25" t="s">
        <v>2139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2132</v>
      </c>
      <c r="AC25" s="28"/>
      <c r="AD25" s="28"/>
      <c r="AE25" s="28"/>
      <c r="AF25" s="28"/>
      <c r="AG25" s="28"/>
      <c r="AH25" s="24" t="s">
        <v>2084</v>
      </c>
      <c r="AI25" s="24" t="s">
        <v>2084</v>
      </c>
      <c r="AJ25" s="24" t="s">
        <v>2133</v>
      </c>
      <c r="AK25" s="24" t="s">
        <v>2137</v>
      </c>
    </row>
    <row r="26" spans="1:37" ht="17.25" customHeight="1" x14ac:dyDescent="0.3">
      <c r="A26" s="24" t="s">
        <v>2140</v>
      </c>
      <c r="B26" s="24" t="s">
        <v>2068</v>
      </c>
      <c r="C26" s="24" t="s">
        <v>2077</v>
      </c>
      <c r="D26" s="25" t="s">
        <v>2078</v>
      </c>
      <c r="E26" s="24" t="s">
        <v>2071</v>
      </c>
      <c r="F26" s="25" t="s">
        <v>2072</v>
      </c>
      <c r="G26" s="24" t="s">
        <v>2141</v>
      </c>
      <c r="H26" s="25" t="s">
        <v>2142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2081</v>
      </c>
      <c r="X26" s="25" t="s">
        <v>2143</v>
      </c>
      <c r="Y26" s="28"/>
      <c r="Z26" s="29" t="s">
        <v>2144</v>
      </c>
      <c r="AA26" s="28"/>
      <c r="AB26" s="28"/>
      <c r="AC26" s="29" t="s">
        <v>2145</v>
      </c>
      <c r="AD26" s="28"/>
      <c r="AE26" s="28"/>
      <c r="AF26" s="28"/>
      <c r="AG26" s="28"/>
      <c r="AH26" s="24" t="s">
        <v>2146</v>
      </c>
      <c r="AI26" s="24" t="s">
        <v>2146</v>
      </c>
      <c r="AJ26" s="24" t="s">
        <v>2147</v>
      </c>
      <c r="AK26" s="24" t="s">
        <v>2140</v>
      </c>
    </row>
    <row r="27" spans="1:37" ht="17.25" customHeight="1" x14ac:dyDescent="0.3">
      <c r="A27" s="24" t="s">
        <v>2148</v>
      </c>
      <c r="B27" s="24" t="s">
        <v>2068</v>
      </c>
      <c r="C27" s="24" t="s">
        <v>2077</v>
      </c>
      <c r="D27" s="25" t="s">
        <v>2078</v>
      </c>
      <c r="E27" s="24" t="s">
        <v>2071</v>
      </c>
      <c r="F27" s="25" t="s">
        <v>2072</v>
      </c>
      <c r="G27" s="24" t="s">
        <v>2141</v>
      </c>
      <c r="H27" s="25" t="s">
        <v>2142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2100</v>
      </c>
      <c r="X27" s="25" t="s">
        <v>2149</v>
      </c>
      <c r="Y27" s="28"/>
      <c r="Z27" s="29" t="s">
        <v>2144</v>
      </c>
      <c r="AA27" s="28"/>
      <c r="AB27" s="28"/>
      <c r="AC27" s="29" t="s">
        <v>2145</v>
      </c>
      <c r="AD27" s="28"/>
      <c r="AE27" s="28"/>
      <c r="AF27" s="28"/>
      <c r="AG27" s="28"/>
      <c r="AH27" s="24" t="s">
        <v>2146</v>
      </c>
      <c r="AI27" s="24" t="s">
        <v>2146</v>
      </c>
      <c r="AJ27" s="24" t="s">
        <v>2147</v>
      </c>
      <c r="AK27" s="24" t="s">
        <v>2148</v>
      </c>
    </row>
    <row r="28" spans="1:37" ht="17.25" customHeight="1" x14ac:dyDescent="0.3">
      <c r="A28" s="24" t="s">
        <v>2150</v>
      </c>
      <c r="B28" s="24" t="s">
        <v>2068</v>
      </c>
      <c r="C28" s="24" t="s">
        <v>2077</v>
      </c>
      <c r="D28" s="25" t="s">
        <v>2078</v>
      </c>
      <c r="E28" s="24" t="s">
        <v>2071</v>
      </c>
      <c r="F28" s="25" t="s">
        <v>2072</v>
      </c>
      <c r="G28" s="24" t="s">
        <v>2141</v>
      </c>
      <c r="H28" s="25" t="s">
        <v>2142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2121</v>
      </c>
      <c r="X28" s="25" t="s">
        <v>2151</v>
      </c>
      <c r="Y28" s="28"/>
      <c r="Z28" s="29" t="s">
        <v>2144</v>
      </c>
      <c r="AA28" s="28"/>
      <c r="AB28" s="28"/>
      <c r="AC28" s="29" t="s">
        <v>2145</v>
      </c>
      <c r="AD28" s="28"/>
      <c r="AE28" s="28"/>
      <c r="AF28" s="28"/>
      <c r="AG28" s="28"/>
      <c r="AH28" s="24" t="s">
        <v>2146</v>
      </c>
      <c r="AI28" s="24" t="s">
        <v>2146</v>
      </c>
      <c r="AJ28" s="24" t="s">
        <v>2147</v>
      </c>
      <c r="AK28" s="24" t="s">
        <v>2150</v>
      </c>
    </row>
    <row r="29" spans="1:37" ht="17.25" customHeight="1" x14ac:dyDescent="0.3">
      <c r="A29" s="24" t="s">
        <v>2152</v>
      </c>
      <c r="B29" s="24" t="s">
        <v>2068</v>
      </c>
      <c r="C29" s="24" t="s">
        <v>2077</v>
      </c>
      <c r="D29" s="25" t="s">
        <v>2078</v>
      </c>
      <c r="E29" s="24" t="s">
        <v>2071</v>
      </c>
      <c r="F29" s="25" t="s">
        <v>2072</v>
      </c>
      <c r="G29" s="24" t="s">
        <v>2141</v>
      </c>
      <c r="H29" s="25" t="s">
        <v>2142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2125</v>
      </c>
      <c r="X29" s="25" t="s">
        <v>2153</v>
      </c>
      <c r="Y29" s="28"/>
      <c r="Z29" s="29" t="s">
        <v>2144</v>
      </c>
      <c r="AA29" s="28"/>
      <c r="AB29" s="28"/>
      <c r="AC29" s="29" t="s">
        <v>2145</v>
      </c>
      <c r="AD29" s="28"/>
      <c r="AE29" s="28"/>
      <c r="AF29" s="28"/>
      <c r="AG29" s="28"/>
      <c r="AH29" s="24" t="s">
        <v>2146</v>
      </c>
      <c r="AI29" s="24" t="s">
        <v>2146</v>
      </c>
      <c r="AJ29" s="24" t="s">
        <v>2147</v>
      </c>
      <c r="AK29" s="24" t="s">
        <v>2152</v>
      </c>
    </row>
    <row r="30" spans="1:37" ht="17.25" customHeight="1" x14ac:dyDescent="0.3">
      <c r="A30" s="24" t="s">
        <v>2154</v>
      </c>
      <c r="B30" s="24" t="s">
        <v>2068</v>
      </c>
      <c r="C30" s="24" t="s">
        <v>2077</v>
      </c>
      <c r="D30" s="25" t="s">
        <v>2078</v>
      </c>
      <c r="E30" s="24" t="s">
        <v>2071</v>
      </c>
      <c r="F30" s="25" t="s">
        <v>2072</v>
      </c>
      <c r="G30" s="24" t="s">
        <v>2155</v>
      </c>
      <c r="H30" s="25" t="s">
        <v>2156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2081</v>
      </c>
      <c r="T30" s="25" t="s">
        <v>2157</v>
      </c>
      <c r="U30" s="26"/>
      <c r="V30" s="27"/>
      <c r="W30" s="24" t="s">
        <v>2081</v>
      </c>
      <c r="X30" s="25" t="s">
        <v>2143</v>
      </c>
      <c r="Y30" s="28"/>
      <c r="Z30" s="29" t="s">
        <v>2144</v>
      </c>
      <c r="AA30" s="28"/>
      <c r="AB30" s="28"/>
      <c r="AC30" s="29" t="s">
        <v>2158</v>
      </c>
      <c r="AD30" s="29" t="s">
        <v>2159</v>
      </c>
      <c r="AE30" s="28"/>
      <c r="AF30" s="28"/>
      <c r="AG30" s="28"/>
      <c r="AH30" s="24" t="s">
        <v>2146</v>
      </c>
      <c r="AI30" s="24" t="s">
        <v>2146</v>
      </c>
      <c r="AJ30" s="24" t="s">
        <v>2160</v>
      </c>
      <c r="AK30" s="24" t="s">
        <v>2154</v>
      </c>
    </row>
    <row r="31" spans="1:37" ht="17.25" customHeight="1" x14ac:dyDescent="0.3">
      <c r="A31" s="24" t="s">
        <v>2161</v>
      </c>
      <c r="B31" s="24" t="s">
        <v>2068</v>
      </c>
      <c r="C31" s="24" t="s">
        <v>2077</v>
      </c>
      <c r="D31" s="25" t="s">
        <v>2078</v>
      </c>
      <c r="E31" s="24" t="s">
        <v>2071</v>
      </c>
      <c r="F31" s="25" t="s">
        <v>2072</v>
      </c>
      <c r="G31" s="24" t="s">
        <v>2155</v>
      </c>
      <c r="H31" s="25" t="s">
        <v>2156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2081</v>
      </c>
      <c r="T31" s="25" t="s">
        <v>2157</v>
      </c>
      <c r="U31" s="26"/>
      <c r="V31" s="27"/>
      <c r="W31" s="24" t="s">
        <v>2100</v>
      </c>
      <c r="X31" s="25" t="s">
        <v>2149</v>
      </c>
      <c r="Y31" s="28"/>
      <c r="Z31" s="29" t="s">
        <v>2144</v>
      </c>
      <c r="AA31" s="28"/>
      <c r="AB31" s="28"/>
      <c r="AC31" s="29" t="s">
        <v>2158</v>
      </c>
      <c r="AD31" s="29" t="s">
        <v>2159</v>
      </c>
      <c r="AE31" s="28"/>
      <c r="AF31" s="28"/>
      <c r="AG31" s="28"/>
      <c r="AH31" s="24" t="s">
        <v>2146</v>
      </c>
      <c r="AI31" s="24" t="s">
        <v>2146</v>
      </c>
      <c r="AJ31" s="24" t="s">
        <v>2160</v>
      </c>
      <c r="AK31" s="24" t="s">
        <v>2161</v>
      </c>
    </row>
    <row r="32" spans="1:37" ht="17.25" customHeight="1" x14ac:dyDescent="0.3">
      <c r="A32" s="24" t="s">
        <v>2162</v>
      </c>
      <c r="B32" s="24" t="s">
        <v>2068</v>
      </c>
      <c r="C32" s="24" t="s">
        <v>2077</v>
      </c>
      <c r="D32" s="25" t="s">
        <v>2078</v>
      </c>
      <c r="E32" s="24" t="s">
        <v>2071</v>
      </c>
      <c r="F32" s="25" t="s">
        <v>2072</v>
      </c>
      <c r="G32" s="24" t="s">
        <v>2155</v>
      </c>
      <c r="H32" s="25" t="s">
        <v>2156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2081</v>
      </c>
      <c r="T32" s="25" t="s">
        <v>2157</v>
      </c>
      <c r="U32" s="26"/>
      <c r="V32" s="27"/>
      <c r="W32" s="24" t="s">
        <v>2121</v>
      </c>
      <c r="X32" s="25" t="s">
        <v>2151</v>
      </c>
      <c r="Y32" s="28"/>
      <c r="Z32" s="29" t="s">
        <v>2144</v>
      </c>
      <c r="AA32" s="28"/>
      <c r="AB32" s="28"/>
      <c r="AC32" s="29" t="s">
        <v>2158</v>
      </c>
      <c r="AD32" s="29" t="s">
        <v>2159</v>
      </c>
      <c r="AE32" s="28"/>
      <c r="AF32" s="28"/>
      <c r="AG32" s="28"/>
      <c r="AH32" s="24" t="s">
        <v>2146</v>
      </c>
      <c r="AI32" s="24" t="s">
        <v>2146</v>
      </c>
      <c r="AJ32" s="24" t="s">
        <v>2160</v>
      </c>
      <c r="AK32" s="24" t="s">
        <v>2162</v>
      </c>
    </row>
    <row r="33" spans="1:37" ht="17.25" customHeight="1" x14ac:dyDescent="0.3">
      <c r="A33" s="24" t="s">
        <v>2163</v>
      </c>
      <c r="B33" s="24" t="s">
        <v>2068</v>
      </c>
      <c r="C33" s="24" t="s">
        <v>2077</v>
      </c>
      <c r="D33" s="25" t="s">
        <v>2078</v>
      </c>
      <c r="E33" s="24" t="s">
        <v>2071</v>
      </c>
      <c r="F33" s="25" t="s">
        <v>2072</v>
      </c>
      <c r="G33" s="24" t="s">
        <v>2155</v>
      </c>
      <c r="H33" s="25" t="s">
        <v>2156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2081</v>
      </c>
      <c r="T33" s="25" t="s">
        <v>2157</v>
      </c>
      <c r="U33" s="26"/>
      <c r="V33" s="27"/>
      <c r="W33" s="24" t="s">
        <v>2125</v>
      </c>
      <c r="X33" s="25" t="s">
        <v>2153</v>
      </c>
      <c r="Y33" s="28"/>
      <c r="Z33" s="29" t="s">
        <v>2144</v>
      </c>
      <c r="AA33" s="28"/>
      <c r="AB33" s="28"/>
      <c r="AC33" s="29" t="s">
        <v>2158</v>
      </c>
      <c r="AD33" s="29" t="s">
        <v>2159</v>
      </c>
      <c r="AE33" s="28"/>
      <c r="AF33" s="28"/>
      <c r="AG33" s="28"/>
      <c r="AH33" s="24" t="s">
        <v>2146</v>
      </c>
      <c r="AI33" s="24" t="s">
        <v>2146</v>
      </c>
      <c r="AJ33" s="24" t="s">
        <v>2160</v>
      </c>
      <c r="AK33" s="24" t="s">
        <v>2163</v>
      </c>
    </row>
    <row r="34" spans="1:37" ht="17.25" customHeight="1" x14ac:dyDescent="0.3">
      <c r="A34" s="24" t="s">
        <v>2164</v>
      </c>
      <c r="B34" s="24" t="s">
        <v>2068</v>
      </c>
      <c r="C34" s="24" t="s">
        <v>2077</v>
      </c>
      <c r="D34" s="25" t="s">
        <v>2078</v>
      </c>
      <c r="E34" s="24" t="s">
        <v>2071</v>
      </c>
      <c r="F34" s="25" t="s">
        <v>2072</v>
      </c>
      <c r="G34" s="24" t="s">
        <v>2165</v>
      </c>
      <c r="H34" s="25" t="s">
        <v>2166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2084</v>
      </c>
      <c r="AI34" s="24" t="s">
        <v>2084</v>
      </c>
      <c r="AJ34" s="24" t="s">
        <v>2167</v>
      </c>
      <c r="AK34" s="24" t="s">
        <v>2164</v>
      </c>
    </row>
    <row r="35" spans="1:37" ht="17.25" customHeight="1" x14ac:dyDescent="0.3">
      <c r="A35" s="24" t="s">
        <v>2168</v>
      </c>
      <c r="B35" s="24" t="s">
        <v>2068</v>
      </c>
      <c r="C35" s="24" t="s">
        <v>2077</v>
      </c>
      <c r="D35" s="25" t="s">
        <v>2078</v>
      </c>
      <c r="E35" s="24" t="s">
        <v>2071</v>
      </c>
      <c r="F35" s="25" t="s">
        <v>2072</v>
      </c>
      <c r="G35" s="24" t="s">
        <v>2169</v>
      </c>
      <c r="H35" s="25" t="s">
        <v>2170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2171</v>
      </c>
      <c r="AA35" s="28"/>
      <c r="AB35" s="28"/>
      <c r="AC35" s="28"/>
      <c r="AD35" s="28"/>
      <c r="AE35" s="28"/>
      <c r="AF35" s="28"/>
      <c r="AG35" s="28"/>
      <c r="AH35" s="24" t="s">
        <v>2084</v>
      </c>
      <c r="AI35" s="24" t="s">
        <v>2084</v>
      </c>
      <c r="AJ35" s="24" t="s">
        <v>2172</v>
      </c>
      <c r="AK35" s="24" t="s">
        <v>2168</v>
      </c>
    </row>
    <row r="36" spans="1:37" ht="17.25" customHeight="1" x14ac:dyDescent="0.3">
      <c r="A36" s="24" t="s">
        <v>2173</v>
      </c>
      <c r="B36" s="24" t="s">
        <v>2068</v>
      </c>
      <c r="C36" s="24" t="s">
        <v>2077</v>
      </c>
      <c r="D36" s="25" t="s">
        <v>2078</v>
      </c>
      <c r="E36" s="24" t="s">
        <v>2071</v>
      </c>
      <c r="F36" s="25" t="s">
        <v>2072</v>
      </c>
      <c r="G36" s="24" t="s">
        <v>2174</v>
      </c>
      <c r="H36" s="25" t="s">
        <v>2175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2171</v>
      </c>
      <c r="AA36" s="28"/>
      <c r="AB36" s="28"/>
      <c r="AC36" s="28"/>
      <c r="AD36" s="28"/>
      <c r="AE36" s="28"/>
      <c r="AF36" s="28"/>
      <c r="AG36" s="28"/>
      <c r="AH36" s="24" t="s">
        <v>2084</v>
      </c>
      <c r="AI36" s="24" t="s">
        <v>2084</v>
      </c>
      <c r="AJ36" s="24" t="s">
        <v>2176</v>
      </c>
      <c r="AK36" s="24" t="s">
        <v>2173</v>
      </c>
    </row>
    <row r="37" spans="1:37" ht="17.25" customHeight="1" x14ac:dyDescent="0.3">
      <c r="A37" s="24" t="s">
        <v>2177</v>
      </c>
      <c r="B37" s="24" t="s">
        <v>2068</v>
      </c>
      <c r="C37" s="24" t="s">
        <v>2077</v>
      </c>
      <c r="D37" s="25" t="s">
        <v>2078</v>
      </c>
      <c r="E37" s="24" t="s">
        <v>2071</v>
      </c>
      <c r="F37" s="25" t="s">
        <v>2072</v>
      </c>
      <c r="G37" s="24" t="s">
        <v>2178</v>
      </c>
      <c r="H37" s="25" t="s">
        <v>2179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2084</v>
      </c>
      <c r="AI37" s="24" t="s">
        <v>2084</v>
      </c>
      <c r="AJ37" s="24" t="s">
        <v>2180</v>
      </c>
      <c r="AK37" s="24" t="s">
        <v>2177</v>
      </c>
    </row>
    <row r="38" spans="1:37" ht="17.25" customHeight="1" x14ac:dyDescent="0.3">
      <c r="A38" s="24" t="s">
        <v>2181</v>
      </c>
      <c r="B38" s="24" t="s">
        <v>2068</v>
      </c>
      <c r="C38" s="24" t="s">
        <v>2077</v>
      </c>
      <c r="D38" s="25" t="s">
        <v>2078</v>
      </c>
      <c r="E38" s="24" t="s">
        <v>2071</v>
      </c>
      <c r="F38" s="25" t="s">
        <v>2072</v>
      </c>
      <c r="G38" s="24" t="s">
        <v>2182</v>
      </c>
      <c r="H38" s="25" t="s">
        <v>2183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2146</v>
      </c>
      <c r="AI38" s="24" t="s">
        <v>2146</v>
      </c>
      <c r="AJ38" s="24" t="s">
        <v>2184</v>
      </c>
      <c r="AK38" s="24" t="s">
        <v>2181</v>
      </c>
    </row>
    <row r="39" spans="1:37" ht="17.25" customHeight="1" x14ac:dyDescent="0.3">
      <c r="A39" s="24" t="s">
        <v>2185</v>
      </c>
      <c r="B39" s="24" t="s">
        <v>2068</v>
      </c>
      <c r="C39" s="24" t="s">
        <v>2077</v>
      </c>
      <c r="D39" s="25" t="s">
        <v>2078</v>
      </c>
      <c r="E39" s="24" t="s">
        <v>2071</v>
      </c>
      <c r="F39" s="25" t="s">
        <v>2072</v>
      </c>
      <c r="G39" s="24" t="s">
        <v>2186</v>
      </c>
      <c r="H39" s="25" t="s">
        <v>2187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2144</v>
      </c>
      <c r="AA39" s="28"/>
      <c r="AB39" s="28"/>
      <c r="AC39" s="28"/>
      <c r="AD39" s="28"/>
      <c r="AE39" s="28"/>
      <c r="AF39" s="28"/>
      <c r="AG39" s="28"/>
      <c r="AH39" s="24" t="s">
        <v>2146</v>
      </c>
      <c r="AI39" s="24" t="s">
        <v>2146</v>
      </c>
      <c r="AJ39" s="24" t="s">
        <v>2188</v>
      </c>
      <c r="AK39" s="24" t="s">
        <v>2185</v>
      </c>
    </row>
    <row r="40" spans="1:37" ht="17.25" customHeight="1" x14ac:dyDescent="0.3">
      <c r="A40" s="24" t="s">
        <v>2189</v>
      </c>
      <c r="B40" s="24" t="s">
        <v>2068</v>
      </c>
      <c r="C40" s="24" t="s">
        <v>2077</v>
      </c>
      <c r="D40" s="25" t="s">
        <v>2078</v>
      </c>
      <c r="E40" s="24" t="s">
        <v>2071</v>
      </c>
      <c r="F40" s="25" t="s">
        <v>2072</v>
      </c>
      <c r="G40" s="24" t="s">
        <v>2190</v>
      </c>
      <c r="H40" s="25" t="s">
        <v>2191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2087</v>
      </c>
      <c r="T40" s="25" t="s">
        <v>2192</v>
      </c>
      <c r="U40" s="26"/>
      <c r="V40" s="27"/>
      <c r="W40" s="26"/>
      <c r="X40" s="27"/>
      <c r="Y40" s="28"/>
      <c r="Z40" s="29" t="s">
        <v>2193</v>
      </c>
      <c r="AA40" s="28"/>
      <c r="AB40" s="28"/>
      <c r="AC40" s="28"/>
      <c r="AD40" s="28"/>
      <c r="AE40" s="28"/>
      <c r="AF40" s="28"/>
      <c r="AG40" s="28"/>
      <c r="AH40" s="24" t="s">
        <v>2146</v>
      </c>
      <c r="AI40" s="24" t="s">
        <v>2146</v>
      </c>
      <c r="AJ40" s="24" t="s">
        <v>2194</v>
      </c>
      <c r="AK40" s="24" t="s">
        <v>2189</v>
      </c>
    </row>
    <row r="41" spans="1:37" ht="17.25" customHeight="1" x14ac:dyDescent="0.3">
      <c r="A41" s="24" t="s">
        <v>2195</v>
      </c>
      <c r="B41" s="24" t="s">
        <v>2068</v>
      </c>
      <c r="C41" s="24" t="s">
        <v>2196</v>
      </c>
      <c r="D41" s="25" t="s">
        <v>2197</v>
      </c>
      <c r="E41" s="24" t="s">
        <v>2198</v>
      </c>
      <c r="F41" s="25" t="s">
        <v>2199</v>
      </c>
      <c r="G41" s="24" t="s">
        <v>2200</v>
      </c>
      <c r="H41" s="25" t="s">
        <v>2201</v>
      </c>
      <c r="I41" s="24" t="s">
        <v>2202</v>
      </c>
      <c r="J41" s="25" t="s">
        <v>2203</v>
      </c>
      <c r="K41" s="26"/>
      <c r="L41" s="27"/>
      <c r="M41" s="26"/>
      <c r="N41" s="27"/>
      <c r="O41" s="26"/>
      <c r="P41" s="27"/>
      <c r="Q41" s="26"/>
      <c r="R41" s="27"/>
      <c r="S41" s="24" t="s">
        <v>2090</v>
      </c>
      <c r="T41" s="25" t="s">
        <v>2204</v>
      </c>
      <c r="U41" s="26"/>
      <c r="V41" s="27"/>
      <c r="W41" s="26"/>
      <c r="X41" s="27"/>
      <c r="Y41" s="28"/>
      <c r="Z41" s="29" t="s">
        <v>2205</v>
      </c>
      <c r="AA41" s="29" t="s">
        <v>2206</v>
      </c>
      <c r="AB41" s="28"/>
      <c r="AC41" s="28"/>
      <c r="AD41" s="28"/>
      <c r="AE41" s="28"/>
      <c r="AF41" s="28"/>
      <c r="AG41" s="28"/>
      <c r="AH41" s="24" t="s">
        <v>2207</v>
      </c>
      <c r="AI41" s="24" t="s">
        <v>2207</v>
      </c>
      <c r="AJ41" s="24" t="s">
        <v>2208</v>
      </c>
      <c r="AK41" s="24" t="s">
        <v>2195</v>
      </c>
    </row>
    <row r="42" spans="1:37" ht="17.25" customHeight="1" x14ac:dyDescent="0.3">
      <c r="A42" s="24" t="s">
        <v>2209</v>
      </c>
      <c r="B42" s="24" t="s">
        <v>2068</v>
      </c>
      <c r="C42" s="24" t="s">
        <v>2196</v>
      </c>
      <c r="D42" s="25" t="s">
        <v>2197</v>
      </c>
      <c r="E42" s="24" t="s">
        <v>2198</v>
      </c>
      <c r="F42" s="25" t="s">
        <v>2199</v>
      </c>
      <c r="G42" s="24" t="s">
        <v>2200</v>
      </c>
      <c r="H42" s="25" t="s">
        <v>2201</v>
      </c>
      <c r="I42" s="24" t="s">
        <v>2210</v>
      </c>
      <c r="J42" s="25" t="s">
        <v>2211</v>
      </c>
      <c r="K42" s="26"/>
      <c r="L42" s="27"/>
      <c r="M42" s="26"/>
      <c r="N42" s="27"/>
      <c r="O42" s="26"/>
      <c r="P42" s="27"/>
      <c r="Q42" s="26"/>
      <c r="R42" s="27"/>
      <c r="S42" s="24" t="s">
        <v>2090</v>
      </c>
      <c r="T42" s="25" t="s">
        <v>2204</v>
      </c>
      <c r="U42" s="26"/>
      <c r="V42" s="27"/>
      <c r="W42" s="26"/>
      <c r="X42" s="27"/>
      <c r="Y42" s="28"/>
      <c r="Z42" s="29" t="s">
        <v>2205</v>
      </c>
      <c r="AA42" s="29" t="s">
        <v>2206</v>
      </c>
      <c r="AB42" s="28"/>
      <c r="AC42" s="28"/>
      <c r="AD42" s="28"/>
      <c r="AE42" s="28"/>
      <c r="AF42" s="28"/>
      <c r="AG42" s="28"/>
      <c r="AH42" s="24" t="s">
        <v>2207</v>
      </c>
      <c r="AI42" s="24" t="s">
        <v>2207</v>
      </c>
      <c r="AJ42" s="24" t="s">
        <v>2208</v>
      </c>
      <c r="AK42" s="24" t="s">
        <v>2209</v>
      </c>
    </row>
    <row r="43" spans="1:37" ht="17.25" customHeight="1" x14ac:dyDescent="0.3">
      <c r="A43" s="24" t="s">
        <v>2212</v>
      </c>
      <c r="B43" s="24" t="s">
        <v>2068</v>
      </c>
      <c r="C43" s="24" t="s">
        <v>2196</v>
      </c>
      <c r="D43" s="25" t="s">
        <v>2197</v>
      </c>
      <c r="E43" s="24" t="s">
        <v>2198</v>
      </c>
      <c r="F43" s="25" t="s">
        <v>2199</v>
      </c>
      <c r="G43" s="24" t="s">
        <v>2200</v>
      </c>
      <c r="H43" s="25" t="s">
        <v>2201</v>
      </c>
      <c r="I43" s="24" t="s">
        <v>2213</v>
      </c>
      <c r="J43" s="25" t="s">
        <v>2214</v>
      </c>
      <c r="K43" s="26"/>
      <c r="L43" s="27"/>
      <c r="M43" s="26"/>
      <c r="N43" s="27"/>
      <c r="O43" s="26"/>
      <c r="P43" s="27"/>
      <c r="Q43" s="26"/>
      <c r="R43" s="27"/>
      <c r="S43" s="24" t="s">
        <v>2090</v>
      </c>
      <c r="T43" s="25" t="s">
        <v>2204</v>
      </c>
      <c r="U43" s="26"/>
      <c r="V43" s="27"/>
      <c r="W43" s="26"/>
      <c r="X43" s="27"/>
      <c r="Y43" s="28"/>
      <c r="Z43" s="29" t="s">
        <v>2205</v>
      </c>
      <c r="AA43" s="29" t="s">
        <v>2206</v>
      </c>
      <c r="AB43" s="28"/>
      <c r="AC43" s="28"/>
      <c r="AD43" s="28"/>
      <c r="AE43" s="28"/>
      <c r="AF43" s="28"/>
      <c r="AG43" s="28"/>
      <c r="AH43" s="24" t="s">
        <v>2207</v>
      </c>
      <c r="AI43" s="24" t="s">
        <v>2207</v>
      </c>
      <c r="AJ43" s="24" t="s">
        <v>2208</v>
      </c>
      <c r="AK43" s="24" t="s">
        <v>2212</v>
      </c>
    </row>
    <row r="44" spans="1:37" ht="17.25" customHeight="1" x14ac:dyDescent="0.3">
      <c r="A44" s="24" t="s">
        <v>2215</v>
      </c>
      <c r="B44" s="24" t="s">
        <v>2068</v>
      </c>
      <c r="C44" s="24" t="s">
        <v>2196</v>
      </c>
      <c r="D44" s="25" t="s">
        <v>2197</v>
      </c>
      <c r="E44" s="24" t="s">
        <v>2198</v>
      </c>
      <c r="F44" s="25" t="s">
        <v>2199</v>
      </c>
      <c r="G44" s="24" t="s">
        <v>2200</v>
      </c>
      <c r="H44" s="25" t="s">
        <v>2201</v>
      </c>
      <c r="I44" s="24" t="s">
        <v>2216</v>
      </c>
      <c r="J44" s="25" t="s">
        <v>2217</v>
      </c>
      <c r="K44" s="26"/>
      <c r="L44" s="27"/>
      <c r="M44" s="26"/>
      <c r="N44" s="27"/>
      <c r="O44" s="26"/>
      <c r="P44" s="27"/>
      <c r="Q44" s="26"/>
      <c r="R44" s="27"/>
      <c r="S44" s="24" t="s">
        <v>2090</v>
      </c>
      <c r="T44" s="25" t="s">
        <v>2204</v>
      </c>
      <c r="U44" s="26"/>
      <c r="V44" s="27"/>
      <c r="W44" s="26"/>
      <c r="X44" s="27"/>
      <c r="Y44" s="28"/>
      <c r="Z44" s="29" t="s">
        <v>2205</v>
      </c>
      <c r="AA44" s="29" t="s">
        <v>2206</v>
      </c>
      <c r="AB44" s="28"/>
      <c r="AC44" s="28"/>
      <c r="AD44" s="28"/>
      <c r="AE44" s="28"/>
      <c r="AF44" s="28"/>
      <c r="AG44" s="28"/>
      <c r="AH44" s="24" t="s">
        <v>2207</v>
      </c>
      <c r="AI44" s="24" t="s">
        <v>2207</v>
      </c>
      <c r="AJ44" s="24" t="s">
        <v>2208</v>
      </c>
      <c r="AK44" s="24" t="s">
        <v>2215</v>
      </c>
    </row>
    <row r="45" spans="1:37" ht="17.25" customHeight="1" x14ac:dyDescent="0.3">
      <c r="A45" s="24" t="s">
        <v>2218</v>
      </c>
      <c r="B45" s="24" t="s">
        <v>2068</v>
      </c>
      <c r="C45" s="24" t="s">
        <v>2196</v>
      </c>
      <c r="D45" s="25" t="s">
        <v>2197</v>
      </c>
      <c r="E45" s="24" t="s">
        <v>2198</v>
      </c>
      <c r="F45" s="25" t="s">
        <v>2199</v>
      </c>
      <c r="G45" s="24" t="s">
        <v>2200</v>
      </c>
      <c r="H45" s="25" t="s">
        <v>2201</v>
      </c>
      <c r="I45" s="24" t="s">
        <v>2219</v>
      </c>
      <c r="J45" s="25" t="s">
        <v>2220</v>
      </c>
      <c r="K45" s="26"/>
      <c r="L45" s="27"/>
      <c r="M45" s="26"/>
      <c r="N45" s="27"/>
      <c r="O45" s="26"/>
      <c r="P45" s="27"/>
      <c r="Q45" s="26"/>
      <c r="R45" s="27"/>
      <c r="S45" s="24" t="s">
        <v>2090</v>
      </c>
      <c r="T45" s="25" t="s">
        <v>2204</v>
      </c>
      <c r="U45" s="26"/>
      <c r="V45" s="27"/>
      <c r="W45" s="26"/>
      <c r="X45" s="27"/>
      <c r="Y45" s="28"/>
      <c r="Z45" s="29" t="s">
        <v>2205</v>
      </c>
      <c r="AA45" s="29" t="s">
        <v>2206</v>
      </c>
      <c r="AB45" s="28"/>
      <c r="AC45" s="28"/>
      <c r="AD45" s="28"/>
      <c r="AE45" s="28"/>
      <c r="AF45" s="28"/>
      <c r="AG45" s="28"/>
      <c r="AH45" s="24" t="s">
        <v>2207</v>
      </c>
      <c r="AI45" s="24" t="s">
        <v>2207</v>
      </c>
      <c r="AJ45" s="24" t="s">
        <v>2208</v>
      </c>
      <c r="AK45" s="24" t="s">
        <v>2218</v>
      </c>
    </row>
    <row r="46" spans="1:37" ht="17.25" customHeight="1" x14ac:dyDescent="0.3">
      <c r="A46" s="24" t="s">
        <v>2221</v>
      </c>
      <c r="B46" s="24" t="s">
        <v>2068</v>
      </c>
      <c r="C46" s="24" t="s">
        <v>2196</v>
      </c>
      <c r="D46" s="25" t="s">
        <v>2197</v>
      </c>
      <c r="E46" s="24" t="s">
        <v>2198</v>
      </c>
      <c r="F46" s="25" t="s">
        <v>2199</v>
      </c>
      <c r="G46" s="24" t="s">
        <v>2200</v>
      </c>
      <c r="H46" s="25" t="s">
        <v>2201</v>
      </c>
      <c r="I46" s="24" t="s">
        <v>2222</v>
      </c>
      <c r="J46" s="25" t="s">
        <v>2223</v>
      </c>
      <c r="K46" s="26"/>
      <c r="L46" s="27"/>
      <c r="M46" s="26"/>
      <c r="N46" s="27"/>
      <c r="O46" s="26"/>
      <c r="P46" s="27"/>
      <c r="Q46" s="26"/>
      <c r="R46" s="27"/>
      <c r="S46" s="24" t="s">
        <v>2090</v>
      </c>
      <c r="T46" s="25" t="s">
        <v>2204</v>
      </c>
      <c r="U46" s="26"/>
      <c r="V46" s="27"/>
      <c r="W46" s="26"/>
      <c r="X46" s="27"/>
      <c r="Y46" s="28"/>
      <c r="Z46" s="29" t="s">
        <v>2205</v>
      </c>
      <c r="AA46" s="29" t="s">
        <v>2206</v>
      </c>
      <c r="AB46" s="28"/>
      <c r="AC46" s="28"/>
      <c r="AD46" s="28"/>
      <c r="AE46" s="28"/>
      <c r="AF46" s="28"/>
      <c r="AG46" s="28"/>
      <c r="AH46" s="24" t="s">
        <v>2207</v>
      </c>
      <c r="AI46" s="24" t="s">
        <v>2207</v>
      </c>
      <c r="AJ46" s="24" t="s">
        <v>2208</v>
      </c>
      <c r="AK46" s="24" t="s">
        <v>2221</v>
      </c>
    </row>
    <row r="47" spans="1:37" ht="17.25" customHeight="1" x14ac:dyDescent="0.3">
      <c r="A47" s="24" t="s">
        <v>2224</v>
      </c>
      <c r="B47" s="24" t="s">
        <v>2068</v>
      </c>
      <c r="C47" s="24" t="s">
        <v>2196</v>
      </c>
      <c r="D47" s="25" t="s">
        <v>2197</v>
      </c>
      <c r="E47" s="24" t="s">
        <v>2198</v>
      </c>
      <c r="F47" s="25" t="s">
        <v>2199</v>
      </c>
      <c r="G47" s="24" t="s">
        <v>2225</v>
      </c>
      <c r="H47" s="25" t="s">
        <v>2226</v>
      </c>
      <c r="I47" s="24" t="s">
        <v>2202</v>
      </c>
      <c r="J47" s="25" t="s">
        <v>2203</v>
      </c>
      <c r="K47" s="26"/>
      <c r="L47" s="27"/>
      <c r="M47" s="26"/>
      <c r="N47" s="27"/>
      <c r="O47" s="26"/>
      <c r="P47" s="27"/>
      <c r="Q47" s="26"/>
      <c r="R47" s="27"/>
      <c r="S47" s="24" t="s">
        <v>2090</v>
      </c>
      <c r="T47" s="25" t="s">
        <v>2204</v>
      </c>
      <c r="U47" s="26"/>
      <c r="V47" s="27"/>
      <c r="W47" s="26"/>
      <c r="X47" s="27"/>
      <c r="Y47" s="28"/>
      <c r="Z47" s="29" t="s">
        <v>2227</v>
      </c>
      <c r="AA47" s="29" t="s">
        <v>2206</v>
      </c>
      <c r="AB47" s="28"/>
      <c r="AC47" s="28"/>
      <c r="AD47" s="28"/>
      <c r="AE47" s="28"/>
      <c r="AF47" s="28"/>
      <c r="AG47" s="28"/>
      <c r="AH47" s="24" t="s">
        <v>2207</v>
      </c>
      <c r="AI47" s="24" t="s">
        <v>2207</v>
      </c>
      <c r="AJ47" s="24" t="s">
        <v>2228</v>
      </c>
      <c r="AK47" s="24" t="s">
        <v>2224</v>
      </c>
    </row>
    <row r="48" spans="1:37" ht="17.25" customHeight="1" x14ac:dyDescent="0.3">
      <c r="A48" s="24" t="s">
        <v>2229</v>
      </c>
      <c r="B48" s="24" t="s">
        <v>2068</v>
      </c>
      <c r="C48" s="24" t="s">
        <v>2196</v>
      </c>
      <c r="D48" s="25" t="s">
        <v>2197</v>
      </c>
      <c r="E48" s="24" t="s">
        <v>2198</v>
      </c>
      <c r="F48" s="25" t="s">
        <v>2199</v>
      </c>
      <c r="G48" s="24" t="s">
        <v>2225</v>
      </c>
      <c r="H48" s="25" t="s">
        <v>2226</v>
      </c>
      <c r="I48" s="24" t="s">
        <v>2210</v>
      </c>
      <c r="J48" s="25" t="s">
        <v>2211</v>
      </c>
      <c r="K48" s="26"/>
      <c r="L48" s="27"/>
      <c r="M48" s="26"/>
      <c r="N48" s="27"/>
      <c r="O48" s="26"/>
      <c r="P48" s="27"/>
      <c r="Q48" s="26"/>
      <c r="R48" s="27"/>
      <c r="S48" s="24" t="s">
        <v>2090</v>
      </c>
      <c r="T48" s="25" t="s">
        <v>2204</v>
      </c>
      <c r="U48" s="26"/>
      <c r="V48" s="27"/>
      <c r="W48" s="26"/>
      <c r="X48" s="27"/>
      <c r="Y48" s="28"/>
      <c r="Z48" s="29" t="s">
        <v>2227</v>
      </c>
      <c r="AA48" s="29" t="s">
        <v>2206</v>
      </c>
      <c r="AB48" s="28"/>
      <c r="AC48" s="28"/>
      <c r="AD48" s="28"/>
      <c r="AE48" s="28"/>
      <c r="AF48" s="28"/>
      <c r="AG48" s="28"/>
      <c r="AH48" s="24" t="s">
        <v>2207</v>
      </c>
      <c r="AI48" s="24" t="s">
        <v>2207</v>
      </c>
      <c r="AJ48" s="24" t="s">
        <v>2228</v>
      </c>
      <c r="AK48" s="24" t="s">
        <v>2229</v>
      </c>
    </row>
    <row r="49" spans="1:37" ht="17.25" customHeight="1" x14ac:dyDescent="0.3">
      <c r="A49" s="24" t="s">
        <v>2230</v>
      </c>
      <c r="B49" s="24" t="s">
        <v>2068</v>
      </c>
      <c r="C49" s="24" t="s">
        <v>2196</v>
      </c>
      <c r="D49" s="25" t="s">
        <v>2197</v>
      </c>
      <c r="E49" s="24" t="s">
        <v>2198</v>
      </c>
      <c r="F49" s="25" t="s">
        <v>2199</v>
      </c>
      <c r="G49" s="24" t="s">
        <v>2225</v>
      </c>
      <c r="H49" s="25" t="s">
        <v>2226</v>
      </c>
      <c r="I49" s="24" t="s">
        <v>2213</v>
      </c>
      <c r="J49" s="25" t="s">
        <v>2214</v>
      </c>
      <c r="K49" s="26"/>
      <c r="L49" s="27"/>
      <c r="M49" s="26"/>
      <c r="N49" s="27"/>
      <c r="O49" s="26"/>
      <c r="P49" s="27"/>
      <c r="Q49" s="26"/>
      <c r="R49" s="27"/>
      <c r="S49" s="24" t="s">
        <v>2090</v>
      </c>
      <c r="T49" s="25" t="s">
        <v>2204</v>
      </c>
      <c r="U49" s="26"/>
      <c r="V49" s="27"/>
      <c r="W49" s="26"/>
      <c r="X49" s="27"/>
      <c r="Y49" s="28"/>
      <c r="Z49" s="29" t="s">
        <v>2227</v>
      </c>
      <c r="AA49" s="29" t="s">
        <v>2206</v>
      </c>
      <c r="AB49" s="28"/>
      <c r="AC49" s="28"/>
      <c r="AD49" s="28"/>
      <c r="AE49" s="28"/>
      <c r="AF49" s="28"/>
      <c r="AG49" s="28"/>
      <c r="AH49" s="24" t="s">
        <v>2207</v>
      </c>
      <c r="AI49" s="24" t="s">
        <v>2207</v>
      </c>
      <c r="AJ49" s="24" t="s">
        <v>2228</v>
      </c>
      <c r="AK49" s="24" t="s">
        <v>2230</v>
      </c>
    </row>
    <row r="50" spans="1:37" ht="17.25" customHeight="1" x14ac:dyDescent="0.3">
      <c r="A50" s="24" t="s">
        <v>2231</v>
      </c>
      <c r="B50" s="24" t="s">
        <v>2068</v>
      </c>
      <c r="C50" s="24" t="s">
        <v>2196</v>
      </c>
      <c r="D50" s="25" t="s">
        <v>2197</v>
      </c>
      <c r="E50" s="24" t="s">
        <v>2198</v>
      </c>
      <c r="F50" s="25" t="s">
        <v>2199</v>
      </c>
      <c r="G50" s="24" t="s">
        <v>2232</v>
      </c>
      <c r="H50" s="25" t="s">
        <v>2233</v>
      </c>
      <c r="I50" s="24" t="s">
        <v>2202</v>
      </c>
      <c r="J50" s="25" t="s">
        <v>2203</v>
      </c>
      <c r="K50" s="26"/>
      <c r="L50" s="27"/>
      <c r="M50" s="26"/>
      <c r="N50" s="27"/>
      <c r="O50" s="26"/>
      <c r="P50" s="27"/>
      <c r="Q50" s="26"/>
      <c r="R50" s="27"/>
      <c r="S50" s="24" t="s">
        <v>2090</v>
      </c>
      <c r="T50" s="25" t="s">
        <v>2204</v>
      </c>
      <c r="U50" s="26"/>
      <c r="V50" s="27"/>
      <c r="W50" s="26"/>
      <c r="X50" s="27"/>
      <c r="Y50" s="28"/>
      <c r="Z50" s="29" t="s">
        <v>2205</v>
      </c>
      <c r="AA50" s="29" t="s">
        <v>2206</v>
      </c>
      <c r="AB50" s="28"/>
      <c r="AC50" s="28"/>
      <c r="AD50" s="28"/>
      <c r="AE50" s="28"/>
      <c r="AF50" s="28"/>
      <c r="AG50" s="28"/>
      <c r="AH50" s="24" t="s">
        <v>2207</v>
      </c>
      <c r="AI50" s="24" t="s">
        <v>2207</v>
      </c>
      <c r="AJ50" s="24" t="s">
        <v>2234</v>
      </c>
      <c r="AK50" s="24" t="s">
        <v>2231</v>
      </c>
    </row>
    <row r="51" spans="1:37" ht="17.25" customHeight="1" x14ac:dyDescent="0.3">
      <c r="A51" s="24" t="s">
        <v>2235</v>
      </c>
      <c r="B51" s="24" t="s">
        <v>2068</v>
      </c>
      <c r="C51" s="24" t="s">
        <v>2196</v>
      </c>
      <c r="D51" s="25" t="s">
        <v>2197</v>
      </c>
      <c r="E51" s="24" t="s">
        <v>2198</v>
      </c>
      <c r="F51" s="25" t="s">
        <v>2199</v>
      </c>
      <c r="G51" s="24" t="s">
        <v>2232</v>
      </c>
      <c r="H51" s="25" t="s">
        <v>2233</v>
      </c>
      <c r="I51" s="24" t="s">
        <v>2210</v>
      </c>
      <c r="J51" s="25" t="s">
        <v>2211</v>
      </c>
      <c r="K51" s="26"/>
      <c r="L51" s="27"/>
      <c r="M51" s="26"/>
      <c r="N51" s="27"/>
      <c r="O51" s="26"/>
      <c r="P51" s="27"/>
      <c r="Q51" s="26"/>
      <c r="R51" s="27"/>
      <c r="S51" s="24" t="s">
        <v>2090</v>
      </c>
      <c r="T51" s="25" t="s">
        <v>2204</v>
      </c>
      <c r="U51" s="26"/>
      <c r="V51" s="27"/>
      <c r="W51" s="26"/>
      <c r="X51" s="27"/>
      <c r="Y51" s="28"/>
      <c r="Z51" s="29" t="s">
        <v>2205</v>
      </c>
      <c r="AA51" s="29" t="s">
        <v>2206</v>
      </c>
      <c r="AB51" s="28"/>
      <c r="AC51" s="28"/>
      <c r="AD51" s="28"/>
      <c r="AE51" s="28"/>
      <c r="AF51" s="28"/>
      <c r="AG51" s="28"/>
      <c r="AH51" s="24" t="s">
        <v>2207</v>
      </c>
      <c r="AI51" s="24" t="s">
        <v>2207</v>
      </c>
      <c r="AJ51" s="24" t="s">
        <v>2234</v>
      </c>
      <c r="AK51" s="24" t="s">
        <v>2235</v>
      </c>
    </row>
    <row r="52" spans="1:37" ht="17.25" customHeight="1" x14ac:dyDescent="0.3">
      <c r="A52" s="24" t="s">
        <v>2236</v>
      </c>
      <c r="B52" s="24" t="s">
        <v>2068</v>
      </c>
      <c r="C52" s="24" t="s">
        <v>2196</v>
      </c>
      <c r="D52" s="25" t="s">
        <v>2197</v>
      </c>
      <c r="E52" s="24" t="s">
        <v>2198</v>
      </c>
      <c r="F52" s="25" t="s">
        <v>2199</v>
      </c>
      <c r="G52" s="24" t="s">
        <v>2232</v>
      </c>
      <c r="H52" s="25" t="s">
        <v>2233</v>
      </c>
      <c r="I52" s="24" t="s">
        <v>2213</v>
      </c>
      <c r="J52" s="25" t="s">
        <v>2214</v>
      </c>
      <c r="K52" s="26"/>
      <c r="L52" s="27"/>
      <c r="M52" s="26"/>
      <c r="N52" s="27"/>
      <c r="O52" s="26"/>
      <c r="P52" s="27"/>
      <c r="Q52" s="26"/>
      <c r="R52" s="27"/>
      <c r="S52" s="24" t="s">
        <v>2090</v>
      </c>
      <c r="T52" s="25" t="s">
        <v>2204</v>
      </c>
      <c r="U52" s="26"/>
      <c r="V52" s="27"/>
      <c r="W52" s="26"/>
      <c r="X52" s="27"/>
      <c r="Y52" s="28"/>
      <c r="Z52" s="29" t="s">
        <v>2205</v>
      </c>
      <c r="AA52" s="29" t="s">
        <v>2206</v>
      </c>
      <c r="AB52" s="28"/>
      <c r="AC52" s="28"/>
      <c r="AD52" s="28"/>
      <c r="AE52" s="28"/>
      <c r="AF52" s="28"/>
      <c r="AG52" s="28"/>
      <c r="AH52" s="24" t="s">
        <v>2207</v>
      </c>
      <c r="AI52" s="24" t="s">
        <v>2207</v>
      </c>
      <c r="AJ52" s="24" t="s">
        <v>2234</v>
      </c>
      <c r="AK52" s="24" t="s">
        <v>2236</v>
      </c>
    </row>
    <row r="53" spans="1:37" ht="17.25" customHeight="1" x14ac:dyDescent="0.3">
      <c r="A53" s="24" t="s">
        <v>2237</v>
      </c>
      <c r="B53" s="24" t="s">
        <v>2068</v>
      </c>
      <c r="C53" s="24" t="s">
        <v>2196</v>
      </c>
      <c r="D53" s="25" t="s">
        <v>2197</v>
      </c>
      <c r="E53" s="24" t="s">
        <v>2198</v>
      </c>
      <c r="F53" s="25" t="s">
        <v>2199</v>
      </c>
      <c r="G53" s="24" t="s">
        <v>2232</v>
      </c>
      <c r="H53" s="25" t="s">
        <v>2233</v>
      </c>
      <c r="I53" s="24" t="s">
        <v>2216</v>
      </c>
      <c r="J53" s="25" t="s">
        <v>2217</v>
      </c>
      <c r="K53" s="26"/>
      <c r="L53" s="27"/>
      <c r="M53" s="26"/>
      <c r="N53" s="27"/>
      <c r="O53" s="26"/>
      <c r="P53" s="27"/>
      <c r="Q53" s="26"/>
      <c r="R53" s="27"/>
      <c r="S53" s="24" t="s">
        <v>2090</v>
      </c>
      <c r="T53" s="25" t="s">
        <v>2204</v>
      </c>
      <c r="U53" s="26"/>
      <c r="V53" s="27"/>
      <c r="W53" s="26"/>
      <c r="X53" s="27"/>
      <c r="Y53" s="28"/>
      <c r="Z53" s="29" t="s">
        <v>2205</v>
      </c>
      <c r="AA53" s="29" t="s">
        <v>2206</v>
      </c>
      <c r="AB53" s="28"/>
      <c r="AC53" s="28"/>
      <c r="AD53" s="28"/>
      <c r="AE53" s="28"/>
      <c r="AF53" s="28"/>
      <c r="AG53" s="28"/>
      <c r="AH53" s="24" t="s">
        <v>2207</v>
      </c>
      <c r="AI53" s="24" t="s">
        <v>2207</v>
      </c>
      <c r="AJ53" s="24" t="s">
        <v>2234</v>
      </c>
      <c r="AK53" s="24" t="s">
        <v>2237</v>
      </c>
    </row>
    <row r="54" spans="1:37" ht="17.25" customHeight="1" x14ac:dyDescent="0.3">
      <c r="A54" s="24" t="s">
        <v>2238</v>
      </c>
      <c r="B54" s="24" t="s">
        <v>2068</v>
      </c>
      <c r="C54" s="24" t="s">
        <v>2196</v>
      </c>
      <c r="D54" s="25" t="s">
        <v>2197</v>
      </c>
      <c r="E54" s="24" t="s">
        <v>2198</v>
      </c>
      <c r="F54" s="25" t="s">
        <v>2199</v>
      </c>
      <c r="G54" s="24" t="s">
        <v>2232</v>
      </c>
      <c r="H54" s="25" t="s">
        <v>2233</v>
      </c>
      <c r="I54" s="24" t="s">
        <v>2219</v>
      </c>
      <c r="J54" s="25" t="s">
        <v>2220</v>
      </c>
      <c r="K54" s="26"/>
      <c r="L54" s="27"/>
      <c r="M54" s="26"/>
      <c r="N54" s="27"/>
      <c r="O54" s="26"/>
      <c r="P54" s="27"/>
      <c r="Q54" s="26"/>
      <c r="R54" s="27"/>
      <c r="S54" s="24" t="s">
        <v>2090</v>
      </c>
      <c r="T54" s="25" t="s">
        <v>2204</v>
      </c>
      <c r="U54" s="26"/>
      <c r="V54" s="27"/>
      <c r="W54" s="26"/>
      <c r="X54" s="27"/>
      <c r="Y54" s="28"/>
      <c r="Z54" s="29" t="s">
        <v>2205</v>
      </c>
      <c r="AA54" s="29" t="s">
        <v>2206</v>
      </c>
      <c r="AB54" s="28"/>
      <c r="AC54" s="28"/>
      <c r="AD54" s="28"/>
      <c r="AE54" s="28"/>
      <c r="AF54" s="28"/>
      <c r="AG54" s="28"/>
      <c r="AH54" s="24" t="s">
        <v>2207</v>
      </c>
      <c r="AI54" s="24" t="s">
        <v>2207</v>
      </c>
      <c r="AJ54" s="24" t="s">
        <v>2234</v>
      </c>
      <c r="AK54" s="24" t="s">
        <v>2238</v>
      </c>
    </row>
    <row r="55" spans="1:37" ht="17.25" customHeight="1" x14ac:dyDescent="0.3">
      <c r="A55" s="24" t="s">
        <v>2239</v>
      </c>
      <c r="B55" s="24" t="s">
        <v>2068</v>
      </c>
      <c r="C55" s="24" t="s">
        <v>2196</v>
      </c>
      <c r="D55" s="25" t="s">
        <v>2197</v>
      </c>
      <c r="E55" s="24" t="s">
        <v>2198</v>
      </c>
      <c r="F55" s="25" t="s">
        <v>2199</v>
      </c>
      <c r="G55" s="24" t="s">
        <v>2232</v>
      </c>
      <c r="H55" s="25" t="s">
        <v>2233</v>
      </c>
      <c r="I55" s="24" t="s">
        <v>2222</v>
      </c>
      <c r="J55" s="25" t="s">
        <v>2223</v>
      </c>
      <c r="K55" s="26"/>
      <c r="L55" s="27"/>
      <c r="M55" s="26"/>
      <c r="N55" s="27"/>
      <c r="O55" s="26"/>
      <c r="P55" s="27"/>
      <c r="Q55" s="26"/>
      <c r="R55" s="27"/>
      <c r="S55" s="24" t="s">
        <v>2090</v>
      </c>
      <c r="T55" s="25" t="s">
        <v>2204</v>
      </c>
      <c r="U55" s="26"/>
      <c r="V55" s="27"/>
      <c r="W55" s="26"/>
      <c r="X55" s="27"/>
      <c r="Y55" s="28"/>
      <c r="Z55" s="29" t="s">
        <v>2205</v>
      </c>
      <c r="AA55" s="29" t="s">
        <v>2206</v>
      </c>
      <c r="AB55" s="28"/>
      <c r="AC55" s="28"/>
      <c r="AD55" s="28"/>
      <c r="AE55" s="28"/>
      <c r="AF55" s="28"/>
      <c r="AG55" s="28"/>
      <c r="AH55" s="24" t="s">
        <v>2207</v>
      </c>
      <c r="AI55" s="24" t="s">
        <v>2207</v>
      </c>
      <c r="AJ55" s="24" t="s">
        <v>2234</v>
      </c>
      <c r="AK55" s="24" t="s">
        <v>2239</v>
      </c>
    </row>
    <row r="56" spans="1:37" ht="17.25" customHeight="1" x14ac:dyDescent="0.3">
      <c r="A56" s="24" t="s">
        <v>2240</v>
      </c>
      <c r="B56" s="24" t="s">
        <v>2068</v>
      </c>
      <c r="C56" s="24" t="s">
        <v>2196</v>
      </c>
      <c r="D56" s="25" t="s">
        <v>2197</v>
      </c>
      <c r="E56" s="24" t="s">
        <v>2198</v>
      </c>
      <c r="F56" s="25" t="s">
        <v>2199</v>
      </c>
      <c r="G56" s="24" t="s">
        <v>2241</v>
      </c>
      <c r="H56" s="25" t="s">
        <v>2242</v>
      </c>
      <c r="I56" s="24" t="s">
        <v>2202</v>
      </c>
      <c r="J56" s="25" t="s">
        <v>2203</v>
      </c>
      <c r="K56" s="26"/>
      <c r="L56" s="27"/>
      <c r="M56" s="26"/>
      <c r="N56" s="27"/>
      <c r="O56" s="26"/>
      <c r="P56" s="27"/>
      <c r="Q56" s="26"/>
      <c r="R56" s="27"/>
      <c r="S56" s="24" t="s">
        <v>2090</v>
      </c>
      <c r="T56" s="25" t="s">
        <v>2204</v>
      </c>
      <c r="U56" s="26"/>
      <c r="V56" s="27"/>
      <c r="W56" s="26"/>
      <c r="X56" s="27"/>
      <c r="Y56" s="28"/>
      <c r="Z56" s="29" t="s">
        <v>2205</v>
      </c>
      <c r="AA56" s="29" t="s">
        <v>2206</v>
      </c>
      <c r="AB56" s="28"/>
      <c r="AC56" s="28"/>
      <c r="AD56" s="28"/>
      <c r="AE56" s="28"/>
      <c r="AF56" s="28"/>
      <c r="AG56" s="28"/>
      <c r="AH56" s="24" t="s">
        <v>2207</v>
      </c>
      <c r="AI56" s="24" t="s">
        <v>2207</v>
      </c>
      <c r="AJ56" s="24" t="s">
        <v>2243</v>
      </c>
      <c r="AK56" s="24" t="s">
        <v>2240</v>
      </c>
    </row>
    <row r="57" spans="1:37" ht="17.25" customHeight="1" x14ac:dyDescent="0.3">
      <c r="A57" s="24" t="s">
        <v>2244</v>
      </c>
      <c r="B57" s="24" t="s">
        <v>2068</v>
      </c>
      <c r="C57" s="24" t="s">
        <v>2196</v>
      </c>
      <c r="D57" s="25" t="s">
        <v>2197</v>
      </c>
      <c r="E57" s="24" t="s">
        <v>2198</v>
      </c>
      <c r="F57" s="25" t="s">
        <v>2199</v>
      </c>
      <c r="G57" s="24" t="s">
        <v>2241</v>
      </c>
      <c r="H57" s="25" t="s">
        <v>2242</v>
      </c>
      <c r="I57" s="24" t="s">
        <v>2210</v>
      </c>
      <c r="J57" s="25" t="s">
        <v>2211</v>
      </c>
      <c r="K57" s="26"/>
      <c r="L57" s="27"/>
      <c r="M57" s="26"/>
      <c r="N57" s="27"/>
      <c r="O57" s="26"/>
      <c r="P57" s="27"/>
      <c r="Q57" s="26"/>
      <c r="R57" s="27"/>
      <c r="S57" s="24" t="s">
        <v>2090</v>
      </c>
      <c r="T57" s="25" t="s">
        <v>2204</v>
      </c>
      <c r="U57" s="26"/>
      <c r="V57" s="27"/>
      <c r="W57" s="26"/>
      <c r="X57" s="27"/>
      <c r="Y57" s="28"/>
      <c r="Z57" s="29" t="s">
        <v>2205</v>
      </c>
      <c r="AA57" s="29" t="s">
        <v>2206</v>
      </c>
      <c r="AB57" s="28"/>
      <c r="AC57" s="28"/>
      <c r="AD57" s="28"/>
      <c r="AE57" s="28"/>
      <c r="AF57" s="28"/>
      <c r="AG57" s="28"/>
      <c r="AH57" s="24" t="s">
        <v>2207</v>
      </c>
      <c r="AI57" s="24" t="s">
        <v>2207</v>
      </c>
      <c r="AJ57" s="24" t="s">
        <v>2243</v>
      </c>
      <c r="AK57" s="24" t="s">
        <v>2244</v>
      </c>
    </row>
    <row r="58" spans="1:37" ht="17.25" customHeight="1" x14ac:dyDescent="0.3">
      <c r="A58" s="24" t="s">
        <v>2245</v>
      </c>
      <c r="B58" s="24" t="s">
        <v>2068</v>
      </c>
      <c r="C58" s="24" t="s">
        <v>2196</v>
      </c>
      <c r="D58" s="25" t="s">
        <v>2197</v>
      </c>
      <c r="E58" s="24" t="s">
        <v>2198</v>
      </c>
      <c r="F58" s="25" t="s">
        <v>2199</v>
      </c>
      <c r="G58" s="24" t="s">
        <v>2241</v>
      </c>
      <c r="H58" s="25" t="s">
        <v>2242</v>
      </c>
      <c r="I58" s="24" t="s">
        <v>2213</v>
      </c>
      <c r="J58" s="25" t="s">
        <v>2214</v>
      </c>
      <c r="K58" s="26"/>
      <c r="L58" s="27"/>
      <c r="M58" s="26"/>
      <c r="N58" s="27"/>
      <c r="O58" s="26"/>
      <c r="P58" s="27"/>
      <c r="Q58" s="26"/>
      <c r="R58" s="27"/>
      <c r="S58" s="24" t="s">
        <v>2090</v>
      </c>
      <c r="T58" s="25" t="s">
        <v>2204</v>
      </c>
      <c r="U58" s="26"/>
      <c r="V58" s="27"/>
      <c r="W58" s="26"/>
      <c r="X58" s="27"/>
      <c r="Y58" s="28"/>
      <c r="Z58" s="29" t="s">
        <v>2205</v>
      </c>
      <c r="AA58" s="29" t="s">
        <v>2206</v>
      </c>
      <c r="AB58" s="28"/>
      <c r="AC58" s="28"/>
      <c r="AD58" s="28"/>
      <c r="AE58" s="28"/>
      <c r="AF58" s="28"/>
      <c r="AG58" s="28"/>
      <c r="AH58" s="24" t="s">
        <v>2207</v>
      </c>
      <c r="AI58" s="24" t="s">
        <v>2207</v>
      </c>
      <c r="AJ58" s="24" t="s">
        <v>2243</v>
      </c>
      <c r="AK58" s="24" t="s">
        <v>2245</v>
      </c>
    </row>
    <row r="59" spans="1:37" ht="17.25" customHeight="1" x14ac:dyDescent="0.3">
      <c r="A59" s="24" t="s">
        <v>2246</v>
      </c>
      <c r="B59" s="24" t="s">
        <v>2068</v>
      </c>
      <c r="C59" s="24" t="s">
        <v>2196</v>
      </c>
      <c r="D59" s="25" t="s">
        <v>2197</v>
      </c>
      <c r="E59" s="24" t="s">
        <v>2198</v>
      </c>
      <c r="F59" s="25" t="s">
        <v>2199</v>
      </c>
      <c r="G59" s="24" t="s">
        <v>2241</v>
      </c>
      <c r="H59" s="25" t="s">
        <v>2242</v>
      </c>
      <c r="I59" s="24" t="s">
        <v>2216</v>
      </c>
      <c r="J59" s="25" t="s">
        <v>2217</v>
      </c>
      <c r="K59" s="26"/>
      <c r="L59" s="27"/>
      <c r="M59" s="26"/>
      <c r="N59" s="27"/>
      <c r="O59" s="26"/>
      <c r="P59" s="27"/>
      <c r="Q59" s="26"/>
      <c r="R59" s="27"/>
      <c r="S59" s="24" t="s">
        <v>2090</v>
      </c>
      <c r="T59" s="25" t="s">
        <v>2204</v>
      </c>
      <c r="U59" s="26"/>
      <c r="V59" s="27"/>
      <c r="W59" s="26"/>
      <c r="X59" s="27"/>
      <c r="Y59" s="28"/>
      <c r="Z59" s="29" t="s">
        <v>2205</v>
      </c>
      <c r="AA59" s="29" t="s">
        <v>2206</v>
      </c>
      <c r="AB59" s="28"/>
      <c r="AC59" s="28"/>
      <c r="AD59" s="28"/>
      <c r="AE59" s="28"/>
      <c r="AF59" s="28"/>
      <c r="AG59" s="28"/>
      <c r="AH59" s="24" t="s">
        <v>2207</v>
      </c>
      <c r="AI59" s="24" t="s">
        <v>2207</v>
      </c>
      <c r="AJ59" s="24" t="s">
        <v>2243</v>
      </c>
      <c r="AK59" s="24" t="s">
        <v>2246</v>
      </c>
    </row>
    <row r="60" spans="1:37" ht="17.25" customHeight="1" x14ac:dyDescent="0.3">
      <c r="A60" s="24" t="s">
        <v>2247</v>
      </c>
      <c r="B60" s="24" t="s">
        <v>2068</v>
      </c>
      <c r="C60" s="24" t="s">
        <v>2196</v>
      </c>
      <c r="D60" s="25" t="s">
        <v>2197</v>
      </c>
      <c r="E60" s="24" t="s">
        <v>2198</v>
      </c>
      <c r="F60" s="25" t="s">
        <v>2199</v>
      </c>
      <c r="G60" s="24" t="s">
        <v>2241</v>
      </c>
      <c r="H60" s="25" t="s">
        <v>2242</v>
      </c>
      <c r="I60" s="24" t="s">
        <v>2219</v>
      </c>
      <c r="J60" s="25" t="s">
        <v>2220</v>
      </c>
      <c r="K60" s="26"/>
      <c r="L60" s="27"/>
      <c r="M60" s="26"/>
      <c r="N60" s="27"/>
      <c r="O60" s="26"/>
      <c r="P60" s="27"/>
      <c r="Q60" s="26"/>
      <c r="R60" s="27"/>
      <c r="S60" s="24" t="s">
        <v>2090</v>
      </c>
      <c r="T60" s="25" t="s">
        <v>2204</v>
      </c>
      <c r="U60" s="26"/>
      <c r="V60" s="27"/>
      <c r="W60" s="26"/>
      <c r="X60" s="27"/>
      <c r="Y60" s="28"/>
      <c r="Z60" s="29" t="s">
        <v>2205</v>
      </c>
      <c r="AA60" s="29" t="s">
        <v>2206</v>
      </c>
      <c r="AB60" s="28"/>
      <c r="AC60" s="28"/>
      <c r="AD60" s="28"/>
      <c r="AE60" s="28"/>
      <c r="AF60" s="28"/>
      <c r="AG60" s="28"/>
      <c r="AH60" s="24" t="s">
        <v>2207</v>
      </c>
      <c r="AI60" s="24" t="s">
        <v>2207</v>
      </c>
      <c r="AJ60" s="24" t="s">
        <v>2243</v>
      </c>
      <c r="AK60" s="24" t="s">
        <v>2247</v>
      </c>
    </row>
    <row r="61" spans="1:37" ht="17.25" customHeight="1" x14ac:dyDescent="0.3">
      <c r="A61" s="24" t="s">
        <v>2248</v>
      </c>
      <c r="B61" s="24" t="s">
        <v>2068</v>
      </c>
      <c r="C61" s="24" t="s">
        <v>2196</v>
      </c>
      <c r="D61" s="25" t="s">
        <v>2197</v>
      </c>
      <c r="E61" s="24" t="s">
        <v>2198</v>
      </c>
      <c r="F61" s="25" t="s">
        <v>2199</v>
      </c>
      <c r="G61" s="24" t="s">
        <v>2241</v>
      </c>
      <c r="H61" s="25" t="s">
        <v>2242</v>
      </c>
      <c r="I61" s="24" t="s">
        <v>2222</v>
      </c>
      <c r="J61" s="25" t="s">
        <v>2223</v>
      </c>
      <c r="K61" s="26"/>
      <c r="L61" s="27"/>
      <c r="M61" s="26"/>
      <c r="N61" s="27"/>
      <c r="O61" s="26"/>
      <c r="P61" s="27"/>
      <c r="Q61" s="26"/>
      <c r="R61" s="27"/>
      <c r="S61" s="24" t="s">
        <v>2090</v>
      </c>
      <c r="T61" s="25" t="s">
        <v>2204</v>
      </c>
      <c r="U61" s="26"/>
      <c r="V61" s="27"/>
      <c r="W61" s="26"/>
      <c r="X61" s="27"/>
      <c r="Y61" s="28"/>
      <c r="Z61" s="29" t="s">
        <v>2205</v>
      </c>
      <c r="AA61" s="29" t="s">
        <v>2206</v>
      </c>
      <c r="AB61" s="28"/>
      <c r="AC61" s="28"/>
      <c r="AD61" s="28"/>
      <c r="AE61" s="28"/>
      <c r="AF61" s="28"/>
      <c r="AG61" s="28"/>
      <c r="AH61" s="24" t="s">
        <v>2207</v>
      </c>
      <c r="AI61" s="24" t="s">
        <v>2207</v>
      </c>
      <c r="AJ61" s="24" t="s">
        <v>2243</v>
      </c>
      <c r="AK61" s="24" t="s">
        <v>2248</v>
      </c>
    </row>
    <row r="62" spans="1:37" ht="17.25" customHeight="1" x14ac:dyDescent="0.3">
      <c r="A62" s="24" t="s">
        <v>2249</v>
      </c>
      <c r="B62" s="24" t="s">
        <v>2068</v>
      </c>
      <c r="C62" s="24" t="s">
        <v>2196</v>
      </c>
      <c r="D62" s="25" t="s">
        <v>2197</v>
      </c>
      <c r="E62" s="24" t="s">
        <v>2198</v>
      </c>
      <c r="F62" s="25" t="s">
        <v>2199</v>
      </c>
      <c r="G62" s="24" t="s">
        <v>2250</v>
      </c>
      <c r="H62" s="25" t="s">
        <v>2251</v>
      </c>
      <c r="I62" s="24" t="s">
        <v>2202</v>
      </c>
      <c r="J62" s="25" t="s">
        <v>2203</v>
      </c>
      <c r="K62" s="26"/>
      <c r="L62" s="27"/>
      <c r="M62" s="26"/>
      <c r="N62" s="27"/>
      <c r="O62" s="26"/>
      <c r="P62" s="27"/>
      <c r="Q62" s="26"/>
      <c r="R62" s="27"/>
      <c r="S62" s="24" t="s">
        <v>2090</v>
      </c>
      <c r="T62" s="25" t="s">
        <v>2204</v>
      </c>
      <c r="U62" s="26"/>
      <c r="V62" s="27"/>
      <c r="W62" s="26"/>
      <c r="X62" s="27"/>
      <c r="Y62" s="28"/>
      <c r="Z62" s="29" t="s">
        <v>2205</v>
      </c>
      <c r="AA62" s="29" t="s">
        <v>2206</v>
      </c>
      <c r="AB62" s="28"/>
      <c r="AC62" s="28"/>
      <c r="AD62" s="28"/>
      <c r="AE62" s="28"/>
      <c r="AF62" s="28"/>
      <c r="AG62" s="28"/>
      <c r="AH62" s="24" t="s">
        <v>2207</v>
      </c>
      <c r="AI62" s="24" t="s">
        <v>2207</v>
      </c>
      <c r="AJ62" s="24" t="s">
        <v>2252</v>
      </c>
      <c r="AK62" s="24" t="s">
        <v>2249</v>
      </c>
    </row>
    <row r="63" spans="1:37" ht="17.25" customHeight="1" x14ac:dyDescent="0.3">
      <c r="A63" s="24" t="s">
        <v>2253</v>
      </c>
      <c r="B63" s="24" t="s">
        <v>2068</v>
      </c>
      <c r="C63" s="24" t="s">
        <v>2196</v>
      </c>
      <c r="D63" s="25" t="s">
        <v>2197</v>
      </c>
      <c r="E63" s="24" t="s">
        <v>2198</v>
      </c>
      <c r="F63" s="25" t="s">
        <v>2199</v>
      </c>
      <c r="G63" s="24" t="s">
        <v>2250</v>
      </c>
      <c r="H63" s="25" t="s">
        <v>2251</v>
      </c>
      <c r="I63" s="24" t="s">
        <v>2210</v>
      </c>
      <c r="J63" s="25" t="s">
        <v>2211</v>
      </c>
      <c r="K63" s="26"/>
      <c r="L63" s="27"/>
      <c r="M63" s="26"/>
      <c r="N63" s="27"/>
      <c r="O63" s="26"/>
      <c r="P63" s="27"/>
      <c r="Q63" s="26"/>
      <c r="R63" s="27"/>
      <c r="S63" s="24" t="s">
        <v>2090</v>
      </c>
      <c r="T63" s="25" t="s">
        <v>2204</v>
      </c>
      <c r="U63" s="26"/>
      <c r="V63" s="27"/>
      <c r="W63" s="26"/>
      <c r="X63" s="27"/>
      <c r="Y63" s="28"/>
      <c r="Z63" s="29" t="s">
        <v>2205</v>
      </c>
      <c r="AA63" s="29" t="s">
        <v>2206</v>
      </c>
      <c r="AB63" s="28"/>
      <c r="AC63" s="28"/>
      <c r="AD63" s="28"/>
      <c r="AE63" s="28"/>
      <c r="AF63" s="28"/>
      <c r="AG63" s="28"/>
      <c r="AH63" s="24" t="s">
        <v>2207</v>
      </c>
      <c r="AI63" s="24" t="s">
        <v>2207</v>
      </c>
      <c r="AJ63" s="24" t="s">
        <v>2252</v>
      </c>
      <c r="AK63" s="24" t="s">
        <v>2253</v>
      </c>
    </row>
    <row r="64" spans="1:37" ht="17.25" customHeight="1" x14ac:dyDescent="0.3">
      <c r="A64" s="24" t="s">
        <v>2254</v>
      </c>
      <c r="B64" s="24" t="s">
        <v>2068</v>
      </c>
      <c r="C64" s="24" t="s">
        <v>2196</v>
      </c>
      <c r="D64" s="25" t="s">
        <v>2197</v>
      </c>
      <c r="E64" s="24" t="s">
        <v>2198</v>
      </c>
      <c r="F64" s="25" t="s">
        <v>2199</v>
      </c>
      <c r="G64" s="24" t="s">
        <v>2250</v>
      </c>
      <c r="H64" s="25" t="s">
        <v>2251</v>
      </c>
      <c r="I64" s="24" t="s">
        <v>2213</v>
      </c>
      <c r="J64" s="25" t="s">
        <v>2214</v>
      </c>
      <c r="K64" s="26"/>
      <c r="L64" s="27"/>
      <c r="M64" s="26"/>
      <c r="N64" s="27"/>
      <c r="O64" s="26"/>
      <c r="P64" s="27"/>
      <c r="Q64" s="26"/>
      <c r="R64" s="27"/>
      <c r="S64" s="24" t="s">
        <v>2090</v>
      </c>
      <c r="T64" s="25" t="s">
        <v>2204</v>
      </c>
      <c r="U64" s="26"/>
      <c r="V64" s="27"/>
      <c r="W64" s="26"/>
      <c r="X64" s="27"/>
      <c r="Y64" s="28"/>
      <c r="Z64" s="29" t="s">
        <v>2205</v>
      </c>
      <c r="AA64" s="29" t="s">
        <v>2206</v>
      </c>
      <c r="AB64" s="28"/>
      <c r="AC64" s="28"/>
      <c r="AD64" s="28"/>
      <c r="AE64" s="28"/>
      <c r="AF64" s="28"/>
      <c r="AG64" s="28"/>
      <c r="AH64" s="24" t="s">
        <v>2207</v>
      </c>
      <c r="AI64" s="24" t="s">
        <v>2207</v>
      </c>
      <c r="AJ64" s="24" t="s">
        <v>2252</v>
      </c>
      <c r="AK64" s="24" t="s">
        <v>2254</v>
      </c>
    </row>
    <row r="65" spans="1:37" ht="17.25" customHeight="1" x14ac:dyDescent="0.3">
      <c r="A65" s="24" t="s">
        <v>2255</v>
      </c>
      <c r="B65" s="24" t="s">
        <v>2068</v>
      </c>
      <c r="C65" s="24" t="s">
        <v>2196</v>
      </c>
      <c r="D65" s="25" t="s">
        <v>2197</v>
      </c>
      <c r="E65" s="24" t="s">
        <v>2198</v>
      </c>
      <c r="F65" s="25" t="s">
        <v>2199</v>
      </c>
      <c r="G65" s="24" t="s">
        <v>2250</v>
      </c>
      <c r="H65" s="25" t="s">
        <v>2251</v>
      </c>
      <c r="I65" s="24" t="s">
        <v>2216</v>
      </c>
      <c r="J65" s="25" t="s">
        <v>2217</v>
      </c>
      <c r="K65" s="26"/>
      <c r="L65" s="27"/>
      <c r="M65" s="26"/>
      <c r="N65" s="27"/>
      <c r="O65" s="26"/>
      <c r="P65" s="27"/>
      <c r="Q65" s="26"/>
      <c r="R65" s="27"/>
      <c r="S65" s="24" t="s">
        <v>2090</v>
      </c>
      <c r="T65" s="25" t="s">
        <v>2204</v>
      </c>
      <c r="U65" s="26"/>
      <c r="V65" s="27"/>
      <c r="W65" s="26"/>
      <c r="X65" s="27"/>
      <c r="Y65" s="28"/>
      <c r="Z65" s="29" t="s">
        <v>2205</v>
      </c>
      <c r="AA65" s="29" t="s">
        <v>2206</v>
      </c>
      <c r="AB65" s="28"/>
      <c r="AC65" s="28"/>
      <c r="AD65" s="28"/>
      <c r="AE65" s="28"/>
      <c r="AF65" s="28"/>
      <c r="AG65" s="28"/>
      <c r="AH65" s="24" t="s">
        <v>2207</v>
      </c>
      <c r="AI65" s="24" t="s">
        <v>2207</v>
      </c>
      <c r="AJ65" s="24" t="s">
        <v>2252</v>
      </c>
      <c r="AK65" s="24" t="s">
        <v>2255</v>
      </c>
    </row>
    <row r="66" spans="1:37" ht="17.25" customHeight="1" x14ac:dyDescent="0.3">
      <c r="A66" s="24" t="s">
        <v>2256</v>
      </c>
      <c r="B66" s="24" t="s">
        <v>2068</v>
      </c>
      <c r="C66" s="24" t="s">
        <v>2196</v>
      </c>
      <c r="D66" s="25" t="s">
        <v>2197</v>
      </c>
      <c r="E66" s="24" t="s">
        <v>2198</v>
      </c>
      <c r="F66" s="25" t="s">
        <v>2199</v>
      </c>
      <c r="G66" s="24" t="s">
        <v>2250</v>
      </c>
      <c r="H66" s="25" t="s">
        <v>2251</v>
      </c>
      <c r="I66" s="24" t="s">
        <v>2219</v>
      </c>
      <c r="J66" s="25" t="s">
        <v>2220</v>
      </c>
      <c r="K66" s="26"/>
      <c r="L66" s="27"/>
      <c r="M66" s="26"/>
      <c r="N66" s="27"/>
      <c r="O66" s="26"/>
      <c r="P66" s="27"/>
      <c r="Q66" s="26"/>
      <c r="R66" s="27"/>
      <c r="S66" s="24" t="s">
        <v>2090</v>
      </c>
      <c r="T66" s="25" t="s">
        <v>2204</v>
      </c>
      <c r="U66" s="26"/>
      <c r="V66" s="27"/>
      <c r="W66" s="26"/>
      <c r="X66" s="27"/>
      <c r="Y66" s="28"/>
      <c r="Z66" s="29" t="s">
        <v>2205</v>
      </c>
      <c r="AA66" s="29" t="s">
        <v>2206</v>
      </c>
      <c r="AB66" s="28"/>
      <c r="AC66" s="28"/>
      <c r="AD66" s="28"/>
      <c r="AE66" s="28"/>
      <c r="AF66" s="28"/>
      <c r="AG66" s="28"/>
      <c r="AH66" s="24" t="s">
        <v>2207</v>
      </c>
      <c r="AI66" s="24" t="s">
        <v>2207</v>
      </c>
      <c r="AJ66" s="24" t="s">
        <v>2252</v>
      </c>
      <c r="AK66" s="24" t="s">
        <v>2256</v>
      </c>
    </row>
    <row r="67" spans="1:37" ht="17.25" customHeight="1" x14ac:dyDescent="0.3">
      <c r="A67" s="24" t="s">
        <v>2257</v>
      </c>
      <c r="B67" s="24" t="s">
        <v>2068</v>
      </c>
      <c r="C67" s="24" t="s">
        <v>2196</v>
      </c>
      <c r="D67" s="25" t="s">
        <v>2197</v>
      </c>
      <c r="E67" s="24" t="s">
        <v>2198</v>
      </c>
      <c r="F67" s="25" t="s">
        <v>2199</v>
      </c>
      <c r="G67" s="24" t="s">
        <v>2250</v>
      </c>
      <c r="H67" s="25" t="s">
        <v>2251</v>
      </c>
      <c r="I67" s="24" t="s">
        <v>2222</v>
      </c>
      <c r="J67" s="25" t="s">
        <v>2223</v>
      </c>
      <c r="K67" s="26"/>
      <c r="L67" s="27"/>
      <c r="M67" s="26"/>
      <c r="N67" s="27"/>
      <c r="O67" s="26"/>
      <c r="P67" s="27"/>
      <c r="Q67" s="26"/>
      <c r="R67" s="27"/>
      <c r="S67" s="24" t="s">
        <v>2090</v>
      </c>
      <c r="T67" s="25" t="s">
        <v>2204</v>
      </c>
      <c r="U67" s="26"/>
      <c r="V67" s="27"/>
      <c r="W67" s="26"/>
      <c r="X67" s="27"/>
      <c r="Y67" s="28"/>
      <c r="Z67" s="29" t="s">
        <v>2205</v>
      </c>
      <c r="AA67" s="29" t="s">
        <v>2206</v>
      </c>
      <c r="AB67" s="28"/>
      <c r="AC67" s="28"/>
      <c r="AD67" s="28"/>
      <c r="AE67" s="28"/>
      <c r="AF67" s="28"/>
      <c r="AG67" s="28"/>
      <c r="AH67" s="24" t="s">
        <v>2207</v>
      </c>
      <c r="AI67" s="24" t="s">
        <v>2207</v>
      </c>
      <c r="AJ67" s="24" t="s">
        <v>2252</v>
      </c>
      <c r="AK67" s="24" t="s">
        <v>2257</v>
      </c>
    </row>
    <row r="68" spans="1:37" ht="17.25" customHeight="1" x14ac:dyDescent="0.3">
      <c r="A68" s="24" t="s">
        <v>2258</v>
      </c>
      <c r="B68" s="24" t="s">
        <v>2068</v>
      </c>
      <c r="C68" s="24" t="s">
        <v>2196</v>
      </c>
      <c r="D68" s="25" t="s">
        <v>2197</v>
      </c>
      <c r="E68" s="24" t="s">
        <v>2198</v>
      </c>
      <c r="F68" s="25" t="s">
        <v>2199</v>
      </c>
      <c r="G68" s="24" t="s">
        <v>2259</v>
      </c>
      <c r="H68" s="25" t="s">
        <v>2260</v>
      </c>
      <c r="I68" s="24" t="s">
        <v>2202</v>
      </c>
      <c r="J68" s="25" t="s">
        <v>2203</v>
      </c>
      <c r="K68" s="26"/>
      <c r="L68" s="27"/>
      <c r="M68" s="26"/>
      <c r="N68" s="27"/>
      <c r="O68" s="26"/>
      <c r="P68" s="27"/>
      <c r="Q68" s="26"/>
      <c r="R68" s="27"/>
      <c r="S68" s="24" t="s">
        <v>2090</v>
      </c>
      <c r="T68" s="25" t="s">
        <v>2204</v>
      </c>
      <c r="U68" s="26"/>
      <c r="V68" s="27"/>
      <c r="W68" s="26"/>
      <c r="X68" s="27"/>
      <c r="Y68" s="28"/>
      <c r="Z68" s="29" t="s">
        <v>2205</v>
      </c>
      <c r="AA68" s="29" t="s">
        <v>2206</v>
      </c>
      <c r="AB68" s="28"/>
      <c r="AC68" s="28"/>
      <c r="AD68" s="28"/>
      <c r="AE68" s="28"/>
      <c r="AF68" s="28"/>
      <c r="AG68" s="28"/>
      <c r="AH68" s="24" t="s">
        <v>2207</v>
      </c>
      <c r="AI68" s="24" t="s">
        <v>2207</v>
      </c>
      <c r="AJ68" s="24" t="s">
        <v>2261</v>
      </c>
      <c r="AK68" s="24" t="s">
        <v>2258</v>
      </c>
    </row>
    <row r="69" spans="1:37" ht="17.25" customHeight="1" x14ac:dyDescent="0.3">
      <c r="A69" s="24" t="s">
        <v>2262</v>
      </c>
      <c r="B69" s="24" t="s">
        <v>2068</v>
      </c>
      <c r="C69" s="24" t="s">
        <v>2196</v>
      </c>
      <c r="D69" s="25" t="s">
        <v>2197</v>
      </c>
      <c r="E69" s="24" t="s">
        <v>2198</v>
      </c>
      <c r="F69" s="25" t="s">
        <v>2199</v>
      </c>
      <c r="G69" s="24" t="s">
        <v>2259</v>
      </c>
      <c r="H69" s="25" t="s">
        <v>2260</v>
      </c>
      <c r="I69" s="24" t="s">
        <v>2210</v>
      </c>
      <c r="J69" s="25" t="s">
        <v>2211</v>
      </c>
      <c r="K69" s="26"/>
      <c r="L69" s="27"/>
      <c r="M69" s="26"/>
      <c r="N69" s="27"/>
      <c r="O69" s="26"/>
      <c r="P69" s="27"/>
      <c r="Q69" s="26"/>
      <c r="R69" s="27"/>
      <c r="S69" s="24" t="s">
        <v>2090</v>
      </c>
      <c r="T69" s="25" t="s">
        <v>2204</v>
      </c>
      <c r="U69" s="26"/>
      <c r="V69" s="27"/>
      <c r="W69" s="26"/>
      <c r="X69" s="27"/>
      <c r="Y69" s="28"/>
      <c r="Z69" s="29" t="s">
        <v>2205</v>
      </c>
      <c r="AA69" s="29" t="s">
        <v>2206</v>
      </c>
      <c r="AB69" s="28"/>
      <c r="AC69" s="28"/>
      <c r="AD69" s="28"/>
      <c r="AE69" s="28"/>
      <c r="AF69" s="28"/>
      <c r="AG69" s="28"/>
      <c r="AH69" s="24" t="s">
        <v>2207</v>
      </c>
      <c r="AI69" s="24" t="s">
        <v>2207</v>
      </c>
      <c r="AJ69" s="24" t="s">
        <v>2261</v>
      </c>
      <c r="AK69" s="24" t="s">
        <v>2262</v>
      </c>
    </row>
    <row r="70" spans="1:37" ht="17.25" customHeight="1" x14ac:dyDescent="0.3">
      <c r="A70" s="24" t="s">
        <v>2263</v>
      </c>
      <c r="B70" s="24" t="s">
        <v>2068</v>
      </c>
      <c r="C70" s="24" t="s">
        <v>2196</v>
      </c>
      <c r="D70" s="25" t="s">
        <v>2197</v>
      </c>
      <c r="E70" s="24" t="s">
        <v>2198</v>
      </c>
      <c r="F70" s="25" t="s">
        <v>2199</v>
      </c>
      <c r="G70" s="24" t="s">
        <v>2259</v>
      </c>
      <c r="H70" s="25" t="s">
        <v>2260</v>
      </c>
      <c r="I70" s="24" t="s">
        <v>2213</v>
      </c>
      <c r="J70" s="25" t="s">
        <v>2214</v>
      </c>
      <c r="K70" s="26"/>
      <c r="L70" s="27"/>
      <c r="M70" s="26"/>
      <c r="N70" s="27"/>
      <c r="O70" s="26"/>
      <c r="P70" s="27"/>
      <c r="Q70" s="26"/>
      <c r="R70" s="27"/>
      <c r="S70" s="24" t="s">
        <v>2090</v>
      </c>
      <c r="T70" s="25" t="s">
        <v>2204</v>
      </c>
      <c r="U70" s="26"/>
      <c r="V70" s="27"/>
      <c r="W70" s="26"/>
      <c r="X70" s="27"/>
      <c r="Y70" s="28"/>
      <c r="Z70" s="29" t="s">
        <v>2205</v>
      </c>
      <c r="AA70" s="29" t="s">
        <v>2206</v>
      </c>
      <c r="AB70" s="28"/>
      <c r="AC70" s="28"/>
      <c r="AD70" s="28"/>
      <c r="AE70" s="28"/>
      <c r="AF70" s="28"/>
      <c r="AG70" s="28"/>
      <c r="AH70" s="24" t="s">
        <v>2207</v>
      </c>
      <c r="AI70" s="24" t="s">
        <v>2207</v>
      </c>
      <c r="AJ70" s="24" t="s">
        <v>2261</v>
      </c>
      <c r="AK70" s="24" t="s">
        <v>2263</v>
      </c>
    </row>
    <row r="71" spans="1:37" ht="17.25" customHeight="1" x14ac:dyDescent="0.3">
      <c r="A71" s="24" t="s">
        <v>2264</v>
      </c>
      <c r="B71" s="24" t="s">
        <v>2068</v>
      </c>
      <c r="C71" s="24" t="s">
        <v>2196</v>
      </c>
      <c r="D71" s="25" t="s">
        <v>2197</v>
      </c>
      <c r="E71" s="24" t="s">
        <v>2198</v>
      </c>
      <c r="F71" s="25" t="s">
        <v>2199</v>
      </c>
      <c r="G71" s="24" t="s">
        <v>2259</v>
      </c>
      <c r="H71" s="25" t="s">
        <v>2260</v>
      </c>
      <c r="I71" s="24" t="s">
        <v>2216</v>
      </c>
      <c r="J71" s="25" t="s">
        <v>2217</v>
      </c>
      <c r="K71" s="26"/>
      <c r="L71" s="27"/>
      <c r="M71" s="26"/>
      <c r="N71" s="27"/>
      <c r="O71" s="26"/>
      <c r="P71" s="27"/>
      <c r="Q71" s="26"/>
      <c r="R71" s="27"/>
      <c r="S71" s="24" t="s">
        <v>2090</v>
      </c>
      <c r="T71" s="25" t="s">
        <v>2204</v>
      </c>
      <c r="U71" s="26"/>
      <c r="V71" s="27"/>
      <c r="W71" s="26"/>
      <c r="X71" s="27"/>
      <c r="Y71" s="28"/>
      <c r="Z71" s="29" t="s">
        <v>2205</v>
      </c>
      <c r="AA71" s="29" t="s">
        <v>2206</v>
      </c>
      <c r="AB71" s="28"/>
      <c r="AC71" s="28"/>
      <c r="AD71" s="28"/>
      <c r="AE71" s="28"/>
      <c r="AF71" s="28"/>
      <c r="AG71" s="28"/>
      <c r="AH71" s="24" t="s">
        <v>2207</v>
      </c>
      <c r="AI71" s="24" t="s">
        <v>2207</v>
      </c>
      <c r="AJ71" s="24" t="s">
        <v>2261</v>
      </c>
      <c r="AK71" s="24" t="s">
        <v>2264</v>
      </c>
    </row>
    <row r="72" spans="1:37" ht="17.25" customHeight="1" x14ac:dyDescent="0.3">
      <c r="A72" s="24" t="s">
        <v>2265</v>
      </c>
      <c r="B72" s="24" t="s">
        <v>2068</v>
      </c>
      <c r="C72" s="24" t="s">
        <v>2196</v>
      </c>
      <c r="D72" s="25" t="s">
        <v>2197</v>
      </c>
      <c r="E72" s="24" t="s">
        <v>2198</v>
      </c>
      <c r="F72" s="25" t="s">
        <v>2199</v>
      </c>
      <c r="G72" s="24" t="s">
        <v>2259</v>
      </c>
      <c r="H72" s="25" t="s">
        <v>2260</v>
      </c>
      <c r="I72" s="24" t="s">
        <v>2219</v>
      </c>
      <c r="J72" s="25" t="s">
        <v>2220</v>
      </c>
      <c r="K72" s="26"/>
      <c r="L72" s="27"/>
      <c r="M72" s="26"/>
      <c r="N72" s="27"/>
      <c r="O72" s="26"/>
      <c r="P72" s="27"/>
      <c r="Q72" s="26"/>
      <c r="R72" s="27"/>
      <c r="S72" s="24" t="s">
        <v>2090</v>
      </c>
      <c r="T72" s="25" t="s">
        <v>2204</v>
      </c>
      <c r="U72" s="26"/>
      <c r="V72" s="27"/>
      <c r="W72" s="26"/>
      <c r="X72" s="27"/>
      <c r="Y72" s="28"/>
      <c r="Z72" s="29" t="s">
        <v>2205</v>
      </c>
      <c r="AA72" s="29" t="s">
        <v>2206</v>
      </c>
      <c r="AB72" s="28"/>
      <c r="AC72" s="28"/>
      <c r="AD72" s="28"/>
      <c r="AE72" s="28"/>
      <c r="AF72" s="28"/>
      <c r="AG72" s="28"/>
      <c r="AH72" s="24" t="s">
        <v>2207</v>
      </c>
      <c r="AI72" s="24" t="s">
        <v>2207</v>
      </c>
      <c r="AJ72" s="24" t="s">
        <v>2261</v>
      </c>
      <c r="AK72" s="24" t="s">
        <v>2265</v>
      </c>
    </row>
    <row r="73" spans="1:37" ht="17.25" customHeight="1" x14ac:dyDescent="0.3">
      <c r="A73" s="24" t="s">
        <v>2266</v>
      </c>
      <c r="B73" s="24" t="s">
        <v>2068</v>
      </c>
      <c r="C73" s="24" t="s">
        <v>2196</v>
      </c>
      <c r="D73" s="25" t="s">
        <v>2197</v>
      </c>
      <c r="E73" s="24" t="s">
        <v>2198</v>
      </c>
      <c r="F73" s="25" t="s">
        <v>2199</v>
      </c>
      <c r="G73" s="24" t="s">
        <v>2259</v>
      </c>
      <c r="H73" s="25" t="s">
        <v>2260</v>
      </c>
      <c r="I73" s="24" t="s">
        <v>2222</v>
      </c>
      <c r="J73" s="25" t="s">
        <v>2223</v>
      </c>
      <c r="K73" s="26"/>
      <c r="L73" s="27"/>
      <c r="M73" s="26"/>
      <c r="N73" s="27"/>
      <c r="O73" s="26"/>
      <c r="P73" s="27"/>
      <c r="Q73" s="26"/>
      <c r="R73" s="27"/>
      <c r="S73" s="24" t="s">
        <v>2090</v>
      </c>
      <c r="T73" s="25" t="s">
        <v>2204</v>
      </c>
      <c r="U73" s="26"/>
      <c r="V73" s="27"/>
      <c r="W73" s="26"/>
      <c r="X73" s="27"/>
      <c r="Y73" s="28"/>
      <c r="Z73" s="29" t="s">
        <v>2205</v>
      </c>
      <c r="AA73" s="29" t="s">
        <v>2206</v>
      </c>
      <c r="AB73" s="28"/>
      <c r="AC73" s="28"/>
      <c r="AD73" s="28"/>
      <c r="AE73" s="28"/>
      <c r="AF73" s="28"/>
      <c r="AG73" s="28"/>
      <c r="AH73" s="24" t="s">
        <v>2207</v>
      </c>
      <c r="AI73" s="24" t="s">
        <v>2207</v>
      </c>
      <c r="AJ73" s="24" t="s">
        <v>2261</v>
      </c>
      <c r="AK73" s="24" t="s">
        <v>2266</v>
      </c>
    </row>
    <row r="74" spans="1:37" ht="17.25" customHeight="1" x14ac:dyDescent="0.3">
      <c r="A74" s="24" t="s">
        <v>2267</v>
      </c>
      <c r="B74" s="24" t="s">
        <v>2068</v>
      </c>
      <c r="C74" s="24" t="s">
        <v>2196</v>
      </c>
      <c r="D74" s="25" t="s">
        <v>2197</v>
      </c>
      <c r="E74" s="24" t="s">
        <v>2198</v>
      </c>
      <c r="F74" s="25" t="s">
        <v>2199</v>
      </c>
      <c r="G74" s="24" t="s">
        <v>2268</v>
      </c>
      <c r="H74" s="25" t="s">
        <v>2269</v>
      </c>
      <c r="I74" s="24" t="s">
        <v>2202</v>
      </c>
      <c r="J74" s="25" t="s">
        <v>2203</v>
      </c>
      <c r="K74" s="26"/>
      <c r="L74" s="27"/>
      <c r="M74" s="26"/>
      <c r="N74" s="27"/>
      <c r="O74" s="26"/>
      <c r="P74" s="27"/>
      <c r="Q74" s="26"/>
      <c r="R74" s="27"/>
      <c r="S74" s="24" t="s">
        <v>2090</v>
      </c>
      <c r="T74" s="25" t="s">
        <v>2204</v>
      </c>
      <c r="U74" s="26"/>
      <c r="V74" s="27"/>
      <c r="W74" s="26"/>
      <c r="X74" s="27"/>
      <c r="Y74" s="28"/>
      <c r="Z74" s="29" t="s">
        <v>2270</v>
      </c>
      <c r="AA74" s="29" t="s">
        <v>2206</v>
      </c>
      <c r="AB74" s="28"/>
      <c r="AC74" s="28"/>
      <c r="AD74" s="28"/>
      <c r="AE74" s="28"/>
      <c r="AF74" s="28"/>
      <c r="AG74" s="28"/>
      <c r="AH74" s="24" t="s">
        <v>2207</v>
      </c>
      <c r="AI74" s="24" t="s">
        <v>2207</v>
      </c>
      <c r="AJ74" s="24" t="s">
        <v>2271</v>
      </c>
      <c r="AK74" s="24" t="s">
        <v>2267</v>
      </c>
    </row>
    <row r="75" spans="1:37" ht="17.25" customHeight="1" x14ac:dyDescent="0.3">
      <c r="A75" s="24" t="s">
        <v>2272</v>
      </c>
      <c r="B75" s="24" t="s">
        <v>2068</v>
      </c>
      <c r="C75" s="24" t="s">
        <v>2196</v>
      </c>
      <c r="D75" s="25" t="s">
        <v>2197</v>
      </c>
      <c r="E75" s="24" t="s">
        <v>2198</v>
      </c>
      <c r="F75" s="25" t="s">
        <v>2199</v>
      </c>
      <c r="G75" s="24" t="s">
        <v>2273</v>
      </c>
      <c r="H75" s="25" t="s">
        <v>2274</v>
      </c>
      <c r="I75" s="24" t="s">
        <v>2202</v>
      </c>
      <c r="J75" s="25" t="s">
        <v>2203</v>
      </c>
      <c r="K75" s="26"/>
      <c r="L75" s="27"/>
      <c r="M75" s="26"/>
      <c r="N75" s="27"/>
      <c r="O75" s="26"/>
      <c r="P75" s="27"/>
      <c r="Q75" s="26"/>
      <c r="R75" s="27"/>
      <c r="S75" s="24" t="s">
        <v>2090</v>
      </c>
      <c r="T75" s="25" t="s">
        <v>2204</v>
      </c>
      <c r="U75" s="26"/>
      <c r="V75" s="27"/>
      <c r="W75" s="26"/>
      <c r="X75" s="27"/>
      <c r="Y75" s="28"/>
      <c r="Z75" s="28"/>
      <c r="AA75" s="29" t="s">
        <v>2206</v>
      </c>
      <c r="AB75" s="28"/>
      <c r="AC75" s="28"/>
      <c r="AD75" s="28"/>
      <c r="AE75" s="28"/>
      <c r="AF75" s="28"/>
      <c r="AG75" s="28"/>
      <c r="AH75" s="24" t="s">
        <v>2207</v>
      </c>
      <c r="AI75" s="24" t="s">
        <v>2207</v>
      </c>
      <c r="AJ75" s="24" t="s">
        <v>2275</v>
      </c>
      <c r="AK75" s="24" t="s">
        <v>2272</v>
      </c>
    </row>
    <row r="76" spans="1:37" ht="17.25" customHeight="1" x14ac:dyDescent="0.3">
      <c r="A76" s="24" t="s">
        <v>2276</v>
      </c>
      <c r="B76" s="24" t="s">
        <v>2068</v>
      </c>
      <c r="C76" s="24" t="s">
        <v>2196</v>
      </c>
      <c r="D76" s="25" t="s">
        <v>2197</v>
      </c>
      <c r="E76" s="24" t="s">
        <v>2198</v>
      </c>
      <c r="F76" s="25" t="s">
        <v>2199</v>
      </c>
      <c r="G76" s="24" t="s">
        <v>2277</v>
      </c>
      <c r="H76" s="25" t="s">
        <v>2278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2090</v>
      </c>
      <c r="T76" s="25" t="s">
        <v>2204</v>
      </c>
      <c r="U76" s="26"/>
      <c r="V76" s="27"/>
      <c r="W76" s="26"/>
      <c r="X76" s="27"/>
      <c r="Y76" s="28"/>
      <c r="Z76" s="29" t="s">
        <v>2205</v>
      </c>
      <c r="AA76" s="29" t="s">
        <v>2206</v>
      </c>
      <c r="AB76" s="28"/>
      <c r="AC76" s="28"/>
      <c r="AD76" s="28"/>
      <c r="AE76" s="28"/>
      <c r="AF76" s="28"/>
      <c r="AG76" s="28"/>
      <c r="AH76" s="24" t="s">
        <v>2207</v>
      </c>
      <c r="AI76" s="24" t="s">
        <v>2207</v>
      </c>
      <c r="AJ76" s="24" t="s">
        <v>2279</v>
      </c>
      <c r="AK76" s="24" t="s">
        <v>2276</v>
      </c>
    </row>
    <row r="77" spans="1:37" ht="17.25" customHeight="1" x14ac:dyDescent="0.3">
      <c r="A77" s="24" t="s">
        <v>2280</v>
      </c>
      <c r="B77" s="24" t="s">
        <v>2068</v>
      </c>
      <c r="C77" s="24" t="s">
        <v>2196</v>
      </c>
      <c r="D77" s="25" t="s">
        <v>2197</v>
      </c>
      <c r="E77" s="24" t="s">
        <v>2198</v>
      </c>
      <c r="F77" s="25" t="s">
        <v>2199</v>
      </c>
      <c r="G77" s="24" t="s">
        <v>2281</v>
      </c>
      <c r="H77" s="25" t="s">
        <v>2282</v>
      </c>
      <c r="I77" s="24" t="s">
        <v>2283</v>
      </c>
      <c r="J77" s="25" t="s">
        <v>2284</v>
      </c>
      <c r="K77" s="26"/>
      <c r="L77" s="27"/>
      <c r="M77" s="26"/>
      <c r="N77" s="27"/>
      <c r="O77" s="26"/>
      <c r="P77" s="27"/>
      <c r="Q77" s="26"/>
      <c r="R77" s="27"/>
      <c r="S77" s="24" t="s">
        <v>2090</v>
      </c>
      <c r="T77" s="25" t="s">
        <v>2204</v>
      </c>
      <c r="U77" s="26"/>
      <c r="V77" s="27"/>
      <c r="W77" s="26"/>
      <c r="X77" s="27"/>
      <c r="Y77" s="28"/>
      <c r="Z77" s="29" t="s">
        <v>2205</v>
      </c>
      <c r="AA77" s="29" t="s">
        <v>2206</v>
      </c>
      <c r="AB77" s="28"/>
      <c r="AC77" s="28"/>
      <c r="AD77" s="28"/>
      <c r="AE77" s="28"/>
      <c r="AF77" s="28"/>
      <c r="AG77" s="28"/>
      <c r="AH77" s="24" t="s">
        <v>2207</v>
      </c>
      <c r="AI77" s="24" t="s">
        <v>2207</v>
      </c>
      <c r="AJ77" s="24" t="s">
        <v>2285</v>
      </c>
      <c r="AK77" s="24" t="s">
        <v>2280</v>
      </c>
    </row>
    <row r="78" spans="1:37" ht="17.25" customHeight="1" x14ac:dyDescent="0.3">
      <c r="A78" s="24" t="s">
        <v>2286</v>
      </c>
      <c r="B78" s="24" t="s">
        <v>2068</v>
      </c>
      <c r="C78" s="24" t="s">
        <v>2196</v>
      </c>
      <c r="D78" s="25" t="s">
        <v>2197</v>
      </c>
      <c r="E78" s="24" t="s">
        <v>2198</v>
      </c>
      <c r="F78" s="25" t="s">
        <v>2199</v>
      </c>
      <c r="G78" s="24" t="s">
        <v>2281</v>
      </c>
      <c r="H78" s="25" t="s">
        <v>2282</v>
      </c>
      <c r="I78" s="24" t="s">
        <v>2287</v>
      </c>
      <c r="J78" s="25" t="s">
        <v>2288</v>
      </c>
      <c r="K78" s="26"/>
      <c r="L78" s="27"/>
      <c r="M78" s="26"/>
      <c r="N78" s="27"/>
      <c r="O78" s="26"/>
      <c r="P78" s="27"/>
      <c r="Q78" s="26"/>
      <c r="R78" s="27"/>
      <c r="S78" s="24" t="s">
        <v>2090</v>
      </c>
      <c r="T78" s="25" t="s">
        <v>2204</v>
      </c>
      <c r="U78" s="26"/>
      <c r="V78" s="27"/>
      <c r="W78" s="26"/>
      <c r="X78" s="27"/>
      <c r="Y78" s="28"/>
      <c r="Z78" s="29" t="s">
        <v>2205</v>
      </c>
      <c r="AA78" s="29" t="s">
        <v>2206</v>
      </c>
      <c r="AB78" s="28"/>
      <c r="AC78" s="28"/>
      <c r="AD78" s="28"/>
      <c r="AE78" s="28"/>
      <c r="AF78" s="28"/>
      <c r="AG78" s="28"/>
      <c r="AH78" s="24" t="s">
        <v>2207</v>
      </c>
      <c r="AI78" s="24" t="s">
        <v>2207</v>
      </c>
      <c r="AJ78" s="24" t="s">
        <v>2285</v>
      </c>
      <c r="AK78" s="24" t="s">
        <v>2286</v>
      </c>
    </row>
    <row r="79" spans="1:37" ht="17.25" customHeight="1" x14ac:dyDescent="0.3">
      <c r="A79" s="24" t="s">
        <v>2289</v>
      </c>
      <c r="B79" s="24" t="s">
        <v>2068</v>
      </c>
      <c r="C79" s="24" t="s">
        <v>2196</v>
      </c>
      <c r="D79" s="25" t="s">
        <v>2197</v>
      </c>
      <c r="E79" s="24" t="s">
        <v>2198</v>
      </c>
      <c r="F79" s="25" t="s">
        <v>2199</v>
      </c>
      <c r="G79" s="24" t="s">
        <v>2281</v>
      </c>
      <c r="H79" s="25" t="s">
        <v>2282</v>
      </c>
      <c r="I79" s="24" t="s">
        <v>2290</v>
      </c>
      <c r="J79" s="25" t="s">
        <v>2291</v>
      </c>
      <c r="K79" s="26"/>
      <c r="L79" s="27"/>
      <c r="M79" s="26"/>
      <c r="N79" s="27"/>
      <c r="O79" s="26"/>
      <c r="P79" s="27"/>
      <c r="Q79" s="26"/>
      <c r="R79" s="27"/>
      <c r="S79" s="24" t="s">
        <v>2090</v>
      </c>
      <c r="T79" s="25" t="s">
        <v>2204</v>
      </c>
      <c r="U79" s="26"/>
      <c r="V79" s="27"/>
      <c r="W79" s="26"/>
      <c r="X79" s="27"/>
      <c r="Y79" s="28"/>
      <c r="Z79" s="29" t="s">
        <v>2205</v>
      </c>
      <c r="AA79" s="29" t="s">
        <v>2206</v>
      </c>
      <c r="AB79" s="28"/>
      <c r="AC79" s="28"/>
      <c r="AD79" s="28"/>
      <c r="AE79" s="28"/>
      <c r="AF79" s="28"/>
      <c r="AG79" s="28"/>
      <c r="AH79" s="24" t="s">
        <v>2207</v>
      </c>
      <c r="AI79" s="24" t="s">
        <v>2207</v>
      </c>
      <c r="AJ79" s="24" t="s">
        <v>2285</v>
      </c>
      <c r="AK79" s="24" t="s">
        <v>2289</v>
      </c>
    </row>
    <row r="80" spans="1:37" ht="17.25" customHeight="1" x14ac:dyDescent="0.3">
      <c r="A80" s="24" t="s">
        <v>2292</v>
      </c>
      <c r="B80" s="24" t="s">
        <v>2068</v>
      </c>
      <c r="C80" s="24" t="s">
        <v>2196</v>
      </c>
      <c r="D80" s="25" t="s">
        <v>2197</v>
      </c>
      <c r="E80" s="24" t="s">
        <v>2198</v>
      </c>
      <c r="F80" s="25" t="s">
        <v>2199</v>
      </c>
      <c r="G80" s="24" t="s">
        <v>2281</v>
      </c>
      <c r="H80" s="25" t="s">
        <v>2282</v>
      </c>
      <c r="I80" s="24" t="s">
        <v>2293</v>
      </c>
      <c r="J80" s="25" t="s">
        <v>2294</v>
      </c>
      <c r="K80" s="26"/>
      <c r="L80" s="27"/>
      <c r="M80" s="26"/>
      <c r="N80" s="27"/>
      <c r="O80" s="26"/>
      <c r="P80" s="27"/>
      <c r="Q80" s="26"/>
      <c r="R80" s="27"/>
      <c r="S80" s="24" t="s">
        <v>2090</v>
      </c>
      <c r="T80" s="25" t="s">
        <v>2204</v>
      </c>
      <c r="U80" s="26"/>
      <c r="V80" s="27"/>
      <c r="W80" s="26"/>
      <c r="X80" s="27"/>
      <c r="Y80" s="28"/>
      <c r="Z80" s="29" t="s">
        <v>2205</v>
      </c>
      <c r="AA80" s="29" t="s">
        <v>2206</v>
      </c>
      <c r="AB80" s="28"/>
      <c r="AC80" s="28"/>
      <c r="AD80" s="28"/>
      <c r="AE80" s="28"/>
      <c r="AF80" s="28"/>
      <c r="AG80" s="28"/>
      <c r="AH80" s="24" t="s">
        <v>2207</v>
      </c>
      <c r="AI80" s="24" t="s">
        <v>2207</v>
      </c>
      <c r="AJ80" s="24" t="s">
        <v>2285</v>
      </c>
      <c r="AK80" s="24" t="s">
        <v>2292</v>
      </c>
    </row>
    <row r="81" spans="1:37" ht="17.25" customHeight="1" x14ac:dyDescent="0.3">
      <c r="A81" s="24" t="s">
        <v>2295</v>
      </c>
      <c r="B81" s="24" t="s">
        <v>2068</v>
      </c>
      <c r="C81" s="24" t="s">
        <v>2196</v>
      </c>
      <c r="D81" s="25" t="s">
        <v>2197</v>
      </c>
      <c r="E81" s="24" t="s">
        <v>2198</v>
      </c>
      <c r="F81" s="25" t="s">
        <v>2199</v>
      </c>
      <c r="G81" s="24" t="s">
        <v>2281</v>
      </c>
      <c r="H81" s="25" t="s">
        <v>2282</v>
      </c>
      <c r="I81" s="24" t="s">
        <v>2296</v>
      </c>
      <c r="J81" s="25" t="s">
        <v>2297</v>
      </c>
      <c r="K81" s="26"/>
      <c r="L81" s="27"/>
      <c r="M81" s="26"/>
      <c r="N81" s="27"/>
      <c r="O81" s="26"/>
      <c r="P81" s="27"/>
      <c r="Q81" s="26"/>
      <c r="R81" s="27"/>
      <c r="S81" s="24" t="s">
        <v>2090</v>
      </c>
      <c r="T81" s="25" t="s">
        <v>2204</v>
      </c>
      <c r="U81" s="26"/>
      <c r="V81" s="27"/>
      <c r="W81" s="26"/>
      <c r="X81" s="27"/>
      <c r="Y81" s="28"/>
      <c r="Z81" s="29" t="s">
        <v>2205</v>
      </c>
      <c r="AA81" s="29" t="s">
        <v>2206</v>
      </c>
      <c r="AB81" s="28"/>
      <c r="AC81" s="28"/>
      <c r="AD81" s="28"/>
      <c r="AE81" s="28"/>
      <c r="AF81" s="28"/>
      <c r="AG81" s="28"/>
      <c r="AH81" s="24" t="s">
        <v>2207</v>
      </c>
      <c r="AI81" s="24" t="s">
        <v>2207</v>
      </c>
      <c r="AJ81" s="24" t="s">
        <v>2285</v>
      </c>
      <c r="AK81" s="24" t="s">
        <v>2295</v>
      </c>
    </row>
    <row r="82" spans="1:37" ht="17.25" customHeight="1" x14ac:dyDescent="0.3">
      <c r="A82" s="24" t="s">
        <v>2298</v>
      </c>
      <c r="B82" s="24" t="s">
        <v>2068</v>
      </c>
      <c r="C82" s="24" t="s">
        <v>2196</v>
      </c>
      <c r="D82" s="25" t="s">
        <v>2197</v>
      </c>
      <c r="E82" s="24" t="s">
        <v>2198</v>
      </c>
      <c r="F82" s="25" t="s">
        <v>2199</v>
      </c>
      <c r="G82" s="24" t="s">
        <v>2281</v>
      </c>
      <c r="H82" s="25" t="s">
        <v>2282</v>
      </c>
      <c r="I82" s="24" t="s">
        <v>2299</v>
      </c>
      <c r="J82" s="25" t="s">
        <v>2300</v>
      </c>
      <c r="K82" s="26"/>
      <c r="L82" s="27"/>
      <c r="M82" s="26"/>
      <c r="N82" s="27"/>
      <c r="O82" s="26"/>
      <c r="P82" s="27"/>
      <c r="Q82" s="26"/>
      <c r="R82" s="27"/>
      <c r="S82" s="24" t="s">
        <v>2090</v>
      </c>
      <c r="T82" s="25" t="s">
        <v>2204</v>
      </c>
      <c r="U82" s="26"/>
      <c r="V82" s="27"/>
      <c r="W82" s="26"/>
      <c r="X82" s="27"/>
      <c r="Y82" s="28"/>
      <c r="Z82" s="29" t="s">
        <v>2205</v>
      </c>
      <c r="AA82" s="29" t="s">
        <v>2206</v>
      </c>
      <c r="AB82" s="28"/>
      <c r="AC82" s="28"/>
      <c r="AD82" s="28"/>
      <c r="AE82" s="28"/>
      <c r="AF82" s="28"/>
      <c r="AG82" s="28"/>
      <c r="AH82" s="24" t="s">
        <v>2207</v>
      </c>
      <c r="AI82" s="24" t="s">
        <v>2207</v>
      </c>
      <c r="AJ82" s="24" t="s">
        <v>2285</v>
      </c>
      <c r="AK82" s="24" t="s">
        <v>2298</v>
      </c>
    </row>
    <row r="83" spans="1:37" ht="17.25" customHeight="1" x14ac:dyDescent="0.3">
      <c r="A83" s="24" t="s">
        <v>2301</v>
      </c>
      <c r="B83" s="24" t="s">
        <v>2068</v>
      </c>
      <c r="C83" s="24" t="s">
        <v>2196</v>
      </c>
      <c r="D83" s="25" t="s">
        <v>2197</v>
      </c>
      <c r="E83" s="24" t="s">
        <v>2198</v>
      </c>
      <c r="F83" s="25" t="s">
        <v>2199</v>
      </c>
      <c r="G83" s="24" t="s">
        <v>2281</v>
      </c>
      <c r="H83" s="25" t="s">
        <v>2282</v>
      </c>
      <c r="I83" s="24" t="s">
        <v>2302</v>
      </c>
      <c r="J83" s="25" t="s">
        <v>2303</v>
      </c>
      <c r="K83" s="26"/>
      <c r="L83" s="27"/>
      <c r="M83" s="26"/>
      <c r="N83" s="27"/>
      <c r="O83" s="26"/>
      <c r="P83" s="27"/>
      <c r="Q83" s="26"/>
      <c r="R83" s="27"/>
      <c r="S83" s="24" t="s">
        <v>2090</v>
      </c>
      <c r="T83" s="25" t="s">
        <v>2204</v>
      </c>
      <c r="U83" s="26"/>
      <c r="V83" s="27"/>
      <c r="W83" s="26"/>
      <c r="X83" s="27"/>
      <c r="Y83" s="28"/>
      <c r="Z83" s="29" t="s">
        <v>2205</v>
      </c>
      <c r="AA83" s="29" t="s">
        <v>2206</v>
      </c>
      <c r="AB83" s="28"/>
      <c r="AC83" s="28"/>
      <c r="AD83" s="28"/>
      <c r="AE83" s="28"/>
      <c r="AF83" s="28"/>
      <c r="AG83" s="28"/>
      <c r="AH83" s="24" t="s">
        <v>2207</v>
      </c>
      <c r="AI83" s="24" t="s">
        <v>2207</v>
      </c>
      <c r="AJ83" s="24" t="s">
        <v>2285</v>
      </c>
      <c r="AK83" s="24" t="s">
        <v>2301</v>
      </c>
    </row>
    <row r="84" spans="1:37" ht="17.25" customHeight="1" x14ac:dyDescent="0.3">
      <c r="A84" s="24" t="s">
        <v>2304</v>
      </c>
      <c r="B84" s="24" t="s">
        <v>2068</v>
      </c>
      <c r="C84" s="24" t="s">
        <v>2196</v>
      </c>
      <c r="D84" s="25" t="s">
        <v>2197</v>
      </c>
      <c r="E84" s="24" t="s">
        <v>2305</v>
      </c>
      <c r="F84" s="25" t="s">
        <v>2306</v>
      </c>
      <c r="G84" s="24" t="s">
        <v>2200</v>
      </c>
      <c r="H84" s="25" t="s">
        <v>2201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2205</v>
      </c>
      <c r="AA84" s="28"/>
      <c r="AB84" s="28"/>
      <c r="AC84" s="28"/>
      <c r="AD84" s="28"/>
      <c r="AE84" s="28"/>
      <c r="AF84" s="28"/>
      <c r="AG84" s="28"/>
      <c r="AH84" s="24" t="s">
        <v>2307</v>
      </c>
      <c r="AI84" s="24" t="s">
        <v>2307</v>
      </c>
      <c r="AJ84" s="24" t="s">
        <v>2308</v>
      </c>
      <c r="AK84" s="24" t="s">
        <v>2304</v>
      </c>
    </row>
    <row r="85" spans="1:37" ht="17.25" customHeight="1" x14ac:dyDescent="0.3">
      <c r="A85" s="24" t="s">
        <v>2309</v>
      </c>
      <c r="B85" s="24" t="s">
        <v>2068</v>
      </c>
      <c r="C85" s="24" t="s">
        <v>2196</v>
      </c>
      <c r="D85" s="25" t="s">
        <v>2197</v>
      </c>
      <c r="E85" s="24" t="s">
        <v>2305</v>
      </c>
      <c r="F85" s="25" t="s">
        <v>2306</v>
      </c>
      <c r="G85" s="24" t="s">
        <v>2225</v>
      </c>
      <c r="H85" s="25" t="s">
        <v>2226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2227</v>
      </c>
      <c r="AA85" s="28"/>
      <c r="AB85" s="28"/>
      <c r="AC85" s="28"/>
      <c r="AD85" s="28"/>
      <c r="AE85" s="28"/>
      <c r="AF85" s="28"/>
      <c r="AG85" s="28"/>
      <c r="AH85" s="24" t="s">
        <v>2307</v>
      </c>
      <c r="AI85" s="24" t="s">
        <v>2307</v>
      </c>
      <c r="AJ85" s="24" t="s">
        <v>2310</v>
      </c>
      <c r="AK85" s="24" t="s">
        <v>2309</v>
      </c>
    </row>
    <row r="86" spans="1:37" ht="17.25" customHeight="1" x14ac:dyDescent="0.3">
      <c r="A86" s="24" t="s">
        <v>2311</v>
      </c>
      <c r="B86" s="24" t="s">
        <v>2068</v>
      </c>
      <c r="C86" s="24" t="s">
        <v>2196</v>
      </c>
      <c r="D86" s="25" t="s">
        <v>2197</v>
      </c>
      <c r="E86" s="24" t="s">
        <v>2305</v>
      </c>
      <c r="F86" s="25" t="s">
        <v>2306</v>
      </c>
      <c r="G86" s="24" t="s">
        <v>2232</v>
      </c>
      <c r="H86" s="25" t="s">
        <v>2233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2205</v>
      </c>
      <c r="AA86" s="28"/>
      <c r="AB86" s="28"/>
      <c r="AC86" s="28"/>
      <c r="AD86" s="28"/>
      <c r="AE86" s="28"/>
      <c r="AF86" s="28"/>
      <c r="AG86" s="28"/>
      <c r="AH86" s="24" t="s">
        <v>2307</v>
      </c>
      <c r="AI86" s="24" t="s">
        <v>2307</v>
      </c>
      <c r="AJ86" s="24" t="s">
        <v>2312</v>
      </c>
      <c r="AK86" s="24" t="s">
        <v>2311</v>
      </c>
    </row>
    <row r="87" spans="1:37" ht="17.25" customHeight="1" x14ac:dyDescent="0.3">
      <c r="A87" s="24" t="s">
        <v>2313</v>
      </c>
      <c r="B87" s="24" t="s">
        <v>2068</v>
      </c>
      <c r="C87" s="24" t="s">
        <v>2196</v>
      </c>
      <c r="D87" s="25" t="s">
        <v>2197</v>
      </c>
      <c r="E87" s="24" t="s">
        <v>2305</v>
      </c>
      <c r="F87" s="25" t="s">
        <v>2306</v>
      </c>
      <c r="G87" s="24" t="s">
        <v>2241</v>
      </c>
      <c r="H87" s="25" t="s">
        <v>2242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2205</v>
      </c>
      <c r="AA87" s="28"/>
      <c r="AB87" s="28"/>
      <c r="AC87" s="28"/>
      <c r="AD87" s="28"/>
      <c r="AE87" s="28"/>
      <c r="AF87" s="28"/>
      <c r="AG87" s="28"/>
      <c r="AH87" s="24" t="s">
        <v>2307</v>
      </c>
      <c r="AI87" s="24" t="s">
        <v>2307</v>
      </c>
      <c r="AJ87" s="24" t="s">
        <v>2314</v>
      </c>
      <c r="AK87" s="24" t="s">
        <v>2313</v>
      </c>
    </row>
    <row r="88" spans="1:37" ht="17.25" customHeight="1" x14ac:dyDescent="0.3">
      <c r="A88" s="24" t="s">
        <v>2315</v>
      </c>
      <c r="B88" s="24" t="s">
        <v>2068</v>
      </c>
      <c r="C88" s="24" t="s">
        <v>2196</v>
      </c>
      <c r="D88" s="25" t="s">
        <v>2197</v>
      </c>
      <c r="E88" s="24" t="s">
        <v>2305</v>
      </c>
      <c r="F88" s="25" t="s">
        <v>2306</v>
      </c>
      <c r="G88" s="24" t="s">
        <v>2250</v>
      </c>
      <c r="H88" s="25" t="s">
        <v>2251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2205</v>
      </c>
      <c r="AA88" s="28"/>
      <c r="AB88" s="28"/>
      <c r="AC88" s="28"/>
      <c r="AD88" s="28"/>
      <c r="AE88" s="28"/>
      <c r="AF88" s="28"/>
      <c r="AG88" s="28"/>
      <c r="AH88" s="24" t="s">
        <v>2307</v>
      </c>
      <c r="AI88" s="24" t="s">
        <v>2307</v>
      </c>
      <c r="AJ88" s="24" t="s">
        <v>2316</v>
      </c>
      <c r="AK88" s="24" t="s">
        <v>2315</v>
      </c>
    </row>
    <row r="89" spans="1:37" ht="17.25" customHeight="1" x14ac:dyDescent="0.3">
      <c r="A89" s="24" t="s">
        <v>2317</v>
      </c>
      <c r="B89" s="24" t="s">
        <v>2068</v>
      </c>
      <c r="C89" s="24" t="s">
        <v>2196</v>
      </c>
      <c r="D89" s="25" t="s">
        <v>2197</v>
      </c>
      <c r="E89" s="24" t="s">
        <v>2305</v>
      </c>
      <c r="F89" s="25" t="s">
        <v>2306</v>
      </c>
      <c r="G89" s="24" t="s">
        <v>2259</v>
      </c>
      <c r="H89" s="25" t="s">
        <v>2260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2205</v>
      </c>
      <c r="AA89" s="28"/>
      <c r="AB89" s="28"/>
      <c r="AC89" s="28"/>
      <c r="AD89" s="28"/>
      <c r="AE89" s="28"/>
      <c r="AF89" s="28"/>
      <c r="AG89" s="28"/>
      <c r="AH89" s="24" t="s">
        <v>2307</v>
      </c>
      <c r="AI89" s="24" t="s">
        <v>2307</v>
      </c>
      <c r="AJ89" s="24" t="s">
        <v>2318</v>
      </c>
      <c r="AK89" s="24" t="s">
        <v>2317</v>
      </c>
    </row>
    <row r="90" spans="1:37" ht="17.25" customHeight="1" x14ac:dyDescent="0.3">
      <c r="A90" s="24" t="s">
        <v>2319</v>
      </c>
      <c r="B90" s="24" t="s">
        <v>2068</v>
      </c>
      <c r="C90" s="24" t="s">
        <v>2196</v>
      </c>
      <c r="D90" s="25" t="s">
        <v>2197</v>
      </c>
      <c r="E90" s="24" t="s">
        <v>2305</v>
      </c>
      <c r="F90" s="25" t="s">
        <v>2306</v>
      </c>
      <c r="G90" s="24" t="s">
        <v>2268</v>
      </c>
      <c r="H90" s="25" t="s">
        <v>2269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2270</v>
      </c>
      <c r="AA90" s="28"/>
      <c r="AB90" s="28"/>
      <c r="AC90" s="28"/>
      <c r="AD90" s="28"/>
      <c r="AE90" s="28"/>
      <c r="AF90" s="28"/>
      <c r="AG90" s="28"/>
      <c r="AH90" s="24" t="s">
        <v>2307</v>
      </c>
      <c r="AI90" s="24" t="s">
        <v>2307</v>
      </c>
      <c r="AJ90" s="24" t="s">
        <v>2320</v>
      </c>
      <c r="AK90" s="24" t="s">
        <v>2319</v>
      </c>
    </row>
    <row r="91" spans="1:37" ht="17.25" customHeight="1" x14ac:dyDescent="0.3">
      <c r="A91" s="24" t="s">
        <v>2321</v>
      </c>
      <c r="B91" s="24" t="s">
        <v>2068</v>
      </c>
      <c r="C91" s="24" t="s">
        <v>2196</v>
      </c>
      <c r="D91" s="25" t="s">
        <v>2197</v>
      </c>
      <c r="E91" s="24" t="s">
        <v>2305</v>
      </c>
      <c r="F91" s="25" t="s">
        <v>2306</v>
      </c>
      <c r="G91" s="24" t="s">
        <v>2273</v>
      </c>
      <c r="H91" s="25" t="s">
        <v>2274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2307</v>
      </c>
      <c r="AI91" s="24" t="s">
        <v>2307</v>
      </c>
      <c r="AJ91" s="24" t="s">
        <v>2322</v>
      </c>
      <c r="AK91" s="24" t="s">
        <v>2321</v>
      </c>
    </row>
    <row r="92" spans="1:37" ht="17.25" customHeight="1" x14ac:dyDescent="0.3">
      <c r="A92" s="24" t="s">
        <v>2323</v>
      </c>
      <c r="B92" s="24" t="s">
        <v>2068</v>
      </c>
      <c r="C92" s="24" t="s">
        <v>2196</v>
      </c>
      <c r="D92" s="25" t="s">
        <v>2197</v>
      </c>
      <c r="E92" s="24" t="s">
        <v>2305</v>
      </c>
      <c r="F92" s="25" t="s">
        <v>2306</v>
      </c>
      <c r="G92" s="24" t="s">
        <v>2277</v>
      </c>
      <c r="H92" s="25" t="s">
        <v>2278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2205</v>
      </c>
      <c r="AA92" s="28"/>
      <c r="AB92" s="28"/>
      <c r="AC92" s="28"/>
      <c r="AD92" s="28"/>
      <c r="AE92" s="28"/>
      <c r="AF92" s="28"/>
      <c r="AG92" s="28"/>
      <c r="AH92" s="24" t="s">
        <v>2307</v>
      </c>
      <c r="AI92" s="24" t="s">
        <v>2307</v>
      </c>
      <c r="AJ92" s="24" t="s">
        <v>2324</v>
      </c>
      <c r="AK92" s="24" t="s">
        <v>2323</v>
      </c>
    </row>
    <row r="93" spans="1:37" ht="17.25" customHeight="1" x14ac:dyDescent="0.3">
      <c r="A93" s="24" t="s">
        <v>2325</v>
      </c>
      <c r="B93" s="24" t="s">
        <v>2068</v>
      </c>
      <c r="C93" s="24" t="s">
        <v>2196</v>
      </c>
      <c r="D93" s="25" t="s">
        <v>2197</v>
      </c>
      <c r="E93" s="24" t="s">
        <v>2305</v>
      </c>
      <c r="F93" s="25" t="s">
        <v>2306</v>
      </c>
      <c r="G93" s="24" t="s">
        <v>2281</v>
      </c>
      <c r="H93" s="25" t="s">
        <v>2282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2205</v>
      </c>
      <c r="AA93" s="28"/>
      <c r="AB93" s="28"/>
      <c r="AC93" s="28"/>
      <c r="AD93" s="28"/>
      <c r="AE93" s="28"/>
      <c r="AF93" s="28"/>
      <c r="AG93" s="28"/>
      <c r="AH93" s="24" t="s">
        <v>2307</v>
      </c>
      <c r="AI93" s="24" t="s">
        <v>2307</v>
      </c>
      <c r="AJ93" s="24" t="s">
        <v>2326</v>
      </c>
      <c r="AK93" s="24" t="s">
        <v>2325</v>
      </c>
    </row>
    <row r="94" spans="1:37" ht="17.25" customHeight="1" x14ac:dyDescent="0.3">
      <c r="A94" s="24" t="s">
        <v>2327</v>
      </c>
      <c r="B94" s="24" t="s">
        <v>2068</v>
      </c>
      <c r="C94" s="24" t="s">
        <v>2196</v>
      </c>
      <c r="D94" s="25" t="s">
        <v>2197</v>
      </c>
      <c r="E94" s="24" t="s">
        <v>2328</v>
      </c>
      <c r="F94" s="25" t="s">
        <v>2329</v>
      </c>
      <c r="G94" s="24" t="s">
        <v>2330</v>
      </c>
      <c r="H94" s="25" t="s">
        <v>2331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2307</v>
      </c>
      <c r="AI94" s="24" t="s">
        <v>2307</v>
      </c>
      <c r="AJ94" s="24" t="s">
        <v>2332</v>
      </c>
      <c r="AK94" s="24" t="s">
        <v>2327</v>
      </c>
    </row>
    <row r="95" spans="1:37" ht="17.25" customHeight="1" x14ac:dyDescent="0.3">
      <c r="A95" s="24" t="s">
        <v>2333</v>
      </c>
      <c r="B95" s="24" t="s">
        <v>2068</v>
      </c>
      <c r="C95" s="24" t="s">
        <v>2196</v>
      </c>
      <c r="D95" s="25" t="s">
        <v>2197</v>
      </c>
      <c r="E95" s="24" t="s">
        <v>2328</v>
      </c>
      <c r="F95" s="25" t="s">
        <v>2329</v>
      </c>
      <c r="G95" s="24" t="s">
        <v>2334</v>
      </c>
      <c r="H95" s="25" t="s">
        <v>2335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2307</v>
      </c>
      <c r="AI95" s="24" t="s">
        <v>2307</v>
      </c>
      <c r="AJ95" s="24" t="s">
        <v>2336</v>
      </c>
      <c r="AK95" s="24" t="s">
        <v>2333</v>
      </c>
    </row>
    <row r="96" spans="1:37" ht="17.25" customHeight="1" x14ac:dyDescent="0.3">
      <c r="A96" s="24" t="s">
        <v>2337</v>
      </c>
      <c r="B96" s="24" t="s">
        <v>2068</v>
      </c>
      <c r="C96" s="24" t="s">
        <v>2196</v>
      </c>
      <c r="D96" s="25" t="s">
        <v>2197</v>
      </c>
      <c r="E96" s="24" t="s">
        <v>2328</v>
      </c>
      <c r="F96" s="25" t="s">
        <v>2329</v>
      </c>
      <c r="G96" s="24" t="s">
        <v>2338</v>
      </c>
      <c r="H96" s="25" t="s">
        <v>2339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2307</v>
      </c>
      <c r="AI96" s="24" t="s">
        <v>2307</v>
      </c>
      <c r="AJ96" s="24" t="s">
        <v>2340</v>
      </c>
      <c r="AK96" s="24" t="s">
        <v>2337</v>
      </c>
    </row>
    <row r="97" spans="1:37" ht="17.25" customHeight="1" x14ac:dyDescent="0.3">
      <c r="A97" s="24" t="s">
        <v>2341</v>
      </c>
      <c r="B97" s="24" t="s">
        <v>2068</v>
      </c>
      <c r="C97" s="24" t="s">
        <v>2196</v>
      </c>
      <c r="D97" s="25" t="s">
        <v>2197</v>
      </c>
      <c r="E97" s="24" t="s">
        <v>2328</v>
      </c>
      <c r="F97" s="25" t="s">
        <v>2329</v>
      </c>
      <c r="G97" s="24" t="s">
        <v>2342</v>
      </c>
      <c r="H97" s="25" t="s">
        <v>2343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2307</v>
      </c>
      <c r="AI97" s="24" t="s">
        <v>2307</v>
      </c>
      <c r="AJ97" s="24" t="s">
        <v>2344</v>
      </c>
      <c r="AK97" s="24" t="s">
        <v>2341</v>
      </c>
    </row>
    <row r="98" spans="1:37" ht="17.25" customHeight="1" x14ac:dyDescent="0.3">
      <c r="A98" s="24" t="s">
        <v>2345</v>
      </c>
      <c r="B98" s="24" t="s">
        <v>2068</v>
      </c>
      <c r="C98" s="24" t="s">
        <v>2196</v>
      </c>
      <c r="D98" s="25" t="s">
        <v>2197</v>
      </c>
      <c r="E98" s="24" t="s">
        <v>2328</v>
      </c>
      <c r="F98" s="25" t="s">
        <v>2329</v>
      </c>
      <c r="G98" s="24" t="s">
        <v>2346</v>
      </c>
      <c r="H98" s="25" t="s">
        <v>2347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2307</v>
      </c>
      <c r="AI98" s="24" t="s">
        <v>2307</v>
      </c>
      <c r="AJ98" s="24" t="s">
        <v>2348</v>
      </c>
      <c r="AK98" s="24" t="s">
        <v>2345</v>
      </c>
    </row>
    <row r="99" spans="1:37" ht="17.25" customHeight="1" x14ac:dyDescent="0.3">
      <c r="A99" s="24" t="s">
        <v>2349</v>
      </c>
      <c r="B99" s="24" t="s">
        <v>2068</v>
      </c>
      <c r="C99" s="24" t="s">
        <v>2350</v>
      </c>
      <c r="D99" s="25" t="s">
        <v>2351</v>
      </c>
      <c r="E99" s="24" t="s">
        <v>2352</v>
      </c>
      <c r="F99" s="25" t="s">
        <v>2353</v>
      </c>
      <c r="G99" s="24" t="s">
        <v>2354</v>
      </c>
      <c r="H99" s="25" t="s">
        <v>2355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2356</v>
      </c>
      <c r="X99" s="25" t="s">
        <v>2357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2307</v>
      </c>
      <c r="AI99" s="24" t="s">
        <v>2307</v>
      </c>
      <c r="AJ99" s="24" t="s">
        <v>2358</v>
      </c>
      <c r="AK99" s="24" t="s">
        <v>2349</v>
      </c>
    </row>
    <row r="100" spans="1:37" ht="17.25" customHeight="1" x14ac:dyDescent="0.3">
      <c r="A100" s="24" t="s">
        <v>2359</v>
      </c>
      <c r="B100" s="24" t="s">
        <v>2068</v>
      </c>
      <c r="C100" s="24" t="s">
        <v>2350</v>
      </c>
      <c r="D100" s="25" t="s">
        <v>2351</v>
      </c>
      <c r="E100" s="24" t="s">
        <v>2352</v>
      </c>
      <c r="F100" s="25" t="s">
        <v>2353</v>
      </c>
      <c r="G100" s="24" t="s">
        <v>2354</v>
      </c>
      <c r="H100" s="25" t="s">
        <v>2355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2360</v>
      </c>
      <c r="X100" s="25" t="s">
        <v>2361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2307</v>
      </c>
      <c r="AI100" s="24" t="s">
        <v>2307</v>
      </c>
      <c r="AJ100" s="24" t="s">
        <v>2358</v>
      </c>
      <c r="AK100" s="24" t="s">
        <v>2359</v>
      </c>
    </row>
    <row r="101" spans="1:37" ht="17.25" customHeight="1" x14ac:dyDescent="0.3">
      <c r="A101" s="24" t="s">
        <v>2362</v>
      </c>
      <c r="B101" s="24" t="s">
        <v>2068</v>
      </c>
      <c r="C101" s="24" t="s">
        <v>2350</v>
      </c>
      <c r="D101" s="25" t="s">
        <v>2351</v>
      </c>
      <c r="E101" s="24" t="s">
        <v>2352</v>
      </c>
      <c r="F101" s="25" t="s">
        <v>2353</v>
      </c>
      <c r="G101" s="24" t="s">
        <v>2354</v>
      </c>
      <c r="H101" s="25" t="s">
        <v>2355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2363</v>
      </c>
      <c r="X101" s="25" t="s">
        <v>2364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2307</v>
      </c>
      <c r="AI101" s="24" t="s">
        <v>2307</v>
      </c>
      <c r="AJ101" s="24" t="s">
        <v>2358</v>
      </c>
      <c r="AK101" s="24" t="s">
        <v>2362</v>
      </c>
    </row>
    <row r="102" spans="1:37" ht="17.25" customHeight="1" x14ac:dyDescent="0.3">
      <c r="A102" s="24" t="s">
        <v>2365</v>
      </c>
      <c r="B102" s="24" t="s">
        <v>2068</v>
      </c>
      <c r="C102" s="24" t="s">
        <v>2350</v>
      </c>
      <c r="D102" s="25" t="s">
        <v>2351</v>
      </c>
      <c r="E102" s="24" t="s">
        <v>2352</v>
      </c>
      <c r="F102" s="25" t="s">
        <v>2353</v>
      </c>
      <c r="G102" s="24" t="s">
        <v>2354</v>
      </c>
      <c r="H102" s="25" t="s">
        <v>2355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2366</v>
      </c>
      <c r="X102" s="25" t="s">
        <v>2367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2307</v>
      </c>
      <c r="AI102" s="24" t="s">
        <v>2307</v>
      </c>
      <c r="AJ102" s="24" t="s">
        <v>2358</v>
      </c>
      <c r="AK102" s="24" t="s">
        <v>2365</v>
      </c>
    </row>
    <row r="103" spans="1:37" ht="17.25" customHeight="1" x14ac:dyDescent="0.3">
      <c r="A103" s="24" t="s">
        <v>2368</v>
      </c>
      <c r="B103" s="24" t="s">
        <v>2068</v>
      </c>
      <c r="C103" s="24" t="s">
        <v>2350</v>
      </c>
      <c r="D103" s="25" t="s">
        <v>2351</v>
      </c>
      <c r="E103" s="24" t="s">
        <v>2352</v>
      </c>
      <c r="F103" s="25" t="s">
        <v>2353</v>
      </c>
      <c r="G103" s="24" t="s">
        <v>2354</v>
      </c>
      <c r="H103" s="25" t="s">
        <v>2355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2369</v>
      </c>
      <c r="X103" s="25" t="s">
        <v>2370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2307</v>
      </c>
      <c r="AI103" s="24" t="s">
        <v>2307</v>
      </c>
      <c r="AJ103" s="24" t="s">
        <v>2358</v>
      </c>
      <c r="AK103" s="24" t="s">
        <v>2368</v>
      </c>
    </row>
    <row r="104" spans="1:37" ht="17.25" customHeight="1" x14ac:dyDescent="0.3">
      <c r="A104" s="24" t="s">
        <v>2371</v>
      </c>
      <c r="B104" s="24" t="s">
        <v>2068</v>
      </c>
      <c r="C104" s="24" t="s">
        <v>2350</v>
      </c>
      <c r="D104" s="25" t="s">
        <v>2351</v>
      </c>
      <c r="E104" s="24" t="s">
        <v>2352</v>
      </c>
      <c r="F104" s="25" t="s">
        <v>2353</v>
      </c>
      <c r="G104" s="24" t="s">
        <v>2354</v>
      </c>
      <c r="H104" s="25" t="s">
        <v>2355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2372</v>
      </c>
      <c r="X104" s="25" t="s">
        <v>2373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2307</v>
      </c>
      <c r="AI104" s="24" t="s">
        <v>2307</v>
      </c>
      <c r="AJ104" s="24" t="s">
        <v>2358</v>
      </c>
      <c r="AK104" s="24" t="s">
        <v>2371</v>
      </c>
    </row>
    <row r="105" spans="1:37" ht="17.25" customHeight="1" x14ac:dyDescent="0.3">
      <c r="A105" s="24" t="s">
        <v>2374</v>
      </c>
      <c r="B105" s="24" t="s">
        <v>2068</v>
      </c>
      <c r="C105" s="24" t="s">
        <v>2350</v>
      </c>
      <c r="D105" s="25" t="s">
        <v>2351</v>
      </c>
      <c r="E105" s="24" t="s">
        <v>2352</v>
      </c>
      <c r="F105" s="25" t="s">
        <v>2353</v>
      </c>
      <c r="G105" s="24" t="s">
        <v>2354</v>
      </c>
      <c r="H105" s="25" t="s">
        <v>2355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2375</v>
      </c>
      <c r="X105" s="25" t="s">
        <v>2376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2307</v>
      </c>
      <c r="AI105" s="24" t="s">
        <v>2307</v>
      </c>
      <c r="AJ105" s="24" t="s">
        <v>2358</v>
      </c>
      <c r="AK105" s="24" t="s">
        <v>2374</v>
      </c>
    </row>
    <row r="106" spans="1:37" ht="17.25" customHeight="1" x14ac:dyDescent="0.3">
      <c r="A106" s="24" t="s">
        <v>2377</v>
      </c>
      <c r="B106" s="24" t="s">
        <v>2068</v>
      </c>
      <c r="C106" s="24" t="s">
        <v>2350</v>
      </c>
      <c r="D106" s="25" t="s">
        <v>2351</v>
      </c>
      <c r="E106" s="24" t="s">
        <v>2352</v>
      </c>
      <c r="F106" s="25" t="s">
        <v>2353</v>
      </c>
      <c r="G106" s="24" t="s">
        <v>2354</v>
      </c>
      <c r="H106" s="25" t="s">
        <v>2355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2378</v>
      </c>
      <c r="X106" s="25" t="s">
        <v>2379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2307</v>
      </c>
      <c r="AI106" s="24" t="s">
        <v>2307</v>
      </c>
      <c r="AJ106" s="24" t="s">
        <v>2358</v>
      </c>
      <c r="AK106" s="24" t="s">
        <v>2377</v>
      </c>
    </row>
    <row r="107" spans="1:37" ht="17.25" customHeight="1" x14ac:dyDescent="0.3">
      <c r="A107" s="24" t="s">
        <v>2380</v>
      </c>
      <c r="B107" s="24" t="s">
        <v>2068</v>
      </c>
      <c r="C107" s="24" t="s">
        <v>2350</v>
      </c>
      <c r="D107" s="25" t="s">
        <v>2351</v>
      </c>
      <c r="E107" s="24" t="s">
        <v>2352</v>
      </c>
      <c r="F107" s="25" t="s">
        <v>2353</v>
      </c>
      <c r="G107" s="24" t="s">
        <v>2354</v>
      </c>
      <c r="H107" s="25" t="s">
        <v>2355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2381</v>
      </c>
      <c r="X107" s="25" t="s">
        <v>2382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2307</v>
      </c>
      <c r="AI107" s="24" t="s">
        <v>2307</v>
      </c>
      <c r="AJ107" s="24" t="s">
        <v>2358</v>
      </c>
      <c r="AK107" s="24" t="s">
        <v>2380</v>
      </c>
    </row>
    <row r="108" spans="1:37" ht="17.25" customHeight="1" x14ac:dyDescent="0.3">
      <c r="A108" s="24" t="s">
        <v>2383</v>
      </c>
      <c r="B108" s="24" t="s">
        <v>2068</v>
      </c>
      <c r="C108" s="24" t="s">
        <v>2350</v>
      </c>
      <c r="D108" s="25" t="s">
        <v>2351</v>
      </c>
      <c r="E108" s="24" t="s">
        <v>2352</v>
      </c>
      <c r="F108" s="25" t="s">
        <v>2353</v>
      </c>
      <c r="G108" s="24" t="s">
        <v>2354</v>
      </c>
      <c r="H108" s="25" t="s">
        <v>2355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2384</v>
      </c>
      <c r="X108" s="25" t="s">
        <v>2385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2307</v>
      </c>
      <c r="AI108" s="24" t="s">
        <v>2307</v>
      </c>
      <c r="AJ108" s="24" t="s">
        <v>2358</v>
      </c>
      <c r="AK108" s="24" t="s">
        <v>2383</v>
      </c>
    </row>
    <row r="109" spans="1:37" ht="17.25" customHeight="1" x14ac:dyDescent="0.3">
      <c r="A109" s="24" t="s">
        <v>2386</v>
      </c>
      <c r="B109" s="24" t="s">
        <v>2068</v>
      </c>
      <c r="C109" s="24" t="s">
        <v>2350</v>
      </c>
      <c r="D109" s="25" t="s">
        <v>2351</v>
      </c>
      <c r="E109" s="24" t="s">
        <v>2352</v>
      </c>
      <c r="F109" s="25" t="s">
        <v>2353</v>
      </c>
      <c r="G109" s="24" t="s">
        <v>2354</v>
      </c>
      <c r="H109" s="25" t="s">
        <v>2355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2387</v>
      </c>
      <c r="X109" s="25" t="s">
        <v>2388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2307</v>
      </c>
      <c r="AI109" s="24" t="s">
        <v>2307</v>
      </c>
      <c r="AJ109" s="24" t="s">
        <v>2358</v>
      </c>
      <c r="AK109" s="24" t="s">
        <v>2386</v>
      </c>
    </row>
    <row r="110" spans="1:37" ht="17.25" customHeight="1" x14ac:dyDescent="0.3">
      <c r="A110" s="24" t="s">
        <v>2389</v>
      </c>
      <c r="B110" s="24" t="s">
        <v>2068</v>
      </c>
      <c r="C110" s="24" t="s">
        <v>2350</v>
      </c>
      <c r="D110" s="25" t="s">
        <v>2351</v>
      </c>
      <c r="E110" s="24" t="s">
        <v>2352</v>
      </c>
      <c r="F110" s="25" t="s">
        <v>2353</v>
      </c>
      <c r="G110" s="24" t="s">
        <v>2354</v>
      </c>
      <c r="H110" s="25" t="s">
        <v>2355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2390</v>
      </c>
      <c r="X110" s="25" t="s">
        <v>2391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2307</v>
      </c>
      <c r="AI110" s="24" t="s">
        <v>2307</v>
      </c>
      <c r="AJ110" s="24" t="s">
        <v>2358</v>
      </c>
      <c r="AK110" s="24" t="s">
        <v>2389</v>
      </c>
    </row>
    <row r="111" spans="1:37" ht="17.25" customHeight="1" x14ac:dyDescent="0.3">
      <c r="A111" s="24" t="s">
        <v>2392</v>
      </c>
      <c r="B111" s="24" t="s">
        <v>2068</v>
      </c>
      <c r="C111" s="24" t="s">
        <v>2350</v>
      </c>
      <c r="D111" s="25" t="s">
        <v>2351</v>
      </c>
      <c r="E111" s="24" t="s">
        <v>2352</v>
      </c>
      <c r="F111" s="25" t="s">
        <v>2353</v>
      </c>
      <c r="G111" s="24" t="s">
        <v>2354</v>
      </c>
      <c r="H111" s="25" t="s">
        <v>2355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2393</v>
      </c>
      <c r="X111" s="25" t="s">
        <v>2394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2307</v>
      </c>
      <c r="AI111" s="24" t="s">
        <v>2307</v>
      </c>
      <c r="AJ111" s="24" t="s">
        <v>2358</v>
      </c>
      <c r="AK111" s="24" t="s">
        <v>2392</v>
      </c>
    </row>
    <row r="112" spans="1:37" ht="17.25" customHeight="1" x14ac:dyDescent="0.3">
      <c r="A112" s="24" t="s">
        <v>2395</v>
      </c>
      <c r="B112" s="24" t="s">
        <v>2068</v>
      </c>
      <c r="C112" s="24" t="s">
        <v>2350</v>
      </c>
      <c r="D112" s="25" t="s">
        <v>2351</v>
      </c>
      <c r="E112" s="24" t="s">
        <v>2352</v>
      </c>
      <c r="F112" s="25" t="s">
        <v>2353</v>
      </c>
      <c r="G112" s="24" t="s">
        <v>2354</v>
      </c>
      <c r="H112" s="25" t="s">
        <v>2355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2396</v>
      </c>
      <c r="X112" s="25" t="s">
        <v>2397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2307</v>
      </c>
      <c r="AI112" s="24" t="s">
        <v>2307</v>
      </c>
      <c r="AJ112" s="24" t="s">
        <v>2358</v>
      </c>
      <c r="AK112" s="24" t="s">
        <v>2395</v>
      </c>
    </row>
    <row r="113" spans="1:37" ht="17.25" customHeight="1" x14ac:dyDescent="0.3">
      <c r="A113" s="24" t="s">
        <v>2398</v>
      </c>
      <c r="B113" s="24" t="s">
        <v>2068</v>
      </c>
      <c r="C113" s="24" t="s">
        <v>2350</v>
      </c>
      <c r="D113" s="25" t="s">
        <v>2351</v>
      </c>
      <c r="E113" s="24" t="s">
        <v>2352</v>
      </c>
      <c r="F113" s="25" t="s">
        <v>2353</v>
      </c>
      <c r="G113" s="24" t="s">
        <v>2354</v>
      </c>
      <c r="H113" s="25" t="s">
        <v>2355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2399</v>
      </c>
      <c r="X113" s="25" t="s">
        <v>2400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2307</v>
      </c>
      <c r="AI113" s="24" t="s">
        <v>2307</v>
      </c>
      <c r="AJ113" s="24" t="s">
        <v>2358</v>
      </c>
      <c r="AK113" s="24" t="s">
        <v>2398</v>
      </c>
    </row>
    <row r="114" spans="1:37" ht="17.25" customHeight="1" x14ac:dyDescent="0.3">
      <c r="A114" s="24" t="s">
        <v>2401</v>
      </c>
      <c r="B114" s="24" t="s">
        <v>2068</v>
      </c>
      <c r="C114" s="24" t="s">
        <v>2350</v>
      </c>
      <c r="D114" s="25" t="s">
        <v>2351</v>
      </c>
      <c r="E114" s="24" t="s">
        <v>2352</v>
      </c>
      <c r="F114" s="25" t="s">
        <v>2353</v>
      </c>
      <c r="G114" s="24" t="s">
        <v>2354</v>
      </c>
      <c r="H114" s="25" t="s">
        <v>2355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2402</v>
      </c>
      <c r="X114" s="25" t="s">
        <v>2403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2307</v>
      </c>
      <c r="AI114" s="24" t="s">
        <v>2307</v>
      </c>
      <c r="AJ114" s="24" t="s">
        <v>2358</v>
      </c>
      <c r="AK114" s="24" t="s">
        <v>2401</v>
      </c>
    </row>
    <row r="115" spans="1:37" ht="17.25" customHeight="1" x14ac:dyDescent="0.3">
      <c r="A115" s="24" t="s">
        <v>2404</v>
      </c>
      <c r="B115" s="24" t="s">
        <v>2068</v>
      </c>
      <c r="C115" s="24" t="s">
        <v>2350</v>
      </c>
      <c r="D115" s="25" t="s">
        <v>2351</v>
      </c>
      <c r="E115" s="24" t="s">
        <v>2352</v>
      </c>
      <c r="F115" s="25" t="s">
        <v>2353</v>
      </c>
      <c r="G115" s="24" t="s">
        <v>2405</v>
      </c>
      <c r="H115" s="25" t="s">
        <v>2406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2094</v>
      </c>
      <c r="T115" s="25" t="s">
        <v>2407</v>
      </c>
      <c r="U115" s="26"/>
      <c r="V115" s="27"/>
      <c r="W115" s="24" t="s">
        <v>2408</v>
      </c>
      <c r="X115" s="25" t="s">
        <v>2409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2307</v>
      </c>
      <c r="AI115" s="24" t="s">
        <v>2307</v>
      </c>
      <c r="AJ115" s="24" t="s">
        <v>2410</v>
      </c>
      <c r="AK115" s="24" t="s">
        <v>2404</v>
      </c>
    </row>
    <row r="116" spans="1:37" ht="17.25" customHeight="1" x14ac:dyDescent="0.3">
      <c r="A116" s="24" t="s">
        <v>2411</v>
      </c>
      <c r="B116" s="24" t="s">
        <v>2068</v>
      </c>
      <c r="C116" s="24" t="s">
        <v>2350</v>
      </c>
      <c r="D116" s="25" t="s">
        <v>2351</v>
      </c>
      <c r="E116" s="24" t="s">
        <v>2352</v>
      </c>
      <c r="F116" s="25" t="s">
        <v>2353</v>
      </c>
      <c r="G116" s="24" t="s">
        <v>2405</v>
      </c>
      <c r="H116" s="25" t="s">
        <v>2406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2094</v>
      </c>
      <c r="T116" s="25" t="s">
        <v>2407</v>
      </c>
      <c r="U116" s="26"/>
      <c r="V116" s="27"/>
      <c r="W116" s="24" t="s">
        <v>2356</v>
      </c>
      <c r="X116" s="25" t="s">
        <v>2357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2307</v>
      </c>
      <c r="AI116" s="24" t="s">
        <v>2307</v>
      </c>
      <c r="AJ116" s="24" t="s">
        <v>2410</v>
      </c>
      <c r="AK116" s="24" t="s">
        <v>2411</v>
      </c>
    </row>
    <row r="117" spans="1:37" ht="17.25" customHeight="1" x14ac:dyDescent="0.3">
      <c r="A117" s="24" t="s">
        <v>2412</v>
      </c>
      <c r="B117" s="24" t="s">
        <v>2068</v>
      </c>
      <c r="C117" s="24" t="s">
        <v>2350</v>
      </c>
      <c r="D117" s="25" t="s">
        <v>2351</v>
      </c>
      <c r="E117" s="24" t="s">
        <v>2352</v>
      </c>
      <c r="F117" s="25" t="s">
        <v>2353</v>
      </c>
      <c r="G117" s="24" t="s">
        <v>2405</v>
      </c>
      <c r="H117" s="25" t="s">
        <v>2406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2094</v>
      </c>
      <c r="T117" s="25" t="s">
        <v>2407</v>
      </c>
      <c r="U117" s="26"/>
      <c r="V117" s="27"/>
      <c r="W117" s="24" t="s">
        <v>2360</v>
      </c>
      <c r="X117" s="25" t="s">
        <v>2361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2307</v>
      </c>
      <c r="AI117" s="24" t="s">
        <v>2307</v>
      </c>
      <c r="AJ117" s="24" t="s">
        <v>2410</v>
      </c>
      <c r="AK117" s="24" t="s">
        <v>2412</v>
      </c>
    </row>
    <row r="118" spans="1:37" ht="17.25" customHeight="1" x14ac:dyDescent="0.3">
      <c r="A118" s="24" t="s">
        <v>2413</v>
      </c>
      <c r="B118" s="24" t="s">
        <v>2068</v>
      </c>
      <c r="C118" s="24" t="s">
        <v>2350</v>
      </c>
      <c r="D118" s="25" t="s">
        <v>2351</v>
      </c>
      <c r="E118" s="24" t="s">
        <v>2352</v>
      </c>
      <c r="F118" s="25" t="s">
        <v>2353</v>
      </c>
      <c r="G118" s="24" t="s">
        <v>2405</v>
      </c>
      <c r="H118" s="25" t="s">
        <v>2406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2094</v>
      </c>
      <c r="T118" s="25" t="s">
        <v>2407</v>
      </c>
      <c r="U118" s="26"/>
      <c r="V118" s="27"/>
      <c r="W118" s="24" t="s">
        <v>2363</v>
      </c>
      <c r="X118" s="25" t="s">
        <v>2364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2307</v>
      </c>
      <c r="AI118" s="24" t="s">
        <v>2307</v>
      </c>
      <c r="AJ118" s="24" t="s">
        <v>2410</v>
      </c>
      <c r="AK118" s="24" t="s">
        <v>2413</v>
      </c>
    </row>
    <row r="119" spans="1:37" ht="17.25" customHeight="1" x14ac:dyDescent="0.3">
      <c r="A119" s="24" t="s">
        <v>2414</v>
      </c>
      <c r="B119" s="24" t="s">
        <v>2068</v>
      </c>
      <c r="C119" s="24" t="s">
        <v>2350</v>
      </c>
      <c r="D119" s="25" t="s">
        <v>2351</v>
      </c>
      <c r="E119" s="24" t="s">
        <v>2352</v>
      </c>
      <c r="F119" s="25" t="s">
        <v>2353</v>
      </c>
      <c r="G119" s="24" t="s">
        <v>2405</v>
      </c>
      <c r="H119" s="25" t="s">
        <v>2406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2094</v>
      </c>
      <c r="T119" s="25" t="s">
        <v>2407</v>
      </c>
      <c r="U119" s="26"/>
      <c r="V119" s="27"/>
      <c r="W119" s="24" t="s">
        <v>2366</v>
      </c>
      <c r="X119" s="25" t="s">
        <v>2367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2307</v>
      </c>
      <c r="AI119" s="24" t="s">
        <v>2307</v>
      </c>
      <c r="AJ119" s="24" t="s">
        <v>2410</v>
      </c>
      <c r="AK119" s="24" t="s">
        <v>2414</v>
      </c>
    </row>
    <row r="120" spans="1:37" ht="17.25" customHeight="1" x14ac:dyDescent="0.3">
      <c r="A120" s="24" t="s">
        <v>2415</v>
      </c>
      <c r="B120" s="24" t="s">
        <v>2068</v>
      </c>
      <c r="C120" s="24" t="s">
        <v>2350</v>
      </c>
      <c r="D120" s="25" t="s">
        <v>2351</v>
      </c>
      <c r="E120" s="24" t="s">
        <v>2352</v>
      </c>
      <c r="F120" s="25" t="s">
        <v>2353</v>
      </c>
      <c r="G120" s="24" t="s">
        <v>2405</v>
      </c>
      <c r="H120" s="25" t="s">
        <v>2406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2094</v>
      </c>
      <c r="T120" s="25" t="s">
        <v>2407</v>
      </c>
      <c r="U120" s="26"/>
      <c r="V120" s="27"/>
      <c r="W120" s="24" t="s">
        <v>2369</v>
      </c>
      <c r="X120" s="25" t="s">
        <v>2370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2307</v>
      </c>
      <c r="AI120" s="24" t="s">
        <v>2307</v>
      </c>
      <c r="AJ120" s="24" t="s">
        <v>2410</v>
      </c>
      <c r="AK120" s="24" t="s">
        <v>2415</v>
      </c>
    </row>
    <row r="121" spans="1:37" ht="17.25" customHeight="1" x14ac:dyDescent="0.3">
      <c r="A121" s="24" t="s">
        <v>2416</v>
      </c>
      <c r="B121" s="24" t="s">
        <v>2068</v>
      </c>
      <c r="C121" s="24" t="s">
        <v>2350</v>
      </c>
      <c r="D121" s="25" t="s">
        <v>2351</v>
      </c>
      <c r="E121" s="24" t="s">
        <v>2352</v>
      </c>
      <c r="F121" s="25" t="s">
        <v>2353</v>
      </c>
      <c r="G121" s="24" t="s">
        <v>2417</v>
      </c>
      <c r="H121" s="25" t="s">
        <v>2418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2408</v>
      </c>
      <c r="X121" s="25" t="s">
        <v>2409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2307</v>
      </c>
      <c r="AI121" s="24" t="s">
        <v>2307</v>
      </c>
      <c r="AJ121" s="24" t="s">
        <v>2419</v>
      </c>
      <c r="AK121" s="24" t="s">
        <v>2416</v>
      </c>
    </row>
    <row r="122" spans="1:37" ht="17.25" customHeight="1" x14ac:dyDescent="0.3">
      <c r="A122" s="24" t="s">
        <v>2420</v>
      </c>
      <c r="B122" s="24" t="s">
        <v>2068</v>
      </c>
      <c r="C122" s="24" t="s">
        <v>2350</v>
      </c>
      <c r="D122" s="25" t="s">
        <v>2351</v>
      </c>
      <c r="E122" s="24" t="s">
        <v>2352</v>
      </c>
      <c r="F122" s="25" t="s">
        <v>2353</v>
      </c>
      <c r="G122" s="24" t="s">
        <v>2417</v>
      </c>
      <c r="H122" s="25" t="s">
        <v>2418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2356</v>
      </c>
      <c r="X122" s="25" t="s">
        <v>2357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2307</v>
      </c>
      <c r="AI122" s="24" t="s">
        <v>2307</v>
      </c>
      <c r="AJ122" s="24" t="s">
        <v>2419</v>
      </c>
      <c r="AK122" s="24" t="s">
        <v>2420</v>
      </c>
    </row>
    <row r="123" spans="1:37" ht="17.25" customHeight="1" x14ac:dyDescent="0.3">
      <c r="A123" s="24" t="s">
        <v>2421</v>
      </c>
      <c r="B123" s="24" t="s">
        <v>2068</v>
      </c>
      <c r="C123" s="24" t="s">
        <v>2350</v>
      </c>
      <c r="D123" s="25" t="s">
        <v>2351</v>
      </c>
      <c r="E123" s="24" t="s">
        <v>2352</v>
      </c>
      <c r="F123" s="25" t="s">
        <v>2353</v>
      </c>
      <c r="G123" s="24" t="s">
        <v>2417</v>
      </c>
      <c r="H123" s="25" t="s">
        <v>2418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2360</v>
      </c>
      <c r="X123" s="25" t="s">
        <v>2361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2307</v>
      </c>
      <c r="AI123" s="24" t="s">
        <v>2307</v>
      </c>
      <c r="AJ123" s="24" t="s">
        <v>2419</v>
      </c>
      <c r="AK123" s="24" t="s">
        <v>2421</v>
      </c>
    </row>
    <row r="124" spans="1:37" ht="17.25" customHeight="1" x14ac:dyDescent="0.3">
      <c r="A124" s="24" t="s">
        <v>2422</v>
      </c>
      <c r="B124" s="24" t="s">
        <v>2068</v>
      </c>
      <c r="C124" s="24" t="s">
        <v>2350</v>
      </c>
      <c r="D124" s="25" t="s">
        <v>2351</v>
      </c>
      <c r="E124" s="24" t="s">
        <v>2352</v>
      </c>
      <c r="F124" s="25" t="s">
        <v>2353</v>
      </c>
      <c r="G124" s="24" t="s">
        <v>2417</v>
      </c>
      <c r="H124" s="25" t="s">
        <v>2418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2363</v>
      </c>
      <c r="X124" s="25" t="s">
        <v>2364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2307</v>
      </c>
      <c r="AI124" s="24" t="s">
        <v>2307</v>
      </c>
      <c r="AJ124" s="24" t="s">
        <v>2419</v>
      </c>
      <c r="AK124" s="24" t="s">
        <v>2422</v>
      </c>
    </row>
    <row r="125" spans="1:37" ht="17.25" customHeight="1" x14ac:dyDescent="0.3">
      <c r="A125" s="24" t="s">
        <v>2423</v>
      </c>
      <c r="B125" s="24" t="s">
        <v>2068</v>
      </c>
      <c r="C125" s="24" t="s">
        <v>2350</v>
      </c>
      <c r="D125" s="25" t="s">
        <v>2351</v>
      </c>
      <c r="E125" s="24" t="s">
        <v>2352</v>
      </c>
      <c r="F125" s="25" t="s">
        <v>2353</v>
      </c>
      <c r="G125" s="24" t="s">
        <v>2417</v>
      </c>
      <c r="H125" s="25" t="s">
        <v>2418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2366</v>
      </c>
      <c r="X125" s="25" t="s">
        <v>2367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2307</v>
      </c>
      <c r="AI125" s="24" t="s">
        <v>2307</v>
      </c>
      <c r="AJ125" s="24" t="s">
        <v>2419</v>
      </c>
      <c r="AK125" s="24" t="s">
        <v>2423</v>
      </c>
    </row>
    <row r="126" spans="1:37" ht="17.25" customHeight="1" x14ac:dyDescent="0.3">
      <c r="A126" s="24" t="s">
        <v>2424</v>
      </c>
      <c r="B126" s="24" t="s">
        <v>2068</v>
      </c>
      <c r="C126" s="24" t="s">
        <v>2350</v>
      </c>
      <c r="D126" s="25" t="s">
        <v>2351</v>
      </c>
      <c r="E126" s="24" t="s">
        <v>2352</v>
      </c>
      <c r="F126" s="25" t="s">
        <v>2353</v>
      </c>
      <c r="G126" s="24" t="s">
        <v>2417</v>
      </c>
      <c r="H126" s="25" t="s">
        <v>2418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2369</v>
      </c>
      <c r="X126" s="25" t="s">
        <v>2370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2307</v>
      </c>
      <c r="AI126" s="24" t="s">
        <v>2307</v>
      </c>
      <c r="AJ126" s="24" t="s">
        <v>2419</v>
      </c>
      <c r="AK126" s="24" t="s">
        <v>2424</v>
      </c>
    </row>
    <row r="127" spans="1:37" ht="17.25" customHeight="1" x14ac:dyDescent="0.3">
      <c r="A127" s="24" t="s">
        <v>2425</v>
      </c>
      <c r="B127" s="24" t="s">
        <v>2068</v>
      </c>
      <c r="C127" s="24" t="s">
        <v>2350</v>
      </c>
      <c r="D127" s="25" t="s">
        <v>2351</v>
      </c>
      <c r="E127" s="24" t="s">
        <v>2352</v>
      </c>
      <c r="F127" s="25" t="s">
        <v>2353</v>
      </c>
      <c r="G127" s="24" t="s">
        <v>2426</v>
      </c>
      <c r="H127" s="25" t="s">
        <v>2427</v>
      </c>
      <c r="I127" s="26"/>
      <c r="J127" s="27"/>
      <c r="K127" s="24" t="s">
        <v>2081</v>
      </c>
      <c r="L127" s="25" t="s">
        <v>2428</v>
      </c>
      <c r="M127" s="24" t="s">
        <v>2081</v>
      </c>
      <c r="N127" s="25" t="s">
        <v>2429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2084</v>
      </c>
      <c r="AI127" s="24" t="s">
        <v>2084</v>
      </c>
      <c r="AJ127" s="24" t="s">
        <v>2430</v>
      </c>
      <c r="AK127" s="24" t="s">
        <v>2425</v>
      </c>
    </row>
    <row r="128" spans="1:37" ht="17.25" customHeight="1" x14ac:dyDescent="0.3">
      <c r="A128" s="24" t="s">
        <v>2431</v>
      </c>
      <c r="B128" s="24" t="s">
        <v>2068</v>
      </c>
      <c r="C128" s="24" t="s">
        <v>2350</v>
      </c>
      <c r="D128" s="25" t="s">
        <v>2351</v>
      </c>
      <c r="E128" s="24" t="s">
        <v>2352</v>
      </c>
      <c r="F128" s="25" t="s">
        <v>2353</v>
      </c>
      <c r="G128" s="24" t="s">
        <v>2426</v>
      </c>
      <c r="H128" s="25" t="s">
        <v>2427</v>
      </c>
      <c r="I128" s="26"/>
      <c r="J128" s="27"/>
      <c r="K128" s="24" t="s">
        <v>2087</v>
      </c>
      <c r="L128" s="25" t="s">
        <v>2432</v>
      </c>
      <c r="M128" s="24" t="s">
        <v>2081</v>
      </c>
      <c r="N128" s="25" t="s">
        <v>2429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2084</v>
      </c>
      <c r="AI128" s="24" t="s">
        <v>2084</v>
      </c>
      <c r="AJ128" s="24" t="s">
        <v>2430</v>
      </c>
      <c r="AK128" s="24" t="s">
        <v>2431</v>
      </c>
    </row>
    <row r="129" spans="1:37" ht="17.25" customHeight="1" x14ac:dyDescent="0.3">
      <c r="A129" s="24" t="s">
        <v>2433</v>
      </c>
      <c r="B129" s="24" t="s">
        <v>2068</v>
      </c>
      <c r="C129" s="24" t="s">
        <v>2350</v>
      </c>
      <c r="D129" s="25" t="s">
        <v>2351</v>
      </c>
      <c r="E129" s="24" t="s">
        <v>2352</v>
      </c>
      <c r="F129" s="25" t="s">
        <v>2353</v>
      </c>
      <c r="G129" s="24" t="s">
        <v>2426</v>
      </c>
      <c r="H129" s="25" t="s">
        <v>2427</v>
      </c>
      <c r="I129" s="26"/>
      <c r="J129" s="27"/>
      <c r="K129" s="24" t="s">
        <v>2090</v>
      </c>
      <c r="L129" s="25" t="s">
        <v>2434</v>
      </c>
      <c r="M129" s="24" t="s">
        <v>2081</v>
      </c>
      <c r="N129" s="25" t="s">
        <v>2429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2084</v>
      </c>
      <c r="AI129" s="24" t="s">
        <v>2084</v>
      </c>
      <c r="AJ129" s="24" t="s">
        <v>2430</v>
      </c>
      <c r="AK129" s="24" t="s">
        <v>2433</v>
      </c>
    </row>
    <row r="130" spans="1:37" ht="17.25" customHeight="1" x14ac:dyDescent="0.3">
      <c r="A130" s="24" t="s">
        <v>2435</v>
      </c>
      <c r="B130" s="24" t="s">
        <v>2068</v>
      </c>
      <c r="C130" s="24" t="s">
        <v>2350</v>
      </c>
      <c r="D130" s="25" t="s">
        <v>2351</v>
      </c>
      <c r="E130" s="24" t="s">
        <v>2352</v>
      </c>
      <c r="F130" s="25" t="s">
        <v>2353</v>
      </c>
      <c r="G130" s="24" t="s">
        <v>2426</v>
      </c>
      <c r="H130" s="25" t="s">
        <v>2427</v>
      </c>
      <c r="I130" s="26"/>
      <c r="J130" s="27"/>
      <c r="K130" s="24" t="s">
        <v>2081</v>
      </c>
      <c r="L130" s="25" t="s">
        <v>2428</v>
      </c>
      <c r="M130" s="24" t="s">
        <v>2087</v>
      </c>
      <c r="N130" s="25" t="s">
        <v>2436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2084</v>
      </c>
      <c r="AI130" s="24" t="s">
        <v>2084</v>
      </c>
      <c r="AJ130" s="24" t="s">
        <v>2430</v>
      </c>
      <c r="AK130" s="24" t="s">
        <v>2435</v>
      </c>
    </row>
    <row r="131" spans="1:37" ht="17.25" customHeight="1" x14ac:dyDescent="0.3">
      <c r="A131" s="24" t="s">
        <v>2437</v>
      </c>
      <c r="B131" s="24" t="s">
        <v>2068</v>
      </c>
      <c r="C131" s="24" t="s">
        <v>2350</v>
      </c>
      <c r="D131" s="25" t="s">
        <v>2351</v>
      </c>
      <c r="E131" s="24" t="s">
        <v>2352</v>
      </c>
      <c r="F131" s="25" t="s">
        <v>2353</v>
      </c>
      <c r="G131" s="24" t="s">
        <v>2426</v>
      </c>
      <c r="H131" s="25" t="s">
        <v>2427</v>
      </c>
      <c r="I131" s="26"/>
      <c r="J131" s="27"/>
      <c r="K131" s="24" t="s">
        <v>2087</v>
      </c>
      <c r="L131" s="25" t="s">
        <v>2432</v>
      </c>
      <c r="M131" s="24" t="s">
        <v>2087</v>
      </c>
      <c r="N131" s="25" t="s">
        <v>2436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2084</v>
      </c>
      <c r="AI131" s="24" t="s">
        <v>2084</v>
      </c>
      <c r="AJ131" s="24" t="s">
        <v>2430</v>
      </c>
      <c r="AK131" s="24" t="s">
        <v>2437</v>
      </c>
    </row>
    <row r="132" spans="1:37" ht="17.25" customHeight="1" x14ac:dyDescent="0.3">
      <c r="A132" s="24" t="s">
        <v>2438</v>
      </c>
      <c r="B132" s="24" t="s">
        <v>2068</v>
      </c>
      <c r="C132" s="24" t="s">
        <v>2350</v>
      </c>
      <c r="D132" s="25" t="s">
        <v>2351</v>
      </c>
      <c r="E132" s="24" t="s">
        <v>2352</v>
      </c>
      <c r="F132" s="25" t="s">
        <v>2353</v>
      </c>
      <c r="G132" s="24" t="s">
        <v>2426</v>
      </c>
      <c r="H132" s="25" t="s">
        <v>2427</v>
      </c>
      <c r="I132" s="26"/>
      <c r="J132" s="27"/>
      <c r="K132" s="24" t="s">
        <v>2090</v>
      </c>
      <c r="L132" s="25" t="s">
        <v>2434</v>
      </c>
      <c r="M132" s="24" t="s">
        <v>2087</v>
      </c>
      <c r="N132" s="25" t="s">
        <v>2436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2084</v>
      </c>
      <c r="AI132" s="24" t="s">
        <v>2084</v>
      </c>
      <c r="AJ132" s="24" t="s">
        <v>2430</v>
      </c>
      <c r="AK132" s="24" t="s">
        <v>2438</v>
      </c>
    </row>
    <row r="133" spans="1:37" ht="17.25" customHeight="1" x14ac:dyDescent="0.3">
      <c r="A133" s="24" t="s">
        <v>2439</v>
      </c>
      <c r="B133" s="24" t="s">
        <v>2068</v>
      </c>
      <c r="C133" s="24" t="s">
        <v>2350</v>
      </c>
      <c r="D133" s="25" t="s">
        <v>2351</v>
      </c>
      <c r="E133" s="24" t="s">
        <v>2352</v>
      </c>
      <c r="F133" s="25" t="s">
        <v>2353</v>
      </c>
      <c r="G133" s="24" t="s">
        <v>2426</v>
      </c>
      <c r="H133" s="25" t="s">
        <v>2427</v>
      </c>
      <c r="I133" s="26"/>
      <c r="J133" s="27"/>
      <c r="K133" s="24" t="s">
        <v>2081</v>
      </c>
      <c r="L133" s="25" t="s">
        <v>2428</v>
      </c>
      <c r="M133" s="24" t="s">
        <v>2090</v>
      </c>
      <c r="N133" s="25" t="s">
        <v>2440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2084</v>
      </c>
      <c r="AI133" s="24" t="s">
        <v>2084</v>
      </c>
      <c r="AJ133" s="24" t="s">
        <v>2430</v>
      </c>
      <c r="AK133" s="24" t="s">
        <v>2439</v>
      </c>
    </row>
    <row r="134" spans="1:37" ht="17.25" customHeight="1" x14ac:dyDescent="0.3">
      <c r="A134" s="24" t="s">
        <v>2441</v>
      </c>
      <c r="B134" s="24" t="s">
        <v>2068</v>
      </c>
      <c r="C134" s="24" t="s">
        <v>2350</v>
      </c>
      <c r="D134" s="25" t="s">
        <v>2351</v>
      </c>
      <c r="E134" s="24" t="s">
        <v>2352</v>
      </c>
      <c r="F134" s="25" t="s">
        <v>2353</v>
      </c>
      <c r="G134" s="24" t="s">
        <v>2426</v>
      </c>
      <c r="H134" s="25" t="s">
        <v>2427</v>
      </c>
      <c r="I134" s="26"/>
      <c r="J134" s="27"/>
      <c r="K134" s="24" t="s">
        <v>2087</v>
      </c>
      <c r="L134" s="25" t="s">
        <v>2432</v>
      </c>
      <c r="M134" s="24" t="s">
        <v>2090</v>
      </c>
      <c r="N134" s="25" t="s">
        <v>2440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2084</v>
      </c>
      <c r="AI134" s="24" t="s">
        <v>2084</v>
      </c>
      <c r="AJ134" s="24" t="s">
        <v>2430</v>
      </c>
      <c r="AK134" s="24" t="s">
        <v>2441</v>
      </c>
    </row>
    <row r="135" spans="1:37" ht="17.25" customHeight="1" x14ac:dyDescent="0.3">
      <c r="A135" s="24" t="s">
        <v>2442</v>
      </c>
      <c r="B135" s="24" t="s">
        <v>2068</v>
      </c>
      <c r="C135" s="24" t="s">
        <v>2350</v>
      </c>
      <c r="D135" s="25" t="s">
        <v>2351</v>
      </c>
      <c r="E135" s="24" t="s">
        <v>2352</v>
      </c>
      <c r="F135" s="25" t="s">
        <v>2353</v>
      </c>
      <c r="G135" s="24" t="s">
        <v>2426</v>
      </c>
      <c r="H135" s="25" t="s">
        <v>2427</v>
      </c>
      <c r="I135" s="26"/>
      <c r="J135" s="27"/>
      <c r="K135" s="24" t="s">
        <v>2090</v>
      </c>
      <c r="L135" s="25" t="s">
        <v>2434</v>
      </c>
      <c r="M135" s="24" t="s">
        <v>2090</v>
      </c>
      <c r="N135" s="25" t="s">
        <v>2440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2084</v>
      </c>
      <c r="AI135" s="24" t="s">
        <v>2084</v>
      </c>
      <c r="AJ135" s="24" t="s">
        <v>2430</v>
      </c>
      <c r="AK135" s="24" t="s">
        <v>2442</v>
      </c>
    </row>
    <row r="136" spans="1:37" ht="17.25" customHeight="1" x14ac:dyDescent="0.3">
      <c r="A136" s="30" t="s">
        <v>2443</v>
      </c>
      <c r="B136" s="24" t="s">
        <v>2068</v>
      </c>
      <c r="C136" s="24" t="s">
        <v>2350</v>
      </c>
      <c r="D136" s="25" t="s">
        <v>2351</v>
      </c>
      <c r="E136" s="24" t="s">
        <v>2352</v>
      </c>
      <c r="F136" s="25" t="s">
        <v>2353</v>
      </c>
      <c r="G136" s="24" t="s">
        <v>2426</v>
      </c>
      <c r="H136" s="25" t="s">
        <v>2427</v>
      </c>
      <c r="I136" s="26"/>
      <c r="J136" s="27"/>
      <c r="K136" s="24" t="s">
        <v>2081</v>
      </c>
      <c r="L136" s="25" t="s">
        <v>2428</v>
      </c>
      <c r="M136" s="24" t="s">
        <v>2094</v>
      </c>
      <c r="N136" s="25" t="s">
        <v>2444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2084</v>
      </c>
      <c r="AI136" s="24" t="s">
        <v>2084</v>
      </c>
      <c r="AJ136" s="24" t="s">
        <v>2430</v>
      </c>
      <c r="AK136" s="24" t="s">
        <v>2443</v>
      </c>
    </row>
    <row r="137" spans="1:37" ht="17.25" customHeight="1" x14ac:dyDescent="0.3">
      <c r="A137" s="30" t="s">
        <v>2445</v>
      </c>
      <c r="B137" s="24" t="s">
        <v>2068</v>
      </c>
      <c r="C137" s="24" t="s">
        <v>2350</v>
      </c>
      <c r="D137" s="25" t="s">
        <v>2351</v>
      </c>
      <c r="E137" s="24" t="s">
        <v>2352</v>
      </c>
      <c r="F137" s="25" t="s">
        <v>2353</v>
      </c>
      <c r="G137" s="24" t="s">
        <v>2426</v>
      </c>
      <c r="H137" s="25" t="s">
        <v>2427</v>
      </c>
      <c r="I137" s="26"/>
      <c r="J137" s="27"/>
      <c r="K137" s="24" t="s">
        <v>2087</v>
      </c>
      <c r="L137" s="25" t="s">
        <v>2432</v>
      </c>
      <c r="M137" s="24" t="s">
        <v>2094</v>
      </c>
      <c r="N137" s="25" t="s">
        <v>2444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2084</v>
      </c>
      <c r="AI137" s="24" t="s">
        <v>2084</v>
      </c>
      <c r="AJ137" s="24" t="s">
        <v>2430</v>
      </c>
      <c r="AK137" s="24" t="s">
        <v>2445</v>
      </c>
    </row>
    <row r="138" spans="1:37" ht="17.25" customHeight="1" x14ac:dyDescent="0.3">
      <c r="A138" s="30" t="s">
        <v>2446</v>
      </c>
      <c r="B138" s="24" t="s">
        <v>2068</v>
      </c>
      <c r="C138" s="24" t="s">
        <v>2350</v>
      </c>
      <c r="D138" s="25" t="s">
        <v>2351</v>
      </c>
      <c r="E138" s="24" t="s">
        <v>2352</v>
      </c>
      <c r="F138" s="25" t="s">
        <v>2353</v>
      </c>
      <c r="G138" s="24" t="s">
        <v>2426</v>
      </c>
      <c r="H138" s="25" t="s">
        <v>2427</v>
      </c>
      <c r="I138" s="26"/>
      <c r="J138" s="27"/>
      <c r="K138" s="24" t="s">
        <v>2090</v>
      </c>
      <c r="L138" s="25" t="s">
        <v>2434</v>
      </c>
      <c r="M138" s="24" t="s">
        <v>2094</v>
      </c>
      <c r="N138" s="25" t="s">
        <v>2444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2084</v>
      </c>
      <c r="AI138" s="24" t="s">
        <v>2084</v>
      </c>
      <c r="AJ138" s="24" t="s">
        <v>2430</v>
      </c>
      <c r="AK138" s="24" t="s">
        <v>2446</v>
      </c>
    </row>
    <row r="139" spans="1:37" ht="17.25" customHeight="1" x14ac:dyDescent="0.3">
      <c r="A139" s="24" t="s">
        <v>2447</v>
      </c>
      <c r="B139" s="24" t="s">
        <v>2068</v>
      </c>
      <c r="C139" s="24" t="s">
        <v>2350</v>
      </c>
      <c r="D139" s="25" t="s">
        <v>2351</v>
      </c>
      <c r="E139" s="24" t="s">
        <v>2352</v>
      </c>
      <c r="F139" s="25" t="s">
        <v>2353</v>
      </c>
      <c r="G139" s="24" t="s">
        <v>2426</v>
      </c>
      <c r="H139" s="25" t="s">
        <v>2427</v>
      </c>
      <c r="I139" s="26"/>
      <c r="J139" s="27"/>
      <c r="K139" s="24" t="s">
        <v>2081</v>
      </c>
      <c r="L139" s="25" t="s">
        <v>2428</v>
      </c>
      <c r="M139" s="24" t="s">
        <v>2097</v>
      </c>
      <c r="N139" s="25" t="s">
        <v>2448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2084</v>
      </c>
      <c r="AI139" s="24" t="s">
        <v>2084</v>
      </c>
      <c r="AJ139" s="24" t="s">
        <v>2430</v>
      </c>
      <c r="AK139" s="24" t="s">
        <v>2447</v>
      </c>
    </row>
    <row r="140" spans="1:37" ht="17.25" customHeight="1" x14ac:dyDescent="0.3">
      <c r="A140" s="24" t="s">
        <v>2449</v>
      </c>
      <c r="B140" s="24" t="s">
        <v>2068</v>
      </c>
      <c r="C140" s="24" t="s">
        <v>2350</v>
      </c>
      <c r="D140" s="25" t="s">
        <v>2351</v>
      </c>
      <c r="E140" s="24" t="s">
        <v>2352</v>
      </c>
      <c r="F140" s="25" t="s">
        <v>2353</v>
      </c>
      <c r="G140" s="24" t="s">
        <v>2426</v>
      </c>
      <c r="H140" s="25" t="s">
        <v>2427</v>
      </c>
      <c r="I140" s="26"/>
      <c r="J140" s="27"/>
      <c r="K140" s="24" t="s">
        <v>2087</v>
      </c>
      <c r="L140" s="25" t="s">
        <v>2432</v>
      </c>
      <c r="M140" s="24" t="s">
        <v>2097</v>
      </c>
      <c r="N140" s="25" t="s">
        <v>2448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2084</v>
      </c>
      <c r="AI140" s="24" t="s">
        <v>2084</v>
      </c>
      <c r="AJ140" s="24" t="s">
        <v>2430</v>
      </c>
      <c r="AK140" s="24" t="s">
        <v>2449</v>
      </c>
    </row>
    <row r="141" spans="1:37" ht="17.25" customHeight="1" x14ac:dyDescent="0.3">
      <c r="A141" s="24" t="s">
        <v>2450</v>
      </c>
      <c r="B141" s="24" t="s">
        <v>2068</v>
      </c>
      <c r="C141" s="24" t="s">
        <v>2350</v>
      </c>
      <c r="D141" s="25" t="s">
        <v>2351</v>
      </c>
      <c r="E141" s="24" t="s">
        <v>2352</v>
      </c>
      <c r="F141" s="25" t="s">
        <v>2353</v>
      </c>
      <c r="G141" s="24" t="s">
        <v>2426</v>
      </c>
      <c r="H141" s="25" t="s">
        <v>2427</v>
      </c>
      <c r="I141" s="26"/>
      <c r="J141" s="27"/>
      <c r="K141" s="24" t="s">
        <v>2090</v>
      </c>
      <c r="L141" s="25" t="s">
        <v>2434</v>
      </c>
      <c r="M141" s="24" t="s">
        <v>2097</v>
      </c>
      <c r="N141" s="25" t="s">
        <v>2448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2084</v>
      </c>
      <c r="AI141" s="24" t="s">
        <v>2084</v>
      </c>
      <c r="AJ141" s="24" t="s">
        <v>2430</v>
      </c>
      <c r="AK141" s="24" t="s">
        <v>2450</v>
      </c>
    </row>
    <row r="142" spans="1:37" ht="17.25" customHeight="1" x14ac:dyDescent="0.3">
      <c r="A142" s="24" t="s">
        <v>2451</v>
      </c>
      <c r="B142" s="24" t="s">
        <v>2068</v>
      </c>
      <c r="C142" s="24" t="s">
        <v>2350</v>
      </c>
      <c r="D142" s="25" t="s">
        <v>2351</v>
      </c>
      <c r="E142" s="24" t="s">
        <v>2352</v>
      </c>
      <c r="F142" s="25" t="s">
        <v>2353</v>
      </c>
      <c r="G142" s="24" t="s">
        <v>2452</v>
      </c>
      <c r="H142" s="25" t="s">
        <v>2453</v>
      </c>
      <c r="I142" s="26"/>
      <c r="J142" s="27"/>
      <c r="K142" s="24" t="s">
        <v>2081</v>
      </c>
      <c r="L142" s="25" t="s">
        <v>2428</v>
      </c>
      <c r="M142" s="24" t="s">
        <v>2081</v>
      </c>
      <c r="N142" s="25" t="s">
        <v>2429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2084</v>
      </c>
      <c r="AI142" s="24" t="s">
        <v>2084</v>
      </c>
      <c r="AJ142" s="24" t="s">
        <v>2454</v>
      </c>
      <c r="AK142" s="24" t="s">
        <v>2451</v>
      </c>
    </row>
    <row r="143" spans="1:37" ht="17.25" customHeight="1" x14ac:dyDescent="0.3">
      <c r="A143" s="24" t="s">
        <v>2455</v>
      </c>
      <c r="B143" s="24" t="s">
        <v>2068</v>
      </c>
      <c r="C143" s="24" t="s">
        <v>2350</v>
      </c>
      <c r="D143" s="25" t="s">
        <v>2351</v>
      </c>
      <c r="E143" s="24" t="s">
        <v>2352</v>
      </c>
      <c r="F143" s="25" t="s">
        <v>2353</v>
      </c>
      <c r="G143" s="24" t="s">
        <v>2452</v>
      </c>
      <c r="H143" s="25" t="s">
        <v>2453</v>
      </c>
      <c r="I143" s="26"/>
      <c r="J143" s="27"/>
      <c r="K143" s="24" t="s">
        <v>2087</v>
      </c>
      <c r="L143" s="25" t="s">
        <v>2432</v>
      </c>
      <c r="M143" s="24" t="s">
        <v>2081</v>
      </c>
      <c r="N143" s="25" t="s">
        <v>2429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2084</v>
      </c>
      <c r="AI143" s="24" t="s">
        <v>2084</v>
      </c>
      <c r="AJ143" s="24" t="s">
        <v>2454</v>
      </c>
      <c r="AK143" s="24" t="s">
        <v>2455</v>
      </c>
    </row>
    <row r="144" spans="1:37" ht="17.25" customHeight="1" x14ac:dyDescent="0.3">
      <c r="A144" s="24" t="s">
        <v>2456</v>
      </c>
      <c r="B144" s="24" t="s">
        <v>2068</v>
      </c>
      <c r="C144" s="24" t="s">
        <v>2350</v>
      </c>
      <c r="D144" s="25" t="s">
        <v>2351</v>
      </c>
      <c r="E144" s="24" t="s">
        <v>2352</v>
      </c>
      <c r="F144" s="25" t="s">
        <v>2353</v>
      </c>
      <c r="G144" s="24" t="s">
        <v>2452</v>
      </c>
      <c r="H144" s="25" t="s">
        <v>2453</v>
      </c>
      <c r="I144" s="26"/>
      <c r="J144" s="27"/>
      <c r="K144" s="24" t="s">
        <v>2090</v>
      </c>
      <c r="L144" s="25" t="s">
        <v>2434</v>
      </c>
      <c r="M144" s="24" t="s">
        <v>2081</v>
      </c>
      <c r="N144" s="25" t="s">
        <v>2429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2084</v>
      </c>
      <c r="AI144" s="24" t="s">
        <v>2084</v>
      </c>
      <c r="AJ144" s="24" t="s">
        <v>2454</v>
      </c>
      <c r="AK144" s="24" t="s">
        <v>2456</v>
      </c>
    </row>
    <row r="145" spans="1:37" ht="17.25" customHeight="1" x14ac:dyDescent="0.3">
      <c r="A145" s="24" t="s">
        <v>2457</v>
      </c>
      <c r="B145" s="24" t="s">
        <v>2068</v>
      </c>
      <c r="C145" s="24" t="s">
        <v>2350</v>
      </c>
      <c r="D145" s="25" t="s">
        <v>2351</v>
      </c>
      <c r="E145" s="24" t="s">
        <v>2352</v>
      </c>
      <c r="F145" s="25" t="s">
        <v>2353</v>
      </c>
      <c r="G145" s="24" t="s">
        <v>2452</v>
      </c>
      <c r="H145" s="25" t="s">
        <v>2453</v>
      </c>
      <c r="I145" s="26"/>
      <c r="J145" s="27"/>
      <c r="K145" s="24" t="s">
        <v>2081</v>
      </c>
      <c r="L145" s="25" t="s">
        <v>2428</v>
      </c>
      <c r="M145" s="24" t="s">
        <v>2087</v>
      </c>
      <c r="N145" s="25" t="s">
        <v>2436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2084</v>
      </c>
      <c r="AI145" s="24" t="s">
        <v>2084</v>
      </c>
      <c r="AJ145" s="24" t="s">
        <v>2454</v>
      </c>
      <c r="AK145" s="24" t="s">
        <v>2457</v>
      </c>
    </row>
    <row r="146" spans="1:37" ht="17.25" customHeight="1" x14ac:dyDescent="0.3">
      <c r="A146" s="24" t="s">
        <v>2458</v>
      </c>
      <c r="B146" s="24" t="s">
        <v>2068</v>
      </c>
      <c r="C146" s="24" t="s">
        <v>2350</v>
      </c>
      <c r="D146" s="25" t="s">
        <v>2351</v>
      </c>
      <c r="E146" s="24" t="s">
        <v>2352</v>
      </c>
      <c r="F146" s="25" t="s">
        <v>2353</v>
      </c>
      <c r="G146" s="24" t="s">
        <v>2452</v>
      </c>
      <c r="H146" s="25" t="s">
        <v>2453</v>
      </c>
      <c r="I146" s="26"/>
      <c r="J146" s="27"/>
      <c r="K146" s="24" t="s">
        <v>2087</v>
      </c>
      <c r="L146" s="25" t="s">
        <v>2432</v>
      </c>
      <c r="M146" s="24" t="s">
        <v>2087</v>
      </c>
      <c r="N146" s="25" t="s">
        <v>2436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2084</v>
      </c>
      <c r="AI146" s="24" t="s">
        <v>2084</v>
      </c>
      <c r="AJ146" s="24" t="s">
        <v>2454</v>
      </c>
      <c r="AK146" s="24" t="s">
        <v>2458</v>
      </c>
    </row>
    <row r="147" spans="1:37" ht="17.25" customHeight="1" x14ac:dyDescent="0.3">
      <c r="A147" s="24" t="s">
        <v>2459</v>
      </c>
      <c r="B147" s="24" t="s">
        <v>2068</v>
      </c>
      <c r="C147" s="24" t="s">
        <v>2350</v>
      </c>
      <c r="D147" s="25" t="s">
        <v>2351</v>
      </c>
      <c r="E147" s="24" t="s">
        <v>2352</v>
      </c>
      <c r="F147" s="25" t="s">
        <v>2353</v>
      </c>
      <c r="G147" s="24" t="s">
        <v>2452</v>
      </c>
      <c r="H147" s="25" t="s">
        <v>2453</v>
      </c>
      <c r="I147" s="26"/>
      <c r="J147" s="27"/>
      <c r="K147" s="24" t="s">
        <v>2090</v>
      </c>
      <c r="L147" s="25" t="s">
        <v>2434</v>
      </c>
      <c r="M147" s="24" t="s">
        <v>2087</v>
      </c>
      <c r="N147" s="25" t="s">
        <v>2436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2084</v>
      </c>
      <c r="AI147" s="24" t="s">
        <v>2084</v>
      </c>
      <c r="AJ147" s="24" t="s">
        <v>2454</v>
      </c>
      <c r="AK147" s="24" t="s">
        <v>2459</v>
      </c>
    </row>
    <row r="148" spans="1:37" ht="17.25" customHeight="1" x14ac:dyDescent="0.3">
      <c r="A148" s="24" t="s">
        <v>2460</v>
      </c>
      <c r="B148" s="24" t="s">
        <v>2068</v>
      </c>
      <c r="C148" s="24" t="s">
        <v>2350</v>
      </c>
      <c r="D148" s="25" t="s">
        <v>2351</v>
      </c>
      <c r="E148" s="24" t="s">
        <v>2352</v>
      </c>
      <c r="F148" s="25" t="s">
        <v>2353</v>
      </c>
      <c r="G148" s="24" t="s">
        <v>2452</v>
      </c>
      <c r="H148" s="25" t="s">
        <v>2453</v>
      </c>
      <c r="I148" s="26"/>
      <c r="J148" s="27"/>
      <c r="K148" s="24" t="s">
        <v>2081</v>
      </c>
      <c r="L148" s="25" t="s">
        <v>2428</v>
      </c>
      <c r="M148" s="24" t="s">
        <v>2090</v>
      </c>
      <c r="N148" s="25" t="s">
        <v>2440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2084</v>
      </c>
      <c r="AI148" s="24" t="s">
        <v>2084</v>
      </c>
      <c r="AJ148" s="24" t="s">
        <v>2454</v>
      </c>
      <c r="AK148" s="24" t="s">
        <v>2460</v>
      </c>
    </row>
    <row r="149" spans="1:37" ht="17.25" customHeight="1" x14ac:dyDescent="0.3">
      <c r="A149" s="24" t="s">
        <v>2461</v>
      </c>
      <c r="B149" s="24" t="s">
        <v>2068</v>
      </c>
      <c r="C149" s="24" t="s">
        <v>2350</v>
      </c>
      <c r="D149" s="25" t="s">
        <v>2351</v>
      </c>
      <c r="E149" s="24" t="s">
        <v>2352</v>
      </c>
      <c r="F149" s="25" t="s">
        <v>2353</v>
      </c>
      <c r="G149" s="24" t="s">
        <v>2452</v>
      </c>
      <c r="H149" s="25" t="s">
        <v>2453</v>
      </c>
      <c r="I149" s="26"/>
      <c r="J149" s="27"/>
      <c r="K149" s="24" t="s">
        <v>2087</v>
      </c>
      <c r="L149" s="25" t="s">
        <v>2432</v>
      </c>
      <c r="M149" s="24" t="s">
        <v>2090</v>
      </c>
      <c r="N149" s="25" t="s">
        <v>2440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2084</v>
      </c>
      <c r="AI149" s="24" t="s">
        <v>2084</v>
      </c>
      <c r="AJ149" s="24" t="s">
        <v>2454</v>
      </c>
      <c r="AK149" s="24" t="s">
        <v>2461</v>
      </c>
    </row>
    <row r="150" spans="1:37" ht="17.25" customHeight="1" x14ac:dyDescent="0.3">
      <c r="A150" s="24" t="s">
        <v>2462</v>
      </c>
      <c r="B150" s="24" t="s">
        <v>2068</v>
      </c>
      <c r="C150" s="24" t="s">
        <v>2350</v>
      </c>
      <c r="D150" s="25" t="s">
        <v>2351</v>
      </c>
      <c r="E150" s="24" t="s">
        <v>2352</v>
      </c>
      <c r="F150" s="25" t="s">
        <v>2353</v>
      </c>
      <c r="G150" s="24" t="s">
        <v>2452</v>
      </c>
      <c r="H150" s="25" t="s">
        <v>2453</v>
      </c>
      <c r="I150" s="26"/>
      <c r="J150" s="27"/>
      <c r="K150" s="24" t="s">
        <v>2090</v>
      </c>
      <c r="L150" s="25" t="s">
        <v>2434</v>
      </c>
      <c r="M150" s="24" t="s">
        <v>2090</v>
      </c>
      <c r="N150" s="25" t="s">
        <v>2440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2084</v>
      </c>
      <c r="AI150" s="24" t="s">
        <v>2084</v>
      </c>
      <c r="AJ150" s="24" t="s">
        <v>2454</v>
      </c>
      <c r="AK150" s="24" t="s">
        <v>2462</v>
      </c>
    </row>
    <row r="151" spans="1:37" ht="17.25" customHeight="1" x14ac:dyDescent="0.3">
      <c r="A151" s="24" t="s">
        <v>2463</v>
      </c>
      <c r="B151" s="24" t="s">
        <v>2068</v>
      </c>
      <c r="C151" s="24" t="s">
        <v>2350</v>
      </c>
      <c r="D151" s="25" t="s">
        <v>2351</v>
      </c>
      <c r="E151" s="24" t="s">
        <v>2352</v>
      </c>
      <c r="F151" s="25" t="s">
        <v>2353</v>
      </c>
      <c r="G151" s="24" t="s">
        <v>2452</v>
      </c>
      <c r="H151" s="25" t="s">
        <v>2453</v>
      </c>
      <c r="I151" s="26"/>
      <c r="J151" s="27"/>
      <c r="K151" s="24" t="s">
        <v>2081</v>
      </c>
      <c r="L151" s="25" t="s">
        <v>2428</v>
      </c>
      <c r="M151" s="24" t="s">
        <v>2094</v>
      </c>
      <c r="N151" s="25" t="s">
        <v>2444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2084</v>
      </c>
      <c r="AI151" s="24" t="s">
        <v>2084</v>
      </c>
      <c r="AJ151" s="24" t="s">
        <v>2454</v>
      </c>
      <c r="AK151" s="24" t="s">
        <v>2463</v>
      </c>
    </row>
    <row r="152" spans="1:37" ht="17.25" customHeight="1" x14ac:dyDescent="0.3">
      <c r="A152" s="24" t="s">
        <v>2464</v>
      </c>
      <c r="B152" s="24" t="s">
        <v>2068</v>
      </c>
      <c r="C152" s="24" t="s">
        <v>2350</v>
      </c>
      <c r="D152" s="25" t="s">
        <v>2351</v>
      </c>
      <c r="E152" s="24" t="s">
        <v>2352</v>
      </c>
      <c r="F152" s="25" t="s">
        <v>2353</v>
      </c>
      <c r="G152" s="24" t="s">
        <v>2452</v>
      </c>
      <c r="H152" s="25" t="s">
        <v>2453</v>
      </c>
      <c r="I152" s="26"/>
      <c r="J152" s="27"/>
      <c r="K152" s="24" t="s">
        <v>2087</v>
      </c>
      <c r="L152" s="25" t="s">
        <v>2432</v>
      </c>
      <c r="M152" s="24" t="s">
        <v>2094</v>
      </c>
      <c r="N152" s="25" t="s">
        <v>2444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2084</v>
      </c>
      <c r="AI152" s="24" t="s">
        <v>2084</v>
      </c>
      <c r="AJ152" s="24" t="s">
        <v>2454</v>
      </c>
      <c r="AK152" s="24" t="s">
        <v>2464</v>
      </c>
    </row>
    <row r="153" spans="1:37" ht="17.25" customHeight="1" x14ac:dyDescent="0.3">
      <c r="A153" s="24" t="s">
        <v>2465</v>
      </c>
      <c r="B153" s="24" t="s">
        <v>2068</v>
      </c>
      <c r="C153" s="24" t="s">
        <v>2350</v>
      </c>
      <c r="D153" s="25" t="s">
        <v>2351</v>
      </c>
      <c r="E153" s="24" t="s">
        <v>2352</v>
      </c>
      <c r="F153" s="25" t="s">
        <v>2353</v>
      </c>
      <c r="G153" s="24" t="s">
        <v>2452</v>
      </c>
      <c r="H153" s="25" t="s">
        <v>2453</v>
      </c>
      <c r="I153" s="26"/>
      <c r="J153" s="27"/>
      <c r="K153" s="24" t="s">
        <v>2090</v>
      </c>
      <c r="L153" s="25" t="s">
        <v>2434</v>
      </c>
      <c r="M153" s="24" t="s">
        <v>2094</v>
      </c>
      <c r="N153" s="25" t="s">
        <v>2444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2084</v>
      </c>
      <c r="AI153" s="24" t="s">
        <v>2084</v>
      </c>
      <c r="AJ153" s="24" t="s">
        <v>2454</v>
      </c>
      <c r="AK153" s="24" t="s">
        <v>2465</v>
      </c>
    </row>
    <row r="154" spans="1:37" ht="17.25" customHeight="1" x14ac:dyDescent="0.3">
      <c r="A154" s="24" t="s">
        <v>2466</v>
      </c>
      <c r="B154" s="24" t="s">
        <v>2068</v>
      </c>
      <c r="C154" s="24" t="s">
        <v>2350</v>
      </c>
      <c r="D154" s="25" t="s">
        <v>2351</v>
      </c>
      <c r="E154" s="24" t="s">
        <v>2352</v>
      </c>
      <c r="F154" s="25" t="s">
        <v>2353</v>
      </c>
      <c r="G154" s="24" t="s">
        <v>2452</v>
      </c>
      <c r="H154" s="25" t="s">
        <v>2453</v>
      </c>
      <c r="I154" s="26"/>
      <c r="J154" s="27"/>
      <c r="K154" s="24" t="s">
        <v>2081</v>
      </c>
      <c r="L154" s="25" t="s">
        <v>2428</v>
      </c>
      <c r="M154" s="24" t="s">
        <v>2097</v>
      </c>
      <c r="N154" s="25" t="s">
        <v>2448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2084</v>
      </c>
      <c r="AI154" s="24" t="s">
        <v>2084</v>
      </c>
      <c r="AJ154" s="24" t="s">
        <v>2454</v>
      </c>
      <c r="AK154" s="24" t="s">
        <v>2466</v>
      </c>
    </row>
    <row r="155" spans="1:37" ht="17.25" customHeight="1" x14ac:dyDescent="0.3">
      <c r="A155" s="24" t="s">
        <v>2467</v>
      </c>
      <c r="B155" s="24" t="s">
        <v>2068</v>
      </c>
      <c r="C155" s="24" t="s">
        <v>2350</v>
      </c>
      <c r="D155" s="25" t="s">
        <v>2351</v>
      </c>
      <c r="E155" s="24" t="s">
        <v>2352</v>
      </c>
      <c r="F155" s="25" t="s">
        <v>2353</v>
      </c>
      <c r="G155" s="24" t="s">
        <v>2452</v>
      </c>
      <c r="H155" s="25" t="s">
        <v>2453</v>
      </c>
      <c r="I155" s="26"/>
      <c r="J155" s="27"/>
      <c r="K155" s="24" t="s">
        <v>2087</v>
      </c>
      <c r="L155" s="25" t="s">
        <v>2432</v>
      </c>
      <c r="M155" s="24" t="s">
        <v>2097</v>
      </c>
      <c r="N155" s="25" t="s">
        <v>2448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2084</v>
      </c>
      <c r="AI155" s="24" t="s">
        <v>2084</v>
      </c>
      <c r="AJ155" s="24" t="s">
        <v>2454</v>
      </c>
      <c r="AK155" s="24" t="s">
        <v>2467</v>
      </c>
    </row>
    <row r="156" spans="1:37" ht="17.25" customHeight="1" x14ac:dyDescent="0.3">
      <c r="A156" s="24" t="s">
        <v>2468</v>
      </c>
      <c r="B156" s="24" t="s">
        <v>2068</v>
      </c>
      <c r="C156" s="24" t="s">
        <v>2350</v>
      </c>
      <c r="D156" s="25" t="s">
        <v>2351</v>
      </c>
      <c r="E156" s="24" t="s">
        <v>2352</v>
      </c>
      <c r="F156" s="25" t="s">
        <v>2353</v>
      </c>
      <c r="G156" s="24" t="s">
        <v>2452</v>
      </c>
      <c r="H156" s="25" t="s">
        <v>2453</v>
      </c>
      <c r="I156" s="26"/>
      <c r="J156" s="27"/>
      <c r="K156" s="24" t="s">
        <v>2090</v>
      </c>
      <c r="L156" s="25" t="s">
        <v>2434</v>
      </c>
      <c r="M156" s="24" t="s">
        <v>2097</v>
      </c>
      <c r="N156" s="25" t="s">
        <v>2448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2084</v>
      </c>
      <c r="AI156" s="24" t="s">
        <v>2084</v>
      </c>
      <c r="AJ156" s="24" t="s">
        <v>2454</v>
      </c>
      <c r="AK156" s="24" t="s">
        <v>2468</v>
      </c>
    </row>
    <row r="157" spans="1:37" ht="17.25" customHeight="1" x14ac:dyDescent="0.3">
      <c r="A157" s="24" t="s">
        <v>2469</v>
      </c>
      <c r="B157" s="24" t="s">
        <v>2068</v>
      </c>
      <c r="C157" s="24" t="s">
        <v>2350</v>
      </c>
      <c r="D157" s="25" t="s">
        <v>2351</v>
      </c>
      <c r="E157" s="24" t="s">
        <v>2352</v>
      </c>
      <c r="F157" s="25" t="s">
        <v>2353</v>
      </c>
      <c r="G157" s="24" t="s">
        <v>2470</v>
      </c>
      <c r="H157" s="25" t="s">
        <v>2471</v>
      </c>
      <c r="I157" s="26"/>
      <c r="J157" s="27"/>
      <c r="K157" s="24" t="s">
        <v>2081</v>
      </c>
      <c r="L157" s="25" t="s">
        <v>2428</v>
      </c>
      <c r="M157" s="24" t="s">
        <v>2100</v>
      </c>
      <c r="N157" s="25" t="s">
        <v>2472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2084</v>
      </c>
      <c r="AI157" s="24" t="s">
        <v>2084</v>
      </c>
      <c r="AJ157" s="24" t="s">
        <v>2473</v>
      </c>
      <c r="AK157" s="24" t="s">
        <v>2469</v>
      </c>
    </row>
    <row r="158" spans="1:37" ht="17.25" customHeight="1" x14ac:dyDescent="0.3">
      <c r="A158" s="24" t="s">
        <v>2474</v>
      </c>
      <c r="B158" s="24" t="s">
        <v>2068</v>
      </c>
      <c r="C158" s="24" t="s">
        <v>2350</v>
      </c>
      <c r="D158" s="25" t="s">
        <v>2351</v>
      </c>
      <c r="E158" s="24" t="s">
        <v>2352</v>
      </c>
      <c r="F158" s="25" t="s">
        <v>2353</v>
      </c>
      <c r="G158" s="24" t="s">
        <v>2470</v>
      </c>
      <c r="H158" s="25" t="s">
        <v>2471</v>
      </c>
      <c r="I158" s="26"/>
      <c r="J158" s="27"/>
      <c r="K158" s="24" t="s">
        <v>2087</v>
      </c>
      <c r="L158" s="25" t="s">
        <v>2432</v>
      </c>
      <c r="M158" s="24" t="s">
        <v>2100</v>
      </c>
      <c r="N158" s="25" t="s">
        <v>2472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2084</v>
      </c>
      <c r="AI158" s="24" t="s">
        <v>2084</v>
      </c>
      <c r="AJ158" s="24" t="s">
        <v>2473</v>
      </c>
      <c r="AK158" s="24" t="s">
        <v>2474</v>
      </c>
    </row>
    <row r="159" spans="1:37" ht="17.25" customHeight="1" x14ac:dyDescent="0.3">
      <c r="A159" s="24" t="s">
        <v>2475</v>
      </c>
      <c r="B159" s="24" t="s">
        <v>2068</v>
      </c>
      <c r="C159" s="24" t="s">
        <v>2350</v>
      </c>
      <c r="D159" s="25" t="s">
        <v>2351</v>
      </c>
      <c r="E159" s="24" t="s">
        <v>2352</v>
      </c>
      <c r="F159" s="25" t="s">
        <v>2353</v>
      </c>
      <c r="G159" s="24" t="s">
        <v>2470</v>
      </c>
      <c r="H159" s="25" t="s">
        <v>2471</v>
      </c>
      <c r="I159" s="26"/>
      <c r="J159" s="27"/>
      <c r="K159" s="24" t="s">
        <v>2090</v>
      </c>
      <c r="L159" s="25" t="s">
        <v>2434</v>
      </c>
      <c r="M159" s="24" t="s">
        <v>2100</v>
      </c>
      <c r="N159" s="25" t="s">
        <v>2472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2084</v>
      </c>
      <c r="AI159" s="24" t="s">
        <v>2084</v>
      </c>
      <c r="AJ159" s="24" t="s">
        <v>2473</v>
      </c>
      <c r="AK159" s="24" t="s">
        <v>2475</v>
      </c>
    </row>
    <row r="160" spans="1:37" ht="17.25" customHeight="1" x14ac:dyDescent="0.3">
      <c r="A160" s="24" t="s">
        <v>2476</v>
      </c>
      <c r="B160" s="24" t="s">
        <v>2068</v>
      </c>
      <c r="C160" s="24" t="s">
        <v>2350</v>
      </c>
      <c r="D160" s="25" t="s">
        <v>2351</v>
      </c>
      <c r="E160" s="24" t="s">
        <v>2352</v>
      </c>
      <c r="F160" s="25" t="s">
        <v>2353</v>
      </c>
      <c r="G160" s="24" t="s">
        <v>2470</v>
      </c>
      <c r="H160" s="25" t="s">
        <v>2471</v>
      </c>
      <c r="I160" s="26"/>
      <c r="J160" s="27"/>
      <c r="K160" s="24" t="s">
        <v>2081</v>
      </c>
      <c r="L160" s="25" t="s">
        <v>2428</v>
      </c>
      <c r="M160" s="24" t="s">
        <v>2121</v>
      </c>
      <c r="N160" s="25" t="s">
        <v>2477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2084</v>
      </c>
      <c r="AI160" s="24" t="s">
        <v>2084</v>
      </c>
      <c r="AJ160" s="24" t="s">
        <v>2473</v>
      </c>
      <c r="AK160" s="24" t="s">
        <v>2476</v>
      </c>
    </row>
    <row r="161" spans="1:37" ht="17.25" customHeight="1" x14ac:dyDescent="0.3">
      <c r="A161" s="24" t="s">
        <v>2478</v>
      </c>
      <c r="B161" s="24" t="s">
        <v>2068</v>
      </c>
      <c r="C161" s="24" t="s">
        <v>2350</v>
      </c>
      <c r="D161" s="25" t="s">
        <v>2351</v>
      </c>
      <c r="E161" s="24" t="s">
        <v>2352</v>
      </c>
      <c r="F161" s="25" t="s">
        <v>2353</v>
      </c>
      <c r="G161" s="24" t="s">
        <v>2470</v>
      </c>
      <c r="H161" s="25" t="s">
        <v>2471</v>
      </c>
      <c r="I161" s="26"/>
      <c r="J161" s="27"/>
      <c r="K161" s="24" t="s">
        <v>2087</v>
      </c>
      <c r="L161" s="25" t="s">
        <v>2432</v>
      </c>
      <c r="M161" s="24" t="s">
        <v>2121</v>
      </c>
      <c r="N161" s="25" t="s">
        <v>2477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2084</v>
      </c>
      <c r="AI161" s="24" t="s">
        <v>2084</v>
      </c>
      <c r="AJ161" s="24" t="s">
        <v>2473</v>
      </c>
      <c r="AK161" s="24" t="s">
        <v>2478</v>
      </c>
    </row>
    <row r="162" spans="1:37" ht="17.25" customHeight="1" x14ac:dyDescent="0.3">
      <c r="A162" s="24" t="s">
        <v>2479</v>
      </c>
      <c r="B162" s="24" t="s">
        <v>2068</v>
      </c>
      <c r="C162" s="24" t="s">
        <v>2350</v>
      </c>
      <c r="D162" s="25" t="s">
        <v>2351</v>
      </c>
      <c r="E162" s="24" t="s">
        <v>2352</v>
      </c>
      <c r="F162" s="25" t="s">
        <v>2353</v>
      </c>
      <c r="G162" s="24" t="s">
        <v>2470</v>
      </c>
      <c r="H162" s="25" t="s">
        <v>2471</v>
      </c>
      <c r="I162" s="26"/>
      <c r="J162" s="27"/>
      <c r="K162" s="24" t="s">
        <v>2090</v>
      </c>
      <c r="L162" s="25" t="s">
        <v>2434</v>
      </c>
      <c r="M162" s="24" t="s">
        <v>2121</v>
      </c>
      <c r="N162" s="25" t="s">
        <v>2477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2084</v>
      </c>
      <c r="AI162" s="24" t="s">
        <v>2084</v>
      </c>
      <c r="AJ162" s="24" t="s">
        <v>2473</v>
      </c>
      <c r="AK162" s="24" t="s">
        <v>2479</v>
      </c>
    </row>
    <row r="163" spans="1:37" ht="17.25" customHeight="1" x14ac:dyDescent="0.3">
      <c r="A163" s="24" t="s">
        <v>2480</v>
      </c>
      <c r="B163" s="24" t="s">
        <v>2068</v>
      </c>
      <c r="C163" s="24" t="s">
        <v>2350</v>
      </c>
      <c r="D163" s="25" t="s">
        <v>2351</v>
      </c>
      <c r="E163" s="24" t="s">
        <v>2352</v>
      </c>
      <c r="F163" s="25" t="s">
        <v>2353</v>
      </c>
      <c r="G163" s="24" t="s">
        <v>2470</v>
      </c>
      <c r="H163" s="25" t="s">
        <v>2471</v>
      </c>
      <c r="I163" s="26"/>
      <c r="J163" s="27"/>
      <c r="K163" s="24" t="s">
        <v>2081</v>
      </c>
      <c r="L163" s="25" t="s">
        <v>2428</v>
      </c>
      <c r="M163" s="24" t="s">
        <v>2125</v>
      </c>
      <c r="N163" s="25" t="s">
        <v>2481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2084</v>
      </c>
      <c r="AI163" s="24" t="s">
        <v>2084</v>
      </c>
      <c r="AJ163" s="24" t="s">
        <v>2473</v>
      </c>
      <c r="AK163" s="24" t="s">
        <v>2480</v>
      </c>
    </row>
    <row r="164" spans="1:37" ht="17.25" customHeight="1" x14ac:dyDescent="0.3">
      <c r="A164" s="24" t="s">
        <v>2482</v>
      </c>
      <c r="B164" s="24" t="s">
        <v>2068</v>
      </c>
      <c r="C164" s="24" t="s">
        <v>2350</v>
      </c>
      <c r="D164" s="25" t="s">
        <v>2351</v>
      </c>
      <c r="E164" s="24" t="s">
        <v>2352</v>
      </c>
      <c r="F164" s="25" t="s">
        <v>2353</v>
      </c>
      <c r="G164" s="24" t="s">
        <v>2470</v>
      </c>
      <c r="H164" s="25" t="s">
        <v>2471</v>
      </c>
      <c r="I164" s="26"/>
      <c r="J164" s="27"/>
      <c r="K164" s="24" t="s">
        <v>2087</v>
      </c>
      <c r="L164" s="25" t="s">
        <v>2432</v>
      </c>
      <c r="M164" s="24" t="s">
        <v>2125</v>
      </c>
      <c r="N164" s="25" t="s">
        <v>2481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2084</v>
      </c>
      <c r="AI164" s="24" t="s">
        <v>2084</v>
      </c>
      <c r="AJ164" s="24" t="s">
        <v>2473</v>
      </c>
      <c r="AK164" s="24" t="s">
        <v>2482</v>
      </c>
    </row>
    <row r="165" spans="1:37" ht="17.25" customHeight="1" x14ac:dyDescent="0.3">
      <c r="A165" s="24" t="s">
        <v>2483</v>
      </c>
      <c r="B165" s="24" t="s">
        <v>2068</v>
      </c>
      <c r="C165" s="24" t="s">
        <v>2350</v>
      </c>
      <c r="D165" s="25" t="s">
        <v>2351</v>
      </c>
      <c r="E165" s="24" t="s">
        <v>2352</v>
      </c>
      <c r="F165" s="25" t="s">
        <v>2353</v>
      </c>
      <c r="G165" s="24" t="s">
        <v>2470</v>
      </c>
      <c r="H165" s="25" t="s">
        <v>2471</v>
      </c>
      <c r="I165" s="26"/>
      <c r="J165" s="27"/>
      <c r="K165" s="24" t="s">
        <v>2090</v>
      </c>
      <c r="L165" s="25" t="s">
        <v>2434</v>
      </c>
      <c r="M165" s="24" t="s">
        <v>2125</v>
      </c>
      <c r="N165" s="25" t="s">
        <v>2481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2084</v>
      </c>
      <c r="AI165" s="24" t="s">
        <v>2084</v>
      </c>
      <c r="AJ165" s="24" t="s">
        <v>2473</v>
      </c>
      <c r="AK165" s="24" t="s">
        <v>2483</v>
      </c>
    </row>
    <row r="166" spans="1:37" ht="17.25" customHeight="1" x14ac:dyDescent="0.3">
      <c r="A166" s="30" t="s">
        <v>2484</v>
      </c>
      <c r="B166" s="24" t="s">
        <v>2068</v>
      </c>
      <c r="C166" s="24" t="s">
        <v>2350</v>
      </c>
      <c r="D166" s="25" t="s">
        <v>2351</v>
      </c>
      <c r="E166" s="24" t="s">
        <v>2352</v>
      </c>
      <c r="F166" s="25" t="s">
        <v>2353</v>
      </c>
      <c r="G166" s="24" t="s">
        <v>2485</v>
      </c>
      <c r="H166" s="25" t="s">
        <v>2486</v>
      </c>
      <c r="I166" s="24" t="s">
        <v>2487</v>
      </c>
      <c r="J166" s="25" t="s">
        <v>2488</v>
      </c>
      <c r="K166" s="26"/>
      <c r="L166" s="27"/>
      <c r="M166" s="26"/>
      <c r="N166" s="27"/>
      <c r="O166" s="26"/>
      <c r="P166" s="27"/>
      <c r="Q166" s="26"/>
      <c r="R166" s="27"/>
      <c r="S166" s="24" t="s">
        <v>2097</v>
      </c>
      <c r="T166" s="25" t="s">
        <v>2489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2146</v>
      </c>
      <c r="AI166" s="24" t="s">
        <v>2146</v>
      </c>
      <c r="AJ166" s="24" t="s">
        <v>2490</v>
      </c>
      <c r="AK166" s="24" t="s">
        <v>2484</v>
      </c>
    </row>
    <row r="167" spans="1:37" ht="17.25" customHeight="1" x14ac:dyDescent="0.3">
      <c r="A167" s="24" t="s">
        <v>2491</v>
      </c>
      <c r="B167" s="24" t="s">
        <v>2068</v>
      </c>
      <c r="C167" s="24" t="s">
        <v>2350</v>
      </c>
      <c r="D167" s="25" t="s">
        <v>2351</v>
      </c>
      <c r="E167" s="24" t="s">
        <v>2352</v>
      </c>
      <c r="F167" s="25" t="s">
        <v>2353</v>
      </c>
      <c r="G167" s="24" t="s">
        <v>2485</v>
      </c>
      <c r="H167" s="25" t="s">
        <v>2486</v>
      </c>
      <c r="I167" s="24" t="s">
        <v>2492</v>
      </c>
      <c r="J167" s="25" t="s">
        <v>2493</v>
      </c>
      <c r="K167" s="26"/>
      <c r="L167" s="27"/>
      <c r="M167" s="26"/>
      <c r="N167" s="27"/>
      <c r="O167" s="26"/>
      <c r="P167" s="27"/>
      <c r="Q167" s="26"/>
      <c r="R167" s="27"/>
      <c r="S167" s="24" t="s">
        <v>2097</v>
      </c>
      <c r="T167" s="25" t="s">
        <v>2489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2146</v>
      </c>
      <c r="AI167" s="24" t="s">
        <v>2146</v>
      </c>
      <c r="AJ167" s="24" t="s">
        <v>2490</v>
      </c>
      <c r="AK167" s="24" t="s">
        <v>2491</v>
      </c>
    </row>
    <row r="168" spans="1:37" ht="17.25" customHeight="1" x14ac:dyDescent="0.3">
      <c r="A168" s="24" t="s">
        <v>2494</v>
      </c>
      <c r="B168" s="24" t="s">
        <v>2068</v>
      </c>
      <c r="C168" s="24" t="s">
        <v>2350</v>
      </c>
      <c r="D168" s="25" t="s">
        <v>2351</v>
      </c>
      <c r="E168" s="24" t="s">
        <v>2352</v>
      </c>
      <c r="F168" s="25" t="s">
        <v>2353</v>
      </c>
      <c r="G168" s="24" t="s">
        <v>2495</v>
      </c>
      <c r="H168" s="25" t="s">
        <v>2496</v>
      </c>
      <c r="I168" s="24" t="s">
        <v>2487</v>
      </c>
      <c r="J168" s="25" t="s">
        <v>2488</v>
      </c>
      <c r="K168" s="26"/>
      <c r="L168" s="27"/>
      <c r="M168" s="26"/>
      <c r="N168" s="27"/>
      <c r="O168" s="26"/>
      <c r="P168" s="27"/>
      <c r="Q168" s="26"/>
      <c r="R168" s="27"/>
      <c r="S168" s="24" t="s">
        <v>2097</v>
      </c>
      <c r="T168" s="25" t="s">
        <v>2489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2146</v>
      </c>
      <c r="AI168" s="24" t="s">
        <v>2146</v>
      </c>
      <c r="AJ168" s="24" t="s">
        <v>2497</v>
      </c>
      <c r="AK168" s="24" t="s">
        <v>2494</v>
      </c>
    </row>
    <row r="169" spans="1:37" ht="17.25" customHeight="1" x14ac:dyDescent="0.3">
      <c r="A169" s="24" t="s">
        <v>2498</v>
      </c>
      <c r="B169" s="24" t="s">
        <v>2068</v>
      </c>
      <c r="C169" s="24" t="s">
        <v>2350</v>
      </c>
      <c r="D169" s="25" t="s">
        <v>2351</v>
      </c>
      <c r="E169" s="24" t="s">
        <v>2352</v>
      </c>
      <c r="F169" s="25" t="s">
        <v>2353</v>
      </c>
      <c r="G169" s="24" t="s">
        <v>2495</v>
      </c>
      <c r="H169" s="25" t="s">
        <v>2496</v>
      </c>
      <c r="I169" s="24" t="s">
        <v>2492</v>
      </c>
      <c r="J169" s="25" t="s">
        <v>2493</v>
      </c>
      <c r="K169" s="26"/>
      <c r="L169" s="27"/>
      <c r="M169" s="26"/>
      <c r="N169" s="27"/>
      <c r="O169" s="26"/>
      <c r="P169" s="27"/>
      <c r="Q169" s="26"/>
      <c r="R169" s="27"/>
      <c r="S169" s="24" t="s">
        <v>2097</v>
      </c>
      <c r="T169" s="25" t="s">
        <v>2489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2146</v>
      </c>
      <c r="AI169" s="24" t="s">
        <v>2146</v>
      </c>
      <c r="AJ169" s="24" t="s">
        <v>2497</v>
      </c>
      <c r="AK169" s="24" t="s">
        <v>2498</v>
      </c>
    </row>
    <row r="170" spans="1:37" ht="16.899999999999999" customHeight="1" x14ac:dyDescent="0.3">
      <c r="A170" s="24" t="s">
        <v>2499</v>
      </c>
      <c r="B170" s="24" t="s">
        <v>2068</v>
      </c>
      <c r="C170" s="24" t="s">
        <v>2350</v>
      </c>
      <c r="D170" s="25" t="s">
        <v>2351</v>
      </c>
      <c r="E170" s="24" t="s">
        <v>2352</v>
      </c>
      <c r="F170" s="25" t="s">
        <v>2353</v>
      </c>
      <c r="G170" s="24" t="s">
        <v>2500</v>
      </c>
      <c r="H170" s="25" t="s">
        <v>2501</v>
      </c>
      <c r="I170" s="24" t="s">
        <v>2502</v>
      </c>
      <c r="J170" s="25" t="s">
        <v>2503</v>
      </c>
      <c r="K170" s="26"/>
      <c r="L170" s="27"/>
      <c r="M170" s="24" t="s">
        <v>2130</v>
      </c>
      <c r="N170" s="25" t="s">
        <v>2504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2505</v>
      </c>
      <c r="AI170" s="24" t="s">
        <v>2505</v>
      </c>
      <c r="AJ170" s="24" t="s">
        <v>2506</v>
      </c>
      <c r="AK170" s="24" t="s">
        <v>2499</v>
      </c>
    </row>
    <row r="171" spans="1:37" ht="17.25" customHeight="1" x14ac:dyDescent="0.3">
      <c r="A171" s="30" t="s">
        <v>2507</v>
      </c>
      <c r="B171" s="24" t="s">
        <v>2068</v>
      </c>
      <c r="C171" s="24" t="s">
        <v>2350</v>
      </c>
      <c r="D171" s="25" t="s">
        <v>2351</v>
      </c>
      <c r="E171" s="24" t="s">
        <v>2352</v>
      </c>
      <c r="F171" s="25" t="s">
        <v>2353</v>
      </c>
      <c r="G171" s="24" t="s">
        <v>2500</v>
      </c>
      <c r="H171" s="25" t="s">
        <v>2501</v>
      </c>
      <c r="I171" s="24" t="s">
        <v>2502</v>
      </c>
      <c r="J171" s="25" t="s">
        <v>2503</v>
      </c>
      <c r="K171" s="26"/>
      <c r="L171" s="27"/>
      <c r="M171" s="24" t="s">
        <v>2138</v>
      </c>
      <c r="N171" s="25" t="s">
        <v>2508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2505</v>
      </c>
      <c r="AI171" s="24" t="s">
        <v>2505</v>
      </c>
      <c r="AJ171" s="24" t="s">
        <v>2506</v>
      </c>
      <c r="AK171" s="24" t="s">
        <v>2507</v>
      </c>
    </row>
    <row r="172" spans="1:37" ht="17.25" customHeight="1" x14ac:dyDescent="0.3">
      <c r="A172" s="24" t="s">
        <v>2509</v>
      </c>
      <c r="B172" s="24" t="s">
        <v>2068</v>
      </c>
      <c r="C172" s="24" t="s">
        <v>2350</v>
      </c>
      <c r="D172" s="25" t="s">
        <v>2351</v>
      </c>
      <c r="E172" s="24" t="s">
        <v>2352</v>
      </c>
      <c r="F172" s="25" t="s">
        <v>2353</v>
      </c>
      <c r="G172" s="24" t="s">
        <v>2500</v>
      </c>
      <c r="H172" s="25" t="s">
        <v>2501</v>
      </c>
      <c r="I172" s="24" t="s">
        <v>2502</v>
      </c>
      <c r="J172" s="25" t="s">
        <v>2503</v>
      </c>
      <c r="K172" s="26"/>
      <c r="L172" s="27"/>
      <c r="M172" s="24" t="s">
        <v>2202</v>
      </c>
      <c r="N172" s="25" t="s">
        <v>2510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2505</v>
      </c>
      <c r="AI172" s="24" t="s">
        <v>2505</v>
      </c>
      <c r="AJ172" s="24" t="s">
        <v>2506</v>
      </c>
      <c r="AK172" s="24" t="s">
        <v>2509</v>
      </c>
    </row>
    <row r="173" spans="1:37" ht="17.25" customHeight="1" x14ac:dyDescent="0.3">
      <c r="A173" s="24" t="s">
        <v>2511</v>
      </c>
      <c r="B173" s="24" t="s">
        <v>2068</v>
      </c>
      <c r="C173" s="24" t="s">
        <v>2350</v>
      </c>
      <c r="D173" s="25" t="s">
        <v>2351</v>
      </c>
      <c r="E173" s="24" t="s">
        <v>2352</v>
      </c>
      <c r="F173" s="25" t="s">
        <v>2353</v>
      </c>
      <c r="G173" s="24" t="s">
        <v>2500</v>
      </c>
      <c r="H173" s="25" t="s">
        <v>2501</v>
      </c>
      <c r="I173" s="24" t="s">
        <v>2502</v>
      </c>
      <c r="J173" s="25" t="s">
        <v>2503</v>
      </c>
      <c r="K173" s="26"/>
      <c r="L173" s="27"/>
      <c r="M173" s="24" t="s">
        <v>2210</v>
      </c>
      <c r="N173" s="25" t="s">
        <v>2512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2505</v>
      </c>
      <c r="AI173" s="24" t="s">
        <v>2505</v>
      </c>
      <c r="AJ173" s="24" t="s">
        <v>2506</v>
      </c>
      <c r="AK173" s="24" t="s">
        <v>2511</v>
      </c>
    </row>
    <row r="174" spans="1:37" ht="17.25" customHeight="1" x14ac:dyDescent="0.3">
      <c r="A174" s="24" t="s">
        <v>2513</v>
      </c>
      <c r="B174" s="24" t="s">
        <v>2068</v>
      </c>
      <c r="C174" s="24" t="s">
        <v>2350</v>
      </c>
      <c r="D174" s="25" t="s">
        <v>2351</v>
      </c>
      <c r="E174" s="24" t="s">
        <v>2352</v>
      </c>
      <c r="F174" s="25" t="s">
        <v>2353</v>
      </c>
      <c r="G174" s="24" t="s">
        <v>2500</v>
      </c>
      <c r="H174" s="25" t="s">
        <v>2501</v>
      </c>
      <c r="I174" s="24" t="s">
        <v>2514</v>
      </c>
      <c r="J174" s="25" t="s">
        <v>2515</v>
      </c>
      <c r="K174" s="26"/>
      <c r="L174" s="27"/>
      <c r="M174" s="24" t="s">
        <v>2130</v>
      </c>
      <c r="N174" s="25" t="s">
        <v>2504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2505</v>
      </c>
      <c r="AI174" s="24" t="s">
        <v>2505</v>
      </c>
      <c r="AJ174" s="24" t="s">
        <v>2506</v>
      </c>
      <c r="AK174" s="24" t="s">
        <v>2513</v>
      </c>
    </row>
    <row r="175" spans="1:37" ht="17.25" customHeight="1" x14ac:dyDescent="0.3">
      <c r="A175" s="24" t="s">
        <v>2516</v>
      </c>
      <c r="B175" s="24" t="s">
        <v>2068</v>
      </c>
      <c r="C175" s="24" t="s">
        <v>2350</v>
      </c>
      <c r="D175" s="25" t="s">
        <v>2351</v>
      </c>
      <c r="E175" s="24" t="s">
        <v>2352</v>
      </c>
      <c r="F175" s="25" t="s">
        <v>2353</v>
      </c>
      <c r="G175" s="24" t="s">
        <v>2500</v>
      </c>
      <c r="H175" s="25" t="s">
        <v>2501</v>
      </c>
      <c r="I175" s="24" t="s">
        <v>2514</v>
      </c>
      <c r="J175" s="25" t="s">
        <v>2515</v>
      </c>
      <c r="K175" s="26"/>
      <c r="L175" s="27"/>
      <c r="M175" s="24" t="s">
        <v>2138</v>
      </c>
      <c r="N175" s="25" t="s">
        <v>2508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2505</v>
      </c>
      <c r="AI175" s="24" t="s">
        <v>2505</v>
      </c>
      <c r="AJ175" s="24" t="s">
        <v>2506</v>
      </c>
      <c r="AK175" s="24" t="s">
        <v>2516</v>
      </c>
    </row>
    <row r="176" spans="1:37" ht="17.25" customHeight="1" x14ac:dyDescent="0.3">
      <c r="A176" s="24" t="s">
        <v>2517</v>
      </c>
      <c r="B176" s="24" t="s">
        <v>2068</v>
      </c>
      <c r="C176" s="24" t="s">
        <v>2350</v>
      </c>
      <c r="D176" s="25" t="s">
        <v>2351</v>
      </c>
      <c r="E176" s="24" t="s">
        <v>2352</v>
      </c>
      <c r="F176" s="25" t="s">
        <v>2353</v>
      </c>
      <c r="G176" s="24" t="s">
        <v>2500</v>
      </c>
      <c r="H176" s="25" t="s">
        <v>2501</v>
      </c>
      <c r="I176" s="24" t="s">
        <v>2514</v>
      </c>
      <c r="J176" s="25" t="s">
        <v>2515</v>
      </c>
      <c r="K176" s="26"/>
      <c r="L176" s="27"/>
      <c r="M176" s="24" t="s">
        <v>2202</v>
      </c>
      <c r="N176" s="25" t="s">
        <v>2510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2505</v>
      </c>
      <c r="AI176" s="24" t="s">
        <v>2505</v>
      </c>
      <c r="AJ176" s="24" t="s">
        <v>2506</v>
      </c>
      <c r="AK176" s="24" t="s">
        <v>2517</v>
      </c>
    </row>
    <row r="177" spans="1:37" ht="17.25" customHeight="1" x14ac:dyDescent="0.3">
      <c r="A177" s="24" t="s">
        <v>2518</v>
      </c>
      <c r="B177" s="24" t="s">
        <v>2068</v>
      </c>
      <c r="C177" s="24" t="s">
        <v>2350</v>
      </c>
      <c r="D177" s="25" t="s">
        <v>2351</v>
      </c>
      <c r="E177" s="24" t="s">
        <v>2352</v>
      </c>
      <c r="F177" s="25" t="s">
        <v>2353</v>
      </c>
      <c r="G177" s="24" t="s">
        <v>2500</v>
      </c>
      <c r="H177" s="25" t="s">
        <v>2501</v>
      </c>
      <c r="I177" s="24" t="s">
        <v>2514</v>
      </c>
      <c r="J177" s="25" t="s">
        <v>2515</v>
      </c>
      <c r="K177" s="26"/>
      <c r="L177" s="27"/>
      <c r="M177" s="24" t="s">
        <v>2210</v>
      </c>
      <c r="N177" s="25" t="s">
        <v>2512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2505</v>
      </c>
      <c r="AI177" s="24" t="s">
        <v>2505</v>
      </c>
      <c r="AJ177" s="24" t="s">
        <v>2506</v>
      </c>
      <c r="AK177" s="24" t="s">
        <v>2518</v>
      </c>
    </row>
    <row r="178" spans="1:37" ht="17.25" customHeight="1" x14ac:dyDescent="0.3">
      <c r="A178" s="24" t="s">
        <v>2519</v>
      </c>
      <c r="B178" s="24" t="s">
        <v>2068</v>
      </c>
      <c r="C178" s="24" t="s">
        <v>2350</v>
      </c>
      <c r="D178" s="25" t="s">
        <v>2351</v>
      </c>
      <c r="E178" s="24" t="s">
        <v>2352</v>
      </c>
      <c r="F178" s="25" t="s">
        <v>2353</v>
      </c>
      <c r="G178" s="24" t="s">
        <v>2520</v>
      </c>
      <c r="H178" s="25" t="s">
        <v>2521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2522</v>
      </c>
      <c r="X178" s="25" t="s">
        <v>2523</v>
      </c>
      <c r="Y178" s="28"/>
      <c r="Z178" s="29" t="s">
        <v>2524</v>
      </c>
      <c r="AA178" s="28"/>
      <c r="AB178" s="28"/>
      <c r="AC178" s="28"/>
      <c r="AD178" s="28"/>
      <c r="AE178" s="28"/>
      <c r="AF178" s="28"/>
      <c r="AG178" s="28"/>
      <c r="AH178" s="24" t="s">
        <v>2146</v>
      </c>
      <c r="AI178" s="24" t="s">
        <v>2146</v>
      </c>
      <c r="AJ178" s="24" t="s">
        <v>2525</v>
      </c>
      <c r="AK178" s="24" t="s">
        <v>2519</v>
      </c>
    </row>
    <row r="179" spans="1:37" ht="17.25" customHeight="1" x14ac:dyDescent="0.3">
      <c r="A179" s="24" t="s">
        <v>2526</v>
      </c>
      <c r="B179" s="24" t="s">
        <v>2068</v>
      </c>
      <c r="C179" s="24" t="s">
        <v>2350</v>
      </c>
      <c r="D179" s="25" t="s">
        <v>2351</v>
      </c>
      <c r="E179" s="24" t="s">
        <v>2352</v>
      </c>
      <c r="F179" s="25" t="s">
        <v>2353</v>
      </c>
      <c r="G179" s="24" t="s">
        <v>2520</v>
      </c>
      <c r="H179" s="25" t="s">
        <v>2521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2527</v>
      </c>
      <c r="X179" s="25" t="s">
        <v>2528</v>
      </c>
      <c r="Y179" s="28"/>
      <c r="Z179" s="29" t="s">
        <v>2524</v>
      </c>
      <c r="AA179" s="28"/>
      <c r="AB179" s="28"/>
      <c r="AC179" s="28"/>
      <c r="AD179" s="28"/>
      <c r="AE179" s="28"/>
      <c r="AF179" s="28"/>
      <c r="AG179" s="28"/>
      <c r="AH179" s="24" t="s">
        <v>2146</v>
      </c>
      <c r="AI179" s="24" t="s">
        <v>2146</v>
      </c>
      <c r="AJ179" s="24" t="s">
        <v>2525</v>
      </c>
      <c r="AK179" s="24" t="s">
        <v>2526</v>
      </c>
    </row>
    <row r="180" spans="1:37" ht="17.25" customHeight="1" x14ac:dyDescent="0.3">
      <c r="A180" s="24" t="s">
        <v>2529</v>
      </c>
      <c r="B180" s="24" t="s">
        <v>2068</v>
      </c>
      <c r="C180" s="24" t="s">
        <v>2350</v>
      </c>
      <c r="D180" s="25" t="s">
        <v>2351</v>
      </c>
      <c r="E180" s="24" t="s">
        <v>2352</v>
      </c>
      <c r="F180" s="25" t="s">
        <v>2353</v>
      </c>
      <c r="G180" s="24" t="s">
        <v>2530</v>
      </c>
      <c r="H180" s="25" t="s">
        <v>2531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2100</v>
      </c>
      <c r="T180" s="25" t="s">
        <v>2532</v>
      </c>
      <c r="U180" s="26"/>
      <c r="V180" s="27"/>
      <c r="W180" s="26"/>
      <c r="X180" s="27"/>
      <c r="Y180" s="28"/>
      <c r="Z180" s="29" t="s">
        <v>2144</v>
      </c>
      <c r="AA180" s="28"/>
      <c r="AB180" s="28"/>
      <c r="AC180" s="28"/>
      <c r="AD180" s="28"/>
      <c r="AE180" s="28"/>
      <c r="AF180" s="28"/>
      <c r="AG180" s="28"/>
      <c r="AH180" s="24" t="s">
        <v>2207</v>
      </c>
      <c r="AI180" s="24" t="s">
        <v>2207</v>
      </c>
      <c r="AJ180" s="24" t="s">
        <v>2533</v>
      </c>
      <c r="AK180" s="24" t="s">
        <v>2529</v>
      </c>
    </row>
    <row r="181" spans="1:37" ht="17.25" customHeight="1" x14ac:dyDescent="0.3">
      <c r="A181" s="24" t="s">
        <v>2534</v>
      </c>
      <c r="B181" s="24" t="s">
        <v>2068</v>
      </c>
      <c r="C181" s="24" t="s">
        <v>2350</v>
      </c>
      <c r="D181" s="25" t="s">
        <v>2351</v>
      </c>
      <c r="E181" s="24" t="s">
        <v>2352</v>
      </c>
      <c r="F181" s="25" t="s">
        <v>2353</v>
      </c>
      <c r="G181" s="24" t="s">
        <v>2535</v>
      </c>
      <c r="H181" s="25" t="s">
        <v>2536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2121</v>
      </c>
      <c r="T181" s="25" t="s">
        <v>2537</v>
      </c>
      <c r="U181" s="26"/>
      <c r="V181" s="27"/>
      <c r="W181" s="26"/>
      <c r="X181" s="27"/>
      <c r="Y181" s="28"/>
      <c r="Z181" s="29" t="s">
        <v>2144</v>
      </c>
      <c r="AA181" s="28"/>
      <c r="AB181" s="28"/>
      <c r="AC181" s="28"/>
      <c r="AD181" s="28"/>
      <c r="AE181" s="28"/>
      <c r="AF181" s="28"/>
      <c r="AG181" s="28"/>
      <c r="AH181" s="24" t="s">
        <v>2207</v>
      </c>
      <c r="AI181" s="24" t="s">
        <v>2207</v>
      </c>
      <c r="AJ181" s="24" t="s">
        <v>2538</v>
      </c>
      <c r="AK181" s="24" t="s">
        <v>2534</v>
      </c>
    </row>
    <row r="182" spans="1:37" ht="17.25" customHeight="1" x14ac:dyDescent="0.3">
      <c r="A182" s="24" t="s">
        <v>2539</v>
      </c>
      <c r="B182" s="24" t="s">
        <v>2068</v>
      </c>
      <c r="C182" s="24" t="s">
        <v>2350</v>
      </c>
      <c r="D182" s="25" t="s">
        <v>2351</v>
      </c>
      <c r="E182" s="24" t="s">
        <v>2352</v>
      </c>
      <c r="F182" s="25" t="s">
        <v>2353</v>
      </c>
      <c r="G182" s="24" t="s">
        <v>2540</v>
      </c>
      <c r="H182" s="25" t="s">
        <v>2541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2125</v>
      </c>
      <c r="T182" s="25" t="s">
        <v>2542</v>
      </c>
      <c r="U182" s="26"/>
      <c r="V182" s="27"/>
      <c r="W182" s="26"/>
      <c r="X182" s="27"/>
      <c r="Y182" s="28"/>
      <c r="Z182" s="29" t="s">
        <v>2144</v>
      </c>
      <c r="AA182" s="28"/>
      <c r="AB182" s="28"/>
      <c r="AC182" s="28"/>
      <c r="AD182" s="28"/>
      <c r="AE182" s="28"/>
      <c r="AF182" s="28"/>
      <c r="AG182" s="28"/>
      <c r="AH182" s="24" t="s">
        <v>2207</v>
      </c>
      <c r="AI182" s="24" t="s">
        <v>2207</v>
      </c>
      <c r="AJ182" s="24" t="s">
        <v>2543</v>
      </c>
      <c r="AK182" s="24" t="s">
        <v>2539</v>
      </c>
    </row>
    <row r="183" spans="1:37" ht="17.25" customHeight="1" x14ac:dyDescent="0.3">
      <c r="A183" s="24" t="s">
        <v>2544</v>
      </c>
      <c r="B183" s="24" t="s">
        <v>2068</v>
      </c>
      <c r="C183" s="24" t="s">
        <v>2350</v>
      </c>
      <c r="D183" s="25" t="s">
        <v>2351</v>
      </c>
      <c r="E183" s="24" t="s">
        <v>2352</v>
      </c>
      <c r="F183" s="25" t="s">
        <v>2353</v>
      </c>
      <c r="G183" s="24" t="s">
        <v>2545</v>
      </c>
      <c r="H183" s="25" t="s">
        <v>2546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2130</v>
      </c>
      <c r="T183" s="25" t="s">
        <v>2547</v>
      </c>
      <c r="U183" s="26"/>
      <c r="V183" s="27"/>
      <c r="W183" s="26"/>
      <c r="X183" s="27"/>
      <c r="Y183" s="28"/>
      <c r="Z183" s="29" t="s">
        <v>2144</v>
      </c>
      <c r="AA183" s="28"/>
      <c r="AB183" s="28"/>
      <c r="AC183" s="28"/>
      <c r="AD183" s="28"/>
      <c r="AE183" s="28"/>
      <c r="AF183" s="28"/>
      <c r="AG183" s="28"/>
      <c r="AH183" s="24" t="s">
        <v>2207</v>
      </c>
      <c r="AI183" s="24" t="s">
        <v>2207</v>
      </c>
      <c r="AJ183" s="24" t="s">
        <v>2548</v>
      </c>
      <c r="AK183" s="24" t="s">
        <v>2549</v>
      </c>
    </row>
    <row r="184" spans="1:37" ht="17.25" customHeight="1" x14ac:dyDescent="0.3">
      <c r="A184" s="24" t="s">
        <v>2550</v>
      </c>
      <c r="B184" s="24" t="s">
        <v>2068</v>
      </c>
      <c r="C184" s="24" t="s">
        <v>2350</v>
      </c>
      <c r="D184" s="25" t="s">
        <v>2351</v>
      </c>
      <c r="E184" s="24" t="s">
        <v>2352</v>
      </c>
      <c r="F184" s="25" t="s">
        <v>2353</v>
      </c>
      <c r="G184" s="24" t="s">
        <v>2551</v>
      </c>
      <c r="H184" s="25" t="s">
        <v>2552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2138</v>
      </c>
      <c r="T184" s="25" t="s">
        <v>2553</v>
      </c>
      <c r="U184" s="26"/>
      <c r="V184" s="27"/>
      <c r="W184" s="26"/>
      <c r="X184" s="27"/>
      <c r="Y184" s="28"/>
      <c r="Z184" s="29" t="s">
        <v>2144</v>
      </c>
      <c r="AA184" s="28"/>
      <c r="AB184" s="28"/>
      <c r="AC184" s="28"/>
      <c r="AD184" s="28"/>
      <c r="AE184" s="28"/>
      <c r="AF184" s="28"/>
      <c r="AG184" s="28"/>
      <c r="AH184" s="24" t="s">
        <v>2207</v>
      </c>
      <c r="AI184" s="24" t="s">
        <v>2207</v>
      </c>
      <c r="AJ184" s="24" t="s">
        <v>2554</v>
      </c>
      <c r="AK184" s="24" t="s">
        <v>2550</v>
      </c>
    </row>
    <row r="185" spans="1:37" ht="17.25" customHeight="1" x14ac:dyDescent="0.3">
      <c r="A185" s="24" t="s">
        <v>2555</v>
      </c>
      <c r="B185" s="24" t="s">
        <v>2068</v>
      </c>
      <c r="C185" s="24" t="s">
        <v>2350</v>
      </c>
      <c r="D185" s="25" t="s">
        <v>2351</v>
      </c>
      <c r="E185" s="24" t="s">
        <v>2352</v>
      </c>
      <c r="F185" s="25" t="s">
        <v>2353</v>
      </c>
      <c r="G185" s="24" t="s">
        <v>2556</v>
      </c>
      <c r="H185" s="25" t="s">
        <v>2557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2202</v>
      </c>
      <c r="T185" s="25" t="s">
        <v>2558</v>
      </c>
      <c r="U185" s="26"/>
      <c r="V185" s="27"/>
      <c r="W185" s="26"/>
      <c r="X185" s="27"/>
      <c r="Y185" s="28"/>
      <c r="Z185" s="29" t="s">
        <v>2144</v>
      </c>
      <c r="AA185" s="28"/>
      <c r="AB185" s="28"/>
      <c r="AC185" s="28"/>
      <c r="AD185" s="28"/>
      <c r="AE185" s="28"/>
      <c r="AF185" s="28"/>
      <c r="AG185" s="28"/>
      <c r="AH185" s="24" t="s">
        <v>2207</v>
      </c>
      <c r="AI185" s="24" t="s">
        <v>2207</v>
      </c>
      <c r="AJ185" s="24" t="s">
        <v>2559</v>
      </c>
      <c r="AK185" s="24" t="s">
        <v>2555</v>
      </c>
    </row>
    <row r="186" spans="1:37" ht="17.25" customHeight="1" x14ac:dyDescent="0.3">
      <c r="A186" s="24" t="s">
        <v>2560</v>
      </c>
      <c r="B186" s="24" t="s">
        <v>2068</v>
      </c>
      <c r="C186" s="24" t="s">
        <v>2350</v>
      </c>
      <c r="D186" s="25" t="s">
        <v>2351</v>
      </c>
      <c r="E186" s="24" t="s">
        <v>2352</v>
      </c>
      <c r="F186" s="25" t="s">
        <v>2353</v>
      </c>
      <c r="G186" s="24" t="s">
        <v>2561</v>
      </c>
      <c r="H186" s="25" t="s">
        <v>2562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2210</v>
      </c>
      <c r="T186" s="25" t="s">
        <v>2563</v>
      </c>
      <c r="U186" s="26"/>
      <c r="V186" s="27"/>
      <c r="W186" s="26"/>
      <c r="X186" s="27"/>
      <c r="Y186" s="28"/>
      <c r="Z186" s="29" t="s">
        <v>2564</v>
      </c>
      <c r="AA186" s="28"/>
      <c r="AB186" s="28"/>
      <c r="AC186" s="28"/>
      <c r="AD186" s="28"/>
      <c r="AE186" s="28"/>
      <c r="AF186" s="28"/>
      <c r="AG186" s="28"/>
      <c r="AH186" s="24" t="s">
        <v>2207</v>
      </c>
      <c r="AI186" s="24" t="s">
        <v>2207</v>
      </c>
      <c r="AJ186" s="24" t="s">
        <v>2565</v>
      </c>
      <c r="AK186" s="24" t="s">
        <v>2560</v>
      </c>
    </row>
    <row r="187" spans="1:37" ht="17.25" customHeight="1" x14ac:dyDescent="0.3">
      <c r="A187" s="24" t="s">
        <v>2566</v>
      </c>
      <c r="B187" s="24" t="s">
        <v>2068</v>
      </c>
      <c r="C187" s="24" t="s">
        <v>2350</v>
      </c>
      <c r="D187" s="25" t="s">
        <v>2351</v>
      </c>
      <c r="E187" s="24" t="s">
        <v>2352</v>
      </c>
      <c r="F187" s="25" t="s">
        <v>2353</v>
      </c>
      <c r="G187" s="24" t="s">
        <v>2561</v>
      </c>
      <c r="H187" s="25" t="s">
        <v>2562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2213</v>
      </c>
      <c r="T187" s="25" t="s">
        <v>2567</v>
      </c>
      <c r="U187" s="26"/>
      <c r="V187" s="27"/>
      <c r="W187" s="26"/>
      <c r="X187" s="27"/>
      <c r="Y187" s="28"/>
      <c r="Z187" s="29" t="s">
        <v>2564</v>
      </c>
      <c r="AA187" s="28"/>
      <c r="AB187" s="28"/>
      <c r="AC187" s="28"/>
      <c r="AD187" s="28"/>
      <c r="AE187" s="28"/>
      <c r="AF187" s="28"/>
      <c r="AG187" s="28"/>
      <c r="AH187" s="24" t="s">
        <v>2207</v>
      </c>
      <c r="AI187" s="24" t="s">
        <v>2207</v>
      </c>
      <c r="AJ187" s="24" t="s">
        <v>2565</v>
      </c>
      <c r="AK187" s="24" t="s">
        <v>2566</v>
      </c>
    </row>
    <row r="188" spans="1:37" ht="17.25" customHeight="1" x14ac:dyDescent="0.3">
      <c r="A188" s="24" t="s">
        <v>2568</v>
      </c>
      <c r="B188" s="24" t="s">
        <v>2068</v>
      </c>
      <c r="C188" s="24" t="s">
        <v>2350</v>
      </c>
      <c r="D188" s="25" t="s">
        <v>2351</v>
      </c>
      <c r="E188" s="24" t="s">
        <v>2352</v>
      </c>
      <c r="F188" s="25" t="s">
        <v>2353</v>
      </c>
      <c r="G188" s="24" t="s">
        <v>2569</v>
      </c>
      <c r="H188" s="25" t="s">
        <v>2570</v>
      </c>
      <c r="I188" s="24" t="s">
        <v>2571</v>
      </c>
      <c r="J188" s="25" t="s">
        <v>2572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2573</v>
      </c>
      <c r="AA188" s="28"/>
      <c r="AB188" s="28"/>
      <c r="AC188" s="28"/>
      <c r="AD188" s="28"/>
      <c r="AE188" s="28"/>
      <c r="AF188" s="28"/>
      <c r="AG188" s="28"/>
      <c r="AH188" s="24" t="s">
        <v>2207</v>
      </c>
      <c r="AI188" s="24" t="s">
        <v>2207</v>
      </c>
      <c r="AJ188" s="24" t="s">
        <v>2574</v>
      </c>
      <c r="AK188" s="24" t="s">
        <v>2568</v>
      </c>
    </row>
    <row r="189" spans="1:37" ht="17.25" customHeight="1" x14ac:dyDescent="0.3">
      <c r="A189" s="24" t="s">
        <v>2575</v>
      </c>
      <c r="B189" s="24" t="s">
        <v>2068</v>
      </c>
      <c r="C189" s="24" t="s">
        <v>2350</v>
      </c>
      <c r="D189" s="25" t="s">
        <v>2351</v>
      </c>
      <c r="E189" s="24" t="s">
        <v>2352</v>
      </c>
      <c r="F189" s="25" t="s">
        <v>2353</v>
      </c>
      <c r="G189" s="24" t="s">
        <v>2569</v>
      </c>
      <c r="H189" s="25" t="s">
        <v>2570</v>
      </c>
      <c r="I189" s="24" t="s">
        <v>2576</v>
      </c>
      <c r="J189" s="25" t="s">
        <v>2577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2573</v>
      </c>
      <c r="AA189" s="28"/>
      <c r="AB189" s="28"/>
      <c r="AC189" s="28"/>
      <c r="AD189" s="28"/>
      <c r="AE189" s="28"/>
      <c r="AF189" s="28"/>
      <c r="AG189" s="28"/>
      <c r="AH189" s="24" t="s">
        <v>2207</v>
      </c>
      <c r="AI189" s="24" t="s">
        <v>2207</v>
      </c>
      <c r="AJ189" s="24" t="s">
        <v>2574</v>
      </c>
      <c r="AK189" s="24" t="s">
        <v>2575</v>
      </c>
    </row>
    <row r="190" spans="1:37" ht="17.25" customHeight="1" x14ac:dyDescent="0.3">
      <c r="A190" s="24" t="s">
        <v>2578</v>
      </c>
      <c r="B190" s="24" t="s">
        <v>2068</v>
      </c>
      <c r="C190" s="24" t="s">
        <v>2350</v>
      </c>
      <c r="D190" s="25" t="s">
        <v>2351</v>
      </c>
      <c r="E190" s="24" t="s">
        <v>2352</v>
      </c>
      <c r="F190" s="25" t="s">
        <v>2353</v>
      </c>
      <c r="G190" s="24" t="s">
        <v>2569</v>
      </c>
      <c r="H190" s="25" t="s">
        <v>2570</v>
      </c>
      <c r="I190" s="24" t="s">
        <v>2579</v>
      </c>
      <c r="J190" s="25" t="s">
        <v>2580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2573</v>
      </c>
      <c r="AA190" s="28"/>
      <c r="AB190" s="28"/>
      <c r="AC190" s="28"/>
      <c r="AD190" s="28"/>
      <c r="AE190" s="28"/>
      <c r="AF190" s="28"/>
      <c r="AG190" s="28"/>
      <c r="AH190" s="24" t="s">
        <v>2207</v>
      </c>
      <c r="AI190" s="24" t="s">
        <v>2207</v>
      </c>
      <c r="AJ190" s="24" t="s">
        <v>2574</v>
      </c>
      <c r="AK190" s="24" t="s">
        <v>2578</v>
      </c>
    </row>
    <row r="191" spans="1:37" ht="17.25" customHeight="1" x14ac:dyDescent="0.3">
      <c r="A191" s="24" t="s">
        <v>2581</v>
      </c>
      <c r="B191" s="24" t="s">
        <v>2068</v>
      </c>
      <c r="C191" s="24" t="s">
        <v>2350</v>
      </c>
      <c r="D191" s="25" t="s">
        <v>2351</v>
      </c>
      <c r="E191" s="24" t="s">
        <v>2352</v>
      </c>
      <c r="F191" s="25" t="s">
        <v>2353</v>
      </c>
      <c r="G191" s="24" t="s">
        <v>2582</v>
      </c>
      <c r="H191" s="25" t="s">
        <v>2583</v>
      </c>
      <c r="I191" s="24" t="s">
        <v>2584</v>
      </c>
      <c r="J191" s="25" t="s">
        <v>2585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2579</v>
      </c>
      <c r="X191" s="25" t="s">
        <v>2586</v>
      </c>
      <c r="Y191" s="28"/>
      <c r="Z191" s="29" t="s">
        <v>2144</v>
      </c>
      <c r="AA191" s="28"/>
      <c r="AB191" s="28"/>
      <c r="AC191" s="28"/>
      <c r="AD191" s="28"/>
      <c r="AE191" s="28"/>
      <c r="AF191" s="28"/>
      <c r="AG191" s="28"/>
      <c r="AH191" s="24" t="s">
        <v>2146</v>
      </c>
      <c r="AI191" s="24" t="s">
        <v>2146</v>
      </c>
      <c r="AJ191" s="24" t="s">
        <v>2587</v>
      </c>
      <c r="AK191" s="24" t="s">
        <v>2581</v>
      </c>
    </row>
    <row r="192" spans="1:37" ht="17.25" customHeight="1" x14ac:dyDescent="0.3">
      <c r="A192" s="24" t="s">
        <v>2588</v>
      </c>
      <c r="B192" s="24" t="s">
        <v>2068</v>
      </c>
      <c r="C192" s="24" t="s">
        <v>2350</v>
      </c>
      <c r="D192" s="25" t="s">
        <v>2351</v>
      </c>
      <c r="E192" s="24" t="s">
        <v>2352</v>
      </c>
      <c r="F192" s="25" t="s">
        <v>2353</v>
      </c>
      <c r="G192" s="24" t="s">
        <v>2582</v>
      </c>
      <c r="H192" s="25" t="s">
        <v>2583</v>
      </c>
      <c r="I192" s="24" t="s">
        <v>2584</v>
      </c>
      <c r="J192" s="25" t="s">
        <v>2585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2130</v>
      </c>
      <c r="X192" s="25" t="s">
        <v>2589</v>
      </c>
      <c r="Y192" s="28"/>
      <c r="Z192" s="29" t="s">
        <v>2144</v>
      </c>
      <c r="AA192" s="28"/>
      <c r="AB192" s="28"/>
      <c r="AC192" s="28"/>
      <c r="AD192" s="28"/>
      <c r="AE192" s="28"/>
      <c r="AF192" s="28"/>
      <c r="AG192" s="28"/>
      <c r="AH192" s="24" t="s">
        <v>2146</v>
      </c>
      <c r="AI192" s="24" t="s">
        <v>2146</v>
      </c>
      <c r="AJ192" s="24" t="s">
        <v>2587</v>
      </c>
      <c r="AK192" s="24" t="s">
        <v>2588</v>
      </c>
    </row>
    <row r="193" spans="1:37" ht="17.25" customHeight="1" x14ac:dyDescent="0.3">
      <c r="A193" s="24" t="s">
        <v>2590</v>
      </c>
      <c r="B193" s="24" t="s">
        <v>2068</v>
      </c>
      <c r="C193" s="24" t="s">
        <v>2350</v>
      </c>
      <c r="D193" s="25" t="s">
        <v>2351</v>
      </c>
      <c r="E193" s="24" t="s">
        <v>2352</v>
      </c>
      <c r="F193" s="25" t="s">
        <v>2353</v>
      </c>
      <c r="G193" s="24" t="s">
        <v>2582</v>
      </c>
      <c r="H193" s="25" t="s">
        <v>2583</v>
      </c>
      <c r="I193" s="24" t="s">
        <v>2584</v>
      </c>
      <c r="J193" s="25" t="s">
        <v>2585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2138</v>
      </c>
      <c r="X193" s="25" t="s">
        <v>2591</v>
      </c>
      <c r="Y193" s="28"/>
      <c r="Z193" s="29" t="s">
        <v>2144</v>
      </c>
      <c r="AA193" s="28"/>
      <c r="AB193" s="28"/>
      <c r="AC193" s="28"/>
      <c r="AD193" s="28"/>
      <c r="AE193" s="28"/>
      <c r="AF193" s="28"/>
      <c r="AG193" s="28"/>
      <c r="AH193" s="24" t="s">
        <v>2146</v>
      </c>
      <c r="AI193" s="24" t="s">
        <v>2146</v>
      </c>
      <c r="AJ193" s="24" t="s">
        <v>2587</v>
      </c>
      <c r="AK193" s="24" t="s">
        <v>2590</v>
      </c>
    </row>
    <row r="194" spans="1:37" ht="17.25" customHeight="1" x14ac:dyDescent="0.3">
      <c r="A194" s="24" t="s">
        <v>2592</v>
      </c>
      <c r="B194" s="24" t="s">
        <v>2068</v>
      </c>
      <c r="C194" s="24" t="s">
        <v>2350</v>
      </c>
      <c r="D194" s="25" t="s">
        <v>2351</v>
      </c>
      <c r="E194" s="24" t="s">
        <v>2352</v>
      </c>
      <c r="F194" s="25" t="s">
        <v>2353</v>
      </c>
      <c r="G194" s="24" t="s">
        <v>2582</v>
      </c>
      <c r="H194" s="25" t="s">
        <v>2583</v>
      </c>
      <c r="I194" s="24" t="s">
        <v>2584</v>
      </c>
      <c r="J194" s="25" t="s">
        <v>2585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2202</v>
      </c>
      <c r="X194" s="25" t="s">
        <v>2593</v>
      </c>
      <c r="Y194" s="28"/>
      <c r="Z194" s="29" t="s">
        <v>2144</v>
      </c>
      <c r="AA194" s="28"/>
      <c r="AB194" s="28"/>
      <c r="AC194" s="28"/>
      <c r="AD194" s="28"/>
      <c r="AE194" s="28"/>
      <c r="AF194" s="28"/>
      <c r="AG194" s="28"/>
      <c r="AH194" s="24" t="s">
        <v>2146</v>
      </c>
      <c r="AI194" s="24" t="s">
        <v>2146</v>
      </c>
      <c r="AJ194" s="24" t="s">
        <v>2587</v>
      </c>
      <c r="AK194" s="24" t="s">
        <v>2592</v>
      </c>
    </row>
    <row r="195" spans="1:37" ht="17.25" customHeight="1" x14ac:dyDescent="0.3">
      <c r="A195" s="24" t="s">
        <v>2594</v>
      </c>
      <c r="B195" s="24" t="s">
        <v>2068</v>
      </c>
      <c r="C195" s="24" t="s">
        <v>2350</v>
      </c>
      <c r="D195" s="25" t="s">
        <v>2351</v>
      </c>
      <c r="E195" s="24" t="s">
        <v>2352</v>
      </c>
      <c r="F195" s="25" t="s">
        <v>2353</v>
      </c>
      <c r="G195" s="24" t="s">
        <v>2595</v>
      </c>
      <c r="H195" s="25" t="s">
        <v>2596</v>
      </c>
      <c r="I195" s="24" t="s">
        <v>2597</v>
      </c>
      <c r="J195" s="25" t="s">
        <v>2598</v>
      </c>
      <c r="K195" s="26"/>
      <c r="L195" s="27"/>
      <c r="M195" s="26"/>
      <c r="N195" s="27"/>
      <c r="O195" s="26"/>
      <c r="P195" s="27"/>
      <c r="Q195" s="26"/>
      <c r="R195" s="27"/>
      <c r="S195" s="24" t="s">
        <v>2216</v>
      </c>
      <c r="T195" s="25" t="s">
        <v>2599</v>
      </c>
      <c r="U195" s="26"/>
      <c r="V195" s="27"/>
      <c r="W195" s="24" t="s">
        <v>2600</v>
      </c>
      <c r="X195" s="25" t="s">
        <v>2601</v>
      </c>
      <c r="Y195" s="28"/>
      <c r="Z195" s="29" t="s">
        <v>2602</v>
      </c>
      <c r="AA195" s="28"/>
      <c r="AB195" s="28"/>
      <c r="AC195" s="28"/>
      <c r="AD195" s="28"/>
      <c r="AE195" s="28"/>
      <c r="AF195" s="28"/>
      <c r="AG195" s="28"/>
      <c r="AH195" s="24" t="s">
        <v>2307</v>
      </c>
      <c r="AI195" s="24" t="s">
        <v>2307</v>
      </c>
      <c r="AJ195" s="24" t="s">
        <v>2603</v>
      </c>
      <c r="AK195" s="24" t="s">
        <v>2594</v>
      </c>
    </row>
    <row r="196" spans="1:37" ht="17.25" customHeight="1" x14ac:dyDescent="0.3">
      <c r="A196" s="24" t="s">
        <v>2604</v>
      </c>
      <c r="B196" s="24" t="s">
        <v>2068</v>
      </c>
      <c r="C196" s="24" t="s">
        <v>2350</v>
      </c>
      <c r="D196" s="25" t="s">
        <v>2351</v>
      </c>
      <c r="E196" s="24" t="s">
        <v>2352</v>
      </c>
      <c r="F196" s="25" t="s">
        <v>2353</v>
      </c>
      <c r="G196" s="24" t="s">
        <v>2595</v>
      </c>
      <c r="H196" s="25" t="s">
        <v>2596</v>
      </c>
      <c r="I196" s="24" t="s">
        <v>2605</v>
      </c>
      <c r="J196" s="25" t="s">
        <v>2606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2600</v>
      </c>
      <c r="X196" s="25" t="s">
        <v>2601</v>
      </c>
      <c r="Y196" s="28"/>
      <c r="Z196" s="29" t="s">
        <v>2602</v>
      </c>
      <c r="AA196" s="28"/>
      <c r="AB196" s="28"/>
      <c r="AC196" s="28"/>
      <c r="AD196" s="28"/>
      <c r="AE196" s="28"/>
      <c r="AF196" s="28"/>
      <c r="AG196" s="28"/>
      <c r="AH196" s="24" t="s">
        <v>2307</v>
      </c>
      <c r="AI196" s="24" t="s">
        <v>2307</v>
      </c>
      <c r="AJ196" s="24" t="s">
        <v>2603</v>
      </c>
      <c r="AK196" s="24" t="s">
        <v>2604</v>
      </c>
    </row>
    <row r="197" spans="1:37" ht="17.25" customHeight="1" x14ac:dyDescent="0.3">
      <c r="A197" s="24" t="s">
        <v>2607</v>
      </c>
      <c r="B197" s="24" t="s">
        <v>2068</v>
      </c>
      <c r="C197" s="24" t="s">
        <v>2350</v>
      </c>
      <c r="D197" s="25" t="s">
        <v>2351</v>
      </c>
      <c r="E197" s="24" t="s">
        <v>2352</v>
      </c>
      <c r="F197" s="25" t="s">
        <v>2353</v>
      </c>
      <c r="G197" s="24" t="s">
        <v>2595</v>
      </c>
      <c r="H197" s="25" t="s">
        <v>2596</v>
      </c>
      <c r="I197" s="24" t="s">
        <v>2608</v>
      </c>
      <c r="J197" s="25" t="s">
        <v>2609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2600</v>
      </c>
      <c r="X197" s="25" t="s">
        <v>2601</v>
      </c>
      <c r="Y197" s="28"/>
      <c r="Z197" s="29" t="s">
        <v>2602</v>
      </c>
      <c r="AA197" s="28"/>
      <c r="AB197" s="28"/>
      <c r="AC197" s="28"/>
      <c r="AD197" s="28"/>
      <c r="AE197" s="28"/>
      <c r="AF197" s="28"/>
      <c r="AG197" s="28"/>
      <c r="AH197" s="24" t="s">
        <v>2307</v>
      </c>
      <c r="AI197" s="24" t="s">
        <v>2307</v>
      </c>
      <c r="AJ197" s="24" t="s">
        <v>2603</v>
      </c>
      <c r="AK197" s="24" t="s">
        <v>2607</v>
      </c>
    </row>
    <row r="198" spans="1:37" ht="17.25" customHeight="1" x14ac:dyDescent="0.3">
      <c r="A198" s="24" t="s">
        <v>2610</v>
      </c>
      <c r="B198" s="24" t="s">
        <v>2068</v>
      </c>
      <c r="C198" s="24" t="s">
        <v>2350</v>
      </c>
      <c r="D198" s="25" t="s">
        <v>2351</v>
      </c>
      <c r="E198" s="24" t="s">
        <v>2352</v>
      </c>
      <c r="F198" s="25" t="s">
        <v>2353</v>
      </c>
      <c r="G198" s="24" t="s">
        <v>2611</v>
      </c>
      <c r="H198" s="25" t="s">
        <v>2612</v>
      </c>
      <c r="I198" s="24" t="s">
        <v>2597</v>
      </c>
      <c r="J198" s="25" t="s">
        <v>2598</v>
      </c>
      <c r="K198" s="26"/>
      <c r="L198" s="27"/>
      <c r="M198" s="26"/>
      <c r="N198" s="27"/>
      <c r="O198" s="26"/>
      <c r="P198" s="27"/>
      <c r="Q198" s="26"/>
      <c r="R198" s="27"/>
      <c r="S198" s="24" t="s">
        <v>2216</v>
      </c>
      <c r="T198" s="25" t="s">
        <v>2599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2505</v>
      </c>
      <c r="AI198" s="24" t="s">
        <v>2505</v>
      </c>
      <c r="AJ198" s="24" t="s">
        <v>2613</v>
      </c>
      <c r="AK198" s="24" t="s">
        <v>2610</v>
      </c>
    </row>
    <row r="199" spans="1:37" ht="17.25" customHeight="1" x14ac:dyDescent="0.3">
      <c r="A199" s="24" t="s">
        <v>2614</v>
      </c>
      <c r="B199" s="24" t="s">
        <v>2068</v>
      </c>
      <c r="C199" s="24" t="s">
        <v>2350</v>
      </c>
      <c r="D199" s="25" t="s">
        <v>2351</v>
      </c>
      <c r="E199" s="24" t="s">
        <v>2352</v>
      </c>
      <c r="F199" s="25" t="s">
        <v>2353</v>
      </c>
      <c r="G199" s="24" t="s">
        <v>2611</v>
      </c>
      <c r="H199" s="25" t="s">
        <v>2612</v>
      </c>
      <c r="I199" s="24" t="s">
        <v>2605</v>
      </c>
      <c r="J199" s="25" t="s">
        <v>2606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2505</v>
      </c>
      <c r="AI199" s="24" t="s">
        <v>2505</v>
      </c>
      <c r="AJ199" s="24" t="s">
        <v>2613</v>
      </c>
      <c r="AK199" s="24" t="s">
        <v>2614</v>
      </c>
    </row>
    <row r="200" spans="1:37" ht="17.25" customHeight="1" x14ac:dyDescent="0.3">
      <c r="A200" s="24" t="s">
        <v>2615</v>
      </c>
      <c r="B200" s="24" t="s">
        <v>2068</v>
      </c>
      <c r="C200" s="24" t="s">
        <v>2350</v>
      </c>
      <c r="D200" s="25" t="s">
        <v>2351</v>
      </c>
      <c r="E200" s="24" t="s">
        <v>2352</v>
      </c>
      <c r="F200" s="25" t="s">
        <v>2353</v>
      </c>
      <c r="G200" s="24" t="s">
        <v>2616</v>
      </c>
      <c r="H200" s="25" t="s">
        <v>2617</v>
      </c>
      <c r="I200" s="24" t="s">
        <v>2597</v>
      </c>
      <c r="J200" s="25" t="s">
        <v>2598</v>
      </c>
      <c r="K200" s="26"/>
      <c r="L200" s="27"/>
      <c r="M200" s="26"/>
      <c r="N200" s="27"/>
      <c r="O200" s="26"/>
      <c r="P200" s="27"/>
      <c r="Q200" s="26"/>
      <c r="R200" s="27"/>
      <c r="S200" s="24" t="s">
        <v>2216</v>
      </c>
      <c r="T200" s="25" t="s">
        <v>2599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2505</v>
      </c>
      <c r="AI200" s="24" t="s">
        <v>2505</v>
      </c>
      <c r="AJ200" s="24" t="s">
        <v>2618</v>
      </c>
      <c r="AK200" s="24" t="s">
        <v>2615</v>
      </c>
    </row>
    <row r="201" spans="1:37" ht="17.25" customHeight="1" x14ac:dyDescent="0.3">
      <c r="A201" s="24" t="s">
        <v>2619</v>
      </c>
      <c r="B201" s="24" t="s">
        <v>2068</v>
      </c>
      <c r="C201" s="24" t="s">
        <v>2350</v>
      </c>
      <c r="D201" s="25" t="s">
        <v>2351</v>
      </c>
      <c r="E201" s="24" t="s">
        <v>2352</v>
      </c>
      <c r="F201" s="25" t="s">
        <v>2353</v>
      </c>
      <c r="G201" s="24" t="s">
        <v>2616</v>
      </c>
      <c r="H201" s="25" t="s">
        <v>2617</v>
      </c>
      <c r="I201" s="24" t="s">
        <v>2605</v>
      </c>
      <c r="J201" s="25" t="s">
        <v>2606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2505</v>
      </c>
      <c r="AI201" s="24" t="s">
        <v>2505</v>
      </c>
      <c r="AJ201" s="24" t="s">
        <v>2618</v>
      </c>
      <c r="AK201" s="24" t="s">
        <v>2619</v>
      </c>
    </row>
    <row r="202" spans="1:37" ht="17.25" customHeight="1" x14ac:dyDescent="0.3">
      <c r="A202" s="24" t="s">
        <v>2620</v>
      </c>
      <c r="B202" s="24" t="s">
        <v>2068</v>
      </c>
      <c r="C202" s="24" t="s">
        <v>2350</v>
      </c>
      <c r="D202" s="25" t="s">
        <v>2351</v>
      </c>
      <c r="E202" s="24" t="s">
        <v>2621</v>
      </c>
      <c r="F202" s="25" t="s">
        <v>2622</v>
      </c>
      <c r="G202" s="24" t="s">
        <v>2354</v>
      </c>
      <c r="H202" s="25" t="s">
        <v>2355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2356</v>
      </c>
      <c r="X202" s="25" t="s">
        <v>2357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2307</v>
      </c>
      <c r="AI202" s="24" t="s">
        <v>2307</v>
      </c>
      <c r="AJ202" s="24" t="s">
        <v>2623</v>
      </c>
      <c r="AK202" s="24" t="s">
        <v>2620</v>
      </c>
    </row>
    <row r="203" spans="1:37" ht="17.25" customHeight="1" x14ac:dyDescent="0.3">
      <c r="A203" s="24" t="s">
        <v>2624</v>
      </c>
      <c r="B203" s="24" t="s">
        <v>2068</v>
      </c>
      <c r="C203" s="24" t="s">
        <v>2350</v>
      </c>
      <c r="D203" s="25" t="s">
        <v>2351</v>
      </c>
      <c r="E203" s="24" t="s">
        <v>2621</v>
      </c>
      <c r="F203" s="25" t="s">
        <v>2622</v>
      </c>
      <c r="G203" s="24" t="s">
        <v>2354</v>
      </c>
      <c r="H203" s="25" t="s">
        <v>2355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2360</v>
      </c>
      <c r="X203" s="25" t="s">
        <v>2361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2307</v>
      </c>
      <c r="AI203" s="24" t="s">
        <v>2307</v>
      </c>
      <c r="AJ203" s="24" t="s">
        <v>2623</v>
      </c>
      <c r="AK203" s="24" t="s">
        <v>2624</v>
      </c>
    </row>
    <row r="204" spans="1:37" ht="17.25" customHeight="1" x14ac:dyDescent="0.3">
      <c r="A204" s="24" t="s">
        <v>2625</v>
      </c>
      <c r="B204" s="24" t="s">
        <v>2068</v>
      </c>
      <c r="C204" s="24" t="s">
        <v>2350</v>
      </c>
      <c r="D204" s="25" t="s">
        <v>2351</v>
      </c>
      <c r="E204" s="24" t="s">
        <v>2621</v>
      </c>
      <c r="F204" s="25" t="s">
        <v>2622</v>
      </c>
      <c r="G204" s="24" t="s">
        <v>2354</v>
      </c>
      <c r="H204" s="25" t="s">
        <v>2355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2363</v>
      </c>
      <c r="X204" s="25" t="s">
        <v>2364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2307</v>
      </c>
      <c r="AI204" s="24" t="s">
        <v>2307</v>
      </c>
      <c r="AJ204" s="24" t="s">
        <v>2623</v>
      </c>
      <c r="AK204" s="24" t="s">
        <v>2625</v>
      </c>
    </row>
    <row r="205" spans="1:37" ht="17.25" customHeight="1" x14ac:dyDescent="0.3">
      <c r="A205" s="24" t="s">
        <v>2626</v>
      </c>
      <c r="B205" s="24" t="s">
        <v>2068</v>
      </c>
      <c r="C205" s="24" t="s">
        <v>2350</v>
      </c>
      <c r="D205" s="25" t="s">
        <v>2351</v>
      </c>
      <c r="E205" s="24" t="s">
        <v>2621</v>
      </c>
      <c r="F205" s="25" t="s">
        <v>2622</v>
      </c>
      <c r="G205" s="24" t="s">
        <v>2354</v>
      </c>
      <c r="H205" s="25" t="s">
        <v>2355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2366</v>
      </c>
      <c r="X205" s="25" t="s">
        <v>2367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2307</v>
      </c>
      <c r="AI205" s="24" t="s">
        <v>2307</v>
      </c>
      <c r="AJ205" s="24" t="s">
        <v>2623</v>
      </c>
      <c r="AK205" s="24" t="s">
        <v>2626</v>
      </c>
    </row>
    <row r="206" spans="1:37" ht="17.25" customHeight="1" x14ac:dyDescent="0.3">
      <c r="A206" s="24" t="s">
        <v>2627</v>
      </c>
      <c r="B206" s="24" t="s">
        <v>2068</v>
      </c>
      <c r="C206" s="24" t="s">
        <v>2350</v>
      </c>
      <c r="D206" s="25" t="s">
        <v>2351</v>
      </c>
      <c r="E206" s="24" t="s">
        <v>2621</v>
      </c>
      <c r="F206" s="25" t="s">
        <v>2622</v>
      </c>
      <c r="G206" s="24" t="s">
        <v>2354</v>
      </c>
      <c r="H206" s="25" t="s">
        <v>2355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2369</v>
      </c>
      <c r="X206" s="25" t="s">
        <v>2370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2307</v>
      </c>
      <c r="AI206" s="24" t="s">
        <v>2307</v>
      </c>
      <c r="AJ206" s="24" t="s">
        <v>2623</v>
      </c>
      <c r="AK206" s="24" t="s">
        <v>2627</v>
      </c>
    </row>
    <row r="207" spans="1:37" ht="17.25" customHeight="1" x14ac:dyDescent="0.3">
      <c r="A207" s="24" t="s">
        <v>2628</v>
      </c>
      <c r="B207" s="24" t="s">
        <v>2068</v>
      </c>
      <c r="C207" s="24" t="s">
        <v>2350</v>
      </c>
      <c r="D207" s="25" t="s">
        <v>2351</v>
      </c>
      <c r="E207" s="24" t="s">
        <v>2621</v>
      </c>
      <c r="F207" s="25" t="s">
        <v>2622</v>
      </c>
      <c r="G207" s="24" t="s">
        <v>2354</v>
      </c>
      <c r="H207" s="25" t="s">
        <v>2355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2372</v>
      </c>
      <c r="X207" s="25" t="s">
        <v>2373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2307</v>
      </c>
      <c r="AI207" s="24" t="s">
        <v>2307</v>
      </c>
      <c r="AJ207" s="24" t="s">
        <v>2623</v>
      </c>
      <c r="AK207" s="24" t="s">
        <v>2628</v>
      </c>
    </row>
    <row r="208" spans="1:37" ht="17.25" customHeight="1" x14ac:dyDescent="0.3">
      <c r="A208" s="24" t="s">
        <v>2629</v>
      </c>
      <c r="B208" s="24" t="s">
        <v>2068</v>
      </c>
      <c r="C208" s="24" t="s">
        <v>2350</v>
      </c>
      <c r="D208" s="25" t="s">
        <v>2351</v>
      </c>
      <c r="E208" s="24" t="s">
        <v>2621</v>
      </c>
      <c r="F208" s="25" t="s">
        <v>2622</v>
      </c>
      <c r="G208" s="24" t="s">
        <v>2354</v>
      </c>
      <c r="H208" s="25" t="s">
        <v>2355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2375</v>
      </c>
      <c r="X208" s="25" t="s">
        <v>2376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2307</v>
      </c>
      <c r="AI208" s="24" t="s">
        <v>2307</v>
      </c>
      <c r="AJ208" s="24" t="s">
        <v>2623</v>
      </c>
      <c r="AK208" s="24" t="s">
        <v>2629</v>
      </c>
    </row>
    <row r="209" spans="1:37" ht="17.25" customHeight="1" x14ac:dyDescent="0.3">
      <c r="A209" s="24" t="s">
        <v>2630</v>
      </c>
      <c r="B209" s="24" t="s">
        <v>2068</v>
      </c>
      <c r="C209" s="24" t="s">
        <v>2350</v>
      </c>
      <c r="D209" s="25" t="s">
        <v>2351</v>
      </c>
      <c r="E209" s="24" t="s">
        <v>2621</v>
      </c>
      <c r="F209" s="25" t="s">
        <v>2622</v>
      </c>
      <c r="G209" s="24" t="s">
        <v>2354</v>
      </c>
      <c r="H209" s="25" t="s">
        <v>2355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2378</v>
      </c>
      <c r="X209" s="25" t="s">
        <v>2379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2307</v>
      </c>
      <c r="AI209" s="24" t="s">
        <v>2307</v>
      </c>
      <c r="AJ209" s="24" t="s">
        <v>2623</v>
      </c>
      <c r="AK209" s="24" t="s">
        <v>2630</v>
      </c>
    </row>
    <row r="210" spans="1:37" ht="17.25" customHeight="1" x14ac:dyDescent="0.3">
      <c r="A210" s="24" t="s">
        <v>2631</v>
      </c>
      <c r="B210" s="24" t="s">
        <v>2068</v>
      </c>
      <c r="C210" s="24" t="s">
        <v>2350</v>
      </c>
      <c r="D210" s="25" t="s">
        <v>2351</v>
      </c>
      <c r="E210" s="24" t="s">
        <v>2621</v>
      </c>
      <c r="F210" s="25" t="s">
        <v>2622</v>
      </c>
      <c r="G210" s="24" t="s">
        <v>2354</v>
      </c>
      <c r="H210" s="25" t="s">
        <v>2355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2381</v>
      </c>
      <c r="X210" s="25" t="s">
        <v>2382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2307</v>
      </c>
      <c r="AI210" s="24" t="s">
        <v>2307</v>
      </c>
      <c r="AJ210" s="24" t="s">
        <v>2623</v>
      </c>
      <c r="AK210" s="24" t="s">
        <v>2631</v>
      </c>
    </row>
    <row r="211" spans="1:37" ht="17.25" customHeight="1" x14ac:dyDescent="0.3">
      <c r="A211" s="24" t="s">
        <v>2632</v>
      </c>
      <c r="B211" s="24" t="s">
        <v>2068</v>
      </c>
      <c r="C211" s="24" t="s">
        <v>2350</v>
      </c>
      <c r="D211" s="25" t="s">
        <v>2351</v>
      </c>
      <c r="E211" s="24" t="s">
        <v>2621</v>
      </c>
      <c r="F211" s="25" t="s">
        <v>2622</v>
      </c>
      <c r="G211" s="24" t="s">
        <v>2354</v>
      </c>
      <c r="H211" s="25" t="s">
        <v>2355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2384</v>
      </c>
      <c r="X211" s="25" t="s">
        <v>2385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2307</v>
      </c>
      <c r="AI211" s="24" t="s">
        <v>2307</v>
      </c>
      <c r="AJ211" s="24" t="s">
        <v>2623</v>
      </c>
      <c r="AK211" s="24" t="s">
        <v>2632</v>
      </c>
    </row>
    <row r="212" spans="1:37" ht="17.25" customHeight="1" x14ac:dyDescent="0.3">
      <c r="A212" s="24" t="s">
        <v>2633</v>
      </c>
      <c r="B212" s="24" t="s">
        <v>2068</v>
      </c>
      <c r="C212" s="24" t="s">
        <v>2350</v>
      </c>
      <c r="D212" s="25" t="s">
        <v>2351</v>
      </c>
      <c r="E212" s="24" t="s">
        <v>2621</v>
      </c>
      <c r="F212" s="25" t="s">
        <v>2622</v>
      </c>
      <c r="G212" s="24" t="s">
        <v>2354</v>
      </c>
      <c r="H212" s="25" t="s">
        <v>2355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2387</v>
      </c>
      <c r="X212" s="25" t="s">
        <v>2388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2307</v>
      </c>
      <c r="AI212" s="24" t="s">
        <v>2307</v>
      </c>
      <c r="AJ212" s="24" t="s">
        <v>2623</v>
      </c>
      <c r="AK212" s="24" t="s">
        <v>2633</v>
      </c>
    </row>
    <row r="213" spans="1:37" ht="17.25" customHeight="1" x14ac:dyDescent="0.3">
      <c r="A213" s="24" t="s">
        <v>2634</v>
      </c>
      <c r="B213" s="24" t="s">
        <v>2068</v>
      </c>
      <c r="C213" s="24" t="s">
        <v>2350</v>
      </c>
      <c r="D213" s="25" t="s">
        <v>2351</v>
      </c>
      <c r="E213" s="24" t="s">
        <v>2621</v>
      </c>
      <c r="F213" s="25" t="s">
        <v>2622</v>
      </c>
      <c r="G213" s="24" t="s">
        <v>2354</v>
      </c>
      <c r="H213" s="25" t="s">
        <v>2355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2390</v>
      </c>
      <c r="X213" s="25" t="s">
        <v>2391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2307</v>
      </c>
      <c r="AI213" s="24" t="s">
        <v>2307</v>
      </c>
      <c r="AJ213" s="24" t="s">
        <v>2623</v>
      </c>
      <c r="AK213" s="24" t="s">
        <v>2634</v>
      </c>
    </row>
    <row r="214" spans="1:37" ht="17.25" customHeight="1" x14ac:dyDescent="0.3">
      <c r="A214" s="24" t="s">
        <v>2635</v>
      </c>
      <c r="B214" s="24" t="s">
        <v>2068</v>
      </c>
      <c r="C214" s="24" t="s">
        <v>2350</v>
      </c>
      <c r="D214" s="25" t="s">
        <v>2351</v>
      </c>
      <c r="E214" s="24" t="s">
        <v>2621</v>
      </c>
      <c r="F214" s="25" t="s">
        <v>2622</v>
      </c>
      <c r="G214" s="24" t="s">
        <v>2354</v>
      </c>
      <c r="H214" s="25" t="s">
        <v>2355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2393</v>
      </c>
      <c r="X214" s="25" t="s">
        <v>2394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2307</v>
      </c>
      <c r="AI214" s="24" t="s">
        <v>2307</v>
      </c>
      <c r="AJ214" s="24" t="s">
        <v>2623</v>
      </c>
      <c r="AK214" s="24" t="s">
        <v>2635</v>
      </c>
    </row>
    <row r="215" spans="1:37" ht="17.25" customHeight="1" x14ac:dyDescent="0.3">
      <c r="A215" s="24" t="s">
        <v>2636</v>
      </c>
      <c r="B215" s="24" t="s">
        <v>2068</v>
      </c>
      <c r="C215" s="24" t="s">
        <v>2350</v>
      </c>
      <c r="D215" s="25" t="s">
        <v>2351</v>
      </c>
      <c r="E215" s="24" t="s">
        <v>2621</v>
      </c>
      <c r="F215" s="25" t="s">
        <v>2622</v>
      </c>
      <c r="G215" s="24" t="s">
        <v>2354</v>
      </c>
      <c r="H215" s="25" t="s">
        <v>2355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2396</v>
      </c>
      <c r="X215" s="25" t="s">
        <v>2397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2307</v>
      </c>
      <c r="AI215" s="24" t="s">
        <v>2307</v>
      </c>
      <c r="AJ215" s="24" t="s">
        <v>2623</v>
      </c>
      <c r="AK215" s="24" t="s">
        <v>2636</v>
      </c>
    </row>
    <row r="216" spans="1:37" ht="17.25" customHeight="1" x14ac:dyDescent="0.3">
      <c r="A216" s="24" t="s">
        <v>2637</v>
      </c>
      <c r="B216" s="24" t="s">
        <v>2068</v>
      </c>
      <c r="C216" s="24" t="s">
        <v>2350</v>
      </c>
      <c r="D216" s="25" t="s">
        <v>2351</v>
      </c>
      <c r="E216" s="24" t="s">
        <v>2621</v>
      </c>
      <c r="F216" s="25" t="s">
        <v>2622</v>
      </c>
      <c r="G216" s="24" t="s">
        <v>2354</v>
      </c>
      <c r="H216" s="25" t="s">
        <v>2355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2399</v>
      </c>
      <c r="X216" s="25" t="s">
        <v>2400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2307</v>
      </c>
      <c r="AI216" s="24" t="s">
        <v>2307</v>
      </c>
      <c r="AJ216" s="24" t="s">
        <v>2623</v>
      </c>
      <c r="AK216" s="24" t="s">
        <v>2637</v>
      </c>
    </row>
    <row r="217" spans="1:37" ht="17.25" customHeight="1" x14ac:dyDescent="0.3">
      <c r="A217" s="24" t="s">
        <v>2638</v>
      </c>
      <c r="B217" s="24" t="s">
        <v>2068</v>
      </c>
      <c r="C217" s="24" t="s">
        <v>2350</v>
      </c>
      <c r="D217" s="25" t="s">
        <v>2351</v>
      </c>
      <c r="E217" s="24" t="s">
        <v>2621</v>
      </c>
      <c r="F217" s="25" t="s">
        <v>2622</v>
      </c>
      <c r="G217" s="24" t="s">
        <v>2354</v>
      </c>
      <c r="H217" s="25" t="s">
        <v>2355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2402</v>
      </c>
      <c r="X217" s="25" t="s">
        <v>2403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2307</v>
      </c>
      <c r="AI217" s="24" t="s">
        <v>2307</v>
      </c>
      <c r="AJ217" s="24" t="s">
        <v>2623</v>
      </c>
      <c r="AK217" s="24" t="s">
        <v>2638</v>
      </c>
    </row>
    <row r="218" spans="1:37" ht="17.25" customHeight="1" x14ac:dyDescent="0.3">
      <c r="A218" s="24" t="s">
        <v>2639</v>
      </c>
      <c r="B218" s="24" t="s">
        <v>2068</v>
      </c>
      <c r="C218" s="24" t="s">
        <v>2350</v>
      </c>
      <c r="D218" s="25" t="s">
        <v>2351</v>
      </c>
      <c r="E218" s="24" t="s">
        <v>2621</v>
      </c>
      <c r="F218" s="25" t="s">
        <v>2622</v>
      </c>
      <c r="G218" s="24" t="s">
        <v>2405</v>
      </c>
      <c r="H218" s="25" t="s">
        <v>2406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2094</v>
      </c>
      <c r="T218" s="25" t="s">
        <v>2407</v>
      </c>
      <c r="U218" s="26"/>
      <c r="V218" s="27"/>
      <c r="W218" s="24" t="s">
        <v>2408</v>
      </c>
      <c r="X218" s="25" t="s">
        <v>2409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2307</v>
      </c>
      <c r="AI218" s="24" t="s">
        <v>2307</v>
      </c>
      <c r="AJ218" s="24" t="s">
        <v>2640</v>
      </c>
      <c r="AK218" s="24" t="s">
        <v>2639</v>
      </c>
    </row>
    <row r="219" spans="1:37" ht="17.25" customHeight="1" x14ac:dyDescent="0.3">
      <c r="A219" s="24" t="s">
        <v>2641</v>
      </c>
      <c r="B219" s="24" t="s">
        <v>2068</v>
      </c>
      <c r="C219" s="24" t="s">
        <v>2350</v>
      </c>
      <c r="D219" s="25" t="s">
        <v>2351</v>
      </c>
      <c r="E219" s="24" t="s">
        <v>2621</v>
      </c>
      <c r="F219" s="25" t="s">
        <v>2622</v>
      </c>
      <c r="G219" s="24" t="s">
        <v>2405</v>
      </c>
      <c r="H219" s="25" t="s">
        <v>2406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2094</v>
      </c>
      <c r="T219" s="25" t="s">
        <v>2407</v>
      </c>
      <c r="U219" s="26"/>
      <c r="V219" s="27"/>
      <c r="W219" s="24" t="s">
        <v>2356</v>
      </c>
      <c r="X219" s="25" t="s">
        <v>2357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2307</v>
      </c>
      <c r="AI219" s="24" t="s">
        <v>2307</v>
      </c>
      <c r="AJ219" s="24" t="s">
        <v>2640</v>
      </c>
      <c r="AK219" s="24" t="s">
        <v>2641</v>
      </c>
    </row>
    <row r="220" spans="1:37" ht="17.25" customHeight="1" x14ac:dyDescent="0.3">
      <c r="A220" s="24" t="s">
        <v>2642</v>
      </c>
      <c r="B220" s="24" t="s">
        <v>2068</v>
      </c>
      <c r="C220" s="24" t="s">
        <v>2350</v>
      </c>
      <c r="D220" s="25" t="s">
        <v>2351</v>
      </c>
      <c r="E220" s="24" t="s">
        <v>2621</v>
      </c>
      <c r="F220" s="25" t="s">
        <v>2622</v>
      </c>
      <c r="G220" s="24" t="s">
        <v>2405</v>
      </c>
      <c r="H220" s="25" t="s">
        <v>2406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2094</v>
      </c>
      <c r="T220" s="25" t="s">
        <v>2407</v>
      </c>
      <c r="U220" s="26"/>
      <c r="V220" s="27"/>
      <c r="W220" s="24" t="s">
        <v>2360</v>
      </c>
      <c r="X220" s="25" t="s">
        <v>2361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2307</v>
      </c>
      <c r="AI220" s="24" t="s">
        <v>2307</v>
      </c>
      <c r="AJ220" s="24" t="s">
        <v>2640</v>
      </c>
      <c r="AK220" s="24" t="s">
        <v>2642</v>
      </c>
    </row>
    <row r="221" spans="1:37" ht="17.25" customHeight="1" x14ac:dyDescent="0.3">
      <c r="A221" s="24" t="s">
        <v>2643</v>
      </c>
      <c r="B221" s="24" t="s">
        <v>2068</v>
      </c>
      <c r="C221" s="24" t="s">
        <v>2350</v>
      </c>
      <c r="D221" s="25" t="s">
        <v>2351</v>
      </c>
      <c r="E221" s="24" t="s">
        <v>2621</v>
      </c>
      <c r="F221" s="25" t="s">
        <v>2622</v>
      </c>
      <c r="G221" s="24" t="s">
        <v>2405</v>
      </c>
      <c r="H221" s="25" t="s">
        <v>2406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2094</v>
      </c>
      <c r="T221" s="25" t="s">
        <v>2407</v>
      </c>
      <c r="U221" s="26"/>
      <c r="V221" s="27"/>
      <c r="W221" s="24" t="s">
        <v>2363</v>
      </c>
      <c r="X221" s="25" t="s">
        <v>2364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2307</v>
      </c>
      <c r="AI221" s="24" t="s">
        <v>2307</v>
      </c>
      <c r="AJ221" s="24" t="s">
        <v>2640</v>
      </c>
      <c r="AK221" s="24" t="s">
        <v>2643</v>
      </c>
    </row>
    <row r="222" spans="1:37" ht="17.25" customHeight="1" x14ac:dyDescent="0.3">
      <c r="A222" s="24" t="s">
        <v>2644</v>
      </c>
      <c r="B222" s="24" t="s">
        <v>2068</v>
      </c>
      <c r="C222" s="24" t="s">
        <v>2350</v>
      </c>
      <c r="D222" s="25" t="s">
        <v>2351</v>
      </c>
      <c r="E222" s="24" t="s">
        <v>2621</v>
      </c>
      <c r="F222" s="25" t="s">
        <v>2622</v>
      </c>
      <c r="G222" s="24" t="s">
        <v>2405</v>
      </c>
      <c r="H222" s="25" t="s">
        <v>2406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2094</v>
      </c>
      <c r="T222" s="25" t="s">
        <v>2407</v>
      </c>
      <c r="U222" s="26"/>
      <c r="V222" s="27"/>
      <c r="W222" s="24" t="s">
        <v>2366</v>
      </c>
      <c r="X222" s="25" t="s">
        <v>2367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2307</v>
      </c>
      <c r="AI222" s="24" t="s">
        <v>2307</v>
      </c>
      <c r="AJ222" s="24" t="s">
        <v>2640</v>
      </c>
      <c r="AK222" s="24" t="s">
        <v>2644</v>
      </c>
    </row>
    <row r="223" spans="1:37" ht="17.25" customHeight="1" x14ac:dyDescent="0.3">
      <c r="A223" s="24" t="s">
        <v>2645</v>
      </c>
      <c r="B223" s="24" t="s">
        <v>2068</v>
      </c>
      <c r="C223" s="24" t="s">
        <v>2350</v>
      </c>
      <c r="D223" s="25" t="s">
        <v>2351</v>
      </c>
      <c r="E223" s="24" t="s">
        <v>2621</v>
      </c>
      <c r="F223" s="25" t="s">
        <v>2622</v>
      </c>
      <c r="G223" s="24" t="s">
        <v>2405</v>
      </c>
      <c r="H223" s="25" t="s">
        <v>2406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2094</v>
      </c>
      <c r="T223" s="25" t="s">
        <v>2407</v>
      </c>
      <c r="U223" s="26"/>
      <c r="V223" s="27"/>
      <c r="W223" s="24" t="s">
        <v>2369</v>
      </c>
      <c r="X223" s="25" t="s">
        <v>2370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2307</v>
      </c>
      <c r="AI223" s="24" t="s">
        <v>2307</v>
      </c>
      <c r="AJ223" s="24" t="s">
        <v>2640</v>
      </c>
      <c r="AK223" s="24" t="s">
        <v>2645</v>
      </c>
    </row>
    <row r="224" spans="1:37" ht="17.25" customHeight="1" x14ac:dyDescent="0.3">
      <c r="A224" s="24" t="s">
        <v>2646</v>
      </c>
      <c r="B224" s="24" t="s">
        <v>2068</v>
      </c>
      <c r="C224" s="24" t="s">
        <v>2350</v>
      </c>
      <c r="D224" s="25" t="s">
        <v>2351</v>
      </c>
      <c r="E224" s="24" t="s">
        <v>2621</v>
      </c>
      <c r="F224" s="25" t="s">
        <v>2622</v>
      </c>
      <c r="G224" s="24" t="s">
        <v>2417</v>
      </c>
      <c r="H224" s="25" t="s">
        <v>2418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2408</v>
      </c>
      <c r="X224" s="25" t="s">
        <v>2409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2307</v>
      </c>
      <c r="AI224" s="24" t="s">
        <v>2307</v>
      </c>
      <c r="AJ224" s="24" t="s">
        <v>2647</v>
      </c>
      <c r="AK224" s="24" t="s">
        <v>2646</v>
      </c>
    </row>
    <row r="225" spans="1:37" ht="17.25" customHeight="1" x14ac:dyDescent="0.3">
      <c r="A225" s="24" t="s">
        <v>2648</v>
      </c>
      <c r="B225" s="24" t="s">
        <v>2068</v>
      </c>
      <c r="C225" s="24" t="s">
        <v>2350</v>
      </c>
      <c r="D225" s="25" t="s">
        <v>2351</v>
      </c>
      <c r="E225" s="24" t="s">
        <v>2621</v>
      </c>
      <c r="F225" s="25" t="s">
        <v>2622</v>
      </c>
      <c r="G225" s="24" t="s">
        <v>2417</v>
      </c>
      <c r="H225" s="25" t="s">
        <v>2418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2356</v>
      </c>
      <c r="X225" s="25" t="s">
        <v>2357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2307</v>
      </c>
      <c r="AI225" s="24" t="s">
        <v>2307</v>
      </c>
      <c r="AJ225" s="24" t="s">
        <v>2647</v>
      </c>
      <c r="AK225" s="24" t="s">
        <v>2648</v>
      </c>
    </row>
    <row r="226" spans="1:37" ht="17.25" customHeight="1" x14ac:dyDescent="0.3">
      <c r="A226" s="24" t="s">
        <v>2649</v>
      </c>
      <c r="B226" s="24" t="s">
        <v>2068</v>
      </c>
      <c r="C226" s="24" t="s">
        <v>2350</v>
      </c>
      <c r="D226" s="25" t="s">
        <v>2351</v>
      </c>
      <c r="E226" s="24" t="s">
        <v>2621</v>
      </c>
      <c r="F226" s="25" t="s">
        <v>2622</v>
      </c>
      <c r="G226" s="24" t="s">
        <v>2417</v>
      </c>
      <c r="H226" s="25" t="s">
        <v>2418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2360</v>
      </c>
      <c r="X226" s="25" t="s">
        <v>2361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2307</v>
      </c>
      <c r="AI226" s="24" t="s">
        <v>2307</v>
      </c>
      <c r="AJ226" s="24" t="s">
        <v>2647</v>
      </c>
      <c r="AK226" s="24" t="s">
        <v>2649</v>
      </c>
    </row>
    <row r="227" spans="1:37" ht="17.25" customHeight="1" x14ac:dyDescent="0.3">
      <c r="A227" s="24" t="s">
        <v>2650</v>
      </c>
      <c r="B227" s="24" t="s">
        <v>2068</v>
      </c>
      <c r="C227" s="24" t="s">
        <v>2350</v>
      </c>
      <c r="D227" s="25" t="s">
        <v>2351</v>
      </c>
      <c r="E227" s="24" t="s">
        <v>2621</v>
      </c>
      <c r="F227" s="25" t="s">
        <v>2622</v>
      </c>
      <c r="G227" s="24" t="s">
        <v>2417</v>
      </c>
      <c r="H227" s="25" t="s">
        <v>2418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2363</v>
      </c>
      <c r="X227" s="25" t="s">
        <v>2364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2307</v>
      </c>
      <c r="AI227" s="24" t="s">
        <v>2307</v>
      </c>
      <c r="AJ227" s="24" t="s">
        <v>2647</v>
      </c>
      <c r="AK227" s="24" t="s">
        <v>2650</v>
      </c>
    </row>
    <row r="228" spans="1:37" ht="17.25" customHeight="1" x14ac:dyDescent="0.3">
      <c r="A228" s="24" t="s">
        <v>2651</v>
      </c>
      <c r="B228" s="24" t="s">
        <v>2068</v>
      </c>
      <c r="C228" s="24" t="s">
        <v>2350</v>
      </c>
      <c r="D228" s="25" t="s">
        <v>2351</v>
      </c>
      <c r="E228" s="24" t="s">
        <v>2621</v>
      </c>
      <c r="F228" s="25" t="s">
        <v>2622</v>
      </c>
      <c r="G228" s="24" t="s">
        <v>2417</v>
      </c>
      <c r="H228" s="25" t="s">
        <v>2418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2366</v>
      </c>
      <c r="X228" s="25" t="s">
        <v>2367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2307</v>
      </c>
      <c r="AI228" s="24" t="s">
        <v>2307</v>
      </c>
      <c r="AJ228" s="24" t="s">
        <v>2647</v>
      </c>
      <c r="AK228" s="24" t="s">
        <v>2651</v>
      </c>
    </row>
    <row r="229" spans="1:37" ht="17.25" customHeight="1" x14ac:dyDescent="0.3">
      <c r="A229" s="24" t="s">
        <v>2652</v>
      </c>
      <c r="B229" s="24" t="s">
        <v>2068</v>
      </c>
      <c r="C229" s="24" t="s">
        <v>2350</v>
      </c>
      <c r="D229" s="25" t="s">
        <v>2351</v>
      </c>
      <c r="E229" s="24" t="s">
        <v>2621</v>
      </c>
      <c r="F229" s="25" t="s">
        <v>2622</v>
      </c>
      <c r="G229" s="24" t="s">
        <v>2417</v>
      </c>
      <c r="H229" s="25" t="s">
        <v>2418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2369</v>
      </c>
      <c r="X229" s="25" t="s">
        <v>2370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2307</v>
      </c>
      <c r="AI229" s="24" t="s">
        <v>2307</v>
      </c>
      <c r="AJ229" s="24" t="s">
        <v>2647</v>
      </c>
      <c r="AK229" s="24" t="s">
        <v>2652</v>
      </c>
    </row>
    <row r="230" spans="1:37" ht="17.25" customHeight="1" x14ac:dyDescent="0.3">
      <c r="A230" s="24" t="s">
        <v>2653</v>
      </c>
      <c r="B230" s="24" t="s">
        <v>2068</v>
      </c>
      <c r="C230" s="24" t="s">
        <v>2350</v>
      </c>
      <c r="D230" s="25" t="s">
        <v>2351</v>
      </c>
      <c r="E230" s="24" t="s">
        <v>2621</v>
      </c>
      <c r="F230" s="25" t="s">
        <v>2622</v>
      </c>
      <c r="G230" s="24" t="s">
        <v>2426</v>
      </c>
      <c r="H230" s="25" t="s">
        <v>2427</v>
      </c>
      <c r="I230" s="26"/>
      <c r="J230" s="27"/>
      <c r="K230" s="24" t="s">
        <v>2081</v>
      </c>
      <c r="L230" s="25" t="s">
        <v>2428</v>
      </c>
      <c r="M230" s="24" t="s">
        <v>2081</v>
      </c>
      <c r="N230" s="25" t="s">
        <v>2429</v>
      </c>
      <c r="O230" s="26"/>
      <c r="P230" s="27"/>
      <c r="Q230" s="26"/>
      <c r="R230" s="27"/>
      <c r="S230" s="24" t="s">
        <v>2219</v>
      </c>
      <c r="T230" s="25" t="s">
        <v>2654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2084</v>
      </c>
      <c r="AI230" s="24" t="s">
        <v>2084</v>
      </c>
      <c r="AJ230" s="24" t="s">
        <v>2655</v>
      </c>
      <c r="AK230" s="24" t="s">
        <v>2653</v>
      </c>
    </row>
    <row r="231" spans="1:37" ht="17.25" customHeight="1" x14ac:dyDescent="0.3">
      <c r="A231" s="24" t="s">
        <v>2656</v>
      </c>
      <c r="B231" s="24" t="s">
        <v>2068</v>
      </c>
      <c r="C231" s="24" t="s">
        <v>2350</v>
      </c>
      <c r="D231" s="25" t="s">
        <v>2351</v>
      </c>
      <c r="E231" s="24" t="s">
        <v>2621</v>
      </c>
      <c r="F231" s="25" t="s">
        <v>2622</v>
      </c>
      <c r="G231" s="24" t="s">
        <v>2426</v>
      </c>
      <c r="H231" s="25" t="s">
        <v>2427</v>
      </c>
      <c r="I231" s="26"/>
      <c r="J231" s="27"/>
      <c r="K231" s="24" t="s">
        <v>2087</v>
      </c>
      <c r="L231" s="25" t="s">
        <v>2432</v>
      </c>
      <c r="M231" s="24" t="s">
        <v>2081</v>
      </c>
      <c r="N231" s="25" t="s">
        <v>2429</v>
      </c>
      <c r="O231" s="26"/>
      <c r="P231" s="27"/>
      <c r="Q231" s="26"/>
      <c r="R231" s="27"/>
      <c r="S231" s="24" t="s">
        <v>2219</v>
      </c>
      <c r="T231" s="25" t="s">
        <v>2654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2084</v>
      </c>
      <c r="AI231" s="24" t="s">
        <v>2084</v>
      </c>
      <c r="AJ231" s="24" t="s">
        <v>2655</v>
      </c>
      <c r="AK231" s="24" t="s">
        <v>2656</v>
      </c>
    </row>
    <row r="232" spans="1:37" ht="17.25" customHeight="1" x14ac:dyDescent="0.3">
      <c r="A232" s="24" t="s">
        <v>2657</v>
      </c>
      <c r="B232" s="24" t="s">
        <v>2068</v>
      </c>
      <c r="C232" s="24" t="s">
        <v>2350</v>
      </c>
      <c r="D232" s="25" t="s">
        <v>2351</v>
      </c>
      <c r="E232" s="24" t="s">
        <v>2621</v>
      </c>
      <c r="F232" s="25" t="s">
        <v>2622</v>
      </c>
      <c r="G232" s="24" t="s">
        <v>2426</v>
      </c>
      <c r="H232" s="25" t="s">
        <v>2427</v>
      </c>
      <c r="I232" s="26"/>
      <c r="J232" s="27"/>
      <c r="K232" s="24" t="s">
        <v>2090</v>
      </c>
      <c r="L232" s="25" t="s">
        <v>2434</v>
      </c>
      <c r="M232" s="24" t="s">
        <v>2081</v>
      </c>
      <c r="N232" s="25" t="s">
        <v>2429</v>
      </c>
      <c r="O232" s="26"/>
      <c r="P232" s="27"/>
      <c r="Q232" s="26"/>
      <c r="R232" s="27"/>
      <c r="S232" s="24" t="s">
        <v>2219</v>
      </c>
      <c r="T232" s="25" t="s">
        <v>2654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2084</v>
      </c>
      <c r="AI232" s="24" t="s">
        <v>2084</v>
      </c>
      <c r="AJ232" s="24" t="s">
        <v>2655</v>
      </c>
      <c r="AK232" s="24" t="s">
        <v>2657</v>
      </c>
    </row>
    <row r="233" spans="1:37" ht="17.25" customHeight="1" x14ac:dyDescent="0.3">
      <c r="A233" s="24" t="s">
        <v>2658</v>
      </c>
      <c r="B233" s="24" t="s">
        <v>2068</v>
      </c>
      <c r="C233" s="24" t="s">
        <v>2350</v>
      </c>
      <c r="D233" s="25" t="s">
        <v>2351</v>
      </c>
      <c r="E233" s="24" t="s">
        <v>2621</v>
      </c>
      <c r="F233" s="25" t="s">
        <v>2622</v>
      </c>
      <c r="G233" s="24" t="s">
        <v>2426</v>
      </c>
      <c r="H233" s="25" t="s">
        <v>2427</v>
      </c>
      <c r="I233" s="26"/>
      <c r="J233" s="27"/>
      <c r="K233" s="24" t="s">
        <v>2081</v>
      </c>
      <c r="L233" s="25" t="s">
        <v>2428</v>
      </c>
      <c r="M233" s="24" t="s">
        <v>2087</v>
      </c>
      <c r="N233" s="25" t="s">
        <v>2436</v>
      </c>
      <c r="O233" s="26"/>
      <c r="P233" s="27"/>
      <c r="Q233" s="26"/>
      <c r="R233" s="27"/>
      <c r="S233" s="24" t="s">
        <v>2219</v>
      </c>
      <c r="T233" s="25" t="s">
        <v>2654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2084</v>
      </c>
      <c r="AI233" s="24" t="s">
        <v>2084</v>
      </c>
      <c r="AJ233" s="24" t="s">
        <v>2655</v>
      </c>
      <c r="AK233" s="24" t="s">
        <v>2658</v>
      </c>
    </row>
    <row r="234" spans="1:37" ht="17.25" customHeight="1" x14ac:dyDescent="0.3">
      <c r="A234" s="24" t="s">
        <v>2659</v>
      </c>
      <c r="B234" s="24" t="s">
        <v>2068</v>
      </c>
      <c r="C234" s="24" t="s">
        <v>2350</v>
      </c>
      <c r="D234" s="25" t="s">
        <v>2351</v>
      </c>
      <c r="E234" s="24" t="s">
        <v>2621</v>
      </c>
      <c r="F234" s="25" t="s">
        <v>2622</v>
      </c>
      <c r="G234" s="24" t="s">
        <v>2426</v>
      </c>
      <c r="H234" s="25" t="s">
        <v>2427</v>
      </c>
      <c r="I234" s="26"/>
      <c r="J234" s="27"/>
      <c r="K234" s="24" t="s">
        <v>2087</v>
      </c>
      <c r="L234" s="25" t="s">
        <v>2432</v>
      </c>
      <c r="M234" s="24" t="s">
        <v>2087</v>
      </c>
      <c r="N234" s="25" t="s">
        <v>2436</v>
      </c>
      <c r="O234" s="26"/>
      <c r="P234" s="27"/>
      <c r="Q234" s="26"/>
      <c r="R234" s="27"/>
      <c r="S234" s="24" t="s">
        <v>2219</v>
      </c>
      <c r="T234" s="25" t="s">
        <v>2654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2084</v>
      </c>
      <c r="AI234" s="24" t="s">
        <v>2084</v>
      </c>
      <c r="AJ234" s="24" t="s">
        <v>2655</v>
      </c>
      <c r="AK234" s="24" t="s">
        <v>2659</v>
      </c>
    </row>
    <row r="235" spans="1:37" ht="17.25" customHeight="1" x14ac:dyDescent="0.3">
      <c r="A235" s="24" t="s">
        <v>2660</v>
      </c>
      <c r="B235" s="24" t="s">
        <v>2068</v>
      </c>
      <c r="C235" s="24" t="s">
        <v>2350</v>
      </c>
      <c r="D235" s="25" t="s">
        <v>2351</v>
      </c>
      <c r="E235" s="24" t="s">
        <v>2621</v>
      </c>
      <c r="F235" s="25" t="s">
        <v>2622</v>
      </c>
      <c r="G235" s="24" t="s">
        <v>2426</v>
      </c>
      <c r="H235" s="25" t="s">
        <v>2427</v>
      </c>
      <c r="I235" s="26"/>
      <c r="J235" s="27"/>
      <c r="K235" s="24" t="s">
        <v>2090</v>
      </c>
      <c r="L235" s="25" t="s">
        <v>2434</v>
      </c>
      <c r="M235" s="24" t="s">
        <v>2087</v>
      </c>
      <c r="N235" s="25" t="s">
        <v>2436</v>
      </c>
      <c r="O235" s="26"/>
      <c r="P235" s="27"/>
      <c r="Q235" s="26"/>
      <c r="R235" s="27"/>
      <c r="S235" s="24" t="s">
        <v>2219</v>
      </c>
      <c r="T235" s="25" t="s">
        <v>2654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2084</v>
      </c>
      <c r="AI235" s="24" t="s">
        <v>2084</v>
      </c>
      <c r="AJ235" s="24" t="s">
        <v>2655</v>
      </c>
      <c r="AK235" s="24" t="s">
        <v>2660</v>
      </c>
    </row>
    <row r="236" spans="1:37" ht="17.25" customHeight="1" x14ac:dyDescent="0.3">
      <c r="A236" s="24" t="s">
        <v>2661</v>
      </c>
      <c r="B236" s="24" t="s">
        <v>2068</v>
      </c>
      <c r="C236" s="24" t="s">
        <v>2350</v>
      </c>
      <c r="D236" s="25" t="s">
        <v>2351</v>
      </c>
      <c r="E236" s="24" t="s">
        <v>2621</v>
      </c>
      <c r="F236" s="25" t="s">
        <v>2622</v>
      </c>
      <c r="G236" s="24" t="s">
        <v>2426</v>
      </c>
      <c r="H236" s="25" t="s">
        <v>2427</v>
      </c>
      <c r="I236" s="26"/>
      <c r="J236" s="27"/>
      <c r="K236" s="24" t="s">
        <v>2081</v>
      </c>
      <c r="L236" s="25" t="s">
        <v>2428</v>
      </c>
      <c r="M236" s="24" t="s">
        <v>2090</v>
      </c>
      <c r="N236" s="25" t="s">
        <v>2440</v>
      </c>
      <c r="O236" s="26"/>
      <c r="P236" s="27"/>
      <c r="Q236" s="26"/>
      <c r="R236" s="27"/>
      <c r="S236" s="24" t="s">
        <v>2219</v>
      </c>
      <c r="T236" s="25" t="s">
        <v>2654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2084</v>
      </c>
      <c r="AI236" s="24" t="s">
        <v>2084</v>
      </c>
      <c r="AJ236" s="24" t="s">
        <v>2655</v>
      </c>
      <c r="AK236" s="24" t="s">
        <v>2661</v>
      </c>
    </row>
    <row r="237" spans="1:37" ht="17.25" customHeight="1" x14ac:dyDescent="0.3">
      <c r="A237" s="24" t="s">
        <v>2662</v>
      </c>
      <c r="B237" s="24" t="s">
        <v>2068</v>
      </c>
      <c r="C237" s="24" t="s">
        <v>2350</v>
      </c>
      <c r="D237" s="25" t="s">
        <v>2351</v>
      </c>
      <c r="E237" s="24" t="s">
        <v>2621</v>
      </c>
      <c r="F237" s="25" t="s">
        <v>2622</v>
      </c>
      <c r="G237" s="24" t="s">
        <v>2426</v>
      </c>
      <c r="H237" s="25" t="s">
        <v>2427</v>
      </c>
      <c r="I237" s="26"/>
      <c r="J237" s="27"/>
      <c r="K237" s="24" t="s">
        <v>2087</v>
      </c>
      <c r="L237" s="25" t="s">
        <v>2432</v>
      </c>
      <c r="M237" s="24" t="s">
        <v>2090</v>
      </c>
      <c r="N237" s="25" t="s">
        <v>2440</v>
      </c>
      <c r="O237" s="26"/>
      <c r="P237" s="27"/>
      <c r="Q237" s="26"/>
      <c r="R237" s="27"/>
      <c r="S237" s="24" t="s">
        <v>2219</v>
      </c>
      <c r="T237" s="25" t="s">
        <v>2654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2084</v>
      </c>
      <c r="AI237" s="24" t="s">
        <v>2084</v>
      </c>
      <c r="AJ237" s="24" t="s">
        <v>2655</v>
      </c>
      <c r="AK237" s="24" t="s">
        <v>2662</v>
      </c>
    </row>
    <row r="238" spans="1:37" ht="17.25" customHeight="1" x14ac:dyDescent="0.3">
      <c r="A238" s="24" t="s">
        <v>2663</v>
      </c>
      <c r="B238" s="24" t="s">
        <v>2068</v>
      </c>
      <c r="C238" s="24" t="s">
        <v>2350</v>
      </c>
      <c r="D238" s="25" t="s">
        <v>2351</v>
      </c>
      <c r="E238" s="24" t="s">
        <v>2621</v>
      </c>
      <c r="F238" s="25" t="s">
        <v>2622</v>
      </c>
      <c r="G238" s="24" t="s">
        <v>2426</v>
      </c>
      <c r="H238" s="25" t="s">
        <v>2427</v>
      </c>
      <c r="I238" s="26"/>
      <c r="J238" s="27"/>
      <c r="K238" s="24" t="s">
        <v>2090</v>
      </c>
      <c r="L238" s="25" t="s">
        <v>2434</v>
      </c>
      <c r="M238" s="24" t="s">
        <v>2090</v>
      </c>
      <c r="N238" s="25" t="s">
        <v>2440</v>
      </c>
      <c r="O238" s="26"/>
      <c r="P238" s="27"/>
      <c r="Q238" s="26"/>
      <c r="R238" s="27"/>
      <c r="S238" s="24" t="s">
        <v>2219</v>
      </c>
      <c r="T238" s="25" t="s">
        <v>2654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2084</v>
      </c>
      <c r="AI238" s="24" t="s">
        <v>2084</v>
      </c>
      <c r="AJ238" s="24" t="s">
        <v>2655</v>
      </c>
      <c r="AK238" s="24" t="s">
        <v>2663</v>
      </c>
    </row>
    <row r="239" spans="1:37" ht="17.25" customHeight="1" x14ac:dyDescent="0.3">
      <c r="A239" s="24" t="s">
        <v>2664</v>
      </c>
      <c r="B239" s="24" t="s">
        <v>2068</v>
      </c>
      <c r="C239" s="24" t="s">
        <v>2350</v>
      </c>
      <c r="D239" s="25" t="s">
        <v>2351</v>
      </c>
      <c r="E239" s="24" t="s">
        <v>2621</v>
      </c>
      <c r="F239" s="25" t="s">
        <v>2622</v>
      </c>
      <c r="G239" s="24" t="s">
        <v>2426</v>
      </c>
      <c r="H239" s="25" t="s">
        <v>2427</v>
      </c>
      <c r="I239" s="26"/>
      <c r="J239" s="27"/>
      <c r="K239" s="24" t="s">
        <v>2081</v>
      </c>
      <c r="L239" s="25" t="s">
        <v>2428</v>
      </c>
      <c r="M239" s="24" t="s">
        <v>2094</v>
      </c>
      <c r="N239" s="25" t="s">
        <v>2444</v>
      </c>
      <c r="O239" s="26"/>
      <c r="P239" s="27"/>
      <c r="Q239" s="26"/>
      <c r="R239" s="27"/>
      <c r="S239" s="24" t="s">
        <v>2219</v>
      </c>
      <c r="T239" s="25" t="s">
        <v>2654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2084</v>
      </c>
      <c r="AI239" s="24" t="s">
        <v>2084</v>
      </c>
      <c r="AJ239" s="24" t="s">
        <v>2655</v>
      </c>
      <c r="AK239" s="24" t="s">
        <v>2664</v>
      </c>
    </row>
    <row r="240" spans="1:37" ht="17.25" customHeight="1" x14ac:dyDescent="0.3">
      <c r="A240" s="24" t="s">
        <v>2665</v>
      </c>
      <c r="B240" s="24" t="s">
        <v>2068</v>
      </c>
      <c r="C240" s="24" t="s">
        <v>2350</v>
      </c>
      <c r="D240" s="25" t="s">
        <v>2351</v>
      </c>
      <c r="E240" s="24" t="s">
        <v>2621</v>
      </c>
      <c r="F240" s="25" t="s">
        <v>2622</v>
      </c>
      <c r="G240" s="24" t="s">
        <v>2426</v>
      </c>
      <c r="H240" s="25" t="s">
        <v>2427</v>
      </c>
      <c r="I240" s="26"/>
      <c r="J240" s="27"/>
      <c r="K240" s="24" t="s">
        <v>2087</v>
      </c>
      <c r="L240" s="25" t="s">
        <v>2432</v>
      </c>
      <c r="M240" s="24" t="s">
        <v>2094</v>
      </c>
      <c r="N240" s="25" t="s">
        <v>2444</v>
      </c>
      <c r="O240" s="26"/>
      <c r="P240" s="27"/>
      <c r="Q240" s="26"/>
      <c r="R240" s="27"/>
      <c r="S240" s="24" t="s">
        <v>2219</v>
      </c>
      <c r="T240" s="25" t="s">
        <v>2654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2084</v>
      </c>
      <c r="AI240" s="24" t="s">
        <v>2084</v>
      </c>
      <c r="AJ240" s="24" t="s">
        <v>2655</v>
      </c>
      <c r="AK240" s="24" t="s">
        <v>2665</v>
      </c>
    </row>
    <row r="241" spans="1:37" ht="17.25" customHeight="1" x14ac:dyDescent="0.3">
      <c r="A241" s="24" t="s">
        <v>2666</v>
      </c>
      <c r="B241" s="24" t="s">
        <v>2068</v>
      </c>
      <c r="C241" s="24" t="s">
        <v>2350</v>
      </c>
      <c r="D241" s="25" t="s">
        <v>2351</v>
      </c>
      <c r="E241" s="24" t="s">
        <v>2621</v>
      </c>
      <c r="F241" s="25" t="s">
        <v>2622</v>
      </c>
      <c r="G241" s="24" t="s">
        <v>2426</v>
      </c>
      <c r="H241" s="25" t="s">
        <v>2427</v>
      </c>
      <c r="I241" s="26"/>
      <c r="J241" s="27"/>
      <c r="K241" s="24" t="s">
        <v>2090</v>
      </c>
      <c r="L241" s="25" t="s">
        <v>2434</v>
      </c>
      <c r="M241" s="24" t="s">
        <v>2094</v>
      </c>
      <c r="N241" s="25" t="s">
        <v>2444</v>
      </c>
      <c r="O241" s="26"/>
      <c r="P241" s="27"/>
      <c r="Q241" s="26"/>
      <c r="R241" s="27"/>
      <c r="S241" s="24" t="s">
        <v>2219</v>
      </c>
      <c r="T241" s="25" t="s">
        <v>2654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2084</v>
      </c>
      <c r="AI241" s="24" t="s">
        <v>2084</v>
      </c>
      <c r="AJ241" s="24" t="s">
        <v>2655</v>
      </c>
      <c r="AK241" s="24" t="s">
        <v>2666</v>
      </c>
    </row>
    <row r="242" spans="1:37" ht="17.25" customHeight="1" x14ac:dyDescent="0.3">
      <c r="A242" s="24" t="s">
        <v>2667</v>
      </c>
      <c r="B242" s="24" t="s">
        <v>2068</v>
      </c>
      <c r="C242" s="24" t="s">
        <v>2350</v>
      </c>
      <c r="D242" s="25" t="s">
        <v>2351</v>
      </c>
      <c r="E242" s="24" t="s">
        <v>2621</v>
      </c>
      <c r="F242" s="25" t="s">
        <v>2622</v>
      </c>
      <c r="G242" s="24" t="s">
        <v>2426</v>
      </c>
      <c r="H242" s="25" t="s">
        <v>2427</v>
      </c>
      <c r="I242" s="26"/>
      <c r="J242" s="27"/>
      <c r="K242" s="24" t="s">
        <v>2081</v>
      </c>
      <c r="L242" s="25" t="s">
        <v>2428</v>
      </c>
      <c r="M242" s="24" t="s">
        <v>2097</v>
      </c>
      <c r="N242" s="25" t="s">
        <v>2448</v>
      </c>
      <c r="O242" s="26"/>
      <c r="P242" s="27"/>
      <c r="Q242" s="26"/>
      <c r="R242" s="27"/>
      <c r="S242" s="24" t="s">
        <v>2219</v>
      </c>
      <c r="T242" s="25" t="s">
        <v>2654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2084</v>
      </c>
      <c r="AI242" s="24" t="s">
        <v>2084</v>
      </c>
      <c r="AJ242" s="24" t="s">
        <v>2655</v>
      </c>
      <c r="AK242" s="24" t="s">
        <v>2667</v>
      </c>
    </row>
    <row r="243" spans="1:37" ht="17.25" customHeight="1" x14ac:dyDescent="0.3">
      <c r="A243" s="24" t="s">
        <v>2668</v>
      </c>
      <c r="B243" s="24" t="s">
        <v>2068</v>
      </c>
      <c r="C243" s="24" t="s">
        <v>2350</v>
      </c>
      <c r="D243" s="25" t="s">
        <v>2351</v>
      </c>
      <c r="E243" s="24" t="s">
        <v>2621</v>
      </c>
      <c r="F243" s="25" t="s">
        <v>2622</v>
      </c>
      <c r="G243" s="24" t="s">
        <v>2426</v>
      </c>
      <c r="H243" s="25" t="s">
        <v>2427</v>
      </c>
      <c r="I243" s="26"/>
      <c r="J243" s="27"/>
      <c r="K243" s="24" t="s">
        <v>2087</v>
      </c>
      <c r="L243" s="25" t="s">
        <v>2432</v>
      </c>
      <c r="M243" s="24" t="s">
        <v>2097</v>
      </c>
      <c r="N243" s="25" t="s">
        <v>2448</v>
      </c>
      <c r="O243" s="26"/>
      <c r="P243" s="27"/>
      <c r="Q243" s="26"/>
      <c r="R243" s="27"/>
      <c r="S243" s="24" t="s">
        <v>2219</v>
      </c>
      <c r="T243" s="25" t="s">
        <v>2654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2084</v>
      </c>
      <c r="AI243" s="24" t="s">
        <v>2084</v>
      </c>
      <c r="AJ243" s="24" t="s">
        <v>2655</v>
      </c>
      <c r="AK243" s="24" t="s">
        <v>2668</v>
      </c>
    </row>
    <row r="244" spans="1:37" ht="17.25" customHeight="1" x14ac:dyDescent="0.3">
      <c r="A244" s="24" t="s">
        <v>2669</v>
      </c>
      <c r="B244" s="24" t="s">
        <v>2068</v>
      </c>
      <c r="C244" s="24" t="s">
        <v>2350</v>
      </c>
      <c r="D244" s="25" t="s">
        <v>2351</v>
      </c>
      <c r="E244" s="24" t="s">
        <v>2621</v>
      </c>
      <c r="F244" s="25" t="s">
        <v>2622</v>
      </c>
      <c r="G244" s="24" t="s">
        <v>2426</v>
      </c>
      <c r="H244" s="25" t="s">
        <v>2427</v>
      </c>
      <c r="I244" s="26"/>
      <c r="J244" s="27"/>
      <c r="K244" s="24" t="s">
        <v>2090</v>
      </c>
      <c r="L244" s="25" t="s">
        <v>2434</v>
      </c>
      <c r="M244" s="24" t="s">
        <v>2097</v>
      </c>
      <c r="N244" s="25" t="s">
        <v>2448</v>
      </c>
      <c r="O244" s="26"/>
      <c r="P244" s="27"/>
      <c r="Q244" s="26"/>
      <c r="R244" s="27"/>
      <c r="S244" s="24" t="s">
        <v>2219</v>
      </c>
      <c r="T244" s="25" t="s">
        <v>2654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2084</v>
      </c>
      <c r="AI244" s="24" t="s">
        <v>2084</v>
      </c>
      <c r="AJ244" s="24" t="s">
        <v>2655</v>
      </c>
      <c r="AK244" s="24" t="s">
        <v>2669</v>
      </c>
    </row>
    <row r="245" spans="1:37" ht="17.25" customHeight="1" x14ac:dyDescent="0.3">
      <c r="A245" s="24" t="s">
        <v>2670</v>
      </c>
      <c r="B245" s="24" t="s">
        <v>2068</v>
      </c>
      <c r="C245" s="24" t="s">
        <v>2350</v>
      </c>
      <c r="D245" s="25" t="s">
        <v>2351</v>
      </c>
      <c r="E245" s="24" t="s">
        <v>2621</v>
      </c>
      <c r="F245" s="25" t="s">
        <v>2622</v>
      </c>
      <c r="G245" s="24" t="s">
        <v>2470</v>
      </c>
      <c r="H245" s="25" t="s">
        <v>2471</v>
      </c>
      <c r="I245" s="26"/>
      <c r="J245" s="27"/>
      <c r="K245" s="24" t="s">
        <v>2081</v>
      </c>
      <c r="L245" s="25" t="s">
        <v>2428</v>
      </c>
      <c r="M245" s="24" t="s">
        <v>2100</v>
      </c>
      <c r="N245" s="25" t="s">
        <v>2472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2084</v>
      </c>
      <c r="AI245" s="24" t="s">
        <v>2084</v>
      </c>
      <c r="AJ245" s="24" t="s">
        <v>2671</v>
      </c>
      <c r="AK245" s="24" t="s">
        <v>2670</v>
      </c>
    </row>
    <row r="246" spans="1:37" ht="17.25" customHeight="1" x14ac:dyDescent="0.3">
      <c r="A246" s="24" t="s">
        <v>2672</v>
      </c>
      <c r="B246" s="24" t="s">
        <v>2068</v>
      </c>
      <c r="C246" s="24" t="s">
        <v>2350</v>
      </c>
      <c r="D246" s="25" t="s">
        <v>2351</v>
      </c>
      <c r="E246" s="24" t="s">
        <v>2621</v>
      </c>
      <c r="F246" s="25" t="s">
        <v>2622</v>
      </c>
      <c r="G246" s="24" t="s">
        <v>2470</v>
      </c>
      <c r="H246" s="25" t="s">
        <v>2471</v>
      </c>
      <c r="I246" s="26"/>
      <c r="J246" s="27"/>
      <c r="K246" s="24" t="s">
        <v>2087</v>
      </c>
      <c r="L246" s="25" t="s">
        <v>2432</v>
      </c>
      <c r="M246" s="24" t="s">
        <v>2100</v>
      </c>
      <c r="N246" s="25" t="s">
        <v>2472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2084</v>
      </c>
      <c r="AI246" s="24" t="s">
        <v>2084</v>
      </c>
      <c r="AJ246" s="24" t="s">
        <v>2671</v>
      </c>
      <c r="AK246" s="24" t="s">
        <v>2672</v>
      </c>
    </row>
    <row r="247" spans="1:37" ht="17.25" customHeight="1" x14ac:dyDescent="0.3">
      <c r="A247" s="24" t="s">
        <v>2673</v>
      </c>
      <c r="B247" s="24" t="s">
        <v>2068</v>
      </c>
      <c r="C247" s="24" t="s">
        <v>2350</v>
      </c>
      <c r="D247" s="25" t="s">
        <v>2351</v>
      </c>
      <c r="E247" s="24" t="s">
        <v>2621</v>
      </c>
      <c r="F247" s="25" t="s">
        <v>2622</v>
      </c>
      <c r="G247" s="24" t="s">
        <v>2470</v>
      </c>
      <c r="H247" s="25" t="s">
        <v>2471</v>
      </c>
      <c r="I247" s="26"/>
      <c r="J247" s="27"/>
      <c r="K247" s="24" t="s">
        <v>2090</v>
      </c>
      <c r="L247" s="25" t="s">
        <v>2434</v>
      </c>
      <c r="M247" s="24" t="s">
        <v>2100</v>
      </c>
      <c r="N247" s="25" t="s">
        <v>2472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2084</v>
      </c>
      <c r="AI247" s="24" t="s">
        <v>2084</v>
      </c>
      <c r="AJ247" s="24" t="s">
        <v>2671</v>
      </c>
      <c r="AK247" s="24" t="s">
        <v>2673</v>
      </c>
    </row>
    <row r="248" spans="1:37" ht="17.25" customHeight="1" x14ac:dyDescent="0.3">
      <c r="A248" s="24" t="s">
        <v>2674</v>
      </c>
      <c r="B248" s="24" t="s">
        <v>2068</v>
      </c>
      <c r="C248" s="24" t="s">
        <v>2350</v>
      </c>
      <c r="D248" s="25" t="s">
        <v>2351</v>
      </c>
      <c r="E248" s="24" t="s">
        <v>2621</v>
      </c>
      <c r="F248" s="25" t="s">
        <v>2622</v>
      </c>
      <c r="G248" s="24" t="s">
        <v>2470</v>
      </c>
      <c r="H248" s="25" t="s">
        <v>2471</v>
      </c>
      <c r="I248" s="26"/>
      <c r="J248" s="27"/>
      <c r="K248" s="24" t="s">
        <v>2081</v>
      </c>
      <c r="L248" s="25" t="s">
        <v>2428</v>
      </c>
      <c r="M248" s="24" t="s">
        <v>2121</v>
      </c>
      <c r="N248" s="25" t="s">
        <v>2477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2084</v>
      </c>
      <c r="AI248" s="24" t="s">
        <v>2084</v>
      </c>
      <c r="AJ248" s="24" t="s">
        <v>2671</v>
      </c>
      <c r="AK248" s="24" t="s">
        <v>2674</v>
      </c>
    </row>
    <row r="249" spans="1:37" ht="17.25" customHeight="1" x14ac:dyDescent="0.3">
      <c r="A249" s="24" t="s">
        <v>2675</v>
      </c>
      <c r="B249" s="24" t="s">
        <v>2068</v>
      </c>
      <c r="C249" s="24" t="s">
        <v>2350</v>
      </c>
      <c r="D249" s="25" t="s">
        <v>2351</v>
      </c>
      <c r="E249" s="24" t="s">
        <v>2621</v>
      </c>
      <c r="F249" s="25" t="s">
        <v>2622</v>
      </c>
      <c r="G249" s="24" t="s">
        <v>2470</v>
      </c>
      <c r="H249" s="25" t="s">
        <v>2471</v>
      </c>
      <c r="I249" s="26"/>
      <c r="J249" s="27"/>
      <c r="K249" s="24" t="s">
        <v>2087</v>
      </c>
      <c r="L249" s="25" t="s">
        <v>2432</v>
      </c>
      <c r="M249" s="24" t="s">
        <v>2121</v>
      </c>
      <c r="N249" s="25" t="s">
        <v>2477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2084</v>
      </c>
      <c r="AI249" s="24" t="s">
        <v>2084</v>
      </c>
      <c r="AJ249" s="24" t="s">
        <v>2671</v>
      </c>
      <c r="AK249" s="24" t="s">
        <v>2675</v>
      </c>
    </row>
    <row r="250" spans="1:37" ht="17.25" customHeight="1" x14ac:dyDescent="0.3">
      <c r="A250" s="24" t="s">
        <v>2676</v>
      </c>
      <c r="B250" s="24" t="s">
        <v>2068</v>
      </c>
      <c r="C250" s="24" t="s">
        <v>2350</v>
      </c>
      <c r="D250" s="25" t="s">
        <v>2351</v>
      </c>
      <c r="E250" s="24" t="s">
        <v>2621</v>
      </c>
      <c r="F250" s="25" t="s">
        <v>2622</v>
      </c>
      <c r="G250" s="24" t="s">
        <v>2470</v>
      </c>
      <c r="H250" s="25" t="s">
        <v>2471</v>
      </c>
      <c r="I250" s="26"/>
      <c r="J250" s="27"/>
      <c r="K250" s="24" t="s">
        <v>2090</v>
      </c>
      <c r="L250" s="25" t="s">
        <v>2434</v>
      </c>
      <c r="M250" s="24" t="s">
        <v>2121</v>
      </c>
      <c r="N250" s="25" t="s">
        <v>2477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2084</v>
      </c>
      <c r="AI250" s="24" t="s">
        <v>2084</v>
      </c>
      <c r="AJ250" s="24" t="s">
        <v>2671</v>
      </c>
      <c r="AK250" s="24" t="s">
        <v>2676</v>
      </c>
    </row>
    <row r="251" spans="1:37" ht="17.25" customHeight="1" x14ac:dyDescent="0.3">
      <c r="A251" s="24" t="s">
        <v>2677</v>
      </c>
      <c r="B251" s="24" t="s">
        <v>2068</v>
      </c>
      <c r="C251" s="24" t="s">
        <v>2350</v>
      </c>
      <c r="D251" s="25" t="s">
        <v>2351</v>
      </c>
      <c r="E251" s="24" t="s">
        <v>2621</v>
      </c>
      <c r="F251" s="25" t="s">
        <v>2622</v>
      </c>
      <c r="G251" s="24" t="s">
        <v>2470</v>
      </c>
      <c r="H251" s="25" t="s">
        <v>2471</v>
      </c>
      <c r="I251" s="26"/>
      <c r="J251" s="27"/>
      <c r="K251" s="24" t="s">
        <v>2081</v>
      </c>
      <c r="L251" s="25" t="s">
        <v>2428</v>
      </c>
      <c r="M251" s="24" t="s">
        <v>2125</v>
      </c>
      <c r="N251" s="25" t="s">
        <v>2481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2084</v>
      </c>
      <c r="AI251" s="24" t="s">
        <v>2084</v>
      </c>
      <c r="AJ251" s="24" t="s">
        <v>2671</v>
      </c>
      <c r="AK251" s="24" t="s">
        <v>2677</v>
      </c>
    </row>
    <row r="252" spans="1:37" ht="17.25" customHeight="1" x14ac:dyDescent="0.3">
      <c r="A252" s="24" t="s">
        <v>2678</v>
      </c>
      <c r="B252" s="24" t="s">
        <v>2068</v>
      </c>
      <c r="C252" s="24" t="s">
        <v>2350</v>
      </c>
      <c r="D252" s="25" t="s">
        <v>2351</v>
      </c>
      <c r="E252" s="24" t="s">
        <v>2621</v>
      </c>
      <c r="F252" s="25" t="s">
        <v>2622</v>
      </c>
      <c r="G252" s="24" t="s">
        <v>2470</v>
      </c>
      <c r="H252" s="25" t="s">
        <v>2471</v>
      </c>
      <c r="I252" s="26"/>
      <c r="J252" s="27"/>
      <c r="K252" s="24" t="s">
        <v>2087</v>
      </c>
      <c r="L252" s="25" t="s">
        <v>2432</v>
      </c>
      <c r="M252" s="24" t="s">
        <v>2125</v>
      </c>
      <c r="N252" s="25" t="s">
        <v>2481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2084</v>
      </c>
      <c r="AI252" s="24" t="s">
        <v>2084</v>
      </c>
      <c r="AJ252" s="24" t="s">
        <v>2671</v>
      </c>
      <c r="AK252" s="24" t="s">
        <v>2678</v>
      </c>
    </row>
    <row r="253" spans="1:37" ht="17.25" customHeight="1" x14ac:dyDescent="0.3">
      <c r="A253" s="24" t="s">
        <v>2679</v>
      </c>
      <c r="B253" s="24" t="s">
        <v>2068</v>
      </c>
      <c r="C253" s="24" t="s">
        <v>2350</v>
      </c>
      <c r="D253" s="25" t="s">
        <v>2351</v>
      </c>
      <c r="E253" s="24" t="s">
        <v>2621</v>
      </c>
      <c r="F253" s="25" t="s">
        <v>2622</v>
      </c>
      <c r="G253" s="24" t="s">
        <v>2470</v>
      </c>
      <c r="H253" s="25" t="s">
        <v>2471</v>
      </c>
      <c r="I253" s="26"/>
      <c r="J253" s="27"/>
      <c r="K253" s="24" t="s">
        <v>2090</v>
      </c>
      <c r="L253" s="25" t="s">
        <v>2434</v>
      </c>
      <c r="M253" s="24" t="s">
        <v>2125</v>
      </c>
      <c r="N253" s="25" t="s">
        <v>2481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2084</v>
      </c>
      <c r="AI253" s="24" t="s">
        <v>2084</v>
      </c>
      <c r="AJ253" s="24" t="s">
        <v>2671</v>
      </c>
      <c r="AK253" s="24" t="s">
        <v>2679</v>
      </c>
    </row>
    <row r="254" spans="1:37" ht="17.25" customHeight="1" x14ac:dyDescent="0.3">
      <c r="A254" s="24" t="s">
        <v>2680</v>
      </c>
      <c r="B254" s="24" t="s">
        <v>2068</v>
      </c>
      <c r="C254" s="24" t="s">
        <v>2350</v>
      </c>
      <c r="D254" s="25" t="s">
        <v>2351</v>
      </c>
      <c r="E254" s="24" t="s">
        <v>2621</v>
      </c>
      <c r="F254" s="25" t="s">
        <v>2622</v>
      </c>
      <c r="G254" s="24" t="s">
        <v>2485</v>
      </c>
      <c r="H254" s="25" t="s">
        <v>2486</v>
      </c>
      <c r="I254" s="24" t="s">
        <v>2487</v>
      </c>
      <c r="J254" s="25" t="s">
        <v>2488</v>
      </c>
      <c r="K254" s="26"/>
      <c r="L254" s="27"/>
      <c r="M254" s="26"/>
      <c r="N254" s="27"/>
      <c r="O254" s="26"/>
      <c r="P254" s="27"/>
      <c r="Q254" s="26"/>
      <c r="R254" s="27"/>
      <c r="S254" s="24" t="s">
        <v>2097</v>
      </c>
      <c r="T254" s="25" t="s">
        <v>2489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2146</v>
      </c>
      <c r="AI254" s="24" t="s">
        <v>2146</v>
      </c>
      <c r="AJ254" s="24" t="s">
        <v>2681</v>
      </c>
      <c r="AK254" s="24" t="s">
        <v>2680</v>
      </c>
    </row>
    <row r="255" spans="1:37" ht="17.25" customHeight="1" x14ac:dyDescent="0.3">
      <c r="A255" s="24" t="s">
        <v>2682</v>
      </c>
      <c r="B255" s="24" t="s">
        <v>2068</v>
      </c>
      <c r="C255" s="24" t="s">
        <v>2350</v>
      </c>
      <c r="D255" s="25" t="s">
        <v>2351</v>
      </c>
      <c r="E255" s="24" t="s">
        <v>2621</v>
      </c>
      <c r="F255" s="25" t="s">
        <v>2622</v>
      </c>
      <c r="G255" s="24" t="s">
        <v>2485</v>
      </c>
      <c r="H255" s="25" t="s">
        <v>2486</v>
      </c>
      <c r="I255" s="24" t="s">
        <v>2492</v>
      </c>
      <c r="J255" s="25" t="s">
        <v>2493</v>
      </c>
      <c r="K255" s="26"/>
      <c r="L255" s="27"/>
      <c r="M255" s="26"/>
      <c r="N255" s="27"/>
      <c r="O255" s="26"/>
      <c r="P255" s="27"/>
      <c r="Q255" s="26"/>
      <c r="R255" s="27"/>
      <c r="S255" s="24" t="s">
        <v>2097</v>
      </c>
      <c r="T255" s="25" t="s">
        <v>2489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2146</v>
      </c>
      <c r="AI255" s="24" t="s">
        <v>2146</v>
      </c>
      <c r="AJ255" s="24" t="s">
        <v>2681</v>
      </c>
      <c r="AK255" s="24" t="s">
        <v>2682</v>
      </c>
    </row>
    <row r="256" spans="1:37" ht="17.25" customHeight="1" x14ac:dyDescent="0.3">
      <c r="A256" s="24" t="s">
        <v>2683</v>
      </c>
      <c r="B256" s="24" t="s">
        <v>2068</v>
      </c>
      <c r="C256" s="24" t="s">
        <v>2350</v>
      </c>
      <c r="D256" s="25" t="s">
        <v>2351</v>
      </c>
      <c r="E256" s="24" t="s">
        <v>2621</v>
      </c>
      <c r="F256" s="25" t="s">
        <v>2622</v>
      </c>
      <c r="G256" s="24" t="s">
        <v>2495</v>
      </c>
      <c r="H256" s="25" t="s">
        <v>2496</v>
      </c>
      <c r="I256" s="24" t="s">
        <v>2487</v>
      </c>
      <c r="J256" s="25" t="s">
        <v>2488</v>
      </c>
      <c r="K256" s="26"/>
      <c r="L256" s="27"/>
      <c r="M256" s="26"/>
      <c r="N256" s="27"/>
      <c r="O256" s="26"/>
      <c r="P256" s="27"/>
      <c r="Q256" s="26"/>
      <c r="R256" s="27"/>
      <c r="S256" s="24" t="s">
        <v>2097</v>
      </c>
      <c r="T256" s="25" t="s">
        <v>2489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2146</v>
      </c>
      <c r="AI256" s="24" t="s">
        <v>2146</v>
      </c>
      <c r="AJ256" s="24" t="s">
        <v>2684</v>
      </c>
      <c r="AK256" s="24" t="s">
        <v>2683</v>
      </c>
    </row>
    <row r="257" spans="1:37" ht="17.25" customHeight="1" x14ac:dyDescent="0.3">
      <c r="A257" s="24" t="s">
        <v>2685</v>
      </c>
      <c r="B257" s="24" t="s">
        <v>2068</v>
      </c>
      <c r="C257" s="24" t="s">
        <v>2350</v>
      </c>
      <c r="D257" s="25" t="s">
        <v>2351</v>
      </c>
      <c r="E257" s="24" t="s">
        <v>2621</v>
      </c>
      <c r="F257" s="25" t="s">
        <v>2622</v>
      </c>
      <c r="G257" s="24" t="s">
        <v>2495</v>
      </c>
      <c r="H257" s="25" t="s">
        <v>2496</v>
      </c>
      <c r="I257" s="24" t="s">
        <v>2492</v>
      </c>
      <c r="J257" s="25" t="s">
        <v>2493</v>
      </c>
      <c r="K257" s="26"/>
      <c r="L257" s="27"/>
      <c r="M257" s="26"/>
      <c r="N257" s="27"/>
      <c r="O257" s="26"/>
      <c r="P257" s="27"/>
      <c r="Q257" s="26"/>
      <c r="R257" s="27"/>
      <c r="S257" s="24" t="s">
        <v>2097</v>
      </c>
      <c r="T257" s="25" t="s">
        <v>2489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2146</v>
      </c>
      <c r="AI257" s="24" t="s">
        <v>2146</v>
      </c>
      <c r="AJ257" s="24" t="s">
        <v>2684</v>
      </c>
      <c r="AK257" s="24" t="s">
        <v>2685</v>
      </c>
    </row>
    <row r="258" spans="1:37" ht="17.25" customHeight="1" x14ac:dyDescent="0.3">
      <c r="A258" s="24" t="s">
        <v>2686</v>
      </c>
      <c r="B258" s="24" t="s">
        <v>2068</v>
      </c>
      <c r="C258" s="24" t="s">
        <v>2350</v>
      </c>
      <c r="D258" s="25" t="s">
        <v>2351</v>
      </c>
      <c r="E258" s="24" t="s">
        <v>2621</v>
      </c>
      <c r="F258" s="25" t="s">
        <v>2622</v>
      </c>
      <c r="G258" s="24" t="s">
        <v>2500</v>
      </c>
      <c r="H258" s="25" t="s">
        <v>2501</v>
      </c>
      <c r="I258" s="24" t="s">
        <v>2502</v>
      </c>
      <c r="J258" s="25" t="s">
        <v>2503</v>
      </c>
      <c r="K258" s="26"/>
      <c r="L258" s="27"/>
      <c r="M258" s="24" t="s">
        <v>2130</v>
      </c>
      <c r="N258" s="25" t="s">
        <v>2504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2505</v>
      </c>
      <c r="AI258" s="24" t="s">
        <v>2505</v>
      </c>
      <c r="AJ258" s="24" t="s">
        <v>2687</v>
      </c>
      <c r="AK258" s="24" t="s">
        <v>2686</v>
      </c>
    </row>
    <row r="259" spans="1:37" ht="17.25" customHeight="1" x14ac:dyDescent="0.3">
      <c r="A259" s="24" t="s">
        <v>2688</v>
      </c>
      <c r="B259" s="24" t="s">
        <v>2068</v>
      </c>
      <c r="C259" s="24" t="s">
        <v>2350</v>
      </c>
      <c r="D259" s="25" t="s">
        <v>2351</v>
      </c>
      <c r="E259" s="24" t="s">
        <v>2621</v>
      </c>
      <c r="F259" s="25" t="s">
        <v>2622</v>
      </c>
      <c r="G259" s="24" t="s">
        <v>2500</v>
      </c>
      <c r="H259" s="25" t="s">
        <v>2501</v>
      </c>
      <c r="I259" s="24" t="s">
        <v>2502</v>
      </c>
      <c r="J259" s="25" t="s">
        <v>2503</v>
      </c>
      <c r="K259" s="26"/>
      <c r="L259" s="27"/>
      <c r="M259" s="24" t="s">
        <v>2138</v>
      </c>
      <c r="N259" s="25" t="s">
        <v>2508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2505</v>
      </c>
      <c r="AI259" s="24" t="s">
        <v>2505</v>
      </c>
      <c r="AJ259" s="24" t="s">
        <v>2687</v>
      </c>
      <c r="AK259" s="24" t="s">
        <v>2688</v>
      </c>
    </row>
    <row r="260" spans="1:37" ht="17.25" customHeight="1" x14ac:dyDescent="0.3">
      <c r="A260" s="24" t="s">
        <v>2689</v>
      </c>
      <c r="B260" s="24" t="s">
        <v>2068</v>
      </c>
      <c r="C260" s="24" t="s">
        <v>2350</v>
      </c>
      <c r="D260" s="25" t="s">
        <v>2351</v>
      </c>
      <c r="E260" s="24" t="s">
        <v>2621</v>
      </c>
      <c r="F260" s="25" t="s">
        <v>2622</v>
      </c>
      <c r="G260" s="24" t="s">
        <v>2500</v>
      </c>
      <c r="H260" s="25" t="s">
        <v>2501</v>
      </c>
      <c r="I260" s="24" t="s">
        <v>2502</v>
      </c>
      <c r="J260" s="25" t="s">
        <v>2503</v>
      </c>
      <c r="K260" s="26"/>
      <c r="L260" s="27"/>
      <c r="M260" s="24" t="s">
        <v>2202</v>
      </c>
      <c r="N260" s="25" t="s">
        <v>2510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2505</v>
      </c>
      <c r="AI260" s="24" t="s">
        <v>2505</v>
      </c>
      <c r="AJ260" s="24" t="s">
        <v>2687</v>
      </c>
      <c r="AK260" s="24" t="s">
        <v>2689</v>
      </c>
    </row>
    <row r="261" spans="1:37" ht="17.25" customHeight="1" x14ac:dyDescent="0.3">
      <c r="A261" s="24" t="s">
        <v>2690</v>
      </c>
      <c r="B261" s="24" t="s">
        <v>2068</v>
      </c>
      <c r="C261" s="24" t="s">
        <v>2350</v>
      </c>
      <c r="D261" s="25" t="s">
        <v>2351</v>
      </c>
      <c r="E261" s="24" t="s">
        <v>2621</v>
      </c>
      <c r="F261" s="25" t="s">
        <v>2622</v>
      </c>
      <c r="G261" s="24" t="s">
        <v>2500</v>
      </c>
      <c r="H261" s="25" t="s">
        <v>2501</v>
      </c>
      <c r="I261" s="24" t="s">
        <v>2502</v>
      </c>
      <c r="J261" s="25" t="s">
        <v>2503</v>
      </c>
      <c r="K261" s="26"/>
      <c r="L261" s="27"/>
      <c r="M261" s="24" t="s">
        <v>2210</v>
      </c>
      <c r="N261" s="25" t="s">
        <v>2512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2505</v>
      </c>
      <c r="AI261" s="24" t="s">
        <v>2505</v>
      </c>
      <c r="AJ261" s="24" t="s">
        <v>2687</v>
      </c>
      <c r="AK261" s="24" t="s">
        <v>2690</v>
      </c>
    </row>
    <row r="262" spans="1:37" ht="17.25" customHeight="1" x14ac:dyDescent="0.3">
      <c r="A262" s="24" t="s">
        <v>2691</v>
      </c>
      <c r="B262" s="24" t="s">
        <v>2068</v>
      </c>
      <c r="C262" s="24" t="s">
        <v>2350</v>
      </c>
      <c r="D262" s="25" t="s">
        <v>2351</v>
      </c>
      <c r="E262" s="24" t="s">
        <v>2621</v>
      </c>
      <c r="F262" s="25" t="s">
        <v>2622</v>
      </c>
      <c r="G262" s="24" t="s">
        <v>2500</v>
      </c>
      <c r="H262" s="25" t="s">
        <v>2501</v>
      </c>
      <c r="I262" s="24" t="s">
        <v>2514</v>
      </c>
      <c r="J262" s="25" t="s">
        <v>2515</v>
      </c>
      <c r="K262" s="26"/>
      <c r="L262" s="27"/>
      <c r="M262" s="24" t="s">
        <v>2130</v>
      </c>
      <c r="N262" s="25" t="s">
        <v>2504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2505</v>
      </c>
      <c r="AI262" s="24" t="s">
        <v>2505</v>
      </c>
      <c r="AJ262" s="24" t="s">
        <v>2687</v>
      </c>
      <c r="AK262" s="24" t="s">
        <v>2691</v>
      </c>
    </row>
    <row r="263" spans="1:37" ht="17.25" customHeight="1" x14ac:dyDescent="0.3">
      <c r="A263" s="24" t="s">
        <v>2692</v>
      </c>
      <c r="B263" s="24" t="s">
        <v>2068</v>
      </c>
      <c r="C263" s="24" t="s">
        <v>2350</v>
      </c>
      <c r="D263" s="25" t="s">
        <v>2351</v>
      </c>
      <c r="E263" s="24" t="s">
        <v>2621</v>
      </c>
      <c r="F263" s="25" t="s">
        <v>2622</v>
      </c>
      <c r="G263" s="24" t="s">
        <v>2500</v>
      </c>
      <c r="H263" s="25" t="s">
        <v>2501</v>
      </c>
      <c r="I263" s="24" t="s">
        <v>2514</v>
      </c>
      <c r="J263" s="25" t="s">
        <v>2515</v>
      </c>
      <c r="K263" s="26"/>
      <c r="L263" s="27"/>
      <c r="M263" s="24" t="s">
        <v>2138</v>
      </c>
      <c r="N263" s="25" t="s">
        <v>2508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2505</v>
      </c>
      <c r="AI263" s="24" t="s">
        <v>2505</v>
      </c>
      <c r="AJ263" s="24" t="s">
        <v>2687</v>
      </c>
      <c r="AK263" s="24" t="s">
        <v>2692</v>
      </c>
    </row>
    <row r="264" spans="1:37" ht="17.25" customHeight="1" x14ac:dyDescent="0.3">
      <c r="A264" s="24" t="s">
        <v>2693</v>
      </c>
      <c r="B264" s="24" t="s">
        <v>2068</v>
      </c>
      <c r="C264" s="24" t="s">
        <v>2350</v>
      </c>
      <c r="D264" s="25" t="s">
        <v>2351</v>
      </c>
      <c r="E264" s="24" t="s">
        <v>2621</v>
      </c>
      <c r="F264" s="25" t="s">
        <v>2622</v>
      </c>
      <c r="G264" s="24" t="s">
        <v>2500</v>
      </c>
      <c r="H264" s="25" t="s">
        <v>2501</v>
      </c>
      <c r="I264" s="24" t="s">
        <v>2514</v>
      </c>
      <c r="J264" s="25" t="s">
        <v>2515</v>
      </c>
      <c r="K264" s="26"/>
      <c r="L264" s="27"/>
      <c r="M264" s="24" t="s">
        <v>2202</v>
      </c>
      <c r="N264" s="25" t="s">
        <v>2510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2505</v>
      </c>
      <c r="AI264" s="24" t="s">
        <v>2505</v>
      </c>
      <c r="AJ264" s="24" t="s">
        <v>2687</v>
      </c>
      <c r="AK264" s="24" t="s">
        <v>2693</v>
      </c>
    </row>
    <row r="265" spans="1:37" ht="17.25" customHeight="1" x14ac:dyDescent="0.3">
      <c r="A265" s="24" t="s">
        <v>2694</v>
      </c>
      <c r="B265" s="24" t="s">
        <v>2068</v>
      </c>
      <c r="C265" s="24" t="s">
        <v>2350</v>
      </c>
      <c r="D265" s="25" t="s">
        <v>2351</v>
      </c>
      <c r="E265" s="24" t="s">
        <v>2621</v>
      </c>
      <c r="F265" s="25" t="s">
        <v>2622</v>
      </c>
      <c r="G265" s="24" t="s">
        <v>2500</v>
      </c>
      <c r="H265" s="25" t="s">
        <v>2501</v>
      </c>
      <c r="I265" s="24" t="s">
        <v>2514</v>
      </c>
      <c r="J265" s="25" t="s">
        <v>2515</v>
      </c>
      <c r="K265" s="26"/>
      <c r="L265" s="27"/>
      <c r="M265" s="24" t="s">
        <v>2210</v>
      </c>
      <c r="N265" s="25" t="s">
        <v>2512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2505</v>
      </c>
      <c r="AI265" s="24" t="s">
        <v>2505</v>
      </c>
      <c r="AJ265" s="24" t="s">
        <v>2687</v>
      </c>
      <c r="AK265" s="24" t="s">
        <v>2694</v>
      </c>
    </row>
    <row r="266" spans="1:37" ht="17.25" customHeight="1" x14ac:dyDescent="0.3">
      <c r="A266" s="24" t="s">
        <v>2695</v>
      </c>
      <c r="B266" s="24" t="s">
        <v>2068</v>
      </c>
      <c r="C266" s="24" t="s">
        <v>2350</v>
      </c>
      <c r="D266" s="25" t="s">
        <v>2351</v>
      </c>
      <c r="E266" s="24" t="s">
        <v>2621</v>
      </c>
      <c r="F266" s="25" t="s">
        <v>2622</v>
      </c>
      <c r="G266" s="24" t="s">
        <v>2569</v>
      </c>
      <c r="H266" s="25" t="s">
        <v>2570</v>
      </c>
      <c r="I266" s="24" t="s">
        <v>2571</v>
      </c>
      <c r="J266" s="25" t="s">
        <v>2572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2573</v>
      </c>
      <c r="AA266" s="28"/>
      <c r="AB266" s="28"/>
      <c r="AC266" s="28"/>
      <c r="AD266" s="28"/>
      <c r="AE266" s="28"/>
      <c r="AF266" s="28"/>
      <c r="AG266" s="28"/>
      <c r="AH266" s="24" t="s">
        <v>2207</v>
      </c>
      <c r="AI266" s="24" t="s">
        <v>2207</v>
      </c>
      <c r="AJ266" s="24" t="s">
        <v>2696</v>
      </c>
      <c r="AK266" s="24" t="s">
        <v>2695</v>
      </c>
    </row>
    <row r="267" spans="1:37" ht="17.25" customHeight="1" x14ac:dyDescent="0.3">
      <c r="A267" s="24" t="s">
        <v>2697</v>
      </c>
      <c r="B267" s="24" t="s">
        <v>2068</v>
      </c>
      <c r="C267" s="24" t="s">
        <v>2350</v>
      </c>
      <c r="D267" s="25" t="s">
        <v>2351</v>
      </c>
      <c r="E267" s="24" t="s">
        <v>2621</v>
      </c>
      <c r="F267" s="25" t="s">
        <v>2622</v>
      </c>
      <c r="G267" s="24" t="s">
        <v>2569</v>
      </c>
      <c r="H267" s="25" t="s">
        <v>2570</v>
      </c>
      <c r="I267" s="24" t="s">
        <v>2576</v>
      </c>
      <c r="J267" s="25" t="s">
        <v>2577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2573</v>
      </c>
      <c r="AA267" s="28"/>
      <c r="AB267" s="28"/>
      <c r="AC267" s="28"/>
      <c r="AD267" s="28"/>
      <c r="AE267" s="28"/>
      <c r="AF267" s="28"/>
      <c r="AG267" s="28"/>
      <c r="AH267" s="24" t="s">
        <v>2207</v>
      </c>
      <c r="AI267" s="24" t="s">
        <v>2207</v>
      </c>
      <c r="AJ267" s="24" t="s">
        <v>2696</v>
      </c>
      <c r="AK267" s="24" t="s">
        <v>2697</v>
      </c>
    </row>
    <row r="268" spans="1:37" ht="17.25" customHeight="1" x14ac:dyDescent="0.3">
      <c r="A268" s="24" t="s">
        <v>2698</v>
      </c>
      <c r="B268" s="24" t="s">
        <v>2068</v>
      </c>
      <c r="C268" s="24" t="s">
        <v>2350</v>
      </c>
      <c r="D268" s="25" t="s">
        <v>2351</v>
      </c>
      <c r="E268" s="24" t="s">
        <v>2621</v>
      </c>
      <c r="F268" s="25" t="s">
        <v>2622</v>
      </c>
      <c r="G268" s="24" t="s">
        <v>2569</v>
      </c>
      <c r="H268" s="25" t="s">
        <v>2570</v>
      </c>
      <c r="I268" s="24" t="s">
        <v>2579</v>
      </c>
      <c r="J268" s="25" t="s">
        <v>2580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2573</v>
      </c>
      <c r="AA268" s="28"/>
      <c r="AB268" s="28"/>
      <c r="AC268" s="28"/>
      <c r="AD268" s="28"/>
      <c r="AE268" s="28"/>
      <c r="AF268" s="28"/>
      <c r="AG268" s="28"/>
      <c r="AH268" s="24" t="s">
        <v>2207</v>
      </c>
      <c r="AI268" s="24" t="s">
        <v>2207</v>
      </c>
      <c r="AJ268" s="24" t="s">
        <v>2696</v>
      </c>
      <c r="AK268" s="24" t="s">
        <v>2698</v>
      </c>
    </row>
    <row r="269" spans="1:37" ht="17.25" customHeight="1" x14ac:dyDescent="0.3">
      <c r="A269" s="24" t="s">
        <v>2699</v>
      </c>
      <c r="B269" s="24" t="s">
        <v>2068</v>
      </c>
      <c r="C269" s="24" t="s">
        <v>2350</v>
      </c>
      <c r="D269" s="25" t="s">
        <v>2351</v>
      </c>
      <c r="E269" s="24" t="s">
        <v>2621</v>
      </c>
      <c r="F269" s="25" t="s">
        <v>2622</v>
      </c>
      <c r="G269" s="24" t="s">
        <v>2611</v>
      </c>
      <c r="H269" s="25" t="s">
        <v>2612</v>
      </c>
      <c r="I269" s="24" t="s">
        <v>2597</v>
      </c>
      <c r="J269" s="25" t="s">
        <v>2598</v>
      </c>
      <c r="K269" s="26"/>
      <c r="L269" s="27"/>
      <c r="M269" s="26"/>
      <c r="N269" s="27"/>
      <c r="O269" s="26"/>
      <c r="P269" s="27"/>
      <c r="Q269" s="26"/>
      <c r="R269" s="27"/>
      <c r="S269" s="24" t="s">
        <v>2216</v>
      </c>
      <c r="T269" s="25" t="s">
        <v>2599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2505</v>
      </c>
      <c r="AI269" s="24" t="s">
        <v>2505</v>
      </c>
      <c r="AJ269" s="24" t="s">
        <v>2700</v>
      </c>
      <c r="AK269" s="24" t="s">
        <v>2699</v>
      </c>
    </row>
    <row r="270" spans="1:37" ht="17.25" customHeight="1" x14ac:dyDescent="0.3">
      <c r="A270" s="24" t="s">
        <v>2701</v>
      </c>
      <c r="B270" s="24" t="s">
        <v>2068</v>
      </c>
      <c r="C270" s="24" t="s">
        <v>2350</v>
      </c>
      <c r="D270" s="25" t="s">
        <v>2351</v>
      </c>
      <c r="E270" s="24" t="s">
        <v>2621</v>
      </c>
      <c r="F270" s="25" t="s">
        <v>2622</v>
      </c>
      <c r="G270" s="24" t="s">
        <v>2611</v>
      </c>
      <c r="H270" s="25" t="s">
        <v>2612</v>
      </c>
      <c r="I270" s="24" t="s">
        <v>2605</v>
      </c>
      <c r="J270" s="25" t="s">
        <v>2606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2505</v>
      </c>
      <c r="AI270" s="24" t="s">
        <v>2505</v>
      </c>
      <c r="AJ270" s="24" t="s">
        <v>2700</v>
      </c>
      <c r="AK270" s="24" t="s">
        <v>2701</v>
      </c>
    </row>
    <row r="271" spans="1:37" ht="17.25" customHeight="1" x14ac:dyDescent="0.3">
      <c r="A271" s="24" t="s">
        <v>2702</v>
      </c>
      <c r="B271" s="24" t="s">
        <v>2068</v>
      </c>
      <c r="C271" s="24" t="s">
        <v>2350</v>
      </c>
      <c r="D271" s="25" t="s">
        <v>2351</v>
      </c>
      <c r="E271" s="24" t="s">
        <v>2621</v>
      </c>
      <c r="F271" s="25" t="s">
        <v>2622</v>
      </c>
      <c r="G271" s="24" t="s">
        <v>2616</v>
      </c>
      <c r="H271" s="25" t="s">
        <v>2617</v>
      </c>
      <c r="I271" s="24" t="s">
        <v>2597</v>
      </c>
      <c r="J271" s="25" t="s">
        <v>2598</v>
      </c>
      <c r="K271" s="26"/>
      <c r="L271" s="27"/>
      <c r="M271" s="26"/>
      <c r="N271" s="27"/>
      <c r="O271" s="26"/>
      <c r="P271" s="27"/>
      <c r="Q271" s="26"/>
      <c r="R271" s="27"/>
      <c r="S271" s="24" t="s">
        <v>2216</v>
      </c>
      <c r="T271" s="25" t="s">
        <v>2599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2505</v>
      </c>
      <c r="AI271" s="24" t="s">
        <v>2505</v>
      </c>
      <c r="AJ271" s="24" t="s">
        <v>2703</v>
      </c>
      <c r="AK271" s="24" t="s">
        <v>2702</v>
      </c>
    </row>
    <row r="272" spans="1:37" ht="17.25" customHeight="1" x14ac:dyDescent="0.3">
      <c r="A272" s="24" t="s">
        <v>2704</v>
      </c>
      <c r="B272" s="24" t="s">
        <v>2068</v>
      </c>
      <c r="C272" s="24" t="s">
        <v>2350</v>
      </c>
      <c r="D272" s="25" t="s">
        <v>2351</v>
      </c>
      <c r="E272" s="24" t="s">
        <v>2621</v>
      </c>
      <c r="F272" s="25" t="s">
        <v>2622</v>
      </c>
      <c r="G272" s="24" t="s">
        <v>2616</v>
      </c>
      <c r="H272" s="25" t="s">
        <v>2617</v>
      </c>
      <c r="I272" s="24" t="s">
        <v>2605</v>
      </c>
      <c r="J272" s="25" t="s">
        <v>2606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2505</v>
      </c>
      <c r="AI272" s="24" t="s">
        <v>2505</v>
      </c>
      <c r="AJ272" s="24" t="s">
        <v>2703</v>
      </c>
      <c r="AK272" s="24" t="s">
        <v>2704</v>
      </c>
    </row>
    <row r="273" spans="1:37" ht="17.25" customHeight="1" x14ac:dyDescent="0.3">
      <c r="A273" s="24" t="s">
        <v>2705</v>
      </c>
      <c r="B273" s="24" t="s">
        <v>2068</v>
      </c>
      <c r="C273" s="24" t="s">
        <v>2350</v>
      </c>
      <c r="D273" s="25" t="s">
        <v>2351</v>
      </c>
      <c r="E273" s="24" t="s">
        <v>2621</v>
      </c>
      <c r="F273" s="25" t="s">
        <v>2622</v>
      </c>
      <c r="G273" s="24" t="s">
        <v>2706</v>
      </c>
      <c r="H273" s="25" t="s">
        <v>2707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2222</v>
      </c>
      <c r="T273" s="25" t="s">
        <v>2708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2084</v>
      </c>
      <c r="AI273" s="24" t="s">
        <v>2084</v>
      </c>
      <c r="AJ273" s="24" t="s">
        <v>2709</v>
      </c>
      <c r="AK273" s="24" t="s">
        <v>2705</v>
      </c>
    </row>
    <row r="274" spans="1:37" ht="17.25" customHeight="1" x14ac:dyDescent="0.3">
      <c r="A274" s="24" t="s">
        <v>2710</v>
      </c>
      <c r="B274" s="24" t="s">
        <v>2068</v>
      </c>
      <c r="C274" s="24" t="s">
        <v>2350</v>
      </c>
      <c r="D274" s="25" t="s">
        <v>2351</v>
      </c>
      <c r="E274" s="24" t="s">
        <v>2621</v>
      </c>
      <c r="F274" s="25" t="s">
        <v>2622</v>
      </c>
      <c r="G274" s="24" t="s">
        <v>2711</v>
      </c>
      <c r="H274" s="25" t="s">
        <v>2712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2713</v>
      </c>
      <c r="T274" s="25" t="s">
        <v>2714</v>
      </c>
      <c r="U274" s="26"/>
      <c r="V274" s="27"/>
      <c r="W274" s="26"/>
      <c r="X274" s="27"/>
      <c r="Y274" s="28"/>
      <c r="Z274" s="29" t="s">
        <v>2715</v>
      </c>
      <c r="AA274" s="28"/>
      <c r="AB274" s="28"/>
      <c r="AC274" s="28"/>
      <c r="AD274" s="28"/>
      <c r="AE274" s="28"/>
      <c r="AF274" s="28"/>
      <c r="AG274" s="28"/>
      <c r="AH274" s="24" t="s">
        <v>2084</v>
      </c>
      <c r="AI274" s="24" t="s">
        <v>2084</v>
      </c>
      <c r="AJ274" s="24" t="s">
        <v>2716</v>
      </c>
      <c r="AK274" s="24" t="s">
        <v>2710</v>
      </c>
    </row>
    <row r="275" spans="1:37" ht="17.25" customHeight="1" x14ac:dyDescent="0.3">
      <c r="A275" s="24" t="s">
        <v>2717</v>
      </c>
      <c r="B275" s="24" t="s">
        <v>2068</v>
      </c>
      <c r="C275" s="24" t="s">
        <v>2350</v>
      </c>
      <c r="D275" s="25" t="s">
        <v>2351</v>
      </c>
      <c r="E275" s="24" t="s">
        <v>2621</v>
      </c>
      <c r="F275" s="25" t="s">
        <v>2622</v>
      </c>
      <c r="G275" s="24" t="s">
        <v>2718</v>
      </c>
      <c r="H275" s="25" t="s">
        <v>2719</v>
      </c>
      <c r="I275" s="24" t="s">
        <v>2408</v>
      </c>
      <c r="J275" s="25" t="s">
        <v>2720</v>
      </c>
      <c r="K275" s="26"/>
      <c r="L275" s="27"/>
      <c r="M275" s="26"/>
      <c r="N275" s="27"/>
      <c r="O275" s="26"/>
      <c r="P275" s="27"/>
      <c r="Q275" s="26"/>
      <c r="R275" s="27"/>
      <c r="S275" s="24" t="s">
        <v>2283</v>
      </c>
      <c r="T275" s="25" t="s">
        <v>2721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2084</v>
      </c>
      <c r="AI275" s="24" t="s">
        <v>2084</v>
      </c>
      <c r="AJ275" s="24" t="s">
        <v>2722</v>
      </c>
      <c r="AK275" s="24" t="s">
        <v>2717</v>
      </c>
    </row>
    <row r="276" spans="1:37" ht="17.25" customHeight="1" x14ac:dyDescent="0.3">
      <c r="A276" s="24" t="s">
        <v>2723</v>
      </c>
      <c r="B276" s="24" t="s">
        <v>2068</v>
      </c>
      <c r="C276" s="24" t="s">
        <v>2350</v>
      </c>
      <c r="D276" s="25" t="s">
        <v>2351</v>
      </c>
      <c r="E276" s="24" t="s">
        <v>2621</v>
      </c>
      <c r="F276" s="25" t="s">
        <v>2622</v>
      </c>
      <c r="G276" s="24" t="s">
        <v>2724</v>
      </c>
      <c r="H276" s="25" t="s">
        <v>2725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2084</v>
      </c>
      <c r="AI276" s="24" t="s">
        <v>2084</v>
      </c>
      <c r="AJ276" s="24" t="s">
        <v>2726</v>
      </c>
      <c r="AK276" s="24" t="s">
        <v>2723</v>
      </c>
    </row>
    <row r="277" spans="1:37" ht="17.25" customHeight="1" x14ac:dyDescent="0.3">
      <c r="A277" s="24" t="s">
        <v>2727</v>
      </c>
      <c r="B277" s="24" t="s">
        <v>2068</v>
      </c>
      <c r="C277" s="24" t="s">
        <v>2350</v>
      </c>
      <c r="D277" s="25" t="s">
        <v>2351</v>
      </c>
      <c r="E277" s="24" t="s">
        <v>2728</v>
      </c>
      <c r="F277" s="25" t="s">
        <v>2729</v>
      </c>
      <c r="G277" s="24" t="s">
        <v>2354</v>
      </c>
      <c r="H277" s="25" t="s">
        <v>2355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2356</v>
      </c>
      <c r="X277" s="25" t="s">
        <v>2357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2307</v>
      </c>
      <c r="AI277" s="24" t="s">
        <v>2307</v>
      </c>
      <c r="AJ277" s="24" t="s">
        <v>2730</v>
      </c>
      <c r="AK277" s="24" t="s">
        <v>2727</v>
      </c>
    </row>
    <row r="278" spans="1:37" ht="17.25" customHeight="1" x14ac:dyDescent="0.3">
      <c r="A278" s="24" t="s">
        <v>2731</v>
      </c>
      <c r="B278" s="24" t="s">
        <v>2068</v>
      </c>
      <c r="C278" s="24" t="s">
        <v>2350</v>
      </c>
      <c r="D278" s="25" t="s">
        <v>2351</v>
      </c>
      <c r="E278" s="24" t="s">
        <v>2728</v>
      </c>
      <c r="F278" s="25" t="s">
        <v>2729</v>
      </c>
      <c r="G278" s="24" t="s">
        <v>2354</v>
      </c>
      <c r="H278" s="25" t="s">
        <v>2355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2360</v>
      </c>
      <c r="X278" s="25" t="s">
        <v>2361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2307</v>
      </c>
      <c r="AI278" s="24" t="s">
        <v>2307</v>
      </c>
      <c r="AJ278" s="24" t="s">
        <v>2730</v>
      </c>
      <c r="AK278" s="24" t="s">
        <v>2731</v>
      </c>
    </row>
    <row r="279" spans="1:37" ht="17.25" customHeight="1" x14ac:dyDescent="0.3">
      <c r="A279" s="24" t="s">
        <v>2732</v>
      </c>
      <c r="B279" s="24" t="s">
        <v>2068</v>
      </c>
      <c r="C279" s="24" t="s">
        <v>2350</v>
      </c>
      <c r="D279" s="25" t="s">
        <v>2351</v>
      </c>
      <c r="E279" s="24" t="s">
        <v>2728</v>
      </c>
      <c r="F279" s="25" t="s">
        <v>2729</v>
      </c>
      <c r="G279" s="24" t="s">
        <v>2354</v>
      </c>
      <c r="H279" s="25" t="s">
        <v>2355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2363</v>
      </c>
      <c r="X279" s="25" t="s">
        <v>2364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2307</v>
      </c>
      <c r="AI279" s="24" t="s">
        <v>2307</v>
      </c>
      <c r="AJ279" s="24" t="s">
        <v>2730</v>
      </c>
      <c r="AK279" s="24" t="s">
        <v>2732</v>
      </c>
    </row>
    <row r="280" spans="1:37" ht="17.25" customHeight="1" x14ac:dyDescent="0.3">
      <c r="A280" s="24" t="s">
        <v>2733</v>
      </c>
      <c r="B280" s="24" t="s">
        <v>2068</v>
      </c>
      <c r="C280" s="24" t="s">
        <v>2350</v>
      </c>
      <c r="D280" s="25" t="s">
        <v>2351</v>
      </c>
      <c r="E280" s="24" t="s">
        <v>2728</v>
      </c>
      <c r="F280" s="25" t="s">
        <v>2729</v>
      </c>
      <c r="G280" s="24" t="s">
        <v>2354</v>
      </c>
      <c r="H280" s="25" t="s">
        <v>2355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2366</v>
      </c>
      <c r="X280" s="25" t="s">
        <v>2367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2307</v>
      </c>
      <c r="AI280" s="24" t="s">
        <v>2307</v>
      </c>
      <c r="AJ280" s="24" t="s">
        <v>2730</v>
      </c>
      <c r="AK280" s="24" t="s">
        <v>2733</v>
      </c>
    </row>
    <row r="281" spans="1:37" ht="17.25" customHeight="1" x14ac:dyDescent="0.3">
      <c r="A281" s="24" t="s">
        <v>2734</v>
      </c>
      <c r="B281" s="24" t="s">
        <v>2068</v>
      </c>
      <c r="C281" s="24" t="s">
        <v>2350</v>
      </c>
      <c r="D281" s="25" t="s">
        <v>2351</v>
      </c>
      <c r="E281" s="24" t="s">
        <v>2728</v>
      </c>
      <c r="F281" s="25" t="s">
        <v>2729</v>
      </c>
      <c r="G281" s="24" t="s">
        <v>2354</v>
      </c>
      <c r="H281" s="25" t="s">
        <v>2355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2369</v>
      </c>
      <c r="X281" s="25" t="s">
        <v>2370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2307</v>
      </c>
      <c r="AI281" s="24" t="s">
        <v>2307</v>
      </c>
      <c r="AJ281" s="24" t="s">
        <v>2730</v>
      </c>
      <c r="AK281" s="24" t="s">
        <v>2734</v>
      </c>
    </row>
    <row r="282" spans="1:37" ht="17.25" customHeight="1" x14ac:dyDescent="0.3">
      <c r="A282" s="24" t="s">
        <v>2735</v>
      </c>
      <c r="B282" s="24" t="s">
        <v>2068</v>
      </c>
      <c r="C282" s="24" t="s">
        <v>2350</v>
      </c>
      <c r="D282" s="25" t="s">
        <v>2351</v>
      </c>
      <c r="E282" s="24" t="s">
        <v>2728</v>
      </c>
      <c r="F282" s="25" t="s">
        <v>2729</v>
      </c>
      <c r="G282" s="24" t="s">
        <v>2354</v>
      </c>
      <c r="H282" s="25" t="s">
        <v>2355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2372</v>
      </c>
      <c r="X282" s="25" t="s">
        <v>2373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2307</v>
      </c>
      <c r="AI282" s="24" t="s">
        <v>2307</v>
      </c>
      <c r="AJ282" s="24" t="s">
        <v>2730</v>
      </c>
      <c r="AK282" s="24" t="s">
        <v>2735</v>
      </c>
    </row>
    <row r="283" spans="1:37" ht="17.25" customHeight="1" x14ac:dyDescent="0.3">
      <c r="A283" s="24" t="s">
        <v>2736</v>
      </c>
      <c r="B283" s="24" t="s">
        <v>2068</v>
      </c>
      <c r="C283" s="24" t="s">
        <v>2350</v>
      </c>
      <c r="D283" s="25" t="s">
        <v>2351</v>
      </c>
      <c r="E283" s="24" t="s">
        <v>2728</v>
      </c>
      <c r="F283" s="25" t="s">
        <v>2729</v>
      </c>
      <c r="G283" s="24" t="s">
        <v>2354</v>
      </c>
      <c r="H283" s="25" t="s">
        <v>2355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2375</v>
      </c>
      <c r="X283" s="25" t="s">
        <v>2376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2307</v>
      </c>
      <c r="AI283" s="24" t="s">
        <v>2307</v>
      </c>
      <c r="AJ283" s="24" t="s">
        <v>2730</v>
      </c>
      <c r="AK283" s="24" t="s">
        <v>2736</v>
      </c>
    </row>
    <row r="284" spans="1:37" ht="17.25" customHeight="1" x14ac:dyDescent="0.3">
      <c r="A284" s="24" t="s">
        <v>2737</v>
      </c>
      <c r="B284" s="24" t="s">
        <v>2068</v>
      </c>
      <c r="C284" s="24" t="s">
        <v>2350</v>
      </c>
      <c r="D284" s="25" t="s">
        <v>2351</v>
      </c>
      <c r="E284" s="24" t="s">
        <v>2728</v>
      </c>
      <c r="F284" s="25" t="s">
        <v>2729</v>
      </c>
      <c r="G284" s="24" t="s">
        <v>2354</v>
      </c>
      <c r="H284" s="25" t="s">
        <v>2355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2378</v>
      </c>
      <c r="X284" s="25" t="s">
        <v>2379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2307</v>
      </c>
      <c r="AI284" s="24" t="s">
        <v>2307</v>
      </c>
      <c r="AJ284" s="24" t="s">
        <v>2730</v>
      </c>
      <c r="AK284" s="24" t="s">
        <v>2737</v>
      </c>
    </row>
    <row r="285" spans="1:37" ht="17.25" customHeight="1" x14ac:dyDescent="0.3">
      <c r="A285" s="24" t="s">
        <v>2738</v>
      </c>
      <c r="B285" s="24" t="s">
        <v>2068</v>
      </c>
      <c r="C285" s="24" t="s">
        <v>2350</v>
      </c>
      <c r="D285" s="25" t="s">
        <v>2351</v>
      </c>
      <c r="E285" s="24" t="s">
        <v>2728</v>
      </c>
      <c r="F285" s="25" t="s">
        <v>2729</v>
      </c>
      <c r="G285" s="24" t="s">
        <v>2354</v>
      </c>
      <c r="H285" s="25" t="s">
        <v>2355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2381</v>
      </c>
      <c r="X285" s="25" t="s">
        <v>2382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2307</v>
      </c>
      <c r="AI285" s="24" t="s">
        <v>2307</v>
      </c>
      <c r="AJ285" s="24" t="s">
        <v>2730</v>
      </c>
      <c r="AK285" s="24" t="s">
        <v>2738</v>
      </c>
    </row>
    <row r="286" spans="1:37" ht="17.25" customHeight="1" x14ac:dyDescent="0.3">
      <c r="A286" s="24" t="s">
        <v>2739</v>
      </c>
      <c r="B286" s="24" t="s">
        <v>2068</v>
      </c>
      <c r="C286" s="24" t="s">
        <v>2350</v>
      </c>
      <c r="D286" s="25" t="s">
        <v>2351</v>
      </c>
      <c r="E286" s="24" t="s">
        <v>2728</v>
      </c>
      <c r="F286" s="25" t="s">
        <v>2729</v>
      </c>
      <c r="G286" s="24" t="s">
        <v>2354</v>
      </c>
      <c r="H286" s="25" t="s">
        <v>2355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2384</v>
      </c>
      <c r="X286" s="25" t="s">
        <v>2385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2307</v>
      </c>
      <c r="AI286" s="24" t="s">
        <v>2307</v>
      </c>
      <c r="AJ286" s="24" t="s">
        <v>2730</v>
      </c>
      <c r="AK286" s="24" t="s">
        <v>2739</v>
      </c>
    </row>
    <row r="287" spans="1:37" ht="17.25" customHeight="1" x14ac:dyDescent="0.3">
      <c r="A287" s="24" t="s">
        <v>2740</v>
      </c>
      <c r="B287" s="24" t="s">
        <v>2068</v>
      </c>
      <c r="C287" s="24" t="s">
        <v>2350</v>
      </c>
      <c r="D287" s="25" t="s">
        <v>2351</v>
      </c>
      <c r="E287" s="24" t="s">
        <v>2728</v>
      </c>
      <c r="F287" s="25" t="s">
        <v>2729</v>
      </c>
      <c r="G287" s="24" t="s">
        <v>2354</v>
      </c>
      <c r="H287" s="25" t="s">
        <v>2355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2387</v>
      </c>
      <c r="X287" s="25" t="s">
        <v>2388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2307</v>
      </c>
      <c r="AI287" s="24" t="s">
        <v>2307</v>
      </c>
      <c r="AJ287" s="24" t="s">
        <v>2730</v>
      </c>
      <c r="AK287" s="24" t="s">
        <v>2740</v>
      </c>
    </row>
    <row r="288" spans="1:37" ht="17.25" customHeight="1" x14ac:dyDescent="0.3">
      <c r="A288" s="24" t="s">
        <v>2741</v>
      </c>
      <c r="B288" s="24" t="s">
        <v>2068</v>
      </c>
      <c r="C288" s="24" t="s">
        <v>2350</v>
      </c>
      <c r="D288" s="25" t="s">
        <v>2351</v>
      </c>
      <c r="E288" s="24" t="s">
        <v>2728</v>
      </c>
      <c r="F288" s="25" t="s">
        <v>2729</v>
      </c>
      <c r="G288" s="24" t="s">
        <v>2354</v>
      </c>
      <c r="H288" s="25" t="s">
        <v>2355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2390</v>
      </c>
      <c r="X288" s="25" t="s">
        <v>2391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2307</v>
      </c>
      <c r="AI288" s="24" t="s">
        <v>2307</v>
      </c>
      <c r="AJ288" s="24" t="s">
        <v>2730</v>
      </c>
      <c r="AK288" s="24" t="s">
        <v>2741</v>
      </c>
    </row>
    <row r="289" spans="1:37" ht="17.25" customHeight="1" x14ac:dyDescent="0.3">
      <c r="A289" s="24" t="s">
        <v>2742</v>
      </c>
      <c r="B289" s="24" t="s">
        <v>2068</v>
      </c>
      <c r="C289" s="24" t="s">
        <v>2350</v>
      </c>
      <c r="D289" s="25" t="s">
        <v>2351</v>
      </c>
      <c r="E289" s="24" t="s">
        <v>2728</v>
      </c>
      <c r="F289" s="25" t="s">
        <v>2729</v>
      </c>
      <c r="G289" s="24" t="s">
        <v>2354</v>
      </c>
      <c r="H289" s="25" t="s">
        <v>2355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2393</v>
      </c>
      <c r="X289" s="25" t="s">
        <v>2394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2307</v>
      </c>
      <c r="AI289" s="24" t="s">
        <v>2307</v>
      </c>
      <c r="AJ289" s="24" t="s">
        <v>2730</v>
      </c>
      <c r="AK289" s="24" t="s">
        <v>2742</v>
      </c>
    </row>
    <row r="290" spans="1:37" ht="17.25" customHeight="1" x14ac:dyDescent="0.3">
      <c r="A290" s="24" t="s">
        <v>2743</v>
      </c>
      <c r="B290" s="24" t="s">
        <v>2068</v>
      </c>
      <c r="C290" s="24" t="s">
        <v>2350</v>
      </c>
      <c r="D290" s="25" t="s">
        <v>2351</v>
      </c>
      <c r="E290" s="24" t="s">
        <v>2728</v>
      </c>
      <c r="F290" s="25" t="s">
        <v>2729</v>
      </c>
      <c r="G290" s="24" t="s">
        <v>2354</v>
      </c>
      <c r="H290" s="25" t="s">
        <v>2355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2396</v>
      </c>
      <c r="X290" s="25" t="s">
        <v>2397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2307</v>
      </c>
      <c r="AI290" s="24" t="s">
        <v>2307</v>
      </c>
      <c r="AJ290" s="24" t="s">
        <v>2730</v>
      </c>
      <c r="AK290" s="24" t="s">
        <v>2743</v>
      </c>
    </row>
    <row r="291" spans="1:37" ht="17.25" customHeight="1" x14ac:dyDescent="0.3">
      <c r="A291" s="24" t="s">
        <v>2744</v>
      </c>
      <c r="B291" s="24" t="s">
        <v>2068</v>
      </c>
      <c r="C291" s="24" t="s">
        <v>2350</v>
      </c>
      <c r="D291" s="25" t="s">
        <v>2351</v>
      </c>
      <c r="E291" s="24" t="s">
        <v>2728</v>
      </c>
      <c r="F291" s="25" t="s">
        <v>2729</v>
      </c>
      <c r="G291" s="24" t="s">
        <v>2354</v>
      </c>
      <c r="H291" s="25" t="s">
        <v>2355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2399</v>
      </c>
      <c r="X291" s="25" t="s">
        <v>2400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2307</v>
      </c>
      <c r="AI291" s="24" t="s">
        <v>2307</v>
      </c>
      <c r="AJ291" s="24" t="s">
        <v>2730</v>
      </c>
      <c r="AK291" s="24" t="s">
        <v>2744</v>
      </c>
    </row>
    <row r="292" spans="1:37" ht="17.25" customHeight="1" x14ac:dyDescent="0.3">
      <c r="A292" s="24" t="s">
        <v>2745</v>
      </c>
      <c r="B292" s="24" t="s">
        <v>2068</v>
      </c>
      <c r="C292" s="24" t="s">
        <v>2350</v>
      </c>
      <c r="D292" s="25" t="s">
        <v>2351</v>
      </c>
      <c r="E292" s="24" t="s">
        <v>2728</v>
      </c>
      <c r="F292" s="25" t="s">
        <v>2729</v>
      </c>
      <c r="G292" s="24" t="s">
        <v>2354</v>
      </c>
      <c r="H292" s="25" t="s">
        <v>2355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2402</v>
      </c>
      <c r="X292" s="25" t="s">
        <v>2403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2307</v>
      </c>
      <c r="AI292" s="24" t="s">
        <v>2307</v>
      </c>
      <c r="AJ292" s="24" t="s">
        <v>2730</v>
      </c>
      <c r="AK292" s="24" t="s">
        <v>2745</v>
      </c>
    </row>
    <row r="293" spans="1:37" ht="17.25" customHeight="1" x14ac:dyDescent="0.3">
      <c r="A293" s="24" t="s">
        <v>2746</v>
      </c>
      <c r="B293" s="24" t="s">
        <v>2068</v>
      </c>
      <c r="C293" s="24" t="s">
        <v>2350</v>
      </c>
      <c r="D293" s="25" t="s">
        <v>2351</v>
      </c>
      <c r="E293" s="24" t="s">
        <v>2728</v>
      </c>
      <c r="F293" s="25" t="s">
        <v>2729</v>
      </c>
      <c r="G293" s="24" t="s">
        <v>2405</v>
      </c>
      <c r="H293" s="25" t="s">
        <v>2406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2094</v>
      </c>
      <c r="T293" s="25" t="s">
        <v>2407</v>
      </c>
      <c r="U293" s="26"/>
      <c r="V293" s="27"/>
      <c r="W293" s="24" t="s">
        <v>2408</v>
      </c>
      <c r="X293" s="25" t="s">
        <v>2409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2307</v>
      </c>
      <c r="AI293" s="24" t="s">
        <v>2307</v>
      </c>
      <c r="AJ293" s="24" t="s">
        <v>2747</v>
      </c>
      <c r="AK293" s="24" t="s">
        <v>2746</v>
      </c>
    </row>
    <row r="294" spans="1:37" ht="17.25" customHeight="1" x14ac:dyDescent="0.3">
      <c r="A294" s="24" t="s">
        <v>2748</v>
      </c>
      <c r="B294" s="24" t="s">
        <v>2068</v>
      </c>
      <c r="C294" s="24" t="s">
        <v>2350</v>
      </c>
      <c r="D294" s="25" t="s">
        <v>2351</v>
      </c>
      <c r="E294" s="24" t="s">
        <v>2728</v>
      </c>
      <c r="F294" s="25" t="s">
        <v>2729</v>
      </c>
      <c r="G294" s="24" t="s">
        <v>2405</v>
      </c>
      <c r="H294" s="25" t="s">
        <v>2406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2094</v>
      </c>
      <c r="T294" s="25" t="s">
        <v>2407</v>
      </c>
      <c r="U294" s="26"/>
      <c r="V294" s="27"/>
      <c r="W294" s="24" t="s">
        <v>2356</v>
      </c>
      <c r="X294" s="25" t="s">
        <v>2357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2307</v>
      </c>
      <c r="AI294" s="24" t="s">
        <v>2307</v>
      </c>
      <c r="AJ294" s="24" t="s">
        <v>2747</v>
      </c>
      <c r="AK294" s="24" t="s">
        <v>2748</v>
      </c>
    </row>
    <row r="295" spans="1:37" ht="17.25" customHeight="1" x14ac:dyDescent="0.3">
      <c r="A295" s="24" t="s">
        <v>2749</v>
      </c>
      <c r="B295" s="24" t="s">
        <v>2068</v>
      </c>
      <c r="C295" s="24" t="s">
        <v>2350</v>
      </c>
      <c r="D295" s="25" t="s">
        <v>2351</v>
      </c>
      <c r="E295" s="24" t="s">
        <v>2728</v>
      </c>
      <c r="F295" s="25" t="s">
        <v>2729</v>
      </c>
      <c r="G295" s="24" t="s">
        <v>2405</v>
      </c>
      <c r="H295" s="25" t="s">
        <v>2406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2094</v>
      </c>
      <c r="T295" s="25" t="s">
        <v>2407</v>
      </c>
      <c r="U295" s="26"/>
      <c r="V295" s="27"/>
      <c r="W295" s="24" t="s">
        <v>2360</v>
      </c>
      <c r="X295" s="25" t="s">
        <v>2361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2307</v>
      </c>
      <c r="AI295" s="24" t="s">
        <v>2307</v>
      </c>
      <c r="AJ295" s="24" t="s">
        <v>2747</v>
      </c>
      <c r="AK295" s="24" t="s">
        <v>2749</v>
      </c>
    </row>
    <row r="296" spans="1:37" ht="17.25" customHeight="1" x14ac:dyDescent="0.3">
      <c r="A296" s="24" t="s">
        <v>2750</v>
      </c>
      <c r="B296" s="24" t="s">
        <v>2068</v>
      </c>
      <c r="C296" s="24" t="s">
        <v>2350</v>
      </c>
      <c r="D296" s="25" t="s">
        <v>2351</v>
      </c>
      <c r="E296" s="24" t="s">
        <v>2728</v>
      </c>
      <c r="F296" s="25" t="s">
        <v>2729</v>
      </c>
      <c r="G296" s="24" t="s">
        <v>2405</v>
      </c>
      <c r="H296" s="25" t="s">
        <v>2406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2094</v>
      </c>
      <c r="T296" s="25" t="s">
        <v>2407</v>
      </c>
      <c r="U296" s="26"/>
      <c r="V296" s="27"/>
      <c r="W296" s="24" t="s">
        <v>2363</v>
      </c>
      <c r="X296" s="25" t="s">
        <v>2364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2307</v>
      </c>
      <c r="AI296" s="24" t="s">
        <v>2307</v>
      </c>
      <c r="AJ296" s="24" t="s">
        <v>2747</v>
      </c>
      <c r="AK296" s="24" t="s">
        <v>2750</v>
      </c>
    </row>
    <row r="297" spans="1:37" ht="17.25" customHeight="1" x14ac:dyDescent="0.3">
      <c r="A297" s="24" t="s">
        <v>2751</v>
      </c>
      <c r="B297" s="24" t="s">
        <v>2068</v>
      </c>
      <c r="C297" s="24" t="s">
        <v>2350</v>
      </c>
      <c r="D297" s="25" t="s">
        <v>2351</v>
      </c>
      <c r="E297" s="24" t="s">
        <v>2728</v>
      </c>
      <c r="F297" s="25" t="s">
        <v>2729</v>
      </c>
      <c r="G297" s="24" t="s">
        <v>2405</v>
      </c>
      <c r="H297" s="25" t="s">
        <v>2406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2094</v>
      </c>
      <c r="T297" s="25" t="s">
        <v>2407</v>
      </c>
      <c r="U297" s="26"/>
      <c r="V297" s="27"/>
      <c r="W297" s="24" t="s">
        <v>2366</v>
      </c>
      <c r="X297" s="25" t="s">
        <v>2367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2307</v>
      </c>
      <c r="AI297" s="24" t="s">
        <v>2307</v>
      </c>
      <c r="AJ297" s="24" t="s">
        <v>2747</v>
      </c>
      <c r="AK297" s="24" t="s">
        <v>2751</v>
      </c>
    </row>
    <row r="298" spans="1:37" ht="17.25" customHeight="1" x14ac:dyDescent="0.3">
      <c r="A298" s="24" t="s">
        <v>2752</v>
      </c>
      <c r="B298" s="24" t="s">
        <v>2068</v>
      </c>
      <c r="C298" s="24" t="s">
        <v>2350</v>
      </c>
      <c r="D298" s="25" t="s">
        <v>2351</v>
      </c>
      <c r="E298" s="24" t="s">
        <v>2728</v>
      </c>
      <c r="F298" s="25" t="s">
        <v>2729</v>
      </c>
      <c r="G298" s="24" t="s">
        <v>2405</v>
      </c>
      <c r="H298" s="25" t="s">
        <v>2406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2094</v>
      </c>
      <c r="T298" s="25" t="s">
        <v>2407</v>
      </c>
      <c r="U298" s="26"/>
      <c r="V298" s="27"/>
      <c r="W298" s="24" t="s">
        <v>2369</v>
      </c>
      <c r="X298" s="25" t="s">
        <v>2370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2307</v>
      </c>
      <c r="AI298" s="24" t="s">
        <v>2307</v>
      </c>
      <c r="AJ298" s="24" t="s">
        <v>2747</v>
      </c>
      <c r="AK298" s="24" t="s">
        <v>2752</v>
      </c>
    </row>
    <row r="299" spans="1:37" ht="17.25" customHeight="1" x14ac:dyDescent="0.3">
      <c r="A299" s="24" t="s">
        <v>2753</v>
      </c>
      <c r="B299" s="24" t="s">
        <v>2068</v>
      </c>
      <c r="C299" s="24" t="s">
        <v>2350</v>
      </c>
      <c r="D299" s="25" t="s">
        <v>2351</v>
      </c>
      <c r="E299" s="24" t="s">
        <v>2728</v>
      </c>
      <c r="F299" s="25" t="s">
        <v>2729</v>
      </c>
      <c r="G299" s="24" t="s">
        <v>2417</v>
      </c>
      <c r="H299" s="25" t="s">
        <v>2418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2408</v>
      </c>
      <c r="X299" s="25" t="s">
        <v>2409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2307</v>
      </c>
      <c r="AI299" s="24" t="s">
        <v>2307</v>
      </c>
      <c r="AJ299" s="24" t="s">
        <v>2754</v>
      </c>
      <c r="AK299" s="24" t="s">
        <v>2753</v>
      </c>
    </row>
    <row r="300" spans="1:37" ht="17.25" customHeight="1" x14ac:dyDescent="0.3">
      <c r="A300" s="24" t="s">
        <v>2755</v>
      </c>
      <c r="B300" s="24" t="s">
        <v>2068</v>
      </c>
      <c r="C300" s="24" t="s">
        <v>2350</v>
      </c>
      <c r="D300" s="25" t="s">
        <v>2351</v>
      </c>
      <c r="E300" s="24" t="s">
        <v>2728</v>
      </c>
      <c r="F300" s="25" t="s">
        <v>2729</v>
      </c>
      <c r="G300" s="24" t="s">
        <v>2417</v>
      </c>
      <c r="H300" s="25" t="s">
        <v>2418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2356</v>
      </c>
      <c r="X300" s="25" t="s">
        <v>2357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2307</v>
      </c>
      <c r="AI300" s="24" t="s">
        <v>2307</v>
      </c>
      <c r="AJ300" s="24" t="s">
        <v>2754</v>
      </c>
      <c r="AK300" s="24" t="s">
        <v>2755</v>
      </c>
    </row>
    <row r="301" spans="1:37" ht="17.25" customHeight="1" x14ac:dyDescent="0.3">
      <c r="A301" s="24" t="s">
        <v>2756</v>
      </c>
      <c r="B301" s="24" t="s">
        <v>2068</v>
      </c>
      <c r="C301" s="24" t="s">
        <v>2350</v>
      </c>
      <c r="D301" s="25" t="s">
        <v>2351</v>
      </c>
      <c r="E301" s="24" t="s">
        <v>2728</v>
      </c>
      <c r="F301" s="25" t="s">
        <v>2729</v>
      </c>
      <c r="G301" s="24" t="s">
        <v>2417</v>
      </c>
      <c r="H301" s="25" t="s">
        <v>2418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2360</v>
      </c>
      <c r="X301" s="25" t="s">
        <v>2361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2307</v>
      </c>
      <c r="AI301" s="24" t="s">
        <v>2307</v>
      </c>
      <c r="AJ301" s="24" t="s">
        <v>2754</v>
      </c>
      <c r="AK301" s="24" t="s">
        <v>2756</v>
      </c>
    </row>
    <row r="302" spans="1:37" ht="17.25" customHeight="1" x14ac:dyDescent="0.3">
      <c r="A302" s="24" t="s">
        <v>2757</v>
      </c>
      <c r="B302" s="24" t="s">
        <v>2068</v>
      </c>
      <c r="C302" s="24" t="s">
        <v>2350</v>
      </c>
      <c r="D302" s="25" t="s">
        <v>2351</v>
      </c>
      <c r="E302" s="24" t="s">
        <v>2728</v>
      </c>
      <c r="F302" s="25" t="s">
        <v>2729</v>
      </c>
      <c r="G302" s="24" t="s">
        <v>2417</v>
      </c>
      <c r="H302" s="25" t="s">
        <v>2418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2363</v>
      </c>
      <c r="X302" s="25" t="s">
        <v>2364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2307</v>
      </c>
      <c r="AI302" s="24" t="s">
        <v>2307</v>
      </c>
      <c r="AJ302" s="24" t="s">
        <v>2754</v>
      </c>
      <c r="AK302" s="24" t="s">
        <v>2757</v>
      </c>
    </row>
    <row r="303" spans="1:37" ht="17.25" customHeight="1" x14ac:dyDescent="0.3">
      <c r="A303" s="24" t="s">
        <v>2758</v>
      </c>
      <c r="B303" s="24" t="s">
        <v>2068</v>
      </c>
      <c r="C303" s="24" t="s">
        <v>2350</v>
      </c>
      <c r="D303" s="25" t="s">
        <v>2351</v>
      </c>
      <c r="E303" s="24" t="s">
        <v>2728</v>
      </c>
      <c r="F303" s="25" t="s">
        <v>2729</v>
      </c>
      <c r="G303" s="24" t="s">
        <v>2417</v>
      </c>
      <c r="H303" s="25" t="s">
        <v>2418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2366</v>
      </c>
      <c r="X303" s="25" t="s">
        <v>2367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2307</v>
      </c>
      <c r="AI303" s="24" t="s">
        <v>2307</v>
      </c>
      <c r="AJ303" s="24" t="s">
        <v>2754</v>
      </c>
      <c r="AK303" s="24" t="s">
        <v>2758</v>
      </c>
    </row>
    <row r="304" spans="1:37" ht="17.25" customHeight="1" x14ac:dyDescent="0.3">
      <c r="A304" s="24" t="s">
        <v>2759</v>
      </c>
      <c r="B304" s="24" t="s">
        <v>2068</v>
      </c>
      <c r="C304" s="24" t="s">
        <v>2350</v>
      </c>
      <c r="D304" s="25" t="s">
        <v>2351</v>
      </c>
      <c r="E304" s="24" t="s">
        <v>2728</v>
      </c>
      <c r="F304" s="25" t="s">
        <v>2729</v>
      </c>
      <c r="G304" s="24" t="s">
        <v>2417</v>
      </c>
      <c r="H304" s="25" t="s">
        <v>2418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2369</v>
      </c>
      <c r="X304" s="25" t="s">
        <v>2370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2307</v>
      </c>
      <c r="AI304" s="24" t="s">
        <v>2307</v>
      </c>
      <c r="AJ304" s="24" t="s">
        <v>2754</v>
      </c>
      <c r="AK304" s="24" t="s">
        <v>2759</v>
      </c>
    </row>
    <row r="305" spans="1:37" s="35" customFormat="1" ht="17.25" customHeight="1" x14ac:dyDescent="0.3">
      <c r="A305" s="30" t="s">
        <v>2760</v>
      </c>
      <c r="B305" s="30" t="s">
        <v>2068</v>
      </c>
      <c r="C305" s="30" t="s">
        <v>2350</v>
      </c>
      <c r="D305" s="31" t="s">
        <v>2351</v>
      </c>
      <c r="E305" s="30" t="s">
        <v>2728</v>
      </c>
      <c r="F305" s="31" t="s">
        <v>2729</v>
      </c>
      <c r="G305" s="30" t="s">
        <v>2426</v>
      </c>
      <c r="H305" s="31" t="s">
        <v>2427</v>
      </c>
      <c r="I305" s="32"/>
      <c r="J305" s="33"/>
      <c r="K305" s="30" t="s">
        <v>2081</v>
      </c>
      <c r="L305" s="31" t="s">
        <v>2428</v>
      </c>
      <c r="M305" s="30" t="s">
        <v>2081</v>
      </c>
      <c r="N305" s="31" t="s">
        <v>2429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2084</v>
      </c>
      <c r="AI305" s="30" t="s">
        <v>2084</v>
      </c>
      <c r="AJ305" s="30" t="s">
        <v>2761</v>
      </c>
      <c r="AK305" s="30" t="s">
        <v>2760</v>
      </c>
    </row>
    <row r="306" spans="1:37" ht="17.25" customHeight="1" x14ac:dyDescent="0.3">
      <c r="A306" s="24" t="s">
        <v>2762</v>
      </c>
      <c r="B306" s="24" t="s">
        <v>2068</v>
      </c>
      <c r="C306" s="24" t="s">
        <v>2350</v>
      </c>
      <c r="D306" s="25" t="s">
        <v>2351</v>
      </c>
      <c r="E306" s="24" t="s">
        <v>2728</v>
      </c>
      <c r="F306" s="25" t="s">
        <v>2729</v>
      </c>
      <c r="G306" s="24" t="s">
        <v>2426</v>
      </c>
      <c r="H306" s="25" t="s">
        <v>2427</v>
      </c>
      <c r="I306" s="26"/>
      <c r="J306" s="27"/>
      <c r="K306" s="24" t="s">
        <v>2087</v>
      </c>
      <c r="L306" s="25" t="s">
        <v>2432</v>
      </c>
      <c r="M306" s="24" t="s">
        <v>2081</v>
      </c>
      <c r="N306" s="25" t="s">
        <v>2429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2084</v>
      </c>
      <c r="AI306" s="24" t="s">
        <v>2084</v>
      </c>
      <c r="AJ306" s="24" t="s">
        <v>2761</v>
      </c>
      <c r="AK306" s="24" t="s">
        <v>2762</v>
      </c>
    </row>
    <row r="307" spans="1:37" ht="17.25" customHeight="1" x14ac:dyDescent="0.3">
      <c r="A307" s="24" t="s">
        <v>2763</v>
      </c>
      <c r="B307" s="24" t="s">
        <v>2068</v>
      </c>
      <c r="C307" s="24" t="s">
        <v>2350</v>
      </c>
      <c r="D307" s="25" t="s">
        <v>2351</v>
      </c>
      <c r="E307" s="24" t="s">
        <v>2728</v>
      </c>
      <c r="F307" s="25" t="s">
        <v>2729</v>
      </c>
      <c r="G307" s="24" t="s">
        <v>2426</v>
      </c>
      <c r="H307" s="25" t="s">
        <v>2427</v>
      </c>
      <c r="I307" s="26"/>
      <c r="J307" s="27"/>
      <c r="K307" s="24" t="s">
        <v>2090</v>
      </c>
      <c r="L307" s="25" t="s">
        <v>2434</v>
      </c>
      <c r="M307" s="24" t="s">
        <v>2081</v>
      </c>
      <c r="N307" s="25" t="s">
        <v>2429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2084</v>
      </c>
      <c r="AI307" s="24" t="s">
        <v>2084</v>
      </c>
      <c r="AJ307" s="24" t="s">
        <v>2761</v>
      </c>
      <c r="AK307" s="24" t="s">
        <v>2763</v>
      </c>
    </row>
    <row r="308" spans="1:37" ht="17.25" customHeight="1" x14ac:dyDescent="0.3">
      <c r="A308" s="30" t="s">
        <v>2764</v>
      </c>
      <c r="B308" s="24" t="s">
        <v>2068</v>
      </c>
      <c r="C308" s="24" t="s">
        <v>2350</v>
      </c>
      <c r="D308" s="25" t="s">
        <v>2351</v>
      </c>
      <c r="E308" s="24" t="s">
        <v>2728</v>
      </c>
      <c r="F308" s="25" t="s">
        <v>2729</v>
      </c>
      <c r="G308" s="24" t="s">
        <v>2426</v>
      </c>
      <c r="H308" s="25" t="s">
        <v>2427</v>
      </c>
      <c r="I308" s="26"/>
      <c r="J308" s="27"/>
      <c r="K308" s="24" t="s">
        <v>2081</v>
      </c>
      <c r="L308" s="25" t="s">
        <v>2428</v>
      </c>
      <c r="M308" s="24" t="s">
        <v>2087</v>
      </c>
      <c r="N308" s="25" t="s">
        <v>2436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2084</v>
      </c>
      <c r="AI308" s="24" t="s">
        <v>2084</v>
      </c>
      <c r="AJ308" s="24" t="s">
        <v>2761</v>
      </c>
      <c r="AK308" s="24" t="s">
        <v>2764</v>
      </c>
    </row>
    <row r="309" spans="1:37" ht="17.25" customHeight="1" x14ac:dyDescent="0.3">
      <c r="A309" s="24" t="s">
        <v>2765</v>
      </c>
      <c r="B309" s="24" t="s">
        <v>2068</v>
      </c>
      <c r="C309" s="24" t="s">
        <v>2350</v>
      </c>
      <c r="D309" s="25" t="s">
        <v>2351</v>
      </c>
      <c r="E309" s="24" t="s">
        <v>2728</v>
      </c>
      <c r="F309" s="25" t="s">
        <v>2729</v>
      </c>
      <c r="G309" s="24" t="s">
        <v>2426</v>
      </c>
      <c r="H309" s="25" t="s">
        <v>2427</v>
      </c>
      <c r="I309" s="26"/>
      <c r="J309" s="27"/>
      <c r="K309" s="24" t="s">
        <v>2087</v>
      </c>
      <c r="L309" s="25" t="s">
        <v>2432</v>
      </c>
      <c r="M309" s="24" t="s">
        <v>2087</v>
      </c>
      <c r="N309" s="25" t="s">
        <v>2436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2084</v>
      </c>
      <c r="AI309" s="24" t="s">
        <v>2084</v>
      </c>
      <c r="AJ309" s="24" t="s">
        <v>2761</v>
      </c>
      <c r="AK309" s="24" t="s">
        <v>2765</v>
      </c>
    </row>
    <row r="310" spans="1:37" ht="17.25" customHeight="1" x14ac:dyDescent="0.3">
      <c r="A310" s="24" t="s">
        <v>2766</v>
      </c>
      <c r="B310" s="24" t="s">
        <v>2068</v>
      </c>
      <c r="C310" s="24" t="s">
        <v>2350</v>
      </c>
      <c r="D310" s="25" t="s">
        <v>2351</v>
      </c>
      <c r="E310" s="24" t="s">
        <v>2728</v>
      </c>
      <c r="F310" s="25" t="s">
        <v>2729</v>
      </c>
      <c r="G310" s="24" t="s">
        <v>2426</v>
      </c>
      <c r="H310" s="25" t="s">
        <v>2427</v>
      </c>
      <c r="I310" s="26"/>
      <c r="J310" s="27"/>
      <c r="K310" s="24" t="s">
        <v>2090</v>
      </c>
      <c r="L310" s="25" t="s">
        <v>2434</v>
      </c>
      <c r="M310" s="24" t="s">
        <v>2087</v>
      </c>
      <c r="N310" s="25" t="s">
        <v>2436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2084</v>
      </c>
      <c r="AI310" s="24" t="s">
        <v>2084</v>
      </c>
      <c r="AJ310" s="24" t="s">
        <v>2761</v>
      </c>
      <c r="AK310" s="24" t="s">
        <v>2766</v>
      </c>
    </row>
    <row r="311" spans="1:37" ht="17.25" customHeight="1" x14ac:dyDescent="0.3">
      <c r="A311" s="30" t="s">
        <v>2767</v>
      </c>
      <c r="B311" s="24" t="s">
        <v>2068</v>
      </c>
      <c r="C311" s="24" t="s">
        <v>2350</v>
      </c>
      <c r="D311" s="25" t="s">
        <v>2351</v>
      </c>
      <c r="E311" s="24" t="s">
        <v>2728</v>
      </c>
      <c r="F311" s="25" t="s">
        <v>2729</v>
      </c>
      <c r="G311" s="24" t="s">
        <v>2426</v>
      </c>
      <c r="H311" s="25" t="s">
        <v>2427</v>
      </c>
      <c r="I311" s="26"/>
      <c r="J311" s="27"/>
      <c r="K311" s="24" t="s">
        <v>2081</v>
      </c>
      <c r="L311" s="25" t="s">
        <v>2428</v>
      </c>
      <c r="M311" s="24" t="s">
        <v>2090</v>
      </c>
      <c r="N311" s="25" t="s">
        <v>2440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2084</v>
      </c>
      <c r="AI311" s="24" t="s">
        <v>2084</v>
      </c>
      <c r="AJ311" s="24" t="s">
        <v>2761</v>
      </c>
      <c r="AK311" s="24" t="s">
        <v>2767</v>
      </c>
    </row>
    <row r="312" spans="1:37" ht="17.25" customHeight="1" x14ac:dyDescent="0.3">
      <c r="A312" s="24" t="s">
        <v>2768</v>
      </c>
      <c r="B312" s="24" t="s">
        <v>2068</v>
      </c>
      <c r="C312" s="24" t="s">
        <v>2350</v>
      </c>
      <c r="D312" s="25" t="s">
        <v>2351</v>
      </c>
      <c r="E312" s="24" t="s">
        <v>2728</v>
      </c>
      <c r="F312" s="25" t="s">
        <v>2729</v>
      </c>
      <c r="G312" s="24" t="s">
        <v>2426</v>
      </c>
      <c r="H312" s="25" t="s">
        <v>2427</v>
      </c>
      <c r="I312" s="26"/>
      <c r="J312" s="27"/>
      <c r="K312" s="24" t="s">
        <v>2087</v>
      </c>
      <c r="L312" s="25" t="s">
        <v>2432</v>
      </c>
      <c r="M312" s="24" t="s">
        <v>2090</v>
      </c>
      <c r="N312" s="25" t="s">
        <v>2440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2084</v>
      </c>
      <c r="AI312" s="24" t="s">
        <v>2084</v>
      </c>
      <c r="AJ312" s="24" t="s">
        <v>2761</v>
      </c>
      <c r="AK312" s="24" t="s">
        <v>2768</v>
      </c>
    </row>
    <row r="313" spans="1:37" ht="16.899999999999999" customHeight="1" x14ac:dyDescent="0.3">
      <c r="A313" s="24" t="s">
        <v>2769</v>
      </c>
      <c r="B313" s="24" t="s">
        <v>2068</v>
      </c>
      <c r="C313" s="24" t="s">
        <v>2350</v>
      </c>
      <c r="D313" s="25" t="s">
        <v>2351</v>
      </c>
      <c r="E313" s="24" t="s">
        <v>2728</v>
      </c>
      <c r="F313" s="25" t="s">
        <v>2729</v>
      </c>
      <c r="G313" s="24" t="s">
        <v>2426</v>
      </c>
      <c r="H313" s="25" t="s">
        <v>2427</v>
      </c>
      <c r="I313" s="26"/>
      <c r="J313" s="27"/>
      <c r="K313" s="24" t="s">
        <v>2090</v>
      </c>
      <c r="L313" s="25" t="s">
        <v>2434</v>
      </c>
      <c r="M313" s="24" t="s">
        <v>2090</v>
      </c>
      <c r="N313" s="25" t="s">
        <v>2440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2084</v>
      </c>
      <c r="AI313" s="24" t="s">
        <v>2084</v>
      </c>
      <c r="AJ313" s="24" t="s">
        <v>2761</v>
      </c>
      <c r="AK313" s="24" t="s">
        <v>2769</v>
      </c>
    </row>
    <row r="314" spans="1:37" ht="17.25" customHeight="1" x14ac:dyDescent="0.3">
      <c r="A314" s="30" t="s">
        <v>1860</v>
      </c>
      <c r="B314" s="24" t="s">
        <v>2068</v>
      </c>
      <c r="C314" s="24" t="s">
        <v>2350</v>
      </c>
      <c r="D314" s="25" t="s">
        <v>2351</v>
      </c>
      <c r="E314" s="24" t="s">
        <v>2728</v>
      </c>
      <c r="F314" s="25" t="s">
        <v>2729</v>
      </c>
      <c r="G314" s="24" t="s">
        <v>2426</v>
      </c>
      <c r="H314" s="25" t="s">
        <v>2427</v>
      </c>
      <c r="I314" s="26"/>
      <c r="J314" s="27"/>
      <c r="K314" s="24" t="s">
        <v>2081</v>
      </c>
      <c r="L314" s="25" t="s">
        <v>2428</v>
      </c>
      <c r="M314" s="24" t="s">
        <v>2094</v>
      </c>
      <c r="N314" s="25" t="s">
        <v>2444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2084</v>
      </c>
      <c r="AI314" s="24" t="s">
        <v>2084</v>
      </c>
      <c r="AJ314" s="24" t="s">
        <v>2761</v>
      </c>
      <c r="AK314" s="24" t="s">
        <v>1860</v>
      </c>
    </row>
    <row r="315" spans="1:37" ht="17.25" customHeight="1" x14ac:dyDescent="0.3">
      <c r="A315" s="30" t="s">
        <v>2770</v>
      </c>
      <c r="B315" s="24" t="s">
        <v>2068</v>
      </c>
      <c r="C315" s="24" t="s">
        <v>2350</v>
      </c>
      <c r="D315" s="25" t="s">
        <v>2351</v>
      </c>
      <c r="E315" s="24" t="s">
        <v>2728</v>
      </c>
      <c r="F315" s="25" t="s">
        <v>2729</v>
      </c>
      <c r="G315" s="24" t="s">
        <v>2426</v>
      </c>
      <c r="H315" s="25" t="s">
        <v>2427</v>
      </c>
      <c r="I315" s="26"/>
      <c r="J315" s="27"/>
      <c r="K315" s="24" t="s">
        <v>2087</v>
      </c>
      <c r="L315" s="25" t="s">
        <v>2432</v>
      </c>
      <c r="M315" s="24" t="s">
        <v>2094</v>
      </c>
      <c r="N315" s="25" t="s">
        <v>2444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2084</v>
      </c>
      <c r="AI315" s="24" t="s">
        <v>2084</v>
      </c>
      <c r="AJ315" s="24" t="s">
        <v>2761</v>
      </c>
      <c r="AK315" s="24" t="s">
        <v>2770</v>
      </c>
    </row>
    <row r="316" spans="1:37" ht="17.25" customHeight="1" x14ac:dyDescent="0.3">
      <c r="A316" s="30" t="s">
        <v>2771</v>
      </c>
      <c r="B316" s="24" t="s">
        <v>2068</v>
      </c>
      <c r="C316" s="24" t="s">
        <v>2350</v>
      </c>
      <c r="D316" s="25" t="s">
        <v>2351</v>
      </c>
      <c r="E316" s="24" t="s">
        <v>2728</v>
      </c>
      <c r="F316" s="25" t="s">
        <v>2729</v>
      </c>
      <c r="G316" s="24" t="s">
        <v>2426</v>
      </c>
      <c r="H316" s="25" t="s">
        <v>2427</v>
      </c>
      <c r="I316" s="26"/>
      <c r="J316" s="27"/>
      <c r="K316" s="24" t="s">
        <v>2090</v>
      </c>
      <c r="L316" s="25" t="s">
        <v>2434</v>
      </c>
      <c r="M316" s="24" t="s">
        <v>2094</v>
      </c>
      <c r="N316" s="25" t="s">
        <v>2444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2084</v>
      </c>
      <c r="AI316" s="24" t="s">
        <v>2084</v>
      </c>
      <c r="AJ316" s="24" t="s">
        <v>2761</v>
      </c>
      <c r="AK316" s="24" t="s">
        <v>2771</v>
      </c>
    </row>
    <row r="317" spans="1:37" ht="17.25" customHeight="1" x14ac:dyDescent="0.3">
      <c r="A317" s="24" t="s">
        <v>2772</v>
      </c>
      <c r="B317" s="24" t="s">
        <v>2068</v>
      </c>
      <c r="C317" s="24" t="s">
        <v>2350</v>
      </c>
      <c r="D317" s="25" t="s">
        <v>2351</v>
      </c>
      <c r="E317" s="24" t="s">
        <v>2728</v>
      </c>
      <c r="F317" s="25" t="s">
        <v>2729</v>
      </c>
      <c r="G317" s="24" t="s">
        <v>2426</v>
      </c>
      <c r="H317" s="25" t="s">
        <v>2427</v>
      </c>
      <c r="I317" s="26"/>
      <c r="J317" s="27"/>
      <c r="K317" s="24" t="s">
        <v>2081</v>
      </c>
      <c r="L317" s="25" t="s">
        <v>2428</v>
      </c>
      <c r="M317" s="24" t="s">
        <v>2097</v>
      </c>
      <c r="N317" s="25" t="s">
        <v>2448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2084</v>
      </c>
      <c r="AI317" s="24" t="s">
        <v>2084</v>
      </c>
      <c r="AJ317" s="24" t="s">
        <v>2761</v>
      </c>
      <c r="AK317" s="24" t="s">
        <v>2772</v>
      </c>
    </row>
    <row r="318" spans="1:37" ht="17.25" customHeight="1" x14ac:dyDescent="0.3">
      <c r="A318" s="24" t="s">
        <v>2773</v>
      </c>
      <c r="B318" s="24" t="s">
        <v>2068</v>
      </c>
      <c r="C318" s="24" t="s">
        <v>2350</v>
      </c>
      <c r="D318" s="25" t="s">
        <v>2351</v>
      </c>
      <c r="E318" s="24" t="s">
        <v>2728</v>
      </c>
      <c r="F318" s="25" t="s">
        <v>2729</v>
      </c>
      <c r="G318" s="24" t="s">
        <v>2426</v>
      </c>
      <c r="H318" s="25" t="s">
        <v>2427</v>
      </c>
      <c r="I318" s="26"/>
      <c r="J318" s="27"/>
      <c r="K318" s="24" t="s">
        <v>2087</v>
      </c>
      <c r="L318" s="25" t="s">
        <v>2432</v>
      </c>
      <c r="M318" s="24" t="s">
        <v>2097</v>
      </c>
      <c r="N318" s="25" t="s">
        <v>2448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2084</v>
      </c>
      <c r="AI318" s="24" t="s">
        <v>2084</v>
      </c>
      <c r="AJ318" s="24" t="s">
        <v>2761</v>
      </c>
      <c r="AK318" s="24" t="s">
        <v>2773</v>
      </c>
    </row>
    <row r="319" spans="1:37" ht="17.25" customHeight="1" x14ac:dyDescent="0.3">
      <c r="A319" s="24" t="s">
        <v>2774</v>
      </c>
      <c r="B319" s="24" t="s">
        <v>2068</v>
      </c>
      <c r="C319" s="24" t="s">
        <v>2350</v>
      </c>
      <c r="D319" s="25" t="s">
        <v>2351</v>
      </c>
      <c r="E319" s="24" t="s">
        <v>2728</v>
      </c>
      <c r="F319" s="25" t="s">
        <v>2729</v>
      </c>
      <c r="G319" s="24" t="s">
        <v>2426</v>
      </c>
      <c r="H319" s="25" t="s">
        <v>2427</v>
      </c>
      <c r="I319" s="26"/>
      <c r="J319" s="27"/>
      <c r="K319" s="24" t="s">
        <v>2090</v>
      </c>
      <c r="L319" s="25" t="s">
        <v>2434</v>
      </c>
      <c r="M319" s="24" t="s">
        <v>2097</v>
      </c>
      <c r="N319" s="25" t="s">
        <v>2448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2084</v>
      </c>
      <c r="AI319" s="24" t="s">
        <v>2084</v>
      </c>
      <c r="AJ319" s="24" t="s">
        <v>2761</v>
      </c>
      <c r="AK319" s="24" t="s">
        <v>2774</v>
      </c>
    </row>
    <row r="320" spans="1:37" ht="17.25" customHeight="1" x14ac:dyDescent="0.3">
      <c r="A320" s="24" t="s">
        <v>2775</v>
      </c>
      <c r="B320" s="24" t="s">
        <v>2068</v>
      </c>
      <c r="C320" s="24" t="s">
        <v>2350</v>
      </c>
      <c r="D320" s="25" t="s">
        <v>2351</v>
      </c>
      <c r="E320" s="24" t="s">
        <v>2728</v>
      </c>
      <c r="F320" s="25" t="s">
        <v>2729</v>
      </c>
      <c r="G320" s="24" t="s">
        <v>2485</v>
      </c>
      <c r="H320" s="25" t="s">
        <v>2486</v>
      </c>
      <c r="I320" s="24" t="s">
        <v>2487</v>
      </c>
      <c r="J320" s="25" t="s">
        <v>2488</v>
      </c>
      <c r="K320" s="26"/>
      <c r="L320" s="27"/>
      <c r="M320" s="26"/>
      <c r="N320" s="27"/>
      <c r="O320" s="26"/>
      <c r="P320" s="27"/>
      <c r="Q320" s="26"/>
      <c r="R320" s="27"/>
      <c r="S320" s="24" t="s">
        <v>2097</v>
      </c>
      <c r="T320" s="25" t="s">
        <v>2489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2146</v>
      </c>
      <c r="AI320" s="24" t="s">
        <v>2146</v>
      </c>
      <c r="AJ320" s="24" t="s">
        <v>2776</v>
      </c>
      <c r="AK320" s="24" t="s">
        <v>2775</v>
      </c>
    </row>
    <row r="321" spans="1:37" ht="17.25" customHeight="1" x14ac:dyDescent="0.3">
      <c r="A321" s="24" t="s">
        <v>2777</v>
      </c>
      <c r="B321" s="24" t="s">
        <v>2068</v>
      </c>
      <c r="C321" s="24" t="s">
        <v>2350</v>
      </c>
      <c r="D321" s="25" t="s">
        <v>2351</v>
      </c>
      <c r="E321" s="24" t="s">
        <v>2728</v>
      </c>
      <c r="F321" s="25" t="s">
        <v>2729</v>
      </c>
      <c r="G321" s="24" t="s">
        <v>2485</v>
      </c>
      <c r="H321" s="25" t="s">
        <v>2486</v>
      </c>
      <c r="I321" s="24" t="s">
        <v>2492</v>
      </c>
      <c r="J321" s="25" t="s">
        <v>2493</v>
      </c>
      <c r="K321" s="26"/>
      <c r="L321" s="27"/>
      <c r="M321" s="26"/>
      <c r="N321" s="27"/>
      <c r="O321" s="26"/>
      <c r="P321" s="27"/>
      <c r="Q321" s="26"/>
      <c r="R321" s="27"/>
      <c r="S321" s="24" t="s">
        <v>2097</v>
      </c>
      <c r="T321" s="25" t="s">
        <v>2489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2146</v>
      </c>
      <c r="AI321" s="24" t="s">
        <v>2146</v>
      </c>
      <c r="AJ321" s="24" t="s">
        <v>2776</v>
      </c>
      <c r="AK321" s="24" t="s">
        <v>2777</v>
      </c>
    </row>
    <row r="322" spans="1:37" ht="17.25" customHeight="1" x14ac:dyDescent="0.3">
      <c r="A322" s="30" t="s">
        <v>2778</v>
      </c>
      <c r="B322" s="24" t="s">
        <v>2068</v>
      </c>
      <c r="C322" s="24" t="s">
        <v>2350</v>
      </c>
      <c r="D322" s="25" t="s">
        <v>2351</v>
      </c>
      <c r="E322" s="24" t="s">
        <v>2728</v>
      </c>
      <c r="F322" s="25" t="s">
        <v>2729</v>
      </c>
      <c r="G322" s="24" t="s">
        <v>2495</v>
      </c>
      <c r="H322" s="25" t="s">
        <v>2496</v>
      </c>
      <c r="I322" s="24" t="s">
        <v>2487</v>
      </c>
      <c r="J322" s="25" t="s">
        <v>2488</v>
      </c>
      <c r="K322" s="26"/>
      <c r="L322" s="27"/>
      <c r="M322" s="26"/>
      <c r="N322" s="27"/>
      <c r="O322" s="26"/>
      <c r="P322" s="27"/>
      <c r="Q322" s="26"/>
      <c r="R322" s="27"/>
      <c r="S322" s="24" t="s">
        <v>2097</v>
      </c>
      <c r="T322" s="25" t="s">
        <v>2489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2146</v>
      </c>
      <c r="AI322" s="24" t="s">
        <v>2146</v>
      </c>
      <c r="AJ322" s="24" t="s">
        <v>2779</v>
      </c>
      <c r="AK322" s="24" t="s">
        <v>2778</v>
      </c>
    </row>
    <row r="323" spans="1:37" ht="17.25" customHeight="1" x14ac:dyDescent="0.3">
      <c r="A323" s="24" t="s">
        <v>2780</v>
      </c>
      <c r="B323" s="24" t="s">
        <v>2068</v>
      </c>
      <c r="C323" s="24" t="s">
        <v>2350</v>
      </c>
      <c r="D323" s="25" t="s">
        <v>2351</v>
      </c>
      <c r="E323" s="24" t="s">
        <v>2728</v>
      </c>
      <c r="F323" s="25" t="s">
        <v>2729</v>
      </c>
      <c r="G323" s="24" t="s">
        <v>2495</v>
      </c>
      <c r="H323" s="25" t="s">
        <v>2496</v>
      </c>
      <c r="I323" s="24" t="s">
        <v>2492</v>
      </c>
      <c r="J323" s="25" t="s">
        <v>2493</v>
      </c>
      <c r="K323" s="26"/>
      <c r="L323" s="27"/>
      <c r="M323" s="26"/>
      <c r="N323" s="27"/>
      <c r="O323" s="26"/>
      <c r="P323" s="27"/>
      <c r="Q323" s="26"/>
      <c r="R323" s="27"/>
      <c r="S323" s="24" t="s">
        <v>2097</v>
      </c>
      <c r="T323" s="25" t="s">
        <v>2489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2146</v>
      </c>
      <c r="AI323" s="24" t="s">
        <v>2146</v>
      </c>
      <c r="AJ323" s="24" t="s">
        <v>2779</v>
      </c>
      <c r="AK323" s="24" t="s">
        <v>2780</v>
      </c>
    </row>
    <row r="324" spans="1:37" ht="17.25" customHeight="1" x14ac:dyDescent="0.3">
      <c r="A324" s="30" t="s">
        <v>2781</v>
      </c>
      <c r="B324" s="24" t="s">
        <v>2068</v>
      </c>
      <c r="C324" s="24" t="s">
        <v>2350</v>
      </c>
      <c r="D324" s="25" t="s">
        <v>2351</v>
      </c>
      <c r="E324" s="24" t="s">
        <v>2728</v>
      </c>
      <c r="F324" s="25" t="s">
        <v>2729</v>
      </c>
      <c r="G324" s="24" t="s">
        <v>2500</v>
      </c>
      <c r="H324" s="25" t="s">
        <v>2501</v>
      </c>
      <c r="I324" s="24" t="s">
        <v>2502</v>
      </c>
      <c r="J324" s="25" t="s">
        <v>2503</v>
      </c>
      <c r="K324" s="26"/>
      <c r="L324" s="27"/>
      <c r="M324" s="24" t="s">
        <v>2130</v>
      </c>
      <c r="N324" s="25" t="s">
        <v>2504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2505</v>
      </c>
      <c r="AI324" s="24" t="s">
        <v>2505</v>
      </c>
      <c r="AJ324" s="24" t="s">
        <v>2782</v>
      </c>
      <c r="AK324" s="24" t="s">
        <v>2781</v>
      </c>
    </row>
    <row r="325" spans="1:37" ht="17.25" customHeight="1" x14ac:dyDescent="0.3">
      <c r="A325" s="30" t="s">
        <v>1862</v>
      </c>
      <c r="B325" s="24" t="s">
        <v>2068</v>
      </c>
      <c r="C325" s="24" t="s">
        <v>2350</v>
      </c>
      <c r="D325" s="25" t="s">
        <v>2351</v>
      </c>
      <c r="E325" s="24" t="s">
        <v>2728</v>
      </c>
      <c r="F325" s="25" t="s">
        <v>2729</v>
      </c>
      <c r="G325" s="24" t="s">
        <v>2500</v>
      </c>
      <c r="H325" s="25" t="s">
        <v>2501</v>
      </c>
      <c r="I325" s="24" t="s">
        <v>2502</v>
      </c>
      <c r="J325" s="25" t="s">
        <v>2503</v>
      </c>
      <c r="K325" s="26"/>
      <c r="L325" s="27"/>
      <c r="M325" s="24" t="s">
        <v>2138</v>
      </c>
      <c r="N325" s="25" t="s">
        <v>2508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2505</v>
      </c>
      <c r="AI325" s="24" t="s">
        <v>2505</v>
      </c>
      <c r="AJ325" s="24" t="s">
        <v>2782</v>
      </c>
      <c r="AK325" s="24" t="s">
        <v>1862</v>
      </c>
    </row>
    <row r="326" spans="1:37" ht="17.25" customHeight="1" x14ac:dyDescent="0.3">
      <c r="A326" s="30" t="s">
        <v>2783</v>
      </c>
      <c r="B326" s="24" t="s">
        <v>2068</v>
      </c>
      <c r="C326" s="24" t="s">
        <v>2350</v>
      </c>
      <c r="D326" s="25" t="s">
        <v>2351</v>
      </c>
      <c r="E326" s="24" t="s">
        <v>2728</v>
      </c>
      <c r="F326" s="25" t="s">
        <v>2729</v>
      </c>
      <c r="G326" s="24" t="s">
        <v>2500</v>
      </c>
      <c r="H326" s="25" t="s">
        <v>2501</v>
      </c>
      <c r="I326" s="24" t="s">
        <v>2502</v>
      </c>
      <c r="J326" s="25" t="s">
        <v>2503</v>
      </c>
      <c r="K326" s="26"/>
      <c r="L326" s="27"/>
      <c r="M326" s="24" t="s">
        <v>2202</v>
      </c>
      <c r="N326" s="25" t="s">
        <v>2510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2505</v>
      </c>
      <c r="AI326" s="24" t="s">
        <v>2505</v>
      </c>
      <c r="AJ326" s="24" t="s">
        <v>2782</v>
      </c>
      <c r="AK326" s="24" t="s">
        <v>2783</v>
      </c>
    </row>
    <row r="327" spans="1:37" ht="17.25" customHeight="1" x14ac:dyDescent="0.3">
      <c r="A327" s="30" t="s">
        <v>2784</v>
      </c>
      <c r="B327" s="24" t="s">
        <v>2068</v>
      </c>
      <c r="C327" s="24" t="s">
        <v>2350</v>
      </c>
      <c r="D327" s="25" t="s">
        <v>2351</v>
      </c>
      <c r="E327" s="24" t="s">
        <v>2728</v>
      </c>
      <c r="F327" s="25" t="s">
        <v>2729</v>
      </c>
      <c r="G327" s="24" t="s">
        <v>2500</v>
      </c>
      <c r="H327" s="25" t="s">
        <v>2501</v>
      </c>
      <c r="I327" s="24" t="s">
        <v>2502</v>
      </c>
      <c r="J327" s="25" t="s">
        <v>2503</v>
      </c>
      <c r="K327" s="26"/>
      <c r="L327" s="27"/>
      <c r="M327" s="24" t="s">
        <v>2210</v>
      </c>
      <c r="N327" s="25" t="s">
        <v>2512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2505</v>
      </c>
      <c r="AI327" s="24" t="s">
        <v>2505</v>
      </c>
      <c r="AJ327" s="24" t="s">
        <v>2782</v>
      </c>
      <c r="AK327" s="24" t="s">
        <v>2784</v>
      </c>
    </row>
    <row r="328" spans="1:37" ht="17.25" customHeight="1" x14ac:dyDescent="0.3">
      <c r="A328" s="24" t="s">
        <v>2785</v>
      </c>
      <c r="B328" s="24" t="s">
        <v>2068</v>
      </c>
      <c r="C328" s="24" t="s">
        <v>2350</v>
      </c>
      <c r="D328" s="25" t="s">
        <v>2351</v>
      </c>
      <c r="E328" s="24" t="s">
        <v>2728</v>
      </c>
      <c r="F328" s="25" t="s">
        <v>2729</v>
      </c>
      <c r="G328" s="24" t="s">
        <v>2500</v>
      </c>
      <c r="H328" s="25" t="s">
        <v>2501</v>
      </c>
      <c r="I328" s="24" t="s">
        <v>2514</v>
      </c>
      <c r="J328" s="25" t="s">
        <v>2515</v>
      </c>
      <c r="K328" s="26"/>
      <c r="L328" s="27"/>
      <c r="M328" s="24" t="s">
        <v>2130</v>
      </c>
      <c r="N328" s="25" t="s">
        <v>2504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2505</v>
      </c>
      <c r="AI328" s="24" t="s">
        <v>2505</v>
      </c>
      <c r="AJ328" s="24" t="s">
        <v>2782</v>
      </c>
      <c r="AK328" s="24" t="s">
        <v>2785</v>
      </c>
    </row>
    <row r="329" spans="1:37" ht="17.25" customHeight="1" x14ac:dyDescent="0.3">
      <c r="A329" s="24" t="s">
        <v>2786</v>
      </c>
      <c r="B329" s="24" t="s">
        <v>2068</v>
      </c>
      <c r="C329" s="24" t="s">
        <v>2350</v>
      </c>
      <c r="D329" s="25" t="s">
        <v>2351</v>
      </c>
      <c r="E329" s="24" t="s">
        <v>2728</v>
      </c>
      <c r="F329" s="25" t="s">
        <v>2729</v>
      </c>
      <c r="G329" s="24" t="s">
        <v>2500</v>
      </c>
      <c r="H329" s="25" t="s">
        <v>2501</v>
      </c>
      <c r="I329" s="24" t="s">
        <v>2514</v>
      </c>
      <c r="J329" s="25" t="s">
        <v>2515</v>
      </c>
      <c r="K329" s="26"/>
      <c r="L329" s="27"/>
      <c r="M329" s="24" t="s">
        <v>2138</v>
      </c>
      <c r="N329" s="25" t="s">
        <v>2508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2505</v>
      </c>
      <c r="AI329" s="24" t="s">
        <v>2505</v>
      </c>
      <c r="AJ329" s="24" t="s">
        <v>2782</v>
      </c>
      <c r="AK329" s="24" t="s">
        <v>2786</v>
      </c>
    </row>
    <row r="330" spans="1:37" ht="17.25" customHeight="1" x14ac:dyDescent="0.3">
      <c r="A330" s="24" t="s">
        <v>2787</v>
      </c>
      <c r="B330" s="24" t="s">
        <v>2068</v>
      </c>
      <c r="C330" s="24" t="s">
        <v>2350</v>
      </c>
      <c r="D330" s="25" t="s">
        <v>2351</v>
      </c>
      <c r="E330" s="24" t="s">
        <v>2728</v>
      </c>
      <c r="F330" s="25" t="s">
        <v>2729</v>
      </c>
      <c r="G330" s="24" t="s">
        <v>2500</v>
      </c>
      <c r="H330" s="25" t="s">
        <v>2501</v>
      </c>
      <c r="I330" s="24" t="s">
        <v>2514</v>
      </c>
      <c r="J330" s="25" t="s">
        <v>2515</v>
      </c>
      <c r="K330" s="26"/>
      <c r="L330" s="27"/>
      <c r="M330" s="24" t="s">
        <v>2202</v>
      </c>
      <c r="N330" s="25" t="s">
        <v>2510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2505</v>
      </c>
      <c r="AI330" s="24" t="s">
        <v>2505</v>
      </c>
      <c r="AJ330" s="24" t="s">
        <v>2782</v>
      </c>
      <c r="AK330" s="24" t="s">
        <v>2787</v>
      </c>
    </row>
    <row r="331" spans="1:37" ht="17.25" customHeight="1" x14ac:dyDescent="0.3">
      <c r="A331" s="24" t="s">
        <v>2788</v>
      </c>
      <c r="B331" s="24" t="s">
        <v>2068</v>
      </c>
      <c r="C331" s="24" t="s">
        <v>2350</v>
      </c>
      <c r="D331" s="25" t="s">
        <v>2351</v>
      </c>
      <c r="E331" s="24" t="s">
        <v>2728</v>
      </c>
      <c r="F331" s="25" t="s">
        <v>2729</v>
      </c>
      <c r="G331" s="24" t="s">
        <v>2500</v>
      </c>
      <c r="H331" s="25" t="s">
        <v>2501</v>
      </c>
      <c r="I331" s="24" t="s">
        <v>2514</v>
      </c>
      <c r="J331" s="25" t="s">
        <v>2515</v>
      </c>
      <c r="K331" s="26"/>
      <c r="L331" s="27"/>
      <c r="M331" s="24" t="s">
        <v>2210</v>
      </c>
      <c r="N331" s="25" t="s">
        <v>2512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2505</v>
      </c>
      <c r="AI331" s="24" t="s">
        <v>2505</v>
      </c>
      <c r="AJ331" s="24" t="s">
        <v>2782</v>
      </c>
      <c r="AK331" s="24" t="s">
        <v>2788</v>
      </c>
    </row>
    <row r="332" spans="1:37" ht="17.25" customHeight="1" x14ac:dyDescent="0.3">
      <c r="A332" s="24" t="s">
        <v>2789</v>
      </c>
      <c r="B332" s="24" t="s">
        <v>2068</v>
      </c>
      <c r="C332" s="24" t="s">
        <v>2350</v>
      </c>
      <c r="D332" s="25" t="s">
        <v>2351</v>
      </c>
      <c r="E332" s="24" t="s">
        <v>2728</v>
      </c>
      <c r="F332" s="25" t="s">
        <v>2729</v>
      </c>
      <c r="G332" s="24" t="s">
        <v>2520</v>
      </c>
      <c r="H332" s="25" t="s">
        <v>2521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2522</v>
      </c>
      <c r="X332" s="25" t="s">
        <v>2523</v>
      </c>
      <c r="Y332" s="28"/>
      <c r="Z332" s="29" t="s">
        <v>2524</v>
      </c>
      <c r="AA332" s="28"/>
      <c r="AB332" s="28"/>
      <c r="AC332" s="28"/>
      <c r="AD332" s="28"/>
      <c r="AE332" s="28"/>
      <c r="AF332" s="28"/>
      <c r="AG332" s="28"/>
      <c r="AH332" s="24" t="s">
        <v>2146</v>
      </c>
      <c r="AI332" s="24" t="s">
        <v>2146</v>
      </c>
      <c r="AJ332" s="24" t="s">
        <v>2790</v>
      </c>
      <c r="AK332" s="24" t="s">
        <v>2789</v>
      </c>
    </row>
    <row r="333" spans="1:37" ht="17.25" customHeight="1" x14ac:dyDescent="0.3">
      <c r="A333" s="24" t="s">
        <v>2791</v>
      </c>
      <c r="B333" s="24" t="s">
        <v>2068</v>
      </c>
      <c r="C333" s="24" t="s">
        <v>2350</v>
      </c>
      <c r="D333" s="25" t="s">
        <v>2351</v>
      </c>
      <c r="E333" s="24" t="s">
        <v>2728</v>
      </c>
      <c r="F333" s="25" t="s">
        <v>2729</v>
      </c>
      <c r="G333" s="24" t="s">
        <v>2520</v>
      </c>
      <c r="H333" s="25" t="s">
        <v>2521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2527</v>
      </c>
      <c r="X333" s="25" t="s">
        <v>2528</v>
      </c>
      <c r="Y333" s="28"/>
      <c r="Z333" s="29" t="s">
        <v>2524</v>
      </c>
      <c r="AA333" s="28"/>
      <c r="AB333" s="28"/>
      <c r="AC333" s="28"/>
      <c r="AD333" s="28"/>
      <c r="AE333" s="28"/>
      <c r="AF333" s="28"/>
      <c r="AG333" s="28"/>
      <c r="AH333" s="24" t="s">
        <v>2146</v>
      </c>
      <c r="AI333" s="24" t="s">
        <v>2146</v>
      </c>
      <c r="AJ333" s="24" t="s">
        <v>2790</v>
      </c>
      <c r="AK333" s="24" t="s">
        <v>2791</v>
      </c>
    </row>
    <row r="334" spans="1:37" ht="17.25" customHeight="1" x14ac:dyDescent="0.3">
      <c r="A334" s="24" t="s">
        <v>2792</v>
      </c>
      <c r="B334" s="24" t="s">
        <v>2068</v>
      </c>
      <c r="C334" s="24" t="s">
        <v>2350</v>
      </c>
      <c r="D334" s="25" t="s">
        <v>2351</v>
      </c>
      <c r="E334" s="24" t="s">
        <v>2728</v>
      </c>
      <c r="F334" s="25" t="s">
        <v>2729</v>
      </c>
      <c r="G334" s="24" t="s">
        <v>2530</v>
      </c>
      <c r="H334" s="25" t="s">
        <v>2531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2100</v>
      </c>
      <c r="T334" s="25" t="s">
        <v>2532</v>
      </c>
      <c r="U334" s="26"/>
      <c r="V334" s="27"/>
      <c r="W334" s="26"/>
      <c r="X334" s="27"/>
      <c r="Y334" s="28"/>
      <c r="Z334" s="29" t="s">
        <v>2144</v>
      </c>
      <c r="AA334" s="28"/>
      <c r="AB334" s="28"/>
      <c r="AC334" s="28"/>
      <c r="AD334" s="28"/>
      <c r="AE334" s="28"/>
      <c r="AF334" s="28"/>
      <c r="AG334" s="28"/>
      <c r="AH334" s="24" t="s">
        <v>2207</v>
      </c>
      <c r="AI334" s="24" t="s">
        <v>2207</v>
      </c>
      <c r="AJ334" s="24" t="s">
        <v>2793</v>
      </c>
      <c r="AK334" s="24" t="s">
        <v>2792</v>
      </c>
    </row>
    <row r="335" spans="1:37" ht="17.25" customHeight="1" x14ac:dyDescent="0.3">
      <c r="A335" s="24" t="s">
        <v>2794</v>
      </c>
      <c r="B335" s="24" t="s">
        <v>2068</v>
      </c>
      <c r="C335" s="24" t="s">
        <v>2350</v>
      </c>
      <c r="D335" s="25" t="s">
        <v>2351</v>
      </c>
      <c r="E335" s="24" t="s">
        <v>2728</v>
      </c>
      <c r="F335" s="25" t="s">
        <v>2729</v>
      </c>
      <c r="G335" s="24" t="s">
        <v>2535</v>
      </c>
      <c r="H335" s="25" t="s">
        <v>2536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2121</v>
      </c>
      <c r="T335" s="25" t="s">
        <v>2537</v>
      </c>
      <c r="U335" s="26"/>
      <c r="V335" s="27"/>
      <c r="W335" s="26"/>
      <c r="X335" s="27"/>
      <c r="Y335" s="28"/>
      <c r="Z335" s="29" t="s">
        <v>2144</v>
      </c>
      <c r="AA335" s="28"/>
      <c r="AB335" s="28"/>
      <c r="AC335" s="28"/>
      <c r="AD335" s="28"/>
      <c r="AE335" s="28"/>
      <c r="AF335" s="28"/>
      <c r="AG335" s="28"/>
      <c r="AH335" s="24" t="s">
        <v>2207</v>
      </c>
      <c r="AI335" s="24" t="s">
        <v>2207</v>
      </c>
      <c r="AJ335" s="24" t="s">
        <v>2795</v>
      </c>
      <c r="AK335" s="24" t="s">
        <v>2794</v>
      </c>
    </row>
    <row r="336" spans="1:37" ht="17.25" customHeight="1" x14ac:dyDescent="0.3">
      <c r="A336" s="24" t="s">
        <v>2796</v>
      </c>
      <c r="B336" s="24" t="s">
        <v>2068</v>
      </c>
      <c r="C336" s="24" t="s">
        <v>2350</v>
      </c>
      <c r="D336" s="25" t="s">
        <v>2351</v>
      </c>
      <c r="E336" s="24" t="s">
        <v>2728</v>
      </c>
      <c r="F336" s="25" t="s">
        <v>2729</v>
      </c>
      <c r="G336" s="24" t="s">
        <v>2540</v>
      </c>
      <c r="H336" s="25" t="s">
        <v>2541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2125</v>
      </c>
      <c r="T336" s="25" t="s">
        <v>2542</v>
      </c>
      <c r="U336" s="26"/>
      <c r="V336" s="27"/>
      <c r="W336" s="26"/>
      <c r="X336" s="27"/>
      <c r="Y336" s="28"/>
      <c r="Z336" s="29" t="s">
        <v>2144</v>
      </c>
      <c r="AA336" s="28"/>
      <c r="AB336" s="28"/>
      <c r="AC336" s="28"/>
      <c r="AD336" s="28"/>
      <c r="AE336" s="28"/>
      <c r="AF336" s="28"/>
      <c r="AG336" s="28"/>
      <c r="AH336" s="24" t="s">
        <v>2207</v>
      </c>
      <c r="AI336" s="24" t="s">
        <v>2207</v>
      </c>
      <c r="AJ336" s="24" t="s">
        <v>2797</v>
      </c>
      <c r="AK336" s="24" t="s">
        <v>2796</v>
      </c>
    </row>
    <row r="337" spans="1:37" ht="17.25" customHeight="1" x14ac:dyDescent="0.3">
      <c r="A337" s="24" t="s">
        <v>2798</v>
      </c>
      <c r="B337" s="24" t="s">
        <v>2068</v>
      </c>
      <c r="C337" s="24" t="s">
        <v>2350</v>
      </c>
      <c r="D337" s="25" t="s">
        <v>2351</v>
      </c>
      <c r="E337" s="24" t="s">
        <v>2728</v>
      </c>
      <c r="F337" s="25" t="s">
        <v>2729</v>
      </c>
      <c r="G337" s="24" t="s">
        <v>2545</v>
      </c>
      <c r="H337" s="25" t="s">
        <v>2546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2130</v>
      </c>
      <c r="T337" s="25" t="s">
        <v>2547</v>
      </c>
      <c r="U337" s="26"/>
      <c r="V337" s="27"/>
      <c r="W337" s="26"/>
      <c r="X337" s="27"/>
      <c r="Y337" s="28"/>
      <c r="Z337" s="29" t="s">
        <v>2144</v>
      </c>
      <c r="AA337" s="28"/>
      <c r="AB337" s="28"/>
      <c r="AC337" s="28"/>
      <c r="AD337" s="28"/>
      <c r="AE337" s="28"/>
      <c r="AF337" s="28"/>
      <c r="AG337" s="28"/>
      <c r="AH337" s="24" t="s">
        <v>2207</v>
      </c>
      <c r="AI337" s="24" t="s">
        <v>2207</v>
      </c>
      <c r="AJ337" s="24" t="s">
        <v>2799</v>
      </c>
      <c r="AK337" s="24" t="s">
        <v>2798</v>
      </c>
    </row>
    <row r="338" spans="1:37" ht="17.25" customHeight="1" x14ac:dyDescent="0.3">
      <c r="A338" s="24" t="s">
        <v>2800</v>
      </c>
      <c r="B338" s="24" t="s">
        <v>2068</v>
      </c>
      <c r="C338" s="24" t="s">
        <v>2350</v>
      </c>
      <c r="D338" s="25" t="s">
        <v>2351</v>
      </c>
      <c r="E338" s="24" t="s">
        <v>2728</v>
      </c>
      <c r="F338" s="25" t="s">
        <v>2729</v>
      </c>
      <c r="G338" s="24" t="s">
        <v>2551</v>
      </c>
      <c r="H338" s="25" t="s">
        <v>2552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2138</v>
      </c>
      <c r="T338" s="25" t="s">
        <v>2553</v>
      </c>
      <c r="U338" s="26"/>
      <c r="V338" s="27"/>
      <c r="W338" s="26"/>
      <c r="X338" s="27"/>
      <c r="Y338" s="28"/>
      <c r="Z338" s="29" t="s">
        <v>2144</v>
      </c>
      <c r="AA338" s="28"/>
      <c r="AB338" s="28"/>
      <c r="AC338" s="28"/>
      <c r="AD338" s="28"/>
      <c r="AE338" s="28"/>
      <c r="AF338" s="28"/>
      <c r="AG338" s="28"/>
      <c r="AH338" s="24" t="s">
        <v>2207</v>
      </c>
      <c r="AI338" s="24" t="s">
        <v>2207</v>
      </c>
      <c r="AJ338" s="24" t="s">
        <v>2801</v>
      </c>
      <c r="AK338" s="24" t="s">
        <v>2800</v>
      </c>
    </row>
    <row r="339" spans="1:37" ht="17.25" customHeight="1" x14ac:dyDescent="0.3">
      <c r="A339" s="24" t="s">
        <v>2802</v>
      </c>
      <c r="B339" s="24" t="s">
        <v>2068</v>
      </c>
      <c r="C339" s="24" t="s">
        <v>2350</v>
      </c>
      <c r="D339" s="25" t="s">
        <v>2351</v>
      </c>
      <c r="E339" s="24" t="s">
        <v>2728</v>
      </c>
      <c r="F339" s="25" t="s">
        <v>2729</v>
      </c>
      <c r="G339" s="24" t="s">
        <v>2556</v>
      </c>
      <c r="H339" s="25" t="s">
        <v>2557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2202</v>
      </c>
      <c r="T339" s="25" t="s">
        <v>2558</v>
      </c>
      <c r="U339" s="26"/>
      <c r="V339" s="27"/>
      <c r="W339" s="26"/>
      <c r="X339" s="27"/>
      <c r="Y339" s="28"/>
      <c r="Z339" s="29" t="s">
        <v>2144</v>
      </c>
      <c r="AA339" s="28"/>
      <c r="AB339" s="28"/>
      <c r="AC339" s="28"/>
      <c r="AD339" s="28"/>
      <c r="AE339" s="28"/>
      <c r="AF339" s="28"/>
      <c r="AG339" s="28"/>
      <c r="AH339" s="24" t="s">
        <v>2207</v>
      </c>
      <c r="AI339" s="24" t="s">
        <v>2207</v>
      </c>
      <c r="AJ339" s="24" t="s">
        <v>2803</v>
      </c>
      <c r="AK339" s="24" t="s">
        <v>2802</v>
      </c>
    </row>
    <row r="340" spans="1:37" ht="17.25" customHeight="1" x14ac:dyDescent="0.3">
      <c r="A340" s="24" t="s">
        <v>2804</v>
      </c>
      <c r="B340" s="24" t="s">
        <v>2068</v>
      </c>
      <c r="C340" s="24" t="s">
        <v>2350</v>
      </c>
      <c r="D340" s="25" t="s">
        <v>2351</v>
      </c>
      <c r="E340" s="24" t="s">
        <v>2728</v>
      </c>
      <c r="F340" s="25" t="s">
        <v>2729</v>
      </c>
      <c r="G340" s="24" t="s">
        <v>2561</v>
      </c>
      <c r="H340" s="25" t="s">
        <v>2562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2210</v>
      </c>
      <c r="T340" s="25" t="s">
        <v>2563</v>
      </c>
      <c r="U340" s="26"/>
      <c r="V340" s="27"/>
      <c r="W340" s="26"/>
      <c r="X340" s="27"/>
      <c r="Y340" s="28"/>
      <c r="Z340" s="29" t="s">
        <v>2564</v>
      </c>
      <c r="AA340" s="28"/>
      <c r="AB340" s="28"/>
      <c r="AC340" s="28"/>
      <c r="AD340" s="28"/>
      <c r="AE340" s="28"/>
      <c r="AF340" s="28"/>
      <c r="AG340" s="28"/>
      <c r="AH340" s="24" t="s">
        <v>2207</v>
      </c>
      <c r="AI340" s="24" t="s">
        <v>2207</v>
      </c>
      <c r="AJ340" s="24" t="s">
        <v>2805</v>
      </c>
      <c r="AK340" s="24" t="s">
        <v>2804</v>
      </c>
    </row>
    <row r="341" spans="1:37" ht="17.25" customHeight="1" x14ac:dyDescent="0.3">
      <c r="A341" s="24" t="s">
        <v>2806</v>
      </c>
      <c r="B341" s="24" t="s">
        <v>2068</v>
      </c>
      <c r="C341" s="24" t="s">
        <v>2350</v>
      </c>
      <c r="D341" s="25" t="s">
        <v>2351</v>
      </c>
      <c r="E341" s="24" t="s">
        <v>2728</v>
      </c>
      <c r="F341" s="25" t="s">
        <v>2729</v>
      </c>
      <c r="G341" s="24" t="s">
        <v>2561</v>
      </c>
      <c r="H341" s="25" t="s">
        <v>2562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2213</v>
      </c>
      <c r="T341" s="25" t="s">
        <v>2567</v>
      </c>
      <c r="U341" s="26"/>
      <c r="V341" s="27"/>
      <c r="W341" s="26"/>
      <c r="X341" s="27"/>
      <c r="Y341" s="28"/>
      <c r="Z341" s="29" t="s">
        <v>2564</v>
      </c>
      <c r="AA341" s="28"/>
      <c r="AB341" s="28"/>
      <c r="AC341" s="28"/>
      <c r="AD341" s="28"/>
      <c r="AE341" s="28"/>
      <c r="AF341" s="28"/>
      <c r="AG341" s="28"/>
      <c r="AH341" s="24" t="s">
        <v>2207</v>
      </c>
      <c r="AI341" s="24" t="s">
        <v>2207</v>
      </c>
      <c r="AJ341" s="24" t="s">
        <v>2805</v>
      </c>
      <c r="AK341" s="24" t="s">
        <v>2806</v>
      </c>
    </row>
    <row r="342" spans="1:37" ht="17.25" customHeight="1" x14ac:dyDescent="0.3">
      <c r="A342" s="24" t="s">
        <v>2807</v>
      </c>
      <c r="B342" s="24" t="s">
        <v>2068</v>
      </c>
      <c r="C342" s="24" t="s">
        <v>2350</v>
      </c>
      <c r="D342" s="25" t="s">
        <v>2351</v>
      </c>
      <c r="E342" s="24" t="s">
        <v>2728</v>
      </c>
      <c r="F342" s="25" t="s">
        <v>2729</v>
      </c>
      <c r="G342" s="24" t="s">
        <v>2569</v>
      </c>
      <c r="H342" s="25" t="s">
        <v>2570</v>
      </c>
      <c r="I342" s="24" t="s">
        <v>2571</v>
      </c>
      <c r="J342" s="25" t="s">
        <v>2572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2573</v>
      </c>
      <c r="AA342" s="28"/>
      <c r="AB342" s="28"/>
      <c r="AC342" s="28"/>
      <c r="AD342" s="28"/>
      <c r="AE342" s="28"/>
      <c r="AF342" s="28"/>
      <c r="AG342" s="28"/>
      <c r="AH342" s="24" t="s">
        <v>2207</v>
      </c>
      <c r="AI342" s="24" t="s">
        <v>2207</v>
      </c>
      <c r="AJ342" s="24" t="s">
        <v>2808</v>
      </c>
      <c r="AK342" s="24" t="s">
        <v>2807</v>
      </c>
    </row>
    <row r="343" spans="1:37" ht="17.25" customHeight="1" x14ac:dyDescent="0.3">
      <c r="A343" s="24" t="s">
        <v>2809</v>
      </c>
      <c r="B343" s="24" t="s">
        <v>2068</v>
      </c>
      <c r="C343" s="24" t="s">
        <v>2350</v>
      </c>
      <c r="D343" s="25" t="s">
        <v>2351</v>
      </c>
      <c r="E343" s="24" t="s">
        <v>2728</v>
      </c>
      <c r="F343" s="25" t="s">
        <v>2729</v>
      </c>
      <c r="G343" s="24" t="s">
        <v>2569</v>
      </c>
      <c r="H343" s="25" t="s">
        <v>2570</v>
      </c>
      <c r="I343" s="24" t="s">
        <v>2576</v>
      </c>
      <c r="J343" s="25" t="s">
        <v>2577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2573</v>
      </c>
      <c r="AA343" s="28"/>
      <c r="AB343" s="28"/>
      <c r="AC343" s="28"/>
      <c r="AD343" s="28"/>
      <c r="AE343" s="28"/>
      <c r="AF343" s="28"/>
      <c r="AG343" s="28"/>
      <c r="AH343" s="24" t="s">
        <v>2207</v>
      </c>
      <c r="AI343" s="24" t="s">
        <v>2207</v>
      </c>
      <c r="AJ343" s="24" t="s">
        <v>2808</v>
      </c>
      <c r="AK343" s="24" t="s">
        <v>2809</v>
      </c>
    </row>
    <row r="344" spans="1:37" ht="17.25" customHeight="1" x14ac:dyDescent="0.3">
      <c r="A344" s="24" t="s">
        <v>2810</v>
      </c>
      <c r="B344" s="24" t="s">
        <v>2068</v>
      </c>
      <c r="C344" s="24" t="s">
        <v>2350</v>
      </c>
      <c r="D344" s="25" t="s">
        <v>2351</v>
      </c>
      <c r="E344" s="24" t="s">
        <v>2728</v>
      </c>
      <c r="F344" s="25" t="s">
        <v>2729</v>
      </c>
      <c r="G344" s="24" t="s">
        <v>2569</v>
      </c>
      <c r="H344" s="25" t="s">
        <v>2570</v>
      </c>
      <c r="I344" s="24" t="s">
        <v>2579</v>
      </c>
      <c r="J344" s="25" t="s">
        <v>2580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2573</v>
      </c>
      <c r="AA344" s="28"/>
      <c r="AB344" s="28"/>
      <c r="AC344" s="28"/>
      <c r="AD344" s="28"/>
      <c r="AE344" s="28"/>
      <c r="AF344" s="28"/>
      <c r="AG344" s="28"/>
      <c r="AH344" s="24" t="s">
        <v>2207</v>
      </c>
      <c r="AI344" s="24" t="s">
        <v>2207</v>
      </c>
      <c r="AJ344" s="24" t="s">
        <v>2808</v>
      </c>
      <c r="AK344" s="24" t="s">
        <v>2810</v>
      </c>
    </row>
    <row r="345" spans="1:37" ht="17.25" customHeight="1" x14ac:dyDescent="0.3">
      <c r="A345" s="24" t="s">
        <v>2811</v>
      </c>
      <c r="B345" s="24" t="s">
        <v>2068</v>
      </c>
      <c r="C345" s="24" t="s">
        <v>2350</v>
      </c>
      <c r="D345" s="25" t="s">
        <v>2351</v>
      </c>
      <c r="E345" s="24" t="s">
        <v>2728</v>
      </c>
      <c r="F345" s="25" t="s">
        <v>2729</v>
      </c>
      <c r="G345" s="24" t="s">
        <v>2611</v>
      </c>
      <c r="H345" s="25" t="s">
        <v>2612</v>
      </c>
      <c r="I345" s="24" t="s">
        <v>2597</v>
      </c>
      <c r="J345" s="25" t="s">
        <v>2598</v>
      </c>
      <c r="K345" s="26"/>
      <c r="L345" s="27"/>
      <c r="M345" s="26"/>
      <c r="N345" s="27"/>
      <c r="O345" s="26"/>
      <c r="P345" s="27"/>
      <c r="Q345" s="26"/>
      <c r="R345" s="27"/>
      <c r="S345" s="24" t="s">
        <v>2216</v>
      </c>
      <c r="T345" s="25" t="s">
        <v>2599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2505</v>
      </c>
      <c r="AI345" s="24" t="s">
        <v>2505</v>
      </c>
      <c r="AJ345" s="24" t="s">
        <v>2812</v>
      </c>
      <c r="AK345" s="24" t="s">
        <v>2811</v>
      </c>
    </row>
    <row r="346" spans="1:37" ht="17.25" customHeight="1" x14ac:dyDescent="0.3">
      <c r="A346" s="24" t="s">
        <v>2813</v>
      </c>
      <c r="B346" s="24" t="s">
        <v>2068</v>
      </c>
      <c r="C346" s="24" t="s">
        <v>2350</v>
      </c>
      <c r="D346" s="25" t="s">
        <v>2351</v>
      </c>
      <c r="E346" s="24" t="s">
        <v>2728</v>
      </c>
      <c r="F346" s="25" t="s">
        <v>2729</v>
      </c>
      <c r="G346" s="24" t="s">
        <v>2611</v>
      </c>
      <c r="H346" s="25" t="s">
        <v>2612</v>
      </c>
      <c r="I346" s="24" t="s">
        <v>2605</v>
      </c>
      <c r="J346" s="25" t="s">
        <v>2606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2505</v>
      </c>
      <c r="AI346" s="24" t="s">
        <v>2505</v>
      </c>
      <c r="AJ346" s="24" t="s">
        <v>2812</v>
      </c>
      <c r="AK346" s="24" t="s">
        <v>2813</v>
      </c>
    </row>
    <row r="347" spans="1:37" ht="17.25" customHeight="1" x14ac:dyDescent="0.3">
      <c r="A347" s="24" t="s">
        <v>2814</v>
      </c>
      <c r="B347" s="24" t="s">
        <v>2068</v>
      </c>
      <c r="C347" s="24" t="s">
        <v>2350</v>
      </c>
      <c r="D347" s="25" t="s">
        <v>2351</v>
      </c>
      <c r="E347" s="24" t="s">
        <v>2728</v>
      </c>
      <c r="F347" s="25" t="s">
        <v>2729</v>
      </c>
      <c r="G347" s="24" t="s">
        <v>2616</v>
      </c>
      <c r="H347" s="25" t="s">
        <v>2617</v>
      </c>
      <c r="I347" s="24" t="s">
        <v>2597</v>
      </c>
      <c r="J347" s="25" t="s">
        <v>2598</v>
      </c>
      <c r="K347" s="26"/>
      <c r="L347" s="27"/>
      <c r="M347" s="26"/>
      <c r="N347" s="27"/>
      <c r="O347" s="26"/>
      <c r="P347" s="27"/>
      <c r="Q347" s="26"/>
      <c r="R347" s="27"/>
      <c r="S347" s="24" t="s">
        <v>2216</v>
      </c>
      <c r="T347" s="25" t="s">
        <v>2599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2505</v>
      </c>
      <c r="AI347" s="24" t="s">
        <v>2505</v>
      </c>
      <c r="AJ347" s="24" t="s">
        <v>2815</v>
      </c>
      <c r="AK347" s="24" t="s">
        <v>2814</v>
      </c>
    </row>
    <row r="348" spans="1:37" ht="17.25" customHeight="1" x14ac:dyDescent="0.3">
      <c r="A348" s="24" t="s">
        <v>2816</v>
      </c>
      <c r="B348" s="24" t="s">
        <v>2068</v>
      </c>
      <c r="C348" s="24" t="s">
        <v>2350</v>
      </c>
      <c r="D348" s="25" t="s">
        <v>2351</v>
      </c>
      <c r="E348" s="24" t="s">
        <v>2728</v>
      </c>
      <c r="F348" s="25" t="s">
        <v>2729</v>
      </c>
      <c r="G348" s="24" t="s">
        <v>2616</v>
      </c>
      <c r="H348" s="25" t="s">
        <v>2617</v>
      </c>
      <c r="I348" s="24" t="s">
        <v>2605</v>
      </c>
      <c r="J348" s="25" t="s">
        <v>2606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2505</v>
      </c>
      <c r="AI348" s="24" t="s">
        <v>2505</v>
      </c>
      <c r="AJ348" s="24" t="s">
        <v>2815</v>
      </c>
      <c r="AK348" s="24" t="s">
        <v>2816</v>
      </c>
    </row>
    <row r="349" spans="1:37" ht="17.25" customHeight="1" x14ac:dyDescent="0.3">
      <c r="A349" s="24" t="s">
        <v>2817</v>
      </c>
      <c r="B349" s="24" t="s">
        <v>2068</v>
      </c>
      <c r="C349" s="24" t="s">
        <v>2350</v>
      </c>
      <c r="D349" s="25" t="s">
        <v>2351</v>
      </c>
      <c r="E349" s="24" t="s">
        <v>2728</v>
      </c>
      <c r="F349" s="25" t="s">
        <v>2729</v>
      </c>
      <c r="G349" s="24" t="s">
        <v>2818</v>
      </c>
      <c r="H349" s="25" t="s">
        <v>2819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2227</v>
      </c>
      <c r="AA349" s="28"/>
      <c r="AB349" s="28"/>
      <c r="AC349" s="28"/>
      <c r="AD349" s="28"/>
      <c r="AE349" s="28"/>
      <c r="AF349" s="28"/>
      <c r="AG349" s="28"/>
      <c r="AH349" s="24" t="s">
        <v>2207</v>
      </c>
      <c r="AI349" s="24" t="s">
        <v>2207</v>
      </c>
      <c r="AJ349" s="24" t="s">
        <v>2820</v>
      </c>
      <c r="AK349" s="24" t="s">
        <v>2817</v>
      </c>
    </row>
    <row r="350" spans="1:37" ht="17.25" customHeight="1" x14ac:dyDescent="0.3">
      <c r="A350" s="24" t="s">
        <v>2821</v>
      </c>
      <c r="B350" s="24" t="s">
        <v>2068</v>
      </c>
      <c r="C350" s="24" t="s">
        <v>2350</v>
      </c>
      <c r="D350" s="25" t="s">
        <v>2351</v>
      </c>
      <c r="E350" s="24" t="s">
        <v>2822</v>
      </c>
      <c r="F350" s="25" t="s">
        <v>2823</v>
      </c>
      <c r="G350" s="24" t="s">
        <v>2354</v>
      </c>
      <c r="H350" s="25" t="s">
        <v>2355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2356</v>
      </c>
      <c r="X350" s="25" t="s">
        <v>2357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2307</v>
      </c>
      <c r="AI350" s="24" t="s">
        <v>2307</v>
      </c>
      <c r="AJ350" s="24" t="s">
        <v>2824</v>
      </c>
      <c r="AK350" s="24" t="s">
        <v>2821</v>
      </c>
    </row>
    <row r="351" spans="1:37" ht="17.25" customHeight="1" x14ac:dyDescent="0.3">
      <c r="A351" s="24" t="s">
        <v>2825</v>
      </c>
      <c r="B351" s="24" t="s">
        <v>2068</v>
      </c>
      <c r="C351" s="24" t="s">
        <v>2350</v>
      </c>
      <c r="D351" s="25" t="s">
        <v>2351</v>
      </c>
      <c r="E351" s="24" t="s">
        <v>2822</v>
      </c>
      <c r="F351" s="25" t="s">
        <v>2823</v>
      </c>
      <c r="G351" s="24" t="s">
        <v>2354</v>
      </c>
      <c r="H351" s="25" t="s">
        <v>2355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2360</v>
      </c>
      <c r="X351" s="25" t="s">
        <v>2361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2307</v>
      </c>
      <c r="AI351" s="24" t="s">
        <v>2307</v>
      </c>
      <c r="AJ351" s="24" t="s">
        <v>2824</v>
      </c>
      <c r="AK351" s="24" t="s">
        <v>2825</v>
      </c>
    </row>
    <row r="352" spans="1:37" ht="17.25" customHeight="1" x14ac:dyDescent="0.3">
      <c r="A352" s="24" t="s">
        <v>2826</v>
      </c>
      <c r="B352" s="24" t="s">
        <v>2068</v>
      </c>
      <c r="C352" s="24" t="s">
        <v>2350</v>
      </c>
      <c r="D352" s="25" t="s">
        <v>2351</v>
      </c>
      <c r="E352" s="24" t="s">
        <v>2822</v>
      </c>
      <c r="F352" s="25" t="s">
        <v>2823</v>
      </c>
      <c r="G352" s="24" t="s">
        <v>2354</v>
      </c>
      <c r="H352" s="25" t="s">
        <v>2355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2363</v>
      </c>
      <c r="X352" s="25" t="s">
        <v>2364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2307</v>
      </c>
      <c r="AI352" s="24" t="s">
        <v>2307</v>
      </c>
      <c r="AJ352" s="24" t="s">
        <v>2824</v>
      </c>
      <c r="AK352" s="24" t="s">
        <v>2826</v>
      </c>
    </row>
    <row r="353" spans="1:37" ht="17.25" customHeight="1" x14ac:dyDescent="0.3">
      <c r="A353" s="24" t="s">
        <v>2827</v>
      </c>
      <c r="B353" s="24" t="s">
        <v>2068</v>
      </c>
      <c r="C353" s="24" t="s">
        <v>2350</v>
      </c>
      <c r="D353" s="25" t="s">
        <v>2351</v>
      </c>
      <c r="E353" s="24" t="s">
        <v>2822</v>
      </c>
      <c r="F353" s="25" t="s">
        <v>2823</v>
      </c>
      <c r="G353" s="24" t="s">
        <v>2354</v>
      </c>
      <c r="H353" s="25" t="s">
        <v>2355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2366</v>
      </c>
      <c r="X353" s="25" t="s">
        <v>2367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2307</v>
      </c>
      <c r="AI353" s="24" t="s">
        <v>2307</v>
      </c>
      <c r="AJ353" s="24" t="s">
        <v>2824</v>
      </c>
      <c r="AK353" s="24" t="s">
        <v>2827</v>
      </c>
    </row>
    <row r="354" spans="1:37" ht="17.25" customHeight="1" x14ac:dyDescent="0.3">
      <c r="A354" s="24" t="s">
        <v>2828</v>
      </c>
      <c r="B354" s="24" t="s">
        <v>2068</v>
      </c>
      <c r="C354" s="24" t="s">
        <v>2350</v>
      </c>
      <c r="D354" s="25" t="s">
        <v>2351</v>
      </c>
      <c r="E354" s="24" t="s">
        <v>2822</v>
      </c>
      <c r="F354" s="25" t="s">
        <v>2823</v>
      </c>
      <c r="G354" s="24" t="s">
        <v>2354</v>
      </c>
      <c r="H354" s="25" t="s">
        <v>2355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2369</v>
      </c>
      <c r="X354" s="25" t="s">
        <v>2370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2307</v>
      </c>
      <c r="AI354" s="24" t="s">
        <v>2307</v>
      </c>
      <c r="AJ354" s="24" t="s">
        <v>2824</v>
      </c>
      <c r="AK354" s="24" t="s">
        <v>2828</v>
      </c>
    </row>
    <row r="355" spans="1:37" ht="17.25" customHeight="1" x14ac:dyDescent="0.3">
      <c r="A355" s="24" t="s">
        <v>2829</v>
      </c>
      <c r="B355" s="24" t="s">
        <v>2068</v>
      </c>
      <c r="C355" s="24" t="s">
        <v>2350</v>
      </c>
      <c r="D355" s="25" t="s">
        <v>2351</v>
      </c>
      <c r="E355" s="24" t="s">
        <v>2822</v>
      </c>
      <c r="F355" s="25" t="s">
        <v>2823</v>
      </c>
      <c r="G355" s="24" t="s">
        <v>2354</v>
      </c>
      <c r="H355" s="25" t="s">
        <v>2355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2372</v>
      </c>
      <c r="X355" s="25" t="s">
        <v>2373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2307</v>
      </c>
      <c r="AI355" s="24" t="s">
        <v>2307</v>
      </c>
      <c r="AJ355" s="24" t="s">
        <v>2824</v>
      </c>
      <c r="AK355" s="24" t="s">
        <v>2829</v>
      </c>
    </row>
    <row r="356" spans="1:37" ht="17.25" customHeight="1" x14ac:dyDescent="0.3">
      <c r="A356" s="24" t="s">
        <v>2830</v>
      </c>
      <c r="B356" s="24" t="s">
        <v>2068</v>
      </c>
      <c r="C356" s="24" t="s">
        <v>2350</v>
      </c>
      <c r="D356" s="25" t="s">
        <v>2351</v>
      </c>
      <c r="E356" s="24" t="s">
        <v>2822</v>
      </c>
      <c r="F356" s="25" t="s">
        <v>2823</v>
      </c>
      <c r="G356" s="24" t="s">
        <v>2354</v>
      </c>
      <c r="H356" s="25" t="s">
        <v>2355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2375</v>
      </c>
      <c r="X356" s="25" t="s">
        <v>2376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2307</v>
      </c>
      <c r="AI356" s="24" t="s">
        <v>2307</v>
      </c>
      <c r="AJ356" s="24" t="s">
        <v>2824</v>
      </c>
      <c r="AK356" s="24" t="s">
        <v>2830</v>
      </c>
    </row>
    <row r="357" spans="1:37" ht="17.25" customHeight="1" x14ac:dyDescent="0.3">
      <c r="A357" s="24" t="s">
        <v>2831</v>
      </c>
      <c r="B357" s="24" t="s">
        <v>2068</v>
      </c>
      <c r="C357" s="24" t="s">
        <v>2350</v>
      </c>
      <c r="D357" s="25" t="s">
        <v>2351</v>
      </c>
      <c r="E357" s="24" t="s">
        <v>2822</v>
      </c>
      <c r="F357" s="25" t="s">
        <v>2823</v>
      </c>
      <c r="G357" s="24" t="s">
        <v>2354</v>
      </c>
      <c r="H357" s="25" t="s">
        <v>2355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2378</v>
      </c>
      <c r="X357" s="25" t="s">
        <v>2379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2307</v>
      </c>
      <c r="AI357" s="24" t="s">
        <v>2307</v>
      </c>
      <c r="AJ357" s="24" t="s">
        <v>2824</v>
      </c>
      <c r="AK357" s="24" t="s">
        <v>2831</v>
      </c>
    </row>
    <row r="358" spans="1:37" ht="17.25" customHeight="1" x14ac:dyDescent="0.3">
      <c r="A358" s="24" t="s">
        <v>2832</v>
      </c>
      <c r="B358" s="24" t="s">
        <v>2068</v>
      </c>
      <c r="C358" s="24" t="s">
        <v>2350</v>
      </c>
      <c r="D358" s="25" t="s">
        <v>2351</v>
      </c>
      <c r="E358" s="24" t="s">
        <v>2822</v>
      </c>
      <c r="F358" s="25" t="s">
        <v>2823</v>
      </c>
      <c r="G358" s="24" t="s">
        <v>2354</v>
      </c>
      <c r="H358" s="25" t="s">
        <v>2355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2381</v>
      </c>
      <c r="X358" s="25" t="s">
        <v>2382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2307</v>
      </c>
      <c r="AI358" s="24" t="s">
        <v>2307</v>
      </c>
      <c r="AJ358" s="24" t="s">
        <v>2824</v>
      </c>
      <c r="AK358" s="24" t="s">
        <v>2832</v>
      </c>
    </row>
    <row r="359" spans="1:37" ht="17.25" customHeight="1" x14ac:dyDescent="0.3">
      <c r="A359" s="24" t="s">
        <v>2833</v>
      </c>
      <c r="B359" s="24" t="s">
        <v>2068</v>
      </c>
      <c r="C359" s="24" t="s">
        <v>2350</v>
      </c>
      <c r="D359" s="25" t="s">
        <v>2351</v>
      </c>
      <c r="E359" s="24" t="s">
        <v>2822</v>
      </c>
      <c r="F359" s="25" t="s">
        <v>2823</v>
      </c>
      <c r="G359" s="24" t="s">
        <v>2354</v>
      </c>
      <c r="H359" s="25" t="s">
        <v>2355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2384</v>
      </c>
      <c r="X359" s="25" t="s">
        <v>2385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2307</v>
      </c>
      <c r="AI359" s="24" t="s">
        <v>2307</v>
      </c>
      <c r="AJ359" s="24" t="s">
        <v>2824</v>
      </c>
      <c r="AK359" s="24" t="s">
        <v>2833</v>
      </c>
    </row>
    <row r="360" spans="1:37" ht="17.25" customHeight="1" x14ac:dyDescent="0.3">
      <c r="A360" s="24" t="s">
        <v>2834</v>
      </c>
      <c r="B360" s="24" t="s">
        <v>2068</v>
      </c>
      <c r="C360" s="24" t="s">
        <v>2350</v>
      </c>
      <c r="D360" s="25" t="s">
        <v>2351</v>
      </c>
      <c r="E360" s="24" t="s">
        <v>2822</v>
      </c>
      <c r="F360" s="25" t="s">
        <v>2823</v>
      </c>
      <c r="G360" s="24" t="s">
        <v>2354</v>
      </c>
      <c r="H360" s="25" t="s">
        <v>2355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2387</v>
      </c>
      <c r="X360" s="25" t="s">
        <v>2388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2307</v>
      </c>
      <c r="AI360" s="24" t="s">
        <v>2307</v>
      </c>
      <c r="AJ360" s="24" t="s">
        <v>2824</v>
      </c>
      <c r="AK360" s="24" t="s">
        <v>2834</v>
      </c>
    </row>
    <row r="361" spans="1:37" ht="17.25" customHeight="1" x14ac:dyDescent="0.3">
      <c r="A361" s="24" t="s">
        <v>2835</v>
      </c>
      <c r="B361" s="24" t="s">
        <v>2068</v>
      </c>
      <c r="C361" s="24" t="s">
        <v>2350</v>
      </c>
      <c r="D361" s="25" t="s">
        <v>2351</v>
      </c>
      <c r="E361" s="24" t="s">
        <v>2822</v>
      </c>
      <c r="F361" s="25" t="s">
        <v>2823</v>
      </c>
      <c r="G361" s="24" t="s">
        <v>2354</v>
      </c>
      <c r="H361" s="25" t="s">
        <v>2355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2390</v>
      </c>
      <c r="X361" s="25" t="s">
        <v>2391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2307</v>
      </c>
      <c r="AI361" s="24" t="s">
        <v>2307</v>
      </c>
      <c r="AJ361" s="24" t="s">
        <v>2824</v>
      </c>
      <c r="AK361" s="24" t="s">
        <v>2835</v>
      </c>
    </row>
    <row r="362" spans="1:37" ht="17.25" customHeight="1" x14ac:dyDescent="0.3">
      <c r="A362" s="24" t="s">
        <v>2836</v>
      </c>
      <c r="B362" s="24" t="s">
        <v>2068</v>
      </c>
      <c r="C362" s="24" t="s">
        <v>2350</v>
      </c>
      <c r="D362" s="25" t="s">
        <v>2351</v>
      </c>
      <c r="E362" s="24" t="s">
        <v>2822</v>
      </c>
      <c r="F362" s="25" t="s">
        <v>2823</v>
      </c>
      <c r="G362" s="24" t="s">
        <v>2354</v>
      </c>
      <c r="H362" s="25" t="s">
        <v>2355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2393</v>
      </c>
      <c r="X362" s="25" t="s">
        <v>2394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2307</v>
      </c>
      <c r="AI362" s="24" t="s">
        <v>2307</v>
      </c>
      <c r="AJ362" s="24" t="s">
        <v>2824</v>
      </c>
      <c r="AK362" s="24" t="s">
        <v>2836</v>
      </c>
    </row>
    <row r="363" spans="1:37" ht="17.25" customHeight="1" x14ac:dyDescent="0.3">
      <c r="A363" s="24" t="s">
        <v>2837</v>
      </c>
      <c r="B363" s="24" t="s">
        <v>2068</v>
      </c>
      <c r="C363" s="24" t="s">
        <v>2350</v>
      </c>
      <c r="D363" s="25" t="s">
        <v>2351</v>
      </c>
      <c r="E363" s="24" t="s">
        <v>2822</v>
      </c>
      <c r="F363" s="25" t="s">
        <v>2823</v>
      </c>
      <c r="G363" s="24" t="s">
        <v>2354</v>
      </c>
      <c r="H363" s="25" t="s">
        <v>2355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2396</v>
      </c>
      <c r="X363" s="25" t="s">
        <v>2397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2307</v>
      </c>
      <c r="AI363" s="24" t="s">
        <v>2307</v>
      </c>
      <c r="AJ363" s="24" t="s">
        <v>2824</v>
      </c>
      <c r="AK363" s="24" t="s">
        <v>2837</v>
      </c>
    </row>
    <row r="364" spans="1:37" ht="17.25" customHeight="1" x14ac:dyDescent="0.3">
      <c r="A364" s="24" t="s">
        <v>2838</v>
      </c>
      <c r="B364" s="24" t="s">
        <v>2068</v>
      </c>
      <c r="C364" s="24" t="s">
        <v>2350</v>
      </c>
      <c r="D364" s="25" t="s">
        <v>2351</v>
      </c>
      <c r="E364" s="24" t="s">
        <v>2822</v>
      </c>
      <c r="F364" s="25" t="s">
        <v>2823</v>
      </c>
      <c r="G364" s="24" t="s">
        <v>2354</v>
      </c>
      <c r="H364" s="25" t="s">
        <v>2355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2399</v>
      </c>
      <c r="X364" s="25" t="s">
        <v>2400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2307</v>
      </c>
      <c r="AI364" s="24" t="s">
        <v>2307</v>
      </c>
      <c r="AJ364" s="24" t="s">
        <v>2824</v>
      </c>
      <c r="AK364" s="24" t="s">
        <v>2838</v>
      </c>
    </row>
    <row r="365" spans="1:37" ht="17.25" customHeight="1" x14ac:dyDescent="0.3">
      <c r="A365" s="24" t="s">
        <v>2839</v>
      </c>
      <c r="B365" s="24" t="s">
        <v>2068</v>
      </c>
      <c r="C365" s="24" t="s">
        <v>2350</v>
      </c>
      <c r="D365" s="25" t="s">
        <v>2351</v>
      </c>
      <c r="E365" s="24" t="s">
        <v>2822</v>
      </c>
      <c r="F365" s="25" t="s">
        <v>2823</v>
      </c>
      <c r="G365" s="24" t="s">
        <v>2354</v>
      </c>
      <c r="H365" s="25" t="s">
        <v>2355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2402</v>
      </c>
      <c r="X365" s="25" t="s">
        <v>2403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2307</v>
      </c>
      <c r="AI365" s="24" t="s">
        <v>2307</v>
      </c>
      <c r="AJ365" s="24" t="s">
        <v>2824</v>
      </c>
      <c r="AK365" s="24" t="s">
        <v>2839</v>
      </c>
    </row>
    <row r="366" spans="1:37" ht="17.25" customHeight="1" x14ac:dyDescent="0.3">
      <c r="A366" s="24" t="s">
        <v>2840</v>
      </c>
      <c r="B366" s="24" t="s">
        <v>2068</v>
      </c>
      <c r="C366" s="24" t="s">
        <v>2350</v>
      </c>
      <c r="D366" s="25" t="s">
        <v>2351</v>
      </c>
      <c r="E366" s="24" t="s">
        <v>2822</v>
      </c>
      <c r="F366" s="25" t="s">
        <v>2823</v>
      </c>
      <c r="G366" s="24" t="s">
        <v>2405</v>
      </c>
      <c r="H366" s="25" t="s">
        <v>2406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2094</v>
      </c>
      <c r="T366" s="25" t="s">
        <v>2407</v>
      </c>
      <c r="U366" s="26"/>
      <c r="V366" s="27"/>
      <c r="W366" s="24" t="s">
        <v>2408</v>
      </c>
      <c r="X366" s="25" t="s">
        <v>2409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2307</v>
      </c>
      <c r="AI366" s="24" t="s">
        <v>2307</v>
      </c>
      <c r="AJ366" s="24" t="s">
        <v>2841</v>
      </c>
      <c r="AK366" s="24" t="s">
        <v>2840</v>
      </c>
    </row>
    <row r="367" spans="1:37" ht="17.25" customHeight="1" x14ac:dyDescent="0.3">
      <c r="A367" s="24" t="s">
        <v>2842</v>
      </c>
      <c r="B367" s="24" t="s">
        <v>2068</v>
      </c>
      <c r="C367" s="24" t="s">
        <v>2350</v>
      </c>
      <c r="D367" s="25" t="s">
        <v>2351</v>
      </c>
      <c r="E367" s="24" t="s">
        <v>2822</v>
      </c>
      <c r="F367" s="25" t="s">
        <v>2823</v>
      </c>
      <c r="G367" s="24" t="s">
        <v>2405</v>
      </c>
      <c r="H367" s="25" t="s">
        <v>2406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2094</v>
      </c>
      <c r="T367" s="25" t="s">
        <v>2407</v>
      </c>
      <c r="U367" s="26"/>
      <c r="V367" s="27"/>
      <c r="W367" s="24" t="s">
        <v>2356</v>
      </c>
      <c r="X367" s="25" t="s">
        <v>2357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2307</v>
      </c>
      <c r="AI367" s="24" t="s">
        <v>2307</v>
      </c>
      <c r="AJ367" s="24" t="s">
        <v>2841</v>
      </c>
      <c r="AK367" s="24" t="s">
        <v>2842</v>
      </c>
    </row>
    <row r="368" spans="1:37" ht="17.25" customHeight="1" x14ac:dyDescent="0.3">
      <c r="A368" s="24" t="s">
        <v>2843</v>
      </c>
      <c r="B368" s="24" t="s">
        <v>2068</v>
      </c>
      <c r="C368" s="24" t="s">
        <v>2350</v>
      </c>
      <c r="D368" s="25" t="s">
        <v>2351</v>
      </c>
      <c r="E368" s="24" t="s">
        <v>2822</v>
      </c>
      <c r="F368" s="25" t="s">
        <v>2823</v>
      </c>
      <c r="G368" s="24" t="s">
        <v>2405</v>
      </c>
      <c r="H368" s="25" t="s">
        <v>2406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2094</v>
      </c>
      <c r="T368" s="25" t="s">
        <v>2407</v>
      </c>
      <c r="U368" s="26"/>
      <c r="V368" s="27"/>
      <c r="W368" s="24" t="s">
        <v>2360</v>
      </c>
      <c r="X368" s="25" t="s">
        <v>2361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2307</v>
      </c>
      <c r="AI368" s="24" t="s">
        <v>2307</v>
      </c>
      <c r="AJ368" s="24" t="s">
        <v>2841</v>
      </c>
      <c r="AK368" s="24" t="s">
        <v>2843</v>
      </c>
    </row>
    <row r="369" spans="1:37" ht="17.25" customHeight="1" x14ac:dyDescent="0.3">
      <c r="A369" s="24" t="s">
        <v>2844</v>
      </c>
      <c r="B369" s="24" t="s">
        <v>2068</v>
      </c>
      <c r="C369" s="24" t="s">
        <v>2350</v>
      </c>
      <c r="D369" s="25" t="s">
        <v>2351</v>
      </c>
      <c r="E369" s="24" t="s">
        <v>2822</v>
      </c>
      <c r="F369" s="25" t="s">
        <v>2823</v>
      </c>
      <c r="G369" s="24" t="s">
        <v>2405</v>
      </c>
      <c r="H369" s="25" t="s">
        <v>2406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2094</v>
      </c>
      <c r="T369" s="25" t="s">
        <v>2407</v>
      </c>
      <c r="U369" s="26"/>
      <c r="V369" s="27"/>
      <c r="W369" s="24" t="s">
        <v>2363</v>
      </c>
      <c r="X369" s="25" t="s">
        <v>2364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2307</v>
      </c>
      <c r="AI369" s="24" t="s">
        <v>2307</v>
      </c>
      <c r="AJ369" s="24" t="s">
        <v>2841</v>
      </c>
      <c r="AK369" s="24" t="s">
        <v>2844</v>
      </c>
    </row>
    <row r="370" spans="1:37" ht="17.25" customHeight="1" x14ac:dyDescent="0.3">
      <c r="A370" s="24" t="s">
        <v>2845</v>
      </c>
      <c r="B370" s="24" t="s">
        <v>2068</v>
      </c>
      <c r="C370" s="24" t="s">
        <v>2350</v>
      </c>
      <c r="D370" s="25" t="s">
        <v>2351</v>
      </c>
      <c r="E370" s="24" t="s">
        <v>2822</v>
      </c>
      <c r="F370" s="25" t="s">
        <v>2823</v>
      </c>
      <c r="G370" s="24" t="s">
        <v>2405</v>
      </c>
      <c r="H370" s="25" t="s">
        <v>2406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2094</v>
      </c>
      <c r="T370" s="25" t="s">
        <v>2407</v>
      </c>
      <c r="U370" s="26"/>
      <c r="V370" s="27"/>
      <c r="W370" s="24" t="s">
        <v>2366</v>
      </c>
      <c r="X370" s="25" t="s">
        <v>2367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2307</v>
      </c>
      <c r="AI370" s="24" t="s">
        <v>2307</v>
      </c>
      <c r="AJ370" s="24" t="s">
        <v>2841</v>
      </c>
      <c r="AK370" s="24" t="s">
        <v>2845</v>
      </c>
    </row>
    <row r="371" spans="1:37" ht="17.25" customHeight="1" x14ac:dyDescent="0.3">
      <c r="A371" s="24" t="s">
        <v>2846</v>
      </c>
      <c r="B371" s="24" t="s">
        <v>2068</v>
      </c>
      <c r="C371" s="24" t="s">
        <v>2350</v>
      </c>
      <c r="D371" s="25" t="s">
        <v>2351</v>
      </c>
      <c r="E371" s="24" t="s">
        <v>2822</v>
      </c>
      <c r="F371" s="25" t="s">
        <v>2823</v>
      </c>
      <c r="G371" s="24" t="s">
        <v>2405</v>
      </c>
      <c r="H371" s="25" t="s">
        <v>2406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2094</v>
      </c>
      <c r="T371" s="25" t="s">
        <v>2407</v>
      </c>
      <c r="U371" s="26"/>
      <c r="V371" s="27"/>
      <c r="W371" s="24" t="s">
        <v>2369</v>
      </c>
      <c r="X371" s="25" t="s">
        <v>2370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2307</v>
      </c>
      <c r="AI371" s="24" t="s">
        <v>2307</v>
      </c>
      <c r="AJ371" s="24" t="s">
        <v>2841</v>
      </c>
      <c r="AK371" s="24" t="s">
        <v>2846</v>
      </c>
    </row>
    <row r="372" spans="1:37" ht="17.25" customHeight="1" x14ac:dyDescent="0.3">
      <c r="A372" s="24" t="s">
        <v>2847</v>
      </c>
      <c r="B372" s="24" t="s">
        <v>2068</v>
      </c>
      <c r="C372" s="24" t="s">
        <v>2350</v>
      </c>
      <c r="D372" s="25" t="s">
        <v>2351</v>
      </c>
      <c r="E372" s="24" t="s">
        <v>2822</v>
      </c>
      <c r="F372" s="25" t="s">
        <v>2823</v>
      </c>
      <c r="G372" s="24" t="s">
        <v>2417</v>
      </c>
      <c r="H372" s="25" t="s">
        <v>2418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2408</v>
      </c>
      <c r="X372" s="25" t="s">
        <v>2409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2307</v>
      </c>
      <c r="AI372" s="24" t="s">
        <v>2307</v>
      </c>
      <c r="AJ372" s="24" t="s">
        <v>2848</v>
      </c>
      <c r="AK372" s="24" t="s">
        <v>2847</v>
      </c>
    </row>
    <row r="373" spans="1:37" ht="17.25" customHeight="1" x14ac:dyDescent="0.3">
      <c r="A373" s="24" t="s">
        <v>2849</v>
      </c>
      <c r="B373" s="24" t="s">
        <v>2068</v>
      </c>
      <c r="C373" s="24" t="s">
        <v>2350</v>
      </c>
      <c r="D373" s="25" t="s">
        <v>2351</v>
      </c>
      <c r="E373" s="24" t="s">
        <v>2822</v>
      </c>
      <c r="F373" s="25" t="s">
        <v>2823</v>
      </c>
      <c r="G373" s="24" t="s">
        <v>2417</v>
      </c>
      <c r="H373" s="25" t="s">
        <v>2418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2356</v>
      </c>
      <c r="X373" s="25" t="s">
        <v>2357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2307</v>
      </c>
      <c r="AI373" s="24" t="s">
        <v>2307</v>
      </c>
      <c r="AJ373" s="24" t="s">
        <v>2848</v>
      </c>
      <c r="AK373" s="24" t="s">
        <v>2849</v>
      </c>
    </row>
    <row r="374" spans="1:37" ht="17.25" customHeight="1" x14ac:dyDescent="0.3">
      <c r="A374" s="24" t="s">
        <v>2850</v>
      </c>
      <c r="B374" s="24" t="s">
        <v>2068</v>
      </c>
      <c r="C374" s="24" t="s">
        <v>2350</v>
      </c>
      <c r="D374" s="25" t="s">
        <v>2351</v>
      </c>
      <c r="E374" s="24" t="s">
        <v>2822</v>
      </c>
      <c r="F374" s="25" t="s">
        <v>2823</v>
      </c>
      <c r="G374" s="24" t="s">
        <v>2417</v>
      </c>
      <c r="H374" s="25" t="s">
        <v>2418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2360</v>
      </c>
      <c r="X374" s="25" t="s">
        <v>2361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2307</v>
      </c>
      <c r="AI374" s="24" t="s">
        <v>2307</v>
      </c>
      <c r="AJ374" s="24" t="s">
        <v>2848</v>
      </c>
      <c r="AK374" s="24" t="s">
        <v>2850</v>
      </c>
    </row>
    <row r="375" spans="1:37" ht="17.25" customHeight="1" x14ac:dyDescent="0.3">
      <c r="A375" s="24" t="s">
        <v>2851</v>
      </c>
      <c r="B375" s="24" t="s">
        <v>2068</v>
      </c>
      <c r="C375" s="24" t="s">
        <v>2350</v>
      </c>
      <c r="D375" s="25" t="s">
        <v>2351</v>
      </c>
      <c r="E375" s="24" t="s">
        <v>2822</v>
      </c>
      <c r="F375" s="25" t="s">
        <v>2823</v>
      </c>
      <c r="G375" s="24" t="s">
        <v>2417</v>
      </c>
      <c r="H375" s="25" t="s">
        <v>2418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2363</v>
      </c>
      <c r="X375" s="25" t="s">
        <v>2364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2307</v>
      </c>
      <c r="AI375" s="24" t="s">
        <v>2307</v>
      </c>
      <c r="AJ375" s="24" t="s">
        <v>2848</v>
      </c>
      <c r="AK375" s="24" t="s">
        <v>2851</v>
      </c>
    </row>
    <row r="376" spans="1:37" ht="17.25" customHeight="1" x14ac:dyDescent="0.3">
      <c r="A376" s="24" t="s">
        <v>2852</v>
      </c>
      <c r="B376" s="24" t="s">
        <v>2068</v>
      </c>
      <c r="C376" s="24" t="s">
        <v>2350</v>
      </c>
      <c r="D376" s="25" t="s">
        <v>2351</v>
      </c>
      <c r="E376" s="24" t="s">
        <v>2822</v>
      </c>
      <c r="F376" s="25" t="s">
        <v>2823</v>
      </c>
      <c r="G376" s="24" t="s">
        <v>2417</v>
      </c>
      <c r="H376" s="25" t="s">
        <v>2418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2366</v>
      </c>
      <c r="X376" s="25" t="s">
        <v>2367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2307</v>
      </c>
      <c r="AI376" s="24" t="s">
        <v>2307</v>
      </c>
      <c r="AJ376" s="24" t="s">
        <v>2848</v>
      </c>
      <c r="AK376" s="24" t="s">
        <v>2852</v>
      </c>
    </row>
    <row r="377" spans="1:37" ht="17.25" customHeight="1" x14ac:dyDescent="0.3">
      <c r="A377" s="24" t="s">
        <v>2853</v>
      </c>
      <c r="B377" s="24" t="s">
        <v>2068</v>
      </c>
      <c r="C377" s="24" t="s">
        <v>2350</v>
      </c>
      <c r="D377" s="25" t="s">
        <v>2351</v>
      </c>
      <c r="E377" s="24" t="s">
        <v>2822</v>
      </c>
      <c r="F377" s="25" t="s">
        <v>2823</v>
      </c>
      <c r="G377" s="24" t="s">
        <v>2417</v>
      </c>
      <c r="H377" s="25" t="s">
        <v>2418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2369</v>
      </c>
      <c r="X377" s="25" t="s">
        <v>2370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2307</v>
      </c>
      <c r="AI377" s="24" t="s">
        <v>2307</v>
      </c>
      <c r="AJ377" s="24" t="s">
        <v>2848</v>
      </c>
      <c r="AK377" s="24" t="s">
        <v>2853</v>
      </c>
    </row>
    <row r="378" spans="1:37" ht="17.25" customHeight="1" x14ac:dyDescent="0.3">
      <c r="A378" s="24" t="s">
        <v>2854</v>
      </c>
      <c r="B378" s="24" t="s">
        <v>2068</v>
      </c>
      <c r="C378" s="24" t="s">
        <v>2350</v>
      </c>
      <c r="D378" s="25" t="s">
        <v>2351</v>
      </c>
      <c r="E378" s="24" t="s">
        <v>2822</v>
      </c>
      <c r="F378" s="25" t="s">
        <v>2823</v>
      </c>
      <c r="G378" s="24" t="s">
        <v>2426</v>
      </c>
      <c r="H378" s="25" t="s">
        <v>2427</v>
      </c>
      <c r="I378" s="26"/>
      <c r="J378" s="27"/>
      <c r="K378" s="24" t="s">
        <v>2081</v>
      </c>
      <c r="L378" s="25" t="s">
        <v>2428</v>
      </c>
      <c r="M378" s="24" t="s">
        <v>2081</v>
      </c>
      <c r="N378" s="25" t="s">
        <v>2429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2084</v>
      </c>
      <c r="AI378" s="24" t="s">
        <v>2084</v>
      </c>
      <c r="AJ378" s="24" t="s">
        <v>2855</v>
      </c>
      <c r="AK378" s="24" t="s">
        <v>2854</v>
      </c>
    </row>
    <row r="379" spans="1:37" ht="17.25" customHeight="1" x14ac:dyDescent="0.3">
      <c r="A379" s="24" t="s">
        <v>2856</v>
      </c>
      <c r="B379" s="24" t="s">
        <v>2068</v>
      </c>
      <c r="C379" s="24" t="s">
        <v>2350</v>
      </c>
      <c r="D379" s="25" t="s">
        <v>2351</v>
      </c>
      <c r="E379" s="24" t="s">
        <v>2822</v>
      </c>
      <c r="F379" s="25" t="s">
        <v>2823</v>
      </c>
      <c r="G379" s="24" t="s">
        <v>2426</v>
      </c>
      <c r="H379" s="25" t="s">
        <v>2427</v>
      </c>
      <c r="I379" s="26"/>
      <c r="J379" s="27"/>
      <c r="K379" s="24" t="s">
        <v>2087</v>
      </c>
      <c r="L379" s="25" t="s">
        <v>2432</v>
      </c>
      <c r="M379" s="24" t="s">
        <v>2081</v>
      </c>
      <c r="N379" s="25" t="s">
        <v>2429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2084</v>
      </c>
      <c r="AI379" s="24" t="s">
        <v>2084</v>
      </c>
      <c r="AJ379" s="24" t="s">
        <v>2855</v>
      </c>
      <c r="AK379" s="24" t="s">
        <v>2856</v>
      </c>
    </row>
    <row r="380" spans="1:37" ht="17.25" customHeight="1" x14ac:dyDescent="0.3">
      <c r="A380" s="24" t="s">
        <v>2857</v>
      </c>
      <c r="B380" s="24" t="s">
        <v>2068</v>
      </c>
      <c r="C380" s="24" t="s">
        <v>2350</v>
      </c>
      <c r="D380" s="25" t="s">
        <v>2351</v>
      </c>
      <c r="E380" s="24" t="s">
        <v>2822</v>
      </c>
      <c r="F380" s="25" t="s">
        <v>2823</v>
      </c>
      <c r="G380" s="24" t="s">
        <v>2426</v>
      </c>
      <c r="H380" s="25" t="s">
        <v>2427</v>
      </c>
      <c r="I380" s="26"/>
      <c r="J380" s="27"/>
      <c r="K380" s="24" t="s">
        <v>2090</v>
      </c>
      <c r="L380" s="25" t="s">
        <v>2434</v>
      </c>
      <c r="M380" s="24" t="s">
        <v>2081</v>
      </c>
      <c r="N380" s="25" t="s">
        <v>2429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2084</v>
      </c>
      <c r="AI380" s="24" t="s">
        <v>2084</v>
      </c>
      <c r="AJ380" s="24" t="s">
        <v>2855</v>
      </c>
      <c r="AK380" s="24" t="s">
        <v>2857</v>
      </c>
    </row>
    <row r="381" spans="1:37" ht="17.25" customHeight="1" x14ac:dyDescent="0.3">
      <c r="A381" s="24" t="s">
        <v>2858</v>
      </c>
      <c r="B381" s="24" t="s">
        <v>2068</v>
      </c>
      <c r="C381" s="24" t="s">
        <v>2350</v>
      </c>
      <c r="D381" s="25" t="s">
        <v>2351</v>
      </c>
      <c r="E381" s="24" t="s">
        <v>2822</v>
      </c>
      <c r="F381" s="25" t="s">
        <v>2823</v>
      </c>
      <c r="G381" s="24" t="s">
        <v>2426</v>
      </c>
      <c r="H381" s="25" t="s">
        <v>2427</v>
      </c>
      <c r="I381" s="26"/>
      <c r="J381" s="27"/>
      <c r="K381" s="24" t="s">
        <v>2081</v>
      </c>
      <c r="L381" s="25" t="s">
        <v>2428</v>
      </c>
      <c r="M381" s="24" t="s">
        <v>2087</v>
      </c>
      <c r="N381" s="25" t="s">
        <v>2436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2084</v>
      </c>
      <c r="AI381" s="24" t="s">
        <v>2084</v>
      </c>
      <c r="AJ381" s="24" t="s">
        <v>2855</v>
      </c>
      <c r="AK381" s="24" t="s">
        <v>2858</v>
      </c>
    </row>
    <row r="382" spans="1:37" ht="17.25" customHeight="1" x14ac:dyDescent="0.3">
      <c r="A382" s="24" t="s">
        <v>2859</v>
      </c>
      <c r="B382" s="24" t="s">
        <v>2068</v>
      </c>
      <c r="C382" s="24" t="s">
        <v>2350</v>
      </c>
      <c r="D382" s="25" t="s">
        <v>2351</v>
      </c>
      <c r="E382" s="24" t="s">
        <v>2822</v>
      </c>
      <c r="F382" s="25" t="s">
        <v>2823</v>
      </c>
      <c r="G382" s="24" t="s">
        <v>2426</v>
      </c>
      <c r="H382" s="25" t="s">
        <v>2427</v>
      </c>
      <c r="I382" s="26"/>
      <c r="J382" s="27"/>
      <c r="K382" s="24" t="s">
        <v>2087</v>
      </c>
      <c r="L382" s="25" t="s">
        <v>2432</v>
      </c>
      <c r="M382" s="24" t="s">
        <v>2087</v>
      </c>
      <c r="N382" s="25" t="s">
        <v>2436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2084</v>
      </c>
      <c r="AI382" s="24" t="s">
        <v>2084</v>
      </c>
      <c r="AJ382" s="24" t="s">
        <v>2855</v>
      </c>
      <c r="AK382" s="24" t="s">
        <v>2859</v>
      </c>
    </row>
    <row r="383" spans="1:37" ht="17.25" customHeight="1" x14ac:dyDescent="0.3">
      <c r="A383" s="24" t="s">
        <v>2860</v>
      </c>
      <c r="B383" s="24" t="s">
        <v>2068</v>
      </c>
      <c r="C383" s="24" t="s">
        <v>2350</v>
      </c>
      <c r="D383" s="25" t="s">
        <v>2351</v>
      </c>
      <c r="E383" s="24" t="s">
        <v>2822</v>
      </c>
      <c r="F383" s="25" t="s">
        <v>2823</v>
      </c>
      <c r="G383" s="24" t="s">
        <v>2426</v>
      </c>
      <c r="H383" s="25" t="s">
        <v>2427</v>
      </c>
      <c r="I383" s="26"/>
      <c r="J383" s="27"/>
      <c r="K383" s="24" t="s">
        <v>2090</v>
      </c>
      <c r="L383" s="25" t="s">
        <v>2434</v>
      </c>
      <c r="M383" s="24" t="s">
        <v>2087</v>
      </c>
      <c r="N383" s="25" t="s">
        <v>2436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2084</v>
      </c>
      <c r="AI383" s="24" t="s">
        <v>2084</v>
      </c>
      <c r="AJ383" s="24" t="s">
        <v>2855</v>
      </c>
      <c r="AK383" s="24" t="s">
        <v>2860</v>
      </c>
    </row>
    <row r="384" spans="1:37" ht="17.25" customHeight="1" x14ac:dyDescent="0.3">
      <c r="A384" s="24" t="s">
        <v>2861</v>
      </c>
      <c r="B384" s="24" t="s">
        <v>2068</v>
      </c>
      <c r="C384" s="24" t="s">
        <v>2350</v>
      </c>
      <c r="D384" s="25" t="s">
        <v>2351</v>
      </c>
      <c r="E384" s="24" t="s">
        <v>2822</v>
      </c>
      <c r="F384" s="25" t="s">
        <v>2823</v>
      </c>
      <c r="G384" s="24" t="s">
        <v>2426</v>
      </c>
      <c r="H384" s="25" t="s">
        <v>2427</v>
      </c>
      <c r="I384" s="26"/>
      <c r="J384" s="27"/>
      <c r="K384" s="24" t="s">
        <v>2081</v>
      </c>
      <c r="L384" s="25" t="s">
        <v>2428</v>
      </c>
      <c r="M384" s="24" t="s">
        <v>2090</v>
      </c>
      <c r="N384" s="25" t="s">
        <v>2440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2084</v>
      </c>
      <c r="AI384" s="24" t="s">
        <v>2084</v>
      </c>
      <c r="AJ384" s="24" t="s">
        <v>2855</v>
      </c>
      <c r="AK384" s="24" t="s">
        <v>2861</v>
      </c>
    </row>
    <row r="385" spans="1:37" ht="17.25" customHeight="1" x14ac:dyDescent="0.3">
      <c r="A385" s="24" t="s">
        <v>2862</v>
      </c>
      <c r="B385" s="24" t="s">
        <v>2068</v>
      </c>
      <c r="C385" s="24" t="s">
        <v>2350</v>
      </c>
      <c r="D385" s="25" t="s">
        <v>2351</v>
      </c>
      <c r="E385" s="24" t="s">
        <v>2822</v>
      </c>
      <c r="F385" s="25" t="s">
        <v>2823</v>
      </c>
      <c r="G385" s="24" t="s">
        <v>2426</v>
      </c>
      <c r="H385" s="25" t="s">
        <v>2427</v>
      </c>
      <c r="I385" s="26"/>
      <c r="J385" s="27"/>
      <c r="K385" s="24" t="s">
        <v>2087</v>
      </c>
      <c r="L385" s="25" t="s">
        <v>2432</v>
      </c>
      <c r="M385" s="24" t="s">
        <v>2090</v>
      </c>
      <c r="N385" s="25" t="s">
        <v>2440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2084</v>
      </c>
      <c r="AI385" s="24" t="s">
        <v>2084</v>
      </c>
      <c r="AJ385" s="24" t="s">
        <v>2855</v>
      </c>
      <c r="AK385" s="24" t="s">
        <v>2862</v>
      </c>
    </row>
    <row r="386" spans="1:37" ht="17.25" customHeight="1" x14ac:dyDescent="0.3">
      <c r="A386" s="24" t="s">
        <v>2863</v>
      </c>
      <c r="B386" s="24" t="s">
        <v>2068</v>
      </c>
      <c r="C386" s="24" t="s">
        <v>2350</v>
      </c>
      <c r="D386" s="25" t="s">
        <v>2351</v>
      </c>
      <c r="E386" s="24" t="s">
        <v>2822</v>
      </c>
      <c r="F386" s="25" t="s">
        <v>2823</v>
      </c>
      <c r="G386" s="24" t="s">
        <v>2426</v>
      </c>
      <c r="H386" s="25" t="s">
        <v>2427</v>
      </c>
      <c r="I386" s="26"/>
      <c r="J386" s="27"/>
      <c r="K386" s="24" t="s">
        <v>2090</v>
      </c>
      <c r="L386" s="25" t="s">
        <v>2434</v>
      </c>
      <c r="M386" s="24" t="s">
        <v>2090</v>
      </c>
      <c r="N386" s="25" t="s">
        <v>2440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2084</v>
      </c>
      <c r="AI386" s="24" t="s">
        <v>2084</v>
      </c>
      <c r="AJ386" s="24" t="s">
        <v>2855</v>
      </c>
      <c r="AK386" s="24" t="s">
        <v>2863</v>
      </c>
    </row>
    <row r="387" spans="1:37" ht="17.25" customHeight="1" x14ac:dyDescent="0.3">
      <c r="A387" s="24" t="s">
        <v>2864</v>
      </c>
      <c r="B387" s="24" t="s">
        <v>2068</v>
      </c>
      <c r="C387" s="24" t="s">
        <v>2350</v>
      </c>
      <c r="D387" s="25" t="s">
        <v>2351</v>
      </c>
      <c r="E387" s="24" t="s">
        <v>2822</v>
      </c>
      <c r="F387" s="25" t="s">
        <v>2823</v>
      </c>
      <c r="G387" s="24" t="s">
        <v>2426</v>
      </c>
      <c r="H387" s="25" t="s">
        <v>2427</v>
      </c>
      <c r="I387" s="26"/>
      <c r="J387" s="27"/>
      <c r="K387" s="24" t="s">
        <v>2081</v>
      </c>
      <c r="L387" s="25" t="s">
        <v>2428</v>
      </c>
      <c r="M387" s="24" t="s">
        <v>2094</v>
      </c>
      <c r="N387" s="25" t="s">
        <v>2444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2084</v>
      </c>
      <c r="AI387" s="24" t="s">
        <v>2084</v>
      </c>
      <c r="AJ387" s="24" t="s">
        <v>2855</v>
      </c>
      <c r="AK387" s="24" t="s">
        <v>2864</v>
      </c>
    </row>
    <row r="388" spans="1:37" ht="17.25" customHeight="1" x14ac:dyDescent="0.3">
      <c r="A388" s="24" t="s">
        <v>2865</v>
      </c>
      <c r="B388" s="24" t="s">
        <v>2068</v>
      </c>
      <c r="C388" s="24" t="s">
        <v>2350</v>
      </c>
      <c r="D388" s="25" t="s">
        <v>2351</v>
      </c>
      <c r="E388" s="24" t="s">
        <v>2822</v>
      </c>
      <c r="F388" s="25" t="s">
        <v>2823</v>
      </c>
      <c r="G388" s="24" t="s">
        <v>2426</v>
      </c>
      <c r="H388" s="25" t="s">
        <v>2427</v>
      </c>
      <c r="I388" s="26"/>
      <c r="J388" s="27"/>
      <c r="K388" s="24" t="s">
        <v>2087</v>
      </c>
      <c r="L388" s="25" t="s">
        <v>2432</v>
      </c>
      <c r="M388" s="24" t="s">
        <v>2094</v>
      </c>
      <c r="N388" s="25" t="s">
        <v>2444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2084</v>
      </c>
      <c r="AI388" s="24" t="s">
        <v>2084</v>
      </c>
      <c r="AJ388" s="24" t="s">
        <v>2855</v>
      </c>
      <c r="AK388" s="24" t="s">
        <v>2865</v>
      </c>
    </row>
    <row r="389" spans="1:37" ht="17.25" customHeight="1" x14ac:dyDescent="0.3">
      <c r="A389" s="24" t="s">
        <v>2866</v>
      </c>
      <c r="B389" s="24" t="s">
        <v>2068</v>
      </c>
      <c r="C389" s="24" t="s">
        <v>2350</v>
      </c>
      <c r="D389" s="25" t="s">
        <v>2351</v>
      </c>
      <c r="E389" s="24" t="s">
        <v>2822</v>
      </c>
      <c r="F389" s="25" t="s">
        <v>2823</v>
      </c>
      <c r="G389" s="24" t="s">
        <v>2426</v>
      </c>
      <c r="H389" s="25" t="s">
        <v>2427</v>
      </c>
      <c r="I389" s="26"/>
      <c r="J389" s="27"/>
      <c r="K389" s="24" t="s">
        <v>2090</v>
      </c>
      <c r="L389" s="25" t="s">
        <v>2434</v>
      </c>
      <c r="M389" s="24" t="s">
        <v>2094</v>
      </c>
      <c r="N389" s="25" t="s">
        <v>2444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2084</v>
      </c>
      <c r="AI389" s="24" t="s">
        <v>2084</v>
      </c>
      <c r="AJ389" s="24" t="s">
        <v>2855</v>
      </c>
      <c r="AK389" s="24" t="s">
        <v>2866</v>
      </c>
    </row>
    <row r="390" spans="1:37" ht="17.25" customHeight="1" x14ac:dyDescent="0.3">
      <c r="A390" s="24" t="s">
        <v>2867</v>
      </c>
      <c r="B390" s="24" t="s">
        <v>2068</v>
      </c>
      <c r="C390" s="24" t="s">
        <v>2350</v>
      </c>
      <c r="D390" s="25" t="s">
        <v>2351</v>
      </c>
      <c r="E390" s="24" t="s">
        <v>2822</v>
      </c>
      <c r="F390" s="25" t="s">
        <v>2823</v>
      </c>
      <c r="G390" s="24" t="s">
        <v>2426</v>
      </c>
      <c r="H390" s="25" t="s">
        <v>2427</v>
      </c>
      <c r="I390" s="26"/>
      <c r="J390" s="27"/>
      <c r="K390" s="24" t="s">
        <v>2081</v>
      </c>
      <c r="L390" s="25" t="s">
        <v>2428</v>
      </c>
      <c r="M390" s="24" t="s">
        <v>2097</v>
      </c>
      <c r="N390" s="25" t="s">
        <v>2448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2084</v>
      </c>
      <c r="AI390" s="24" t="s">
        <v>2084</v>
      </c>
      <c r="AJ390" s="24" t="s">
        <v>2855</v>
      </c>
      <c r="AK390" s="24" t="s">
        <v>2867</v>
      </c>
    </row>
    <row r="391" spans="1:37" ht="17.25" customHeight="1" x14ac:dyDescent="0.3">
      <c r="A391" s="24" t="s">
        <v>2868</v>
      </c>
      <c r="B391" s="24" t="s">
        <v>2068</v>
      </c>
      <c r="C391" s="24" t="s">
        <v>2350</v>
      </c>
      <c r="D391" s="25" t="s">
        <v>2351</v>
      </c>
      <c r="E391" s="24" t="s">
        <v>2822</v>
      </c>
      <c r="F391" s="25" t="s">
        <v>2823</v>
      </c>
      <c r="G391" s="24" t="s">
        <v>2426</v>
      </c>
      <c r="H391" s="25" t="s">
        <v>2427</v>
      </c>
      <c r="I391" s="26"/>
      <c r="J391" s="27"/>
      <c r="K391" s="24" t="s">
        <v>2087</v>
      </c>
      <c r="L391" s="25" t="s">
        <v>2432</v>
      </c>
      <c r="M391" s="24" t="s">
        <v>2097</v>
      </c>
      <c r="N391" s="25" t="s">
        <v>2448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2084</v>
      </c>
      <c r="AI391" s="24" t="s">
        <v>2084</v>
      </c>
      <c r="AJ391" s="24" t="s">
        <v>2855</v>
      </c>
      <c r="AK391" s="24" t="s">
        <v>2868</v>
      </c>
    </row>
    <row r="392" spans="1:37" ht="17.25" customHeight="1" x14ac:dyDescent="0.3">
      <c r="A392" s="24" t="s">
        <v>2869</v>
      </c>
      <c r="B392" s="24" t="s">
        <v>2068</v>
      </c>
      <c r="C392" s="24" t="s">
        <v>2350</v>
      </c>
      <c r="D392" s="25" t="s">
        <v>2351</v>
      </c>
      <c r="E392" s="24" t="s">
        <v>2822</v>
      </c>
      <c r="F392" s="25" t="s">
        <v>2823</v>
      </c>
      <c r="G392" s="24" t="s">
        <v>2426</v>
      </c>
      <c r="H392" s="25" t="s">
        <v>2427</v>
      </c>
      <c r="I392" s="26"/>
      <c r="J392" s="27"/>
      <c r="K392" s="24" t="s">
        <v>2090</v>
      </c>
      <c r="L392" s="25" t="s">
        <v>2434</v>
      </c>
      <c r="M392" s="24" t="s">
        <v>2097</v>
      </c>
      <c r="N392" s="25" t="s">
        <v>2448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2084</v>
      </c>
      <c r="AI392" s="24" t="s">
        <v>2084</v>
      </c>
      <c r="AJ392" s="24" t="s">
        <v>2855</v>
      </c>
      <c r="AK392" s="24" t="s">
        <v>2869</v>
      </c>
    </row>
    <row r="393" spans="1:37" ht="17.25" customHeight="1" x14ac:dyDescent="0.3">
      <c r="A393" s="24" t="s">
        <v>2870</v>
      </c>
      <c r="B393" s="24" t="s">
        <v>2068</v>
      </c>
      <c r="C393" s="24" t="s">
        <v>2350</v>
      </c>
      <c r="D393" s="25" t="s">
        <v>2351</v>
      </c>
      <c r="E393" s="24" t="s">
        <v>2822</v>
      </c>
      <c r="F393" s="25" t="s">
        <v>2823</v>
      </c>
      <c r="G393" s="24" t="s">
        <v>2470</v>
      </c>
      <c r="H393" s="25" t="s">
        <v>2471</v>
      </c>
      <c r="I393" s="26"/>
      <c r="J393" s="27"/>
      <c r="K393" s="24" t="s">
        <v>2081</v>
      </c>
      <c r="L393" s="25" t="s">
        <v>2428</v>
      </c>
      <c r="M393" s="24" t="s">
        <v>2100</v>
      </c>
      <c r="N393" s="25" t="s">
        <v>2472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2084</v>
      </c>
      <c r="AI393" s="24" t="s">
        <v>2084</v>
      </c>
      <c r="AJ393" s="24" t="s">
        <v>2871</v>
      </c>
      <c r="AK393" s="24" t="s">
        <v>2870</v>
      </c>
    </row>
    <row r="394" spans="1:37" ht="17.25" customHeight="1" x14ac:dyDescent="0.3">
      <c r="A394" s="24" t="s">
        <v>2872</v>
      </c>
      <c r="B394" s="24" t="s">
        <v>2068</v>
      </c>
      <c r="C394" s="24" t="s">
        <v>2350</v>
      </c>
      <c r="D394" s="25" t="s">
        <v>2351</v>
      </c>
      <c r="E394" s="24" t="s">
        <v>2822</v>
      </c>
      <c r="F394" s="25" t="s">
        <v>2823</v>
      </c>
      <c r="G394" s="24" t="s">
        <v>2470</v>
      </c>
      <c r="H394" s="25" t="s">
        <v>2471</v>
      </c>
      <c r="I394" s="26"/>
      <c r="J394" s="27"/>
      <c r="K394" s="24" t="s">
        <v>2087</v>
      </c>
      <c r="L394" s="25" t="s">
        <v>2432</v>
      </c>
      <c r="M394" s="24" t="s">
        <v>2100</v>
      </c>
      <c r="N394" s="25" t="s">
        <v>2472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2084</v>
      </c>
      <c r="AI394" s="24" t="s">
        <v>2084</v>
      </c>
      <c r="AJ394" s="24" t="s">
        <v>2871</v>
      </c>
      <c r="AK394" s="24" t="s">
        <v>2872</v>
      </c>
    </row>
    <row r="395" spans="1:37" ht="17.25" customHeight="1" x14ac:dyDescent="0.3">
      <c r="A395" s="24" t="s">
        <v>2873</v>
      </c>
      <c r="B395" s="24" t="s">
        <v>2068</v>
      </c>
      <c r="C395" s="24" t="s">
        <v>2350</v>
      </c>
      <c r="D395" s="25" t="s">
        <v>2351</v>
      </c>
      <c r="E395" s="24" t="s">
        <v>2822</v>
      </c>
      <c r="F395" s="25" t="s">
        <v>2823</v>
      </c>
      <c r="G395" s="24" t="s">
        <v>2470</v>
      </c>
      <c r="H395" s="25" t="s">
        <v>2471</v>
      </c>
      <c r="I395" s="26"/>
      <c r="J395" s="27"/>
      <c r="K395" s="24" t="s">
        <v>2090</v>
      </c>
      <c r="L395" s="25" t="s">
        <v>2434</v>
      </c>
      <c r="M395" s="24" t="s">
        <v>2100</v>
      </c>
      <c r="N395" s="25" t="s">
        <v>2472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2084</v>
      </c>
      <c r="AI395" s="24" t="s">
        <v>2084</v>
      </c>
      <c r="AJ395" s="24" t="s">
        <v>2871</v>
      </c>
      <c r="AK395" s="24" t="s">
        <v>2873</v>
      </c>
    </row>
    <row r="396" spans="1:37" ht="17.25" customHeight="1" x14ac:dyDescent="0.3">
      <c r="A396" s="24" t="s">
        <v>2874</v>
      </c>
      <c r="B396" s="24" t="s">
        <v>2068</v>
      </c>
      <c r="C396" s="24" t="s">
        <v>2350</v>
      </c>
      <c r="D396" s="25" t="s">
        <v>2351</v>
      </c>
      <c r="E396" s="24" t="s">
        <v>2822</v>
      </c>
      <c r="F396" s="25" t="s">
        <v>2823</v>
      </c>
      <c r="G396" s="24" t="s">
        <v>2470</v>
      </c>
      <c r="H396" s="25" t="s">
        <v>2471</v>
      </c>
      <c r="I396" s="26"/>
      <c r="J396" s="27"/>
      <c r="K396" s="24" t="s">
        <v>2081</v>
      </c>
      <c r="L396" s="25" t="s">
        <v>2428</v>
      </c>
      <c r="M396" s="24" t="s">
        <v>2121</v>
      </c>
      <c r="N396" s="25" t="s">
        <v>2477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2084</v>
      </c>
      <c r="AI396" s="24" t="s">
        <v>2084</v>
      </c>
      <c r="AJ396" s="24" t="s">
        <v>2871</v>
      </c>
      <c r="AK396" s="24" t="s">
        <v>2874</v>
      </c>
    </row>
    <row r="397" spans="1:37" ht="17.25" customHeight="1" x14ac:dyDescent="0.3">
      <c r="A397" s="24" t="s">
        <v>2875</v>
      </c>
      <c r="B397" s="24" t="s">
        <v>2068</v>
      </c>
      <c r="C397" s="24" t="s">
        <v>2350</v>
      </c>
      <c r="D397" s="25" t="s">
        <v>2351</v>
      </c>
      <c r="E397" s="24" t="s">
        <v>2822</v>
      </c>
      <c r="F397" s="25" t="s">
        <v>2823</v>
      </c>
      <c r="G397" s="24" t="s">
        <v>2470</v>
      </c>
      <c r="H397" s="25" t="s">
        <v>2471</v>
      </c>
      <c r="I397" s="26"/>
      <c r="J397" s="27"/>
      <c r="K397" s="24" t="s">
        <v>2087</v>
      </c>
      <c r="L397" s="25" t="s">
        <v>2432</v>
      </c>
      <c r="M397" s="24" t="s">
        <v>2121</v>
      </c>
      <c r="N397" s="25" t="s">
        <v>2477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2084</v>
      </c>
      <c r="AI397" s="24" t="s">
        <v>2084</v>
      </c>
      <c r="AJ397" s="24" t="s">
        <v>2871</v>
      </c>
      <c r="AK397" s="24" t="s">
        <v>2875</v>
      </c>
    </row>
    <row r="398" spans="1:37" ht="17.25" customHeight="1" x14ac:dyDescent="0.3">
      <c r="A398" s="24" t="s">
        <v>2876</v>
      </c>
      <c r="B398" s="24" t="s">
        <v>2068</v>
      </c>
      <c r="C398" s="24" t="s">
        <v>2350</v>
      </c>
      <c r="D398" s="25" t="s">
        <v>2351</v>
      </c>
      <c r="E398" s="24" t="s">
        <v>2822</v>
      </c>
      <c r="F398" s="25" t="s">
        <v>2823</v>
      </c>
      <c r="G398" s="24" t="s">
        <v>2470</v>
      </c>
      <c r="H398" s="25" t="s">
        <v>2471</v>
      </c>
      <c r="I398" s="26"/>
      <c r="J398" s="27"/>
      <c r="K398" s="24" t="s">
        <v>2090</v>
      </c>
      <c r="L398" s="25" t="s">
        <v>2434</v>
      </c>
      <c r="M398" s="24" t="s">
        <v>2121</v>
      </c>
      <c r="N398" s="25" t="s">
        <v>2477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2084</v>
      </c>
      <c r="AI398" s="24" t="s">
        <v>2084</v>
      </c>
      <c r="AJ398" s="24" t="s">
        <v>2871</v>
      </c>
      <c r="AK398" s="24" t="s">
        <v>2876</v>
      </c>
    </row>
    <row r="399" spans="1:37" ht="17.25" customHeight="1" x14ac:dyDescent="0.3">
      <c r="A399" s="24" t="s">
        <v>2877</v>
      </c>
      <c r="B399" s="24" t="s">
        <v>2068</v>
      </c>
      <c r="C399" s="24" t="s">
        <v>2350</v>
      </c>
      <c r="D399" s="25" t="s">
        <v>2351</v>
      </c>
      <c r="E399" s="24" t="s">
        <v>2822</v>
      </c>
      <c r="F399" s="25" t="s">
        <v>2823</v>
      </c>
      <c r="G399" s="24" t="s">
        <v>2470</v>
      </c>
      <c r="H399" s="25" t="s">
        <v>2471</v>
      </c>
      <c r="I399" s="26"/>
      <c r="J399" s="27"/>
      <c r="K399" s="24" t="s">
        <v>2081</v>
      </c>
      <c r="L399" s="25" t="s">
        <v>2428</v>
      </c>
      <c r="M399" s="24" t="s">
        <v>2125</v>
      </c>
      <c r="N399" s="25" t="s">
        <v>2481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2084</v>
      </c>
      <c r="AI399" s="24" t="s">
        <v>2084</v>
      </c>
      <c r="AJ399" s="24" t="s">
        <v>2871</v>
      </c>
      <c r="AK399" s="24" t="s">
        <v>2877</v>
      </c>
    </row>
    <row r="400" spans="1:37" ht="17.25" customHeight="1" x14ac:dyDescent="0.3">
      <c r="A400" s="24" t="s">
        <v>2878</v>
      </c>
      <c r="B400" s="24" t="s">
        <v>2068</v>
      </c>
      <c r="C400" s="24" t="s">
        <v>2350</v>
      </c>
      <c r="D400" s="25" t="s">
        <v>2351</v>
      </c>
      <c r="E400" s="24" t="s">
        <v>2822</v>
      </c>
      <c r="F400" s="25" t="s">
        <v>2823</v>
      </c>
      <c r="G400" s="24" t="s">
        <v>2470</v>
      </c>
      <c r="H400" s="25" t="s">
        <v>2471</v>
      </c>
      <c r="I400" s="26"/>
      <c r="J400" s="27"/>
      <c r="K400" s="24" t="s">
        <v>2087</v>
      </c>
      <c r="L400" s="25" t="s">
        <v>2432</v>
      </c>
      <c r="M400" s="24" t="s">
        <v>2125</v>
      </c>
      <c r="N400" s="25" t="s">
        <v>2481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2084</v>
      </c>
      <c r="AI400" s="24" t="s">
        <v>2084</v>
      </c>
      <c r="AJ400" s="24" t="s">
        <v>2871</v>
      </c>
      <c r="AK400" s="24" t="s">
        <v>2878</v>
      </c>
    </row>
    <row r="401" spans="1:37" ht="17.25" customHeight="1" x14ac:dyDescent="0.3">
      <c r="A401" s="24" t="s">
        <v>2879</v>
      </c>
      <c r="B401" s="24" t="s">
        <v>2068</v>
      </c>
      <c r="C401" s="24" t="s">
        <v>2350</v>
      </c>
      <c r="D401" s="25" t="s">
        <v>2351</v>
      </c>
      <c r="E401" s="24" t="s">
        <v>2822</v>
      </c>
      <c r="F401" s="25" t="s">
        <v>2823</v>
      </c>
      <c r="G401" s="24" t="s">
        <v>2470</v>
      </c>
      <c r="H401" s="25" t="s">
        <v>2471</v>
      </c>
      <c r="I401" s="26"/>
      <c r="J401" s="27"/>
      <c r="K401" s="24" t="s">
        <v>2090</v>
      </c>
      <c r="L401" s="25" t="s">
        <v>2434</v>
      </c>
      <c r="M401" s="24" t="s">
        <v>2125</v>
      </c>
      <c r="N401" s="25" t="s">
        <v>2481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2084</v>
      </c>
      <c r="AI401" s="24" t="s">
        <v>2084</v>
      </c>
      <c r="AJ401" s="24" t="s">
        <v>2871</v>
      </c>
      <c r="AK401" s="24" t="s">
        <v>2879</v>
      </c>
    </row>
    <row r="402" spans="1:37" ht="17.25" customHeight="1" x14ac:dyDescent="0.3">
      <c r="A402" s="24" t="s">
        <v>2880</v>
      </c>
      <c r="B402" s="24" t="s">
        <v>2068</v>
      </c>
      <c r="C402" s="24" t="s">
        <v>2350</v>
      </c>
      <c r="D402" s="25" t="s">
        <v>2351</v>
      </c>
      <c r="E402" s="24" t="s">
        <v>2822</v>
      </c>
      <c r="F402" s="25" t="s">
        <v>2823</v>
      </c>
      <c r="G402" s="24" t="s">
        <v>2485</v>
      </c>
      <c r="H402" s="25" t="s">
        <v>2486</v>
      </c>
      <c r="I402" s="24" t="s">
        <v>2487</v>
      </c>
      <c r="J402" s="25" t="s">
        <v>2488</v>
      </c>
      <c r="K402" s="26"/>
      <c r="L402" s="27"/>
      <c r="M402" s="26"/>
      <c r="N402" s="27"/>
      <c r="O402" s="26"/>
      <c r="P402" s="27"/>
      <c r="Q402" s="26"/>
      <c r="R402" s="27"/>
      <c r="S402" s="24" t="s">
        <v>2097</v>
      </c>
      <c r="T402" s="25" t="s">
        <v>2489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2146</v>
      </c>
      <c r="AI402" s="24" t="s">
        <v>2146</v>
      </c>
      <c r="AJ402" s="24" t="s">
        <v>2881</v>
      </c>
      <c r="AK402" s="24" t="s">
        <v>2880</v>
      </c>
    </row>
    <row r="403" spans="1:37" ht="17.25" customHeight="1" x14ac:dyDescent="0.3">
      <c r="A403" s="24" t="s">
        <v>2882</v>
      </c>
      <c r="B403" s="24" t="s">
        <v>2068</v>
      </c>
      <c r="C403" s="24" t="s">
        <v>2350</v>
      </c>
      <c r="D403" s="25" t="s">
        <v>2351</v>
      </c>
      <c r="E403" s="24" t="s">
        <v>2822</v>
      </c>
      <c r="F403" s="25" t="s">
        <v>2823</v>
      </c>
      <c r="G403" s="24" t="s">
        <v>2485</v>
      </c>
      <c r="H403" s="25" t="s">
        <v>2486</v>
      </c>
      <c r="I403" s="24" t="s">
        <v>2492</v>
      </c>
      <c r="J403" s="25" t="s">
        <v>2493</v>
      </c>
      <c r="K403" s="26"/>
      <c r="L403" s="27"/>
      <c r="M403" s="26"/>
      <c r="N403" s="27"/>
      <c r="O403" s="26"/>
      <c r="P403" s="27"/>
      <c r="Q403" s="26"/>
      <c r="R403" s="27"/>
      <c r="S403" s="24" t="s">
        <v>2097</v>
      </c>
      <c r="T403" s="25" t="s">
        <v>2489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2146</v>
      </c>
      <c r="AI403" s="24" t="s">
        <v>2146</v>
      </c>
      <c r="AJ403" s="24" t="s">
        <v>2881</v>
      </c>
      <c r="AK403" s="24" t="s">
        <v>2882</v>
      </c>
    </row>
    <row r="404" spans="1:37" ht="17.25" customHeight="1" x14ac:dyDescent="0.3">
      <c r="A404" s="24" t="s">
        <v>2883</v>
      </c>
      <c r="B404" s="24" t="s">
        <v>2068</v>
      </c>
      <c r="C404" s="24" t="s">
        <v>2350</v>
      </c>
      <c r="D404" s="25" t="s">
        <v>2351</v>
      </c>
      <c r="E404" s="24" t="s">
        <v>2822</v>
      </c>
      <c r="F404" s="25" t="s">
        <v>2823</v>
      </c>
      <c r="G404" s="24" t="s">
        <v>2495</v>
      </c>
      <c r="H404" s="25" t="s">
        <v>2496</v>
      </c>
      <c r="I404" s="24" t="s">
        <v>2487</v>
      </c>
      <c r="J404" s="25" t="s">
        <v>2488</v>
      </c>
      <c r="K404" s="26"/>
      <c r="L404" s="27"/>
      <c r="M404" s="26"/>
      <c r="N404" s="27"/>
      <c r="O404" s="26"/>
      <c r="P404" s="27"/>
      <c r="Q404" s="26"/>
      <c r="R404" s="27"/>
      <c r="S404" s="24" t="s">
        <v>2097</v>
      </c>
      <c r="T404" s="25" t="s">
        <v>2489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2146</v>
      </c>
      <c r="AI404" s="24" t="s">
        <v>2146</v>
      </c>
      <c r="AJ404" s="24" t="s">
        <v>2884</v>
      </c>
      <c r="AK404" s="24" t="s">
        <v>2883</v>
      </c>
    </row>
    <row r="405" spans="1:37" ht="17.25" customHeight="1" x14ac:dyDescent="0.3">
      <c r="A405" s="24" t="s">
        <v>2885</v>
      </c>
      <c r="B405" s="24" t="s">
        <v>2068</v>
      </c>
      <c r="C405" s="24" t="s">
        <v>2350</v>
      </c>
      <c r="D405" s="25" t="s">
        <v>2351</v>
      </c>
      <c r="E405" s="24" t="s">
        <v>2822</v>
      </c>
      <c r="F405" s="25" t="s">
        <v>2823</v>
      </c>
      <c r="G405" s="24" t="s">
        <v>2495</v>
      </c>
      <c r="H405" s="25" t="s">
        <v>2496</v>
      </c>
      <c r="I405" s="24" t="s">
        <v>2492</v>
      </c>
      <c r="J405" s="25" t="s">
        <v>2493</v>
      </c>
      <c r="K405" s="26"/>
      <c r="L405" s="27"/>
      <c r="M405" s="26"/>
      <c r="N405" s="27"/>
      <c r="O405" s="26"/>
      <c r="P405" s="27"/>
      <c r="Q405" s="26"/>
      <c r="R405" s="27"/>
      <c r="S405" s="24" t="s">
        <v>2097</v>
      </c>
      <c r="T405" s="25" t="s">
        <v>2489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2146</v>
      </c>
      <c r="AI405" s="24" t="s">
        <v>2146</v>
      </c>
      <c r="AJ405" s="24" t="s">
        <v>2884</v>
      </c>
      <c r="AK405" s="24" t="s">
        <v>2885</v>
      </c>
    </row>
    <row r="406" spans="1:37" ht="17.25" customHeight="1" x14ac:dyDescent="0.3">
      <c r="A406" s="24" t="s">
        <v>2886</v>
      </c>
      <c r="B406" s="24" t="s">
        <v>2068</v>
      </c>
      <c r="C406" s="24" t="s">
        <v>2350</v>
      </c>
      <c r="D406" s="25" t="s">
        <v>2351</v>
      </c>
      <c r="E406" s="24" t="s">
        <v>2822</v>
      </c>
      <c r="F406" s="25" t="s">
        <v>2823</v>
      </c>
      <c r="G406" s="24" t="s">
        <v>2500</v>
      </c>
      <c r="H406" s="25" t="s">
        <v>2501</v>
      </c>
      <c r="I406" s="24" t="s">
        <v>2502</v>
      </c>
      <c r="J406" s="25" t="s">
        <v>2503</v>
      </c>
      <c r="K406" s="26"/>
      <c r="L406" s="27"/>
      <c r="M406" s="24" t="s">
        <v>2130</v>
      </c>
      <c r="N406" s="25" t="s">
        <v>2504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2505</v>
      </c>
      <c r="AI406" s="24" t="s">
        <v>2505</v>
      </c>
      <c r="AJ406" s="24" t="s">
        <v>2887</v>
      </c>
      <c r="AK406" s="24" t="s">
        <v>2886</v>
      </c>
    </row>
    <row r="407" spans="1:37" ht="17.25" customHeight="1" x14ac:dyDescent="0.3">
      <c r="A407" s="24" t="s">
        <v>2888</v>
      </c>
      <c r="B407" s="24" t="s">
        <v>2068</v>
      </c>
      <c r="C407" s="24" t="s">
        <v>2350</v>
      </c>
      <c r="D407" s="25" t="s">
        <v>2351</v>
      </c>
      <c r="E407" s="24" t="s">
        <v>2822</v>
      </c>
      <c r="F407" s="25" t="s">
        <v>2823</v>
      </c>
      <c r="G407" s="24" t="s">
        <v>2500</v>
      </c>
      <c r="H407" s="25" t="s">
        <v>2501</v>
      </c>
      <c r="I407" s="24" t="s">
        <v>2502</v>
      </c>
      <c r="J407" s="25" t="s">
        <v>2503</v>
      </c>
      <c r="K407" s="26"/>
      <c r="L407" s="27"/>
      <c r="M407" s="24" t="s">
        <v>2138</v>
      </c>
      <c r="N407" s="25" t="s">
        <v>2508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2505</v>
      </c>
      <c r="AI407" s="24" t="s">
        <v>2505</v>
      </c>
      <c r="AJ407" s="24" t="s">
        <v>2887</v>
      </c>
      <c r="AK407" s="24" t="s">
        <v>2888</v>
      </c>
    </row>
    <row r="408" spans="1:37" ht="17.25" customHeight="1" x14ac:dyDescent="0.3">
      <c r="A408" s="24" t="s">
        <v>2889</v>
      </c>
      <c r="B408" s="24" t="s">
        <v>2068</v>
      </c>
      <c r="C408" s="24" t="s">
        <v>2350</v>
      </c>
      <c r="D408" s="25" t="s">
        <v>2351</v>
      </c>
      <c r="E408" s="24" t="s">
        <v>2822</v>
      </c>
      <c r="F408" s="25" t="s">
        <v>2823</v>
      </c>
      <c r="G408" s="24" t="s">
        <v>2500</v>
      </c>
      <c r="H408" s="25" t="s">
        <v>2501</v>
      </c>
      <c r="I408" s="24" t="s">
        <v>2502</v>
      </c>
      <c r="J408" s="25" t="s">
        <v>2503</v>
      </c>
      <c r="K408" s="26"/>
      <c r="L408" s="27"/>
      <c r="M408" s="24" t="s">
        <v>2202</v>
      </c>
      <c r="N408" s="25" t="s">
        <v>2510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2505</v>
      </c>
      <c r="AI408" s="24" t="s">
        <v>2505</v>
      </c>
      <c r="AJ408" s="24" t="s">
        <v>2887</v>
      </c>
      <c r="AK408" s="24" t="s">
        <v>2889</v>
      </c>
    </row>
    <row r="409" spans="1:37" ht="17.25" customHeight="1" x14ac:dyDescent="0.3">
      <c r="A409" s="24" t="s">
        <v>2890</v>
      </c>
      <c r="B409" s="24" t="s">
        <v>2068</v>
      </c>
      <c r="C409" s="24" t="s">
        <v>2350</v>
      </c>
      <c r="D409" s="25" t="s">
        <v>2351</v>
      </c>
      <c r="E409" s="24" t="s">
        <v>2822</v>
      </c>
      <c r="F409" s="25" t="s">
        <v>2823</v>
      </c>
      <c r="G409" s="24" t="s">
        <v>2500</v>
      </c>
      <c r="H409" s="25" t="s">
        <v>2501</v>
      </c>
      <c r="I409" s="24" t="s">
        <v>2502</v>
      </c>
      <c r="J409" s="25" t="s">
        <v>2503</v>
      </c>
      <c r="K409" s="26"/>
      <c r="L409" s="27"/>
      <c r="M409" s="24" t="s">
        <v>2210</v>
      </c>
      <c r="N409" s="25" t="s">
        <v>2512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2505</v>
      </c>
      <c r="AI409" s="24" t="s">
        <v>2505</v>
      </c>
      <c r="AJ409" s="24" t="s">
        <v>2887</v>
      </c>
      <c r="AK409" s="24" t="s">
        <v>2890</v>
      </c>
    </row>
    <row r="410" spans="1:37" ht="17.25" customHeight="1" x14ac:dyDescent="0.3">
      <c r="A410" s="24" t="s">
        <v>2891</v>
      </c>
      <c r="B410" s="24" t="s">
        <v>2068</v>
      </c>
      <c r="C410" s="24" t="s">
        <v>2350</v>
      </c>
      <c r="D410" s="25" t="s">
        <v>2351</v>
      </c>
      <c r="E410" s="24" t="s">
        <v>2822</v>
      </c>
      <c r="F410" s="25" t="s">
        <v>2823</v>
      </c>
      <c r="G410" s="24" t="s">
        <v>2500</v>
      </c>
      <c r="H410" s="25" t="s">
        <v>2501</v>
      </c>
      <c r="I410" s="24" t="s">
        <v>2514</v>
      </c>
      <c r="J410" s="25" t="s">
        <v>2515</v>
      </c>
      <c r="K410" s="26"/>
      <c r="L410" s="27"/>
      <c r="M410" s="24" t="s">
        <v>2130</v>
      </c>
      <c r="N410" s="25" t="s">
        <v>2504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2505</v>
      </c>
      <c r="AI410" s="24" t="s">
        <v>2505</v>
      </c>
      <c r="AJ410" s="24" t="s">
        <v>2887</v>
      </c>
      <c r="AK410" s="24" t="s">
        <v>2891</v>
      </c>
    </row>
    <row r="411" spans="1:37" ht="17.25" customHeight="1" x14ac:dyDescent="0.3">
      <c r="A411" s="24" t="s">
        <v>2892</v>
      </c>
      <c r="B411" s="24" t="s">
        <v>2068</v>
      </c>
      <c r="C411" s="24" t="s">
        <v>2350</v>
      </c>
      <c r="D411" s="25" t="s">
        <v>2351</v>
      </c>
      <c r="E411" s="24" t="s">
        <v>2822</v>
      </c>
      <c r="F411" s="25" t="s">
        <v>2823</v>
      </c>
      <c r="G411" s="24" t="s">
        <v>2500</v>
      </c>
      <c r="H411" s="25" t="s">
        <v>2501</v>
      </c>
      <c r="I411" s="24" t="s">
        <v>2514</v>
      </c>
      <c r="J411" s="25" t="s">
        <v>2515</v>
      </c>
      <c r="K411" s="26"/>
      <c r="L411" s="27"/>
      <c r="M411" s="24" t="s">
        <v>2138</v>
      </c>
      <c r="N411" s="25" t="s">
        <v>2508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2505</v>
      </c>
      <c r="AI411" s="24" t="s">
        <v>2505</v>
      </c>
      <c r="AJ411" s="24" t="s">
        <v>2887</v>
      </c>
      <c r="AK411" s="24" t="s">
        <v>2892</v>
      </c>
    </row>
    <row r="412" spans="1:37" ht="17.25" customHeight="1" x14ac:dyDescent="0.3">
      <c r="A412" s="24" t="s">
        <v>2893</v>
      </c>
      <c r="B412" s="24" t="s">
        <v>2068</v>
      </c>
      <c r="C412" s="24" t="s">
        <v>2350</v>
      </c>
      <c r="D412" s="25" t="s">
        <v>2351</v>
      </c>
      <c r="E412" s="24" t="s">
        <v>2822</v>
      </c>
      <c r="F412" s="25" t="s">
        <v>2823</v>
      </c>
      <c r="G412" s="24" t="s">
        <v>2500</v>
      </c>
      <c r="H412" s="25" t="s">
        <v>2501</v>
      </c>
      <c r="I412" s="24" t="s">
        <v>2514</v>
      </c>
      <c r="J412" s="25" t="s">
        <v>2515</v>
      </c>
      <c r="K412" s="26"/>
      <c r="L412" s="27"/>
      <c r="M412" s="24" t="s">
        <v>2202</v>
      </c>
      <c r="N412" s="25" t="s">
        <v>2510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2505</v>
      </c>
      <c r="AI412" s="24" t="s">
        <v>2505</v>
      </c>
      <c r="AJ412" s="24" t="s">
        <v>2887</v>
      </c>
      <c r="AK412" s="24" t="s">
        <v>2893</v>
      </c>
    </row>
    <row r="413" spans="1:37" ht="17.25" customHeight="1" x14ac:dyDescent="0.3">
      <c r="A413" s="24" t="s">
        <v>2894</v>
      </c>
      <c r="B413" s="24" t="s">
        <v>2068</v>
      </c>
      <c r="C413" s="24" t="s">
        <v>2350</v>
      </c>
      <c r="D413" s="25" t="s">
        <v>2351</v>
      </c>
      <c r="E413" s="24" t="s">
        <v>2822</v>
      </c>
      <c r="F413" s="25" t="s">
        <v>2823</v>
      </c>
      <c r="G413" s="24" t="s">
        <v>2500</v>
      </c>
      <c r="H413" s="25" t="s">
        <v>2501</v>
      </c>
      <c r="I413" s="24" t="s">
        <v>2514</v>
      </c>
      <c r="J413" s="25" t="s">
        <v>2515</v>
      </c>
      <c r="K413" s="26"/>
      <c r="L413" s="27"/>
      <c r="M413" s="24" t="s">
        <v>2210</v>
      </c>
      <c r="N413" s="25" t="s">
        <v>2512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2505</v>
      </c>
      <c r="AI413" s="24" t="s">
        <v>2505</v>
      </c>
      <c r="AJ413" s="24" t="s">
        <v>2887</v>
      </c>
      <c r="AK413" s="24" t="s">
        <v>2894</v>
      </c>
    </row>
    <row r="414" spans="1:37" ht="17.25" customHeight="1" x14ac:dyDescent="0.3">
      <c r="A414" s="24" t="s">
        <v>2895</v>
      </c>
      <c r="B414" s="24" t="s">
        <v>2068</v>
      </c>
      <c r="C414" s="24" t="s">
        <v>2350</v>
      </c>
      <c r="D414" s="25" t="s">
        <v>2351</v>
      </c>
      <c r="E414" s="24" t="s">
        <v>2822</v>
      </c>
      <c r="F414" s="25" t="s">
        <v>2823</v>
      </c>
      <c r="G414" s="24" t="s">
        <v>2569</v>
      </c>
      <c r="H414" s="25" t="s">
        <v>2570</v>
      </c>
      <c r="I414" s="24" t="s">
        <v>2571</v>
      </c>
      <c r="J414" s="25" t="s">
        <v>2572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2573</v>
      </c>
      <c r="AA414" s="28"/>
      <c r="AB414" s="28"/>
      <c r="AC414" s="28"/>
      <c r="AD414" s="28"/>
      <c r="AE414" s="28"/>
      <c r="AF414" s="28"/>
      <c r="AG414" s="28"/>
      <c r="AH414" s="24" t="s">
        <v>2207</v>
      </c>
      <c r="AI414" s="24" t="s">
        <v>2207</v>
      </c>
      <c r="AJ414" s="24" t="s">
        <v>2896</v>
      </c>
      <c r="AK414" s="24" t="s">
        <v>2895</v>
      </c>
    </row>
    <row r="415" spans="1:37" ht="17.25" customHeight="1" x14ac:dyDescent="0.3">
      <c r="A415" s="24" t="s">
        <v>2897</v>
      </c>
      <c r="B415" s="24" t="s">
        <v>2068</v>
      </c>
      <c r="C415" s="24" t="s">
        <v>2350</v>
      </c>
      <c r="D415" s="25" t="s">
        <v>2351</v>
      </c>
      <c r="E415" s="24" t="s">
        <v>2822</v>
      </c>
      <c r="F415" s="25" t="s">
        <v>2823</v>
      </c>
      <c r="G415" s="24" t="s">
        <v>2569</v>
      </c>
      <c r="H415" s="25" t="s">
        <v>2570</v>
      </c>
      <c r="I415" s="24" t="s">
        <v>2576</v>
      </c>
      <c r="J415" s="25" t="s">
        <v>2577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2573</v>
      </c>
      <c r="AA415" s="28"/>
      <c r="AB415" s="28"/>
      <c r="AC415" s="28"/>
      <c r="AD415" s="28"/>
      <c r="AE415" s="28"/>
      <c r="AF415" s="28"/>
      <c r="AG415" s="28"/>
      <c r="AH415" s="24" t="s">
        <v>2207</v>
      </c>
      <c r="AI415" s="24" t="s">
        <v>2207</v>
      </c>
      <c r="AJ415" s="24" t="s">
        <v>2896</v>
      </c>
      <c r="AK415" s="24" t="s">
        <v>2897</v>
      </c>
    </row>
    <row r="416" spans="1:37" ht="17.25" customHeight="1" x14ac:dyDescent="0.3">
      <c r="A416" s="24" t="s">
        <v>2898</v>
      </c>
      <c r="B416" s="24" t="s">
        <v>2068</v>
      </c>
      <c r="C416" s="24" t="s">
        <v>2350</v>
      </c>
      <c r="D416" s="25" t="s">
        <v>2351</v>
      </c>
      <c r="E416" s="24" t="s">
        <v>2822</v>
      </c>
      <c r="F416" s="25" t="s">
        <v>2823</v>
      </c>
      <c r="G416" s="24" t="s">
        <v>2569</v>
      </c>
      <c r="H416" s="25" t="s">
        <v>2570</v>
      </c>
      <c r="I416" s="24" t="s">
        <v>2579</v>
      </c>
      <c r="J416" s="25" t="s">
        <v>2580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2573</v>
      </c>
      <c r="AA416" s="28"/>
      <c r="AB416" s="28"/>
      <c r="AC416" s="28"/>
      <c r="AD416" s="28"/>
      <c r="AE416" s="28"/>
      <c r="AF416" s="28"/>
      <c r="AG416" s="28"/>
      <c r="AH416" s="24" t="s">
        <v>2207</v>
      </c>
      <c r="AI416" s="24" t="s">
        <v>2207</v>
      </c>
      <c r="AJ416" s="24" t="s">
        <v>2896</v>
      </c>
      <c r="AK416" s="24" t="s">
        <v>2898</v>
      </c>
    </row>
    <row r="417" spans="1:37" ht="17.25" customHeight="1" x14ac:dyDescent="0.3">
      <c r="A417" s="24" t="s">
        <v>2899</v>
      </c>
      <c r="B417" s="24" t="s">
        <v>2068</v>
      </c>
      <c r="C417" s="24" t="s">
        <v>2350</v>
      </c>
      <c r="D417" s="25" t="s">
        <v>2351</v>
      </c>
      <c r="E417" s="24" t="s">
        <v>2822</v>
      </c>
      <c r="F417" s="25" t="s">
        <v>2823</v>
      </c>
      <c r="G417" s="24" t="s">
        <v>2611</v>
      </c>
      <c r="H417" s="25" t="s">
        <v>2612</v>
      </c>
      <c r="I417" s="24" t="s">
        <v>2597</v>
      </c>
      <c r="J417" s="25" t="s">
        <v>2598</v>
      </c>
      <c r="K417" s="26"/>
      <c r="L417" s="27"/>
      <c r="M417" s="26"/>
      <c r="N417" s="27"/>
      <c r="O417" s="26"/>
      <c r="P417" s="27"/>
      <c r="Q417" s="26"/>
      <c r="R417" s="27"/>
      <c r="S417" s="24" t="s">
        <v>2216</v>
      </c>
      <c r="T417" s="25" t="s">
        <v>2599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2505</v>
      </c>
      <c r="AI417" s="24" t="s">
        <v>2505</v>
      </c>
      <c r="AJ417" s="24" t="s">
        <v>2900</v>
      </c>
      <c r="AK417" s="24" t="s">
        <v>2899</v>
      </c>
    </row>
    <row r="418" spans="1:37" ht="17.25" customHeight="1" x14ac:dyDescent="0.3">
      <c r="A418" s="24" t="s">
        <v>2901</v>
      </c>
      <c r="B418" s="24" t="s">
        <v>2068</v>
      </c>
      <c r="C418" s="24" t="s">
        <v>2350</v>
      </c>
      <c r="D418" s="25" t="s">
        <v>2351</v>
      </c>
      <c r="E418" s="24" t="s">
        <v>2822</v>
      </c>
      <c r="F418" s="25" t="s">
        <v>2823</v>
      </c>
      <c r="G418" s="24" t="s">
        <v>2611</v>
      </c>
      <c r="H418" s="25" t="s">
        <v>2612</v>
      </c>
      <c r="I418" s="24" t="s">
        <v>2605</v>
      </c>
      <c r="J418" s="25" t="s">
        <v>2606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2505</v>
      </c>
      <c r="AI418" s="24" t="s">
        <v>2505</v>
      </c>
      <c r="AJ418" s="24" t="s">
        <v>2900</v>
      </c>
      <c r="AK418" s="24" t="s">
        <v>2901</v>
      </c>
    </row>
    <row r="419" spans="1:37" ht="17.25" customHeight="1" x14ac:dyDescent="0.3">
      <c r="A419" s="24" t="s">
        <v>2902</v>
      </c>
      <c r="B419" s="24" t="s">
        <v>2068</v>
      </c>
      <c r="C419" s="24" t="s">
        <v>2350</v>
      </c>
      <c r="D419" s="25" t="s">
        <v>2351</v>
      </c>
      <c r="E419" s="24" t="s">
        <v>2822</v>
      </c>
      <c r="F419" s="25" t="s">
        <v>2823</v>
      </c>
      <c r="G419" s="24" t="s">
        <v>2616</v>
      </c>
      <c r="H419" s="25" t="s">
        <v>2617</v>
      </c>
      <c r="I419" s="24" t="s">
        <v>2597</v>
      </c>
      <c r="J419" s="25" t="s">
        <v>2598</v>
      </c>
      <c r="K419" s="26"/>
      <c r="L419" s="27"/>
      <c r="M419" s="26"/>
      <c r="N419" s="27"/>
      <c r="O419" s="26"/>
      <c r="P419" s="27"/>
      <c r="Q419" s="26"/>
      <c r="R419" s="27"/>
      <c r="S419" s="24" t="s">
        <v>2216</v>
      </c>
      <c r="T419" s="25" t="s">
        <v>2599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2505</v>
      </c>
      <c r="AI419" s="24" t="s">
        <v>2505</v>
      </c>
      <c r="AJ419" s="24" t="s">
        <v>2903</v>
      </c>
      <c r="AK419" s="24" t="s">
        <v>2902</v>
      </c>
    </row>
    <row r="420" spans="1:37" ht="17.25" customHeight="1" x14ac:dyDescent="0.3">
      <c r="A420" s="24" t="s">
        <v>2904</v>
      </c>
      <c r="B420" s="24" t="s">
        <v>2068</v>
      </c>
      <c r="C420" s="24" t="s">
        <v>2350</v>
      </c>
      <c r="D420" s="25" t="s">
        <v>2351</v>
      </c>
      <c r="E420" s="24" t="s">
        <v>2822</v>
      </c>
      <c r="F420" s="25" t="s">
        <v>2823</v>
      </c>
      <c r="G420" s="24" t="s">
        <v>2616</v>
      </c>
      <c r="H420" s="25" t="s">
        <v>2617</v>
      </c>
      <c r="I420" s="24" t="s">
        <v>2605</v>
      </c>
      <c r="J420" s="25" t="s">
        <v>2606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2505</v>
      </c>
      <c r="AI420" s="24" t="s">
        <v>2505</v>
      </c>
      <c r="AJ420" s="24" t="s">
        <v>2903</v>
      </c>
      <c r="AK420" s="24" t="s">
        <v>2904</v>
      </c>
    </row>
    <row r="421" spans="1:37" ht="17.25" customHeight="1" x14ac:dyDescent="0.3">
      <c r="A421" s="30" t="s">
        <v>2905</v>
      </c>
      <c r="B421" s="24" t="s">
        <v>2068</v>
      </c>
      <c r="C421" s="24" t="s">
        <v>2350</v>
      </c>
      <c r="D421" s="25" t="s">
        <v>2351</v>
      </c>
      <c r="E421" s="24" t="s">
        <v>2906</v>
      </c>
      <c r="F421" s="25" t="s">
        <v>2907</v>
      </c>
      <c r="G421" s="24" t="s">
        <v>2908</v>
      </c>
      <c r="H421" s="25" t="s">
        <v>2909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2146</v>
      </c>
      <c r="AI421" s="24" t="s">
        <v>2146</v>
      </c>
      <c r="AJ421" s="24" t="s">
        <v>2910</v>
      </c>
      <c r="AK421" s="24" t="s">
        <v>2905</v>
      </c>
    </row>
    <row r="422" spans="1:37" ht="17.25" customHeight="1" x14ac:dyDescent="0.3">
      <c r="A422" s="24" t="s">
        <v>2911</v>
      </c>
      <c r="B422" s="24" t="s">
        <v>2068</v>
      </c>
      <c r="C422" s="24" t="s">
        <v>2350</v>
      </c>
      <c r="D422" s="25" t="s">
        <v>2351</v>
      </c>
      <c r="E422" s="24" t="s">
        <v>2906</v>
      </c>
      <c r="F422" s="25" t="s">
        <v>2912</v>
      </c>
      <c r="G422" s="24" t="s">
        <v>2913</v>
      </c>
      <c r="H422" s="25" t="s">
        <v>2914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2146</v>
      </c>
      <c r="AI422" s="24" t="s">
        <v>2146</v>
      </c>
      <c r="AJ422" s="24" t="s">
        <v>2915</v>
      </c>
      <c r="AK422" s="24" t="s">
        <v>2911</v>
      </c>
    </row>
    <row r="423" spans="1:37" ht="17.25" customHeight="1" x14ac:dyDescent="0.3">
      <c r="A423" s="24" t="s">
        <v>2916</v>
      </c>
      <c r="B423" s="24" t="s">
        <v>2068</v>
      </c>
      <c r="C423" s="24" t="s">
        <v>2350</v>
      </c>
      <c r="D423" s="25" t="s">
        <v>2351</v>
      </c>
      <c r="E423" s="24" t="s">
        <v>2906</v>
      </c>
      <c r="F423" s="25" t="s">
        <v>2912</v>
      </c>
      <c r="G423" s="24" t="s">
        <v>2917</v>
      </c>
      <c r="H423" s="25" t="s">
        <v>2918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2146</v>
      </c>
      <c r="AI423" s="24" t="s">
        <v>2146</v>
      </c>
      <c r="AJ423" s="24" t="s">
        <v>2919</v>
      </c>
      <c r="AK423" s="24" t="s">
        <v>2916</v>
      </c>
    </row>
    <row r="424" spans="1:37" ht="17.25" customHeight="1" x14ac:dyDescent="0.3">
      <c r="A424" s="30" t="s">
        <v>2920</v>
      </c>
      <c r="B424" s="24" t="s">
        <v>2068</v>
      </c>
      <c r="C424" s="24" t="s">
        <v>2350</v>
      </c>
      <c r="D424" s="25" t="s">
        <v>2351</v>
      </c>
      <c r="E424" s="24" t="s">
        <v>2906</v>
      </c>
      <c r="F424" s="25" t="s">
        <v>2912</v>
      </c>
      <c r="G424" s="24" t="s">
        <v>2921</v>
      </c>
      <c r="H424" s="25" t="s">
        <v>2922</v>
      </c>
      <c r="I424" s="24" t="s">
        <v>2356</v>
      </c>
      <c r="J424" s="25" t="s">
        <v>2923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2144</v>
      </c>
      <c r="AA424" s="28"/>
      <c r="AB424" s="28"/>
      <c r="AC424" s="28"/>
      <c r="AD424" s="28"/>
      <c r="AE424" s="28"/>
      <c r="AF424" s="28"/>
      <c r="AG424" s="28"/>
      <c r="AH424" s="24" t="s">
        <v>2146</v>
      </c>
      <c r="AI424" s="24" t="s">
        <v>2146</v>
      </c>
      <c r="AJ424" s="24" t="s">
        <v>2924</v>
      </c>
      <c r="AK424" s="24" t="s">
        <v>2920</v>
      </c>
    </row>
    <row r="425" spans="1:37" ht="17.25" customHeight="1" x14ac:dyDescent="0.3">
      <c r="A425" s="30" t="s">
        <v>2925</v>
      </c>
      <c r="B425" s="24" t="s">
        <v>2068</v>
      </c>
      <c r="C425" s="24" t="s">
        <v>2350</v>
      </c>
      <c r="D425" s="25" t="s">
        <v>2351</v>
      </c>
      <c r="E425" s="24" t="s">
        <v>2906</v>
      </c>
      <c r="F425" s="25" t="s">
        <v>2912</v>
      </c>
      <c r="G425" s="24" t="s">
        <v>2926</v>
      </c>
      <c r="H425" s="25" t="s">
        <v>2927</v>
      </c>
      <c r="I425" s="24" t="s">
        <v>2360</v>
      </c>
      <c r="J425" s="25" t="s">
        <v>2928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2144</v>
      </c>
      <c r="AA425" s="28"/>
      <c r="AB425" s="28"/>
      <c r="AC425" s="28"/>
      <c r="AD425" s="28"/>
      <c r="AE425" s="28"/>
      <c r="AF425" s="28"/>
      <c r="AG425" s="28"/>
      <c r="AH425" s="24" t="s">
        <v>2146</v>
      </c>
      <c r="AI425" s="24" t="s">
        <v>2146</v>
      </c>
      <c r="AJ425" s="24" t="s">
        <v>2929</v>
      </c>
      <c r="AK425" s="24" t="s">
        <v>2925</v>
      </c>
    </row>
    <row r="426" spans="1:37" ht="17.25" customHeight="1" x14ac:dyDescent="0.3">
      <c r="A426" s="24" t="s">
        <v>2930</v>
      </c>
      <c r="B426" s="24" t="s">
        <v>2068</v>
      </c>
      <c r="C426" s="24" t="s">
        <v>2350</v>
      </c>
      <c r="D426" s="25" t="s">
        <v>2351</v>
      </c>
      <c r="E426" s="24" t="s">
        <v>2906</v>
      </c>
      <c r="F426" s="25" t="s">
        <v>2912</v>
      </c>
      <c r="G426" s="24" t="s">
        <v>2926</v>
      </c>
      <c r="H426" s="25" t="s">
        <v>2927</v>
      </c>
      <c r="I426" s="24" t="s">
        <v>2363</v>
      </c>
      <c r="J426" s="25" t="s">
        <v>2931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2144</v>
      </c>
      <c r="AA426" s="28"/>
      <c r="AB426" s="28"/>
      <c r="AC426" s="28"/>
      <c r="AD426" s="28"/>
      <c r="AE426" s="28"/>
      <c r="AF426" s="28"/>
      <c r="AG426" s="28"/>
      <c r="AH426" s="24" t="s">
        <v>2146</v>
      </c>
      <c r="AI426" s="24" t="s">
        <v>2146</v>
      </c>
      <c r="AJ426" s="24" t="s">
        <v>2929</v>
      </c>
      <c r="AK426" s="24" t="s">
        <v>2930</v>
      </c>
    </row>
    <row r="427" spans="1:37" ht="17.25" customHeight="1" x14ac:dyDescent="0.3">
      <c r="A427" s="24" t="s">
        <v>2932</v>
      </c>
      <c r="B427" s="24" t="s">
        <v>2068</v>
      </c>
      <c r="C427" s="24" t="s">
        <v>2350</v>
      </c>
      <c r="D427" s="25" t="s">
        <v>2351</v>
      </c>
      <c r="E427" s="24" t="s">
        <v>2906</v>
      </c>
      <c r="F427" s="25" t="s">
        <v>2912</v>
      </c>
      <c r="G427" s="24" t="s">
        <v>2933</v>
      </c>
      <c r="H427" s="25" t="s">
        <v>2934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2144</v>
      </c>
      <c r="AA427" s="28"/>
      <c r="AB427" s="28"/>
      <c r="AC427" s="28"/>
      <c r="AD427" s="28"/>
      <c r="AE427" s="28"/>
      <c r="AF427" s="28"/>
      <c r="AG427" s="28"/>
      <c r="AH427" s="24" t="s">
        <v>2146</v>
      </c>
      <c r="AI427" s="24" t="s">
        <v>2146</v>
      </c>
      <c r="AJ427" s="24" t="s">
        <v>2935</v>
      </c>
      <c r="AK427" s="24" t="s">
        <v>2932</v>
      </c>
    </row>
    <row r="428" spans="1:37" ht="17.25" customHeight="1" x14ac:dyDescent="0.3">
      <c r="A428" s="24" t="s">
        <v>2936</v>
      </c>
      <c r="B428" s="24" t="s">
        <v>2068</v>
      </c>
      <c r="C428" s="24" t="s">
        <v>2350</v>
      </c>
      <c r="D428" s="25" t="s">
        <v>2351</v>
      </c>
      <c r="E428" s="24" t="s">
        <v>2937</v>
      </c>
      <c r="F428" s="25" t="s">
        <v>2938</v>
      </c>
      <c r="G428" s="24" t="s">
        <v>2917</v>
      </c>
      <c r="H428" s="25" t="s">
        <v>2918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2146</v>
      </c>
      <c r="AI428" s="24" t="s">
        <v>2146</v>
      </c>
      <c r="AJ428" s="24" t="s">
        <v>2939</v>
      </c>
      <c r="AK428" s="24" t="s">
        <v>2936</v>
      </c>
    </row>
    <row r="429" spans="1:37" ht="17.25" customHeight="1" x14ac:dyDescent="0.3">
      <c r="A429" s="24" t="s">
        <v>2940</v>
      </c>
      <c r="B429" s="24" t="s">
        <v>2068</v>
      </c>
      <c r="C429" s="24" t="s">
        <v>2350</v>
      </c>
      <c r="D429" s="25" t="s">
        <v>2351</v>
      </c>
      <c r="E429" s="24" t="s">
        <v>2937</v>
      </c>
      <c r="F429" s="25" t="s">
        <v>2938</v>
      </c>
      <c r="G429" s="24" t="s">
        <v>2941</v>
      </c>
      <c r="H429" s="25" t="s">
        <v>2942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2146</v>
      </c>
      <c r="AI429" s="24" t="s">
        <v>2146</v>
      </c>
      <c r="AJ429" s="24" t="s">
        <v>2943</v>
      </c>
      <c r="AK429" s="24" t="s">
        <v>2940</v>
      </c>
    </row>
    <row r="430" spans="1:37" ht="17.25" customHeight="1" x14ac:dyDescent="0.3">
      <c r="A430" s="24" t="s">
        <v>2944</v>
      </c>
      <c r="B430" s="24" t="s">
        <v>2068</v>
      </c>
      <c r="C430" s="24" t="s">
        <v>2350</v>
      </c>
      <c r="D430" s="25" t="s">
        <v>2351</v>
      </c>
      <c r="E430" s="24" t="s">
        <v>2937</v>
      </c>
      <c r="F430" s="25" t="s">
        <v>2938</v>
      </c>
      <c r="G430" s="24" t="s">
        <v>2945</v>
      </c>
      <c r="H430" s="25" t="s">
        <v>2946</v>
      </c>
      <c r="I430" s="26"/>
      <c r="J430" s="27"/>
      <c r="K430" s="26"/>
      <c r="L430" s="27"/>
      <c r="M430" s="26"/>
      <c r="N430" s="27"/>
      <c r="O430" s="26"/>
      <c r="P430" s="27"/>
      <c r="Q430" s="24" t="s">
        <v>2081</v>
      </c>
      <c r="R430" s="25" t="s">
        <v>2947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2146</v>
      </c>
      <c r="AI430" s="24" t="s">
        <v>2146</v>
      </c>
      <c r="AJ430" s="24" t="s">
        <v>2948</v>
      </c>
      <c r="AK430" s="24" t="s">
        <v>2944</v>
      </c>
    </row>
    <row r="431" spans="1:37" ht="17.25" customHeight="1" x14ac:dyDescent="0.3">
      <c r="A431" s="24" t="s">
        <v>2949</v>
      </c>
      <c r="B431" s="24" t="s">
        <v>2068</v>
      </c>
      <c r="C431" s="24" t="s">
        <v>2350</v>
      </c>
      <c r="D431" s="25" t="s">
        <v>2351</v>
      </c>
      <c r="E431" s="24" t="s">
        <v>2950</v>
      </c>
      <c r="F431" s="25" t="s">
        <v>2951</v>
      </c>
      <c r="G431" s="24" t="s">
        <v>2952</v>
      </c>
      <c r="H431" s="25" t="s">
        <v>2953</v>
      </c>
      <c r="I431" s="24" t="s">
        <v>2366</v>
      </c>
      <c r="J431" s="25" t="s">
        <v>2954</v>
      </c>
      <c r="K431" s="26"/>
      <c r="L431" s="27"/>
      <c r="M431" s="26"/>
      <c r="N431" s="27"/>
      <c r="O431" s="26"/>
      <c r="P431" s="27"/>
      <c r="Q431" s="26"/>
      <c r="R431" s="27"/>
      <c r="S431" s="24" t="s">
        <v>2290</v>
      </c>
      <c r="T431" s="25" t="s">
        <v>2955</v>
      </c>
      <c r="U431" s="26"/>
      <c r="V431" s="27"/>
      <c r="W431" s="24" t="s">
        <v>2210</v>
      </c>
      <c r="X431" s="25" t="s">
        <v>2956</v>
      </c>
      <c r="Y431" s="28"/>
      <c r="Z431" s="29" t="s">
        <v>2144</v>
      </c>
      <c r="AA431" s="28"/>
      <c r="AB431" s="28"/>
      <c r="AC431" s="28"/>
      <c r="AD431" s="28"/>
      <c r="AE431" s="28"/>
      <c r="AF431" s="28"/>
      <c r="AG431" s="28"/>
      <c r="AH431" s="24" t="s">
        <v>2084</v>
      </c>
      <c r="AI431" s="24" t="s">
        <v>2084</v>
      </c>
      <c r="AJ431" s="24" t="s">
        <v>2957</v>
      </c>
      <c r="AK431" s="24" t="s">
        <v>2949</v>
      </c>
    </row>
    <row r="432" spans="1:37" ht="17.25" customHeight="1" x14ac:dyDescent="0.3">
      <c r="A432" s="24" t="s">
        <v>2958</v>
      </c>
      <c r="B432" s="24" t="s">
        <v>2068</v>
      </c>
      <c r="C432" s="24" t="s">
        <v>2350</v>
      </c>
      <c r="D432" s="25" t="s">
        <v>2351</v>
      </c>
      <c r="E432" s="24" t="s">
        <v>2950</v>
      </c>
      <c r="F432" s="25" t="s">
        <v>2951</v>
      </c>
      <c r="G432" s="24" t="s">
        <v>2952</v>
      </c>
      <c r="H432" s="25" t="s">
        <v>2953</v>
      </c>
      <c r="I432" s="24" t="s">
        <v>2366</v>
      </c>
      <c r="J432" s="25" t="s">
        <v>2954</v>
      </c>
      <c r="K432" s="26"/>
      <c r="L432" s="27"/>
      <c r="M432" s="26"/>
      <c r="N432" s="27"/>
      <c r="O432" s="26"/>
      <c r="P432" s="27"/>
      <c r="Q432" s="26"/>
      <c r="R432" s="27"/>
      <c r="S432" s="24" t="s">
        <v>2290</v>
      </c>
      <c r="T432" s="25" t="s">
        <v>2955</v>
      </c>
      <c r="U432" s="26"/>
      <c r="V432" s="27"/>
      <c r="W432" s="24" t="s">
        <v>2213</v>
      </c>
      <c r="X432" s="25" t="s">
        <v>2959</v>
      </c>
      <c r="Y432" s="28"/>
      <c r="Z432" s="29" t="s">
        <v>2144</v>
      </c>
      <c r="AA432" s="28"/>
      <c r="AB432" s="28"/>
      <c r="AC432" s="28"/>
      <c r="AD432" s="28"/>
      <c r="AE432" s="28"/>
      <c r="AF432" s="28"/>
      <c r="AG432" s="28"/>
      <c r="AH432" s="24" t="s">
        <v>2084</v>
      </c>
      <c r="AI432" s="24" t="s">
        <v>2084</v>
      </c>
      <c r="AJ432" s="24" t="s">
        <v>2957</v>
      </c>
      <c r="AK432" s="24" t="s">
        <v>2958</v>
      </c>
    </row>
    <row r="433" spans="1:37" ht="17.25" customHeight="1" x14ac:dyDescent="0.3">
      <c r="A433" s="24" t="s">
        <v>2960</v>
      </c>
      <c r="B433" s="24" t="s">
        <v>2068</v>
      </c>
      <c r="C433" s="24" t="s">
        <v>2350</v>
      </c>
      <c r="D433" s="25" t="s">
        <v>2351</v>
      </c>
      <c r="E433" s="24" t="s">
        <v>2950</v>
      </c>
      <c r="F433" s="25" t="s">
        <v>2951</v>
      </c>
      <c r="G433" s="24" t="s">
        <v>2952</v>
      </c>
      <c r="H433" s="25" t="s">
        <v>2953</v>
      </c>
      <c r="I433" s="24" t="s">
        <v>2366</v>
      </c>
      <c r="J433" s="25" t="s">
        <v>2954</v>
      </c>
      <c r="K433" s="26"/>
      <c r="L433" s="27"/>
      <c r="M433" s="26"/>
      <c r="N433" s="27"/>
      <c r="O433" s="26"/>
      <c r="P433" s="27"/>
      <c r="Q433" s="26"/>
      <c r="R433" s="27"/>
      <c r="S433" s="24" t="s">
        <v>2290</v>
      </c>
      <c r="T433" s="25" t="s">
        <v>2955</v>
      </c>
      <c r="U433" s="26"/>
      <c r="V433" s="27"/>
      <c r="W433" s="24" t="s">
        <v>2087</v>
      </c>
      <c r="X433" s="25" t="s">
        <v>2961</v>
      </c>
      <c r="Y433" s="28"/>
      <c r="Z433" s="29" t="s">
        <v>2144</v>
      </c>
      <c r="AA433" s="28"/>
      <c r="AB433" s="28"/>
      <c r="AC433" s="28"/>
      <c r="AD433" s="28"/>
      <c r="AE433" s="28"/>
      <c r="AF433" s="28"/>
      <c r="AG433" s="28"/>
      <c r="AH433" s="24" t="s">
        <v>2084</v>
      </c>
      <c r="AI433" s="24" t="s">
        <v>2084</v>
      </c>
      <c r="AJ433" s="24" t="s">
        <v>2957</v>
      </c>
      <c r="AK433" s="24" t="s">
        <v>2960</v>
      </c>
    </row>
    <row r="434" spans="1:37" ht="17.25" customHeight="1" x14ac:dyDescent="0.3">
      <c r="A434" s="24" t="s">
        <v>2962</v>
      </c>
      <c r="B434" s="24" t="s">
        <v>2068</v>
      </c>
      <c r="C434" s="24" t="s">
        <v>2350</v>
      </c>
      <c r="D434" s="25" t="s">
        <v>2351</v>
      </c>
      <c r="E434" s="24" t="s">
        <v>2950</v>
      </c>
      <c r="F434" s="25" t="s">
        <v>2951</v>
      </c>
      <c r="G434" s="24" t="s">
        <v>2952</v>
      </c>
      <c r="H434" s="25" t="s">
        <v>2953</v>
      </c>
      <c r="I434" s="24" t="s">
        <v>2366</v>
      </c>
      <c r="J434" s="25" t="s">
        <v>2954</v>
      </c>
      <c r="K434" s="26"/>
      <c r="L434" s="27"/>
      <c r="M434" s="26"/>
      <c r="N434" s="27"/>
      <c r="O434" s="26"/>
      <c r="P434" s="27"/>
      <c r="Q434" s="26"/>
      <c r="R434" s="27"/>
      <c r="S434" s="24" t="s">
        <v>2290</v>
      </c>
      <c r="T434" s="25" t="s">
        <v>2955</v>
      </c>
      <c r="U434" s="26"/>
      <c r="V434" s="27"/>
      <c r="W434" s="24" t="s">
        <v>2216</v>
      </c>
      <c r="X434" s="25" t="s">
        <v>2963</v>
      </c>
      <c r="Y434" s="28"/>
      <c r="Z434" s="29" t="s">
        <v>2144</v>
      </c>
      <c r="AA434" s="28"/>
      <c r="AB434" s="28"/>
      <c r="AC434" s="28"/>
      <c r="AD434" s="28"/>
      <c r="AE434" s="28"/>
      <c r="AF434" s="28"/>
      <c r="AG434" s="28"/>
      <c r="AH434" s="24" t="s">
        <v>2084</v>
      </c>
      <c r="AI434" s="24" t="s">
        <v>2084</v>
      </c>
      <c r="AJ434" s="24" t="s">
        <v>2957</v>
      </c>
      <c r="AK434" s="24" t="s">
        <v>2962</v>
      </c>
    </row>
    <row r="435" spans="1:37" ht="17.25" customHeight="1" x14ac:dyDescent="0.3">
      <c r="A435" s="24" t="s">
        <v>2964</v>
      </c>
      <c r="B435" s="24" t="s">
        <v>2068</v>
      </c>
      <c r="C435" s="24" t="s">
        <v>2350</v>
      </c>
      <c r="D435" s="25" t="s">
        <v>2351</v>
      </c>
      <c r="E435" s="24" t="s">
        <v>2950</v>
      </c>
      <c r="F435" s="25" t="s">
        <v>2951</v>
      </c>
      <c r="G435" s="24" t="s">
        <v>2952</v>
      </c>
      <c r="H435" s="25" t="s">
        <v>2953</v>
      </c>
      <c r="I435" s="24" t="s">
        <v>2369</v>
      </c>
      <c r="J435" s="25" t="s">
        <v>2965</v>
      </c>
      <c r="K435" s="26"/>
      <c r="L435" s="27"/>
      <c r="M435" s="26"/>
      <c r="N435" s="27"/>
      <c r="O435" s="26"/>
      <c r="P435" s="27"/>
      <c r="Q435" s="26"/>
      <c r="R435" s="27"/>
      <c r="S435" s="24" t="s">
        <v>2290</v>
      </c>
      <c r="T435" s="25" t="s">
        <v>2955</v>
      </c>
      <c r="U435" s="26"/>
      <c r="V435" s="27"/>
      <c r="W435" s="24" t="s">
        <v>2210</v>
      </c>
      <c r="X435" s="25" t="s">
        <v>2956</v>
      </c>
      <c r="Y435" s="28"/>
      <c r="Z435" s="29" t="s">
        <v>2144</v>
      </c>
      <c r="AA435" s="28"/>
      <c r="AB435" s="28"/>
      <c r="AC435" s="28"/>
      <c r="AD435" s="28"/>
      <c r="AE435" s="28"/>
      <c r="AF435" s="28"/>
      <c r="AG435" s="28"/>
      <c r="AH435" s="24" t="s">
        <v>2084</v>
      </c>
      <c r="AI435" s="24" t="s">
        <v>2084</v>
      </c>
      <c r="AJ435" s="24" t="s">
        <v>2957</v>
      </c>
      <c r="AK435" s="24" t="s">
        <v>2964</v>
      </c>
    </row>
    <row r="436" spans="1:37" ht="17.25" customHeight="1" x14ac:dyDescent="0.3">
      <c r="A436" s="24" t="s">
        <v>2966</v>
      </c>
      <c r="B436" s="24" t="s">
        <v>2068</v>
      </c>
      <c r="C436" s="24" t="s">
        <v>2350</v>
      </c>
      <c r="D436" s="25" t="s">
        <v>2351</v>
      </c>
      <c r="E436" s="24" t="s">
        <v>2950</v>
      </c>
      <c r="F436" s="25" t="s">
        <v>2951</v>
      </c>
      <c r="G436" s="24" t="s">
        <v>2952</v>
      </c>
      <c r="H436" s="25" t="s">
        <v>2953</v>
      </c>
      <c r="I436" s="24" t="s">
        <v>2369</v>
      </c>
      <c r="J436" s="25" t="s">
        <v>2965</v>
      </c>
      <c r="K436" s="26"/>
      <c r="L436" s="27"/>
      <c r="M436" s="26"/>
      <c r="N436" s="27"/>
      <c r="O436" s="26"/>
      <c r="P436" s="27"/>
      <c r="Q436" s="26"/>
      <c r="R436" s="27"/>
      <c r="S436" s="24" t="s">
        <v>2290</v>
      </c>
      <c r="T436" s="25" t="s">
        <v>2955</v>
      </c>
      <c r="U436" s="26"/>
      <c r="V436" s="27"/>
      <c r="W436" s="24" t="s">
        <v>2213</v>
      </c>
      <c r="X436" s="25" t="s">
        <v>2959</v>
      </c>
      <c r="Y436" s="28"/>
      <c r="Z436" s="29" t="s">
        <v>2144</v>
      </c>
      <c r="AA436" s="28"/>
      <c r="AB436" s="28"/>
      <c r="AC436" s="28"/>
      <c r="AD436" s="28"/>
      <c r="AE436" s="28"/>
      <c r="AF436" s="28"/>
      <c r="AG436" s="28"/>
      <c r="AH436" s="24" t="s">
        <v>2084</v>
      </c>
      <c r="AI436" s="24" t="s">
        <v>2084</v>
      </c>
      <c r="AJ436" s="24" t="s">
        <v>2957</v>
      </c>
      <c r="AK436" s="24" t="s">
        <v>2966</v>
      </c>
    </row>
    <row r="437" spans="1:37" ht="17.25" customHeight="1" x14ac:dyDescent="0.3">
      <c r="A437" s="24" t="s">
        <v>2967</v>
      </c>
      <c r="B437" s="24" t="s">
        <v>2068</v>
      </c>
      <c r="C437" s="24" t="s">
        <v>2350</v>
      </c>
      <c r="D437" s="25" t="s">
        <v>2351</v>
      </c>
      <c r="E437" s="24" t="s">
        <v>2950</v>
      </c>
      <c r="F437" s="25" t="s">
        <v>2951</v>
      </c>
      <c r="G437" s="24" t="s">
        <v>2952</v>
      </c>
      <c r="H437" s="25" t="s">
        <v>2953</v>
      </c>
      <c r="I437" s="24" t="s">
        <v>2369</v>
      </c>
      <c r="J437" s="25" t="s">
        <v>2965</v>
      </c>
      <c r="K437" s="26"/>
      <c r="L437" s="27"/>
      <c r="M437" s="26"/>
      <c r="N437" s="27"/>
      <c r="O437" s="26"/>
      <c r="P437" s="27"/>
      <c r="Q437" s="26"/>
      <c r="R437" s="27"/>
      <c r="S437" s="24" t="s">
        <v>2290</v>
      </c>
      <c r="T437" s="25" t="s">
        <v>2955</v>
      </c>
      <c r="U437" s="26"/>
      <c r="V437" s="27"/>
      <c r="W437" s="24" t="s">
        <v>2087</v>
      </c>
      <c r="X437" s="25" t="s">
        <v>2961</v>
      </c>
      <c r="Y437" s="28"/>
      <c r="Z437" s="29" t="s">
        <v>2144</v>
      </c>
      <c r="AA437" s="28"/>
      <c r="AB437" s="28"/>
      <c r="AC437" s="28"/>
      <c r="AD437" s="28"/>
      <c r="AE437" s="28"/>
      <c r="AF437" s="28"/>
      <c r="AG437" s="28"/>
      <c r="AH437" s="24" t="s">
        <v>2084</v>
      </c>
      <c r="AI437" s="24" t="s">
        <v>2084</v>
      </c>
      <c r="AJ437" s="24" t="s">
        <v>2957</v>
      </c>
      <c r="AK437" s="24" t="s">
        <v>2967</v>
      </c>
    </row>
    <row r="438" spans="1:37" ht="17.25" customHeight="1" x14ac:dyDescent="0.3">
      <c r="A438" s="24" t="s">
        <v>2968</v>
      </c>
      <c r="B438" s="24" t="s">
        <v>2068</v>
      </c>
      <c r="C438" s="24" t="s">
        <v>2350</v>
      </c>
      <c r="D438" s="25" t="s">
        <v>2351</v>
      </c>
      <c r="E438" s="24" t="s">
        <v>2950</v>
      </c>
      <c r="F438" s="25" t="s">
        <v>2951</v>
      </c>
      <c r="G438" s="24" t="s">
        <v>2952</v>
      </c>
      <c r="H438" s="25" t="s">
        <v>2953</v>
      </c>
      <c r="I438" s="24" t="s">
        <v>2369</v>
      </c>
      <c r="J438" s="25" t="s">
        <v>2965</v>
      </c>
      <c r="K438" s="26"/>
      <c r="L438" s="27"/>
      <c r="M438" s="26"/>
      <c r="N438" s="27"/>
      <c r="O438" s="26"/>
      <c r="P438" s="27"/>
      <c r="Q438" s="26"/>
      <c r="R438" s="27"/>
      <c r="S438" s="24" t="s">
        <v>2290</v>
      </c>
      <c r="T438" s="25" t="s">
        <v>2955</v>
      </c>
      <c r="U438" s="26"/>
      <c r="V438" s="27"/>
      <c r="W438" s="24" t="s">
        <v>2216</v>
      </c>
      <c r="X438" s="25" t="s">
        <v>2963</v>
      </c>
      <c r="Y438" s="28"/>
      <c r="Z438" s="29" t="s">
        <v>2144</v>
      </c>
      <c r="AA438" s="28"/>
      <c r="AB438" s="28"/>
      <c r="AC438" s="28"/>
      <c r="AD438" s="28"/>
      <c r="AE438" s="28"/>
      <c r="AF438" s="28"/>
      <c r="AG438" s="28"/>
      <c r="AH438" s="24" t="s">
        <v>2084</v>
      </c>
      <c r="AI438" s="24" t="s">
        <v>2084</v>
      </c>
      <c r="AJ438" s="24" t="s">
        <v>2957</v>
      </c>
      <c r="AK438" s="24" t="s">
        <v>2968</v>
      </c>
    </row>
    <row r="439" spans="1:37" ht="17.25" customHeight="1" x14ac:dyDescent="0.3">
      <c r="A439" s="24" t="s">
        <v>2969</v>
      </c>
      <c r="B439" s="24" t="s">
        <v>2068</v>
      </c>
      <c r="C439" s="24" t="s">
        <v>2350</v>
      </c>
      <c r="D439" s="25" t="s">
        <v>2351</v>
      </c>
      <c r="E439" s="24" t="s">
        <v>2950</v>
      </c>
      <c r="F439" s="25" t="s">
        <v>2951</v>
      </c>
      <c r="G439" s="24" t="s">
        <v>2952</v>
      </c>
      <c r="H439" s="25" t="s">
        <v>2953</v>
      </c>
      <c r="I439" s="24" t="s">
        <v>2372</v>
      </c>
      <c r="J439" s="25" t="s">
        <v>2970</v>
      </c>
      <c r="K439" s="26"/>
      <c r="L439" s="27"/>
      <c r="M439" s="26"/>
      <c r="N439" s="27"/>
      <c r="O439" s="26"/>
      <c r="P439" s="27"/>
      <c r="Q439" s="26"/>
      <c r="R439" s="27"/>
      <c r="S439" s="24" t="s">
        <v>2290</v>
      </c>
      <c r="T439" s="25" t="s">
        <v>2955</v>
      </c>
      <c r="U439" s="26"/>
      <c r="V439" s="27"/>
      <c r="W439" s="24" t="s">
        <v>2210</v>
      </c>
      <c r="X439" s="25" t="s">
        <v>2956</v>
      </c>
      <c r="Y439" s="28"/>
      <c r="Z439" s="29" t="s">
        <v>2144</v>
      </c>
      <c r="AA439" s="28"/>
      <c r="AB439" s="28"/>
      <c r="AC439" s="28"/>
      <c r="AD439" s="28"/>
      <c r="AE439" s="28"/>
      <c r="AF439" s="28"/>
      <c r="AG439" s="28"/>
      <c r="AH439" s="24" t="s">
        <v>2084</v>
      </c>
      <c r="AI439" s="24" t="s">
        <v>2084</v>
      </c>
      <c r="AJ439" s="24" t="s">
        <v>2957</v>
      </c>
      <c r="AK439" s="24" t="s">
        <v>2969</v>
      </c>
    </row>
    <row r="440" spans="1:37" ht="17.25" customHeight="1" x14ac:dyDescent="0.3">
      <c r="A440" s="24" t="s">
        <v>2971</v>
      </c>
      <c r="B440" s="24" t="s">
        <v>2068</v>
      </c>
      <c r="C440" s="24" t="s">
        <v>2350</v>
      </c>
      <c r="D440" s="25" t="s">
        <v>2351</v>
      </c>
      <c r="E440" s="24" t="s">
        <v>2950</v>
      </c>
      <c r="F440" s="25" t="s">
        <v>2951</v>
      </c>
      <c r="G440" s="24" t="s">
        <v>2952</v>
      </c>
      <c r="H440" s="25" t="s">
        <v>2953</v>
      </c>
      <c r="I440" s="24" t="s">
        <v>2372</v>
      </c>
      <c r="J440" s="25" t="s">
        <v>2970</v>
      </c>
      <c r="K440" s="26"/>
      <c r="L440" s="27"/>
      <c r="M440" s="26"/>
      <c r="N440" s="27"/>
      <c r="O440" s="26"/>
      <c r="P440" s="27"/>
      <c r="Q440" s="26"/>
      <c r="R440" s="27"/>
      <c r="S440" s="24" t="s">
        <v>2290</v>
      </c>
      <c r="T440" s="25" t="s">
        <v>2955</v>
      </c>
      <c r="U440" s="26"/>
      <c r="V440" s="27"/>
      <c r="W440" s="24" t="s">
        <v>2213</v>
      </c>
      <c r="X440" s="25" t="s">
        <v>2959</v>
      </c>
      <c r="Y440" s="28"/>
      <c r="Z440" s="29" t="s">
        <v>2144</v>
      </c>
      <c r="AA440" s="28"/>
      <c r="AB440" s="28"/>
      <c r="AC440" s="28"/>
      <c r="AD440" s="28"/>
      <c r="AE440" s="28"/>
      <c r="AF440" s="28"/>
      <c r="AG440" s="28"/>
      <c r="AH440" s="24" t="s">
        <v>2084</v>
      </c>
      <c r="AI440" s="24" t="s">
        <v>2084</v>
      </c>
      <c r="AJ440" s="24" t="s">
        <v>2957</v>
      </c>
      <c r="AK440" s="24" t="s">
        <v>2971</v>
      </c>
    </row>
    <row r="441" spans="1:37" ht="17.25" customHeight="1" x14ac:dyDescent="0.3">
      <c r="A441" s="24" t="s">
        <v>2972</v>
      </c>
      <c r="B441" s="24" t="s">
        <v>2068</v>
      </c>
      <c r="C441" s="24" t="s">
        <v>2350</v>
      </c>
      <c r="D441" s="25" t="s">
        <v>2351</v>
      </c>
      <c r="E441" s="24" t="s">
        <v>2950</v>
      </c>
      <c r="F441" s="25" t="s">
        <v>2951</v>
      </c>
      <c r="G441" s="24" t="s">
        <v>2952</v>
      </c>
      <c r="H441" s="25" t="s">
        <v>2953</v>
      </c>
      <c r="I441" s="24" t="s">
        <v>2372</v>
      </c>
      <c r="J441" s="25" t="s">
        <v>2970</v>
      </c>
      <c r="K441" s="26"/>
      <c r="L441" s="27"/>
      <c r="M441" s="26"/>
      <c r="N441" s="27"/>
      <c r="O441" s="26"/>
      <c r="P441" s="27"/>
      <c r="Q441" s="26"/>
      <c r="R441" s="27"/>
      <c r="S441" s="24" t="s">
        <v>2290</v>
      </c>
      <c r="T441" s="25" t="s">
        <v>2955</v>
      </c>
      <c r="U441" s="26"/>
      <c r="V441" s="27"/>
      <c r="W441" s="24" t="s">
        <v>2087</v>
      </c>
      <c r="X441" s="25" t="s">
        <v>2961</v>
      </c>
      <c r="Y441" s="28"/>
      <c r="Z441" s="29" t="s">
        <v>2144</v>
      </c>
      <c r="AA441" s="28"/>
      <c r="AB441" s="28"/>
      <c r="AC441" s="28"/>
      <c r="AD441" s="28"/>
      <c r="AE441" s="28"/>
      <c r="AF441" s="28"/>
      <c r="AG441" s="28"/>
      <c r="AH441" s="24" t="s">
        <v>2084</v>
      </c>
      <c r="AI441" s="24" t="s">
        <v>2084</v>
      </c>
      <c r="AJ441" s="24" t="s">
        <v>2957</v>
      </c>
      <c r="AK441" s="24" t="s">
        <v>2972</v>
      </c>
    </row>
    <row r="442" spans="1:37" ht="17.25" customHeight="1" x14ac:dyDescent="0.3">
      <c r="A442" s="24" t="s">
        <v>2973</v>
      </c>
      <c r="B442" s="24" t="s">
        <v>2068</v>
      </c>
      <c r="C442" s="24" t="s">
        <v>2350</v>
      </c>
      <c r="D442" s="25" t="s">
        <v>2351</v>
      </c>
      <c r="E442" s="24" t="s">
        <v>2950</v>
      </c>
      <c r="F442" s="25" t="s">
        <v>2951</v>
      </c>
      <c r="G442" s="24" t="s">
        <v>2952</v>
      </c>
      <c r="H442" s="25" t="s">
        <v>2953</v>
      </c>
      <c r="I442" s="24" t="s">
        <v>2372</v>
      </c>
      <c r="J442" s="25" t="s">
        <v>2970</v>
      </c>
      <c r="K442" s="26"/>
      <c r="L442" s="27"/>
      <c r="M442" s="26"/>
      <c r="N442" s="27"/>
      <c r="O442" s="26"/>
      <c r="P442" s="27"/>
      <c r="Q442" s="26"/>
      <c r="R442" s="27"/>
      <c r="S442" s="24" t="s">
        <v>2290</v>
      </c>
      <c r="T442" s="25" t="s">
        <v>2955</v>
      </c>
      <c r="U442" s="26"/>
      <c r="V442" s="27"/>
      <c r="W442" s="24" t="s">
        <v>2216</v>
      </c>
      <c r="X442" s="25" t="s">
        <v>2963</v>
      </c>
      <c r="Y442" s="28"/>
      <c r="Z442" s="29" t="s">
        <v>2144</v>
      </c>
      <c r="AA442" s="28"/>
      <c r="AB442" s="28"/>
      <c r="AC442" s="28"/>
      <c r="AD442" s="28"/>
      <c r="AE442" s="28"/>
      <c r="AF442" s="28"/>
      <c r="AG442" s="28"/>
      <c r="AH442" s="24" t="s">
        <v>2084</v>
      </c>
      <c r="AI442" s="24" t="s">
        <v>2084</v>
      </c>
      <c r="AJ442" s="24" t="s">
        <v>2957</v>
      </c>
      <c r="AK442" s="24" t="s">
        <v>2973</v>
      </c>
    </row>
    <row r="443" spans="1:37" ht="17.25" customHeight="1" x14ac:dyDescent="0.3">
      <c r="A443" s="24" t="s">
        <v>2974</v>
      </c>
      <c r="B443" s="24" t="s">
        <v>2068</v>
      </c>
      <c r="C443" s="24" t="s">
        <v>2350</v>
      </c>
      <c r="D443" s="25" t="s">
        <v>2351</v>
      </c>
      <c r="E443" s="24" t="s">
        <v>2950</v>
      </c>
      <c r="F443" s="25" t="s">
        <v>2951</v>
      </c>
      <c r="G443" s="24" t="s">
        <v>2975</v>
      </c>
      <c r="H443" s="25" t="s">
        <v>2976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2290</v>
      </c>
      <c r="T443" s="25" t="s">
        <v>2955</v>
      </c>
      <c r="U443" s="26"/>
      <c r="V443" s="27"/>
      <c r="W443" s="24" t="s">
        <v>2087</v>
      </c>
      <c r="X443" s="25" t="s">
        <v>2961</v>
      </c>
      <c r="Y443" s="28"/>
      <c r="Z443" s="29" t="s">
        <v>2144</v>
      </c>
      <c r="AA443" s="28"/>
      <c r="AB443" s="28"/>
      <c r="AC443" s="28"/>
      <c r="AD443" s="28"/>
      <c r="AE443" s="28"/>
      <c r="AF443" s="28"/>
      <c r="AG443" s="28"/>
      <c r="AH443" s="24" t="s">
        <v>2084</v>
      </c>
      <c r="AI443" s="24" t="s">
        <v>2084</v>
      </c>
      <c r="AJ443" s="24" t="s">
        <v>2977</v>
      </c>
      <c r="AK443" s="24" t="s">
        <v>2974</v>
      </c>
    </row>
    <row r="444" spans="1:37" ht="17.25" customHeight="1" x14ac:dyDescent="0.3">
      <c r="A444" s="24" t="s">
        <v>2978</v>
      </c>
      <c r="B444" s="24" t="s">
        <v>2068</v>
      </c>
      <c r="C444" s="24" t="s">
        <v>2350</v>
      </c>
      <c r="D444" s="25" t="s">
        <v>2351</v>
      </c>
      <c r="E444" s="24" t="s">
        <v>2950</v>
      </c>
      <c r="F444" s="25" t="s">
        <v>2951</v>
      </c>
      <c r="G444" s="24" t="s">
        <v>2975</v>
      </c>
      <c r="H444" s="25" t="s">
        <v>2976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2290</v>
      </c>
      <c r="T444" s="25" t="s">
        <v>2955</v>
      </c>
      <c r="U444" s="26"/>
      <c r="V444" s="27"/>
      <c r="W444" s="24" t="s">
        <v>2090</v>
      </c>
      <c r="X444" s="25" t="s">
        <v>2979</v>
      </c>
      <c r="Y444" s="28"/>
      <c r="Z444" s="29" t="s">
        <v>2144</v>
      </c>
      <c r="AA444" s="28"/>
      <c r="AB444" s="28"/>
      <c r="AC444" s="28"/>
      <c r="AD444" s="28"/>
      <c r="AE444" s="28"/>
      <c r="AF444" s="28"/>
      <c r="AG444" s="28"/>
      <c r="AH444" s="24" t="s">
        <v>2084</v>
      </c>
      <c r="AI444" s="24" t="s">
        <v>2084</v>
      </c>
      <c r="AJ444" s="24" t="s">
        <v>2977</v>
      </c>
      <c r="AK444" s="24" t="s">
        <v>2978</v>
      </c>
    </row>
    <row r="445" spans="1:37" ht="17.25" customHeight="1" x14ac:dyDescent="0.3">
      <c r="A445" s="24" t="s">
        <v>2980</v>
      </c>
      <c r="B445" s="24" t="s">
        <v>2068</v>
      </c>
      <c r="C445" s="24" t="s">
        <v>2350</v>
      </c>
      <c r="D445" s="25" t="s">
        <v>2351</v>
      </c>
      <c r="E445" s="24" t="s">
        <v>2950</v>
      </c>
      <c r="F445" s="25" t="s">
        <v>2951</v>
      </c>
      <c r="G445" s="24" t="s">
        <v>2975</v>
      </c>
      <c r="H445" s="25" t="s">
        <v>2976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2290</v>
      </c>
      <c r="T445" s="25" t="s">
        <v>2955</v>
      </c>
      <c r="U445" s="26"/>
      <c r="V445" s="27"/>
      <c r="W445" s="24" t="s">
        <v>2094</v>
      </c>
      <c r="X445" s="25" t="s">
        <v>2981</v>
      </c>
      <c r="Y445" s="28"/>
      <c r="Z445" s="29" t="s">
        <v>2144</v>
      </c>
      <c r="AA445" s="28"/>
      <c r="AB445" s="28"/>
      <c r="AC445" s="28"/>
      <c r="AD445" s="28"/>
      <c r="AE445" s="28"/>
      <c r="AF445" s="28"/>
      <c r="AG445" s="28"/>
      <c r="AH445" s="24" t="s">
        <v>2084</v>
      </c>
      <c r="AI445" s="24" t="s">
        <v>2084</v>
      </c>
      <c r="AJ445" s="24" t="s">
        <v>2977</v>
      </c>
      <c r="AK445" s="24" t="s">
        <v>2980</v>
      </c>
    </row>
    <row r="446" spans="1:37" ht="17.25" customHeight="1" x14ac:dyDescent="0.3">
      <c r="A446" s="24" t="s">
        <v>2982</v>
      </c>
      <c r="B446" s="24" t="s">
        <v>2068</v>
      </c>
      <c r="C446" s="24" t="s">
        <v>2350</v>
      </c>
      <c r="D446" s="25" t="s">
        <v>2351</v>
      </c>
      <c r="E446" s="24" t="s">
        <v>2950</v>
      </c>
      <c r="F446" s="25" t="s">
        <v>2951</v>
      </c>
      <c r="G446" s="24" t="s">
        <v>2975</v>
      </c>
      <c r="H446" s="25" t="s">
        <v>2976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2290</v>
      </c>
      <c r="T446" s="25" t="s">
        <v>2955</v>
      </c>
      <c r="U446" s="26"/>
      <c r="V446" s="27"/>
      <c r="W446" s="24" t="s">
        <v>2097</v>
      </c>
      <c r="X446" s="25" t="s">
        <v>2983</v>
      </c>
      <c r="Y446" s="28"/>
      <c r="Z446" s="29" t="s">
        <v>2144</v>
      </c>
      <c r="AA446" s="28"/>
      <c r="AB446" s="28"/>
      <c r="AC446" s="28"/>
      <c r="AD446" s="28"/>
      <c r="AE446" s="28"/>
      <c r="AF446" s="28"/>
      <c r="AG446" s="28"/>
      <c r="AH446" s="24" t="s">
        <v>2084</v>
      </c>
      <c r="AI446" s="24" t="s">
        <v>2084</v>
      </c>
      <c r="AJ446" s="24" t="s">
        <v>2977</v>
      </c>
      <c r="AK446" s="24" t="s">
        <v>2982</v>
      </c>
    </row>
    <row r="447" spans="1:37" ht="17.25" customHeight="1" x14ac:dyDescent="0.3">
      <c r="A447" s="24" t="s">
        <v>2984</v>
      </c>
      <c r="B447" s="24" t="s">
        <v>2068</v>
      </c>
      <c r="C447" s="24" t="s">
        <v>2350</v>
      </c>
      <c r="D447" s="25" t="s">
        <v>2351</v>
      </c>
      <c r="E447" s="24" t="s">
        <v>2950</v>
      </c>
      <c r="F447" s="25" t="s">
        <v>2951</v>
      </c>
      <c r="G447" s="24" t="s">
        <v>2975</v>
      </c>
      <c r="H447" s="25" t="s">
        <v>2976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2290</v>
      </c>
      <c r="T447" s="25" t="s">
        <v>2955</v>
      </c>
      <c r="U447" s="26"/>
      <c r="V447" s="27"/>
      <c r="W447" s="24" t="s">
        <v>2219</v>
      </c>
      <c r="X447" s="25" t="s">
        <v>2985</v>
      </c>
      <c r="Y447" s="28"/>
      <c r="Z447" s="29" t="s">
        <v>2144</v>
      </c>
      <c r="AA447" s="28"/>
      <c r="AB447" s="28"/>
      <c r="AC447" s="28"/>
      <c r="AD447" s="28"/>
      <c r="AE447" s="28"/>
      <c r="AF447" s="28"/>
      <c r="AG447" s="28"/>
      <c r="AH447" s="24" t="s">
        <v>2084</v>
      </c>
      <c r="AI447" s="24" t="s">
        <v>2084</v>
      </c>
      <c r="AJ447" s="24" t="s">
        <v>2977</v>
      </c>
      <c r="AK447" s="24" t="s">
        <v>2984</v>
      </c>
    </row>
    <row r="448" spans="1:37" ht="17.25" customHeight="1" x14ac:dyDescent="0.3">
      <c r="A448" s="24" t="s">
        <v>2986</v>
      </c>
      <c r="B448" s="24" t="s">
        <v>2068</v>
      </c>
      <c r="C448" s="24" t="s">
        <v>2350</v>
      </c>
      <c r="D448" s="25" t="s">
        <v>2351</v>
      </c>
      <c r="E448" s="24" t="s">
        <v>2950</v>
      </c>
      <c r="F448" s="25" t="s">
        <v>2951</v>
      </c>
      <c r="G448" s="24" t="s">
        <v>2975</v>
      </c>
      <c r="H448" s="25" t="s">
        <v>2976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2290</v>
      </c>
      <c r="T448" s="25" t="s">
        <v>2955</v>
      </c>
      <c r="U448" s="26"/>
      <c r="V448" s="27"/>
      <c r="W448" s="24" t="s">
        <v>2222</v>
      </c>
      <c r="X448" s="25" t="s">
        <v>2987</v>
      </c>
      <c r="Y448" s="28"/>
      <c r="Z448" s="29" t="s">
        <v>2144</v>
      </c>
      <c r="AA448" s="28"/>
      <c r="AB448" s="28"/>
      <c r="AC448" s="28"/>
      <c r="AD448" s="28"/>
      <c r="AE448" s="28"/>
      <c r="AF448" s="28"/>
      <c r="AG448" s="28"/>
      <c r="AH448" s="24" t="s">
        <v>2084</v>
      </c>
      <c r="AI448" s="24" t="s">
        <v>2084</v>
      </c>
      <c r="AJ448" s="24" t="s">
        <v>2977</v>
      </c>
      <c r="AK448" s="24" t="s">
        <v>2986</v>
      </c>
    </row>
    <row r="449" spans="1:37" ht="17.25" customHeight="1" x14ac:dyDescent="0.3">
      <c r="A449" s="24" t="s">
        <v>2988</v>
      </c>
      <c r="B449" s="24" t="s">
        <v>2068</v>
      </c>
      <c r="C449" s="24" t="s">
        <v>2350</v>
      </c>
      <c r="D449" s="25" t="s">
        <v>2351</v>
      </c>
      <c r="E449" s="24" t="s">
        <v>2950</v>
      </c>
      <c r="F449" s="25" t="s">
        <v>2951</v>
      </c>
      <c r="G449" s="24" t="s">
        <v>2989</v>
      </c>
      <c r="H449" s="25" t="s">
        <v>2990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2290</v>
      </c>
      <c r="T449" s="25" t="s">
        <v>2955</v>
      </c>
      <c r="U449" s="26"/>
      <c r="V449" s="27"/>
      <c r="W449" s="26"/>
      <c r="X449" s="27"/>
      <c r="Y449" s="28"/>
      <c r="Z449" s="29" t="s">
        <v>2991</v>
      </c>
      <c r="AA449" s="28"/>
      <c r="AB449" s="28"/>
      <c r="AC449" s="28"/>
      <c r="AD449" s="28"/>
      <c r="AE449" s="28"/>
      <c r="AF449" s="28"/>
      <c r="AG449" s="28"/>
      <c r="AH449" s="24" t="s">
        <v>2084</v>
      </c>
      <c r="AI449" s="24" t="s">
        <v>2084</v>
      </c>
      <c r="AJ449" s="24" t="s">
        <v>2992</v>
      </c>
      <c r="AK449" s="24" t="s">
        <v>2988</v>
      </c>
    </row>
    <row r="450" spans="1:37" ht="17.25" customHeight="1" x14ac:dyDescent="0.3">
      <c r="A450" s="24" t="s">
        <v>2993</v>
      </c>
      <c r="B450" s="24" t="s">
        <v>2068</v>
      </c>
      <c r="C450" s="24" t="s">
        <v>2350</v>
      </c>
      <c r="D450" s="25" t="s">
        <v>2351</v>
      </c>
      <c r="E450" s="24" t="s">
        <v>2950</v>
      </c>
      <c r="F450" s="25" t="s">
        <v>2951</v>
      </c>
      <c r="G450" s="24" t="s">
        <v>2994</v>
      </c>
      <c r="H450" s="25" t="s">
        <v>2995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2290</v>
      </c>
      <c r="T450" s="25" t="s">
        <v>2955</v>
      </c>
      <c r="U450" s="26"/>
      <c r="V450" s="27"/>
      <c r="W450" s="26"/>
      <c r="X450" s="27"/>
      <c r="Y450" s="28"/>
      <c r="Z450" s="29" t="s">
        <v>2996</v>
      </c>
      <c r="AA450" s="28"/>
      <c r="AB450" s="28"/>
      <c r="AC450" s="28"/>
      <c r="AD450" s="28"/>
      <c r="AE450" s="28"/>
      <c r="AF450" s="28"/>
      <c r="AG450" s="28"/>
      <c r="AH450" s="24" t="s">
        <v>2084</v>
      </c>
      <c r="AI450" s="24" t="s">
        <v>2084</v>
      </c>
      <c r="AJ450" s="24" t="s">
        <v>2997</v>
      </c>
      <c r="AK450" s="24" t="s">
        <v>2993</v>
      </c>
    </row>
    <row r="451" spans="1:37" ht="17.25" customHeight="1" x14ac:dyDescent="0.3">
      <c r="A451" s="24" t="s">
        <v>2998</v>
      </c>
      <c r="B451" s="24" t="s">
        <v>2068</v>
      </c>
      <c r="C451" s="24" t="s">
        <v>2350</v>
      </c>
      <c r="D451" s="25" t="s">
        <v>2351</v>
      </c>
      <c r="E451" s="24" t="s">
        <v>2950</v>
      </c>
      <c r="F451" s="25" t="s">
        <v>2951</v>
      </c>
      <c r="G451" s="24" t="s">
        <v>2999</v>
      </c>
      <c r="H451" s="25" t="s">
        <v>3000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2290</v>
      </c>
      <c r="T451" s="25" t="s">
        <v>2955</v>
      </c>
      <c r="U451" s="26"/>
      <c r="V451" s="27"/>
      <c r="W451" s="26"/>
      <c r="X451" s="27"/>
      <c r="Y451" s="28"/>
      <c r="Z451" s="29" t="s">
        <v>3001</v>
      </c>
      <c r="AA451" s="28"/>
      <c r="AB451" s="28"/>
      <c r="AC451" s="28"/>
      <c r="AD451" s="28"/>
      <c r="AE451" s="28"/>
      <c r="AF451" s="28"/>
      <c r="AG451" s="28"/>
      <c r="AH451" s="24" t="s">
        <v>2084</v>
      </c>
      <c r="AI451" s="24" t="s">
        <v>2084</v>
      </c>
      <c r="AJ451" s="24" t="s">
        <v>3002</v>
      </c>
      <c r="AK451" s="24" t="s">
        <v>2998</v>
      </c>
    </row>
    <row r="452" spans="1:37" ht="17.25" customHeight="1" x14ac:dyDescent="0.3">
      <c r="A452" s="24" t="s">
        <v>3003</v>
      </c>
      <c r="B452" s="24" t="s">
        <v>2068</v>
      </c>
      <c r="C452" s="24" t="s">
        <v>3004</v>
      </c>
      <c r="D452" s="25" t="s">
        <v>3005</v>
      </c>
      <c r="E452" s="24" t="s">
        <v>3006</v>
      </c>
      <c r="F452" s="25" t="s">
        <v>3007</v>
      </c>
      <c r="G452" s="24" t="s">
        <v>2186</v>
      </c>
      <c r="H452" s="25" t="s">
        <v>2187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2144</v>
      </c>
      <c r="AA452" s="28"/>
      <c r="AB452" s="28"/>
      <c r="AC452" s="28"/>
      <c r="AD452" s="28"/>
      <c r="AE452" s="28"/>
      <c r="AF452" s="28"/>
      <c r="AG452" s="28"/>
      <c r="AH452" s="24" t="s">
        <v>2146</v>
      </c>
      <c r="AI452" s="24" t="s">
        <v>2146</v>
      </c>
      <c r="AJ452" s="24" t="s">
        <v>3008</v>
      </c>
      <c r="AK452" s="24" t="s">
        <v>3003</v>
      </c>
    </row>
    <row r="453" spans="1:37" ht="17.25" customHeight="1" x14ac:dyDescent="0.3">
      <c r="A453" s="30" t="s">
        <v>1366</v>
      </c>
      <c r="B453" s="24" t="s">
        <v>2068</v>
      </c>
      <c r="C453" s="24" t="s">
        <v>3004</v>
      </c>
      <c r="D453" s="25" t="s">
        <v>3005</v>
      </c>
      <c r="E453" s="24" t="s">
        <v>3006</v>
      </c>
      <c r="F453" s="25" t="s">
        <v>3007</v>
      </c>
      <c r="G453" s="24" t="s">
        <v>3009</v>
      </c>
      <c r="H453" s="25" t="s">
        <v>3010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2293</v>
      </c>
      <c r="T453" s="25" t="s">
        <v>3011</v>
      </c>
      <c r="U453" s="26"/>
      <c r="V453" s="27"/>
      <c r="W453" s="24" t="s">
        <v>2713</v>
      </c>
      <c r="X453" s="25" t="s">
        <v>3012</v>
      </c>
      <c r="Y453" s="28"/>
      <c r="Z453" s="29" t="s">
        <v>2144</v>
      </c>
      <c r="AA453" s="28"/>
      <c r="AB453" s="28"/>
      <c r="AC453" s="28"/>
      <c r="AD453" s="28"/>
      <c r="AE453" s="28"/>
      <c r="AF453" s="28"/>
      <c r="AG453" s="28"/>
      <c r="AH453" s="24" t="s">
        <v>2146</v>
      </c>
      <c r="AI453" s="24" t="s">
        <v>2146</v>
      </c>
      <c r="AJ453" s="24" t="s">
        <v>3013</v>
      </c>
      <c r="AK453" s="24" t="s">
        <v>1366</v>
      </c>
    </row>
    <row r="454" spans="1:37" ht="17.25" customHeight="1" x14ac:dyDescent="0.3">
      <c r="A454" s="30" t="s">
        <v>3014</v>
      </c>
      <c r="B454" s="24" t="s">
        <v>2068</v>
      </c>
      <c r="C454" s="24" t="s">
        <v>3004</v>
      </c>
      <c r="D454" s="25" t="s">
        <v>3005</v>
      </c>
      <c r="E454" s="24" t="s">
        <v>3006</v>
      </c>
      <c r="F454" s="25" t="s">
        <v>3007</v>
      </c>
      <c r="G454" s="24" t="s">
        <v>3009</v>
      </c>
      <c r="H454" s="25" t="s">
        <v>3015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2293</v>
      </c>
      <c r="T454" s="25" t="s">
        <v>3011</v>
      </c>
      <c r="U454" s="26"/>
      <c r="V454" s="27"/>
      <c r="W454" s="24" t="s">
        <v>2283</v>
      </c>
      <c r="X454" s="25" t="s">
        <v>3016</v>
      </c>
      <c r="Y454" s="28"/>
      <c r="Z454" s="29" t="s">
        <v>2144</v>
      </c>
      <c r="AA454" s="28"/>
      <c r="AB454" s="28"/>
      <c r="AC454" s="28"/>
      <c r="AD454" s="28"/>
      <c r="AE454" s="28"/>
      <c r="AF454" s="28"/>
      <c r="AG454" s="28"/>
      <c r="AH454" s="24" t="s">
        <v>2146</v>
      </c>
      <c r="AI454" s="24" t="s">
        <v>2146</v>
      </c>
      <c r="AJ454" s="24" t="s">
        <v>3013</v>
      </c>
      <c r="AK454" s="24" t="s">
        <v>3014</v>
      </c>
    </row>
    <row r="455" spans="1:37" ht="17.25" customHeight="1" x14ac:dyDescent="0.3">
      <c r="A455" s="30" t="s">
        <v>3017</v>
      </c>
      <c r="B455" s="24" t="s">
        <v>2068</v>
      </c>
      <c r="C455" s="24" t="s">
        <v>3004</v>
      </c>
      <c r="D455" s="25" t="s">
        <v>3005</v>
      </c>
      <c r="E455" s="24" t="s">
        <v>3006</v>
      </c>
      <c r="F455" s="25" t="s">
        <v>3007</v>
      </c>
      <c r="G455" s="24" t="s">
        <v>3009</v>
      </c>
      <c r="H455" s="25" t="s">
        <v>3015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2293</v>
      </c>
      <c r="T455" s="25" t="s">
        <v>3011</v>
      </c>
      <c r="U455" s="26"/>
      <c r="V455" s="27"/>
      <c r="W455" s="24" t="s">
        <v>2216</v>
      </c>
      <c r="X455" s="25" t="s">
        <v>2963</v>
      </c>
      <c r="Y455" s="28"/>
      <c r="Z455" s="29" t="s">
        <v>2144</v>
      </c>
      <c r="AA455" s="28"/>
      <c r="AB455" s="28"/>
      <c r="AC455" s="28"/>
      <c r="AD455" s="28"/>
      <c r="AE455" s="28"/>
      <c r="AF455" s="28"/>
      <c r="AG455" s="28"/>
      <c r="AH455" s="24" t="s">
        <v>2146</v>
      </c>
      <c r="AI455" s="24" t="s">
        <v>2146</v>
      </c>
      <c r="AJ455" s="24" t="s">
        <v>3013</v>
      </c>
      <c r="AK455" s="24" t="s">
        <v>3017</v>
      </c>
    </row>
    <row r="456" spans="1:37" ht="17.25" customHeight="1" x14ac:dyDescent="0.3">
      <c r="A456" s="24" t="s">
        <v>3018</v>
      </c>
      <c r="B456" s="24" t="s">
        <v>2068</v>
      </c>
      <c r="C456" s="24" t="s">
        <v>3004</v>
      </c>
      <c r="D456" s="25" t="s">
        <v>3005</v>
      </c>
      <c r="E456" s="24" t="s">
        <v>3006</v>
      </c>
      <c r="F456" s="25" t="s">
        <v>3007</v>
      </c>
      <c r="G456" s="24" t="s">
        <v>3019</v>
      </c>
      <c r="H456" s="25" t="s">
        <v>3020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2293</v>
      </c>
      <c r="T456" s="25" t="s">
        <v>3011</v>
      </c>
      <c r="U456" s="26"/>
      <c r="V456" s="27"/>
      <c r="W456" s="24" t="s">
        <v>2713</v>
      </c>
      <c r="X456" s="25" t="s">
        <v>3012</v>
      </c>
      <c r="Y456" s="28"/>
      <c r="Z456" s="29" t="s">
        <v>2144</v>
      </c>
      <c r="AA456" s="28"/>
      <c r="AB456" s="28"/>
      <c r="AC456" s="28"/>
      <c r="AD456" s="28"/>
      <c r="AE456" s="28"/>
      <c r="AF456" s="28"/>
      <c r="AG456" s="28"/>
      <c r="AH456" s="24" t="s">
        <v>2146</v>
      </c>
      <c r="AI456" s="24" t="s">
        <v>2146</v>
      </c>
      <c r="AJ456" s="24" t="s">
        <v>3021</v>
      </c>
      <c r="AK456" s="24" t="s">
        <v>3018</v>
      </c>
    </row>
    <row r="457" spans="1:37" ht="17.25" customHeight="1" x14ac:dyDescent="0.3">
      <c r="A457" s="24" t="s">
        <v>3022</v>
      </c>
      <c r="B457" s="24" t="s">
        <v>2068</v>
      </c>
      <c r="C457" s="24" t="s">
        <v>3004</v>
      </c>
      <c r="D457" s="25" t="s">
        <v>3005</v>
      </c>
      <c r="E457" s="24" t="s">
        <v>3006</v>
      </c>
      <c r="F457" s="25" t="s">
        <v>3007</v>
      </c>
      <c r="G457" s="24" t="s">
        <v>3019</v>
      </c>
      <c r="H457" s="25" t="s">
        <v>3020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2293</v>
      </c>
      <c r="T457" s="25" t="s">
        <v>3011</v>
      </c>
      <c r="U457" s="26"/>
      <c r="V457" s="27"/>
      <c r="W457" s="24" t="s">
        <v>2283</v>
      </c>
      <c r="X457" s="25" t="s">
        <v>3016</v>
      </c>
      <c r="Y457" s="28"/>
      <c r="Z457" s="29" t="s">
        <v>2144</v>
      </c>
      <c r="AA457" s="28"/>
      <c r="AB457" s="28"/>
      <c r="AC457" s="28"/>
      <c r="AD457" s="28"/>
      <c r="AE457" s="28"/>
      <c r="AF457" s="28"/>
      <c r="AG457" s="28"/>
      <c r="AH457" s="24" t="s">
        <v>2146</v>
      </c>
      <c r="AI457" s="24" t="s">
        <v>2146</v>
      </c>
      <c r="AJ457" s="24" t="s">
        <v>3021</v>
      </c>
      <c r="AK457" s="24" t="s">
        <v>3022</v>
      </c>
    </row>
    <row r="458" spans="1:37" ht="17.25" customHeight="1" x14ac:dyDescent="0.3">
      <c r="A458" s="24" t="s">
        <v>3023</v>
      </c>
      <c r="B458" s="24" t="s">
        <v>2068</v>
      </c>
      <c r="C458" s="24" t="s">
        <v>3004</v>
      </c>
      <c r="D458" s="25" t="s">
        <v>3005</v>
      </c>
      <c r="E458" s="24" t="s">
        <v>3006</v>
      </c>
      <c r="F458" s="25" t="s">
        <v>3007</v>
      </c>
      <c r="G458" s="24" t="s">
        <v>3019</v>
      </c>
      <c r="H458" s="25" t="s">
        <v>1056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2293</v>
      </c>
      <c r="T458" s="25" t="s">
        <v>3011</v>
      </c>
      <c r="U458" s="26"/>
      <c r="V458" s="27"/>
      <c r="W458" s="24" t="s">
        <v>2216</v>
      </c>
      <c r="X458" s="25" t="s">
        <v>2963</v>
      </c>
      <c r="Y458" s="28"/>
      <c r="Z458" s="29" t="s">
        <v>2144</v>
      </c>
      <c r="AA458" s="28"/>
      <c r="AB458" s="28"/>
      <c r="AC458" s="28"/>
      <c r="AD458" s="28"/>
      <c r="AE458" s="28"/>
      <c r="AF458" s="28"/>
      <c r="AG458" s="28"/>
      <c r="AH458" s="24" t="s">
        <v>2146</v>
      </c>
      <c r="AI458" s="24" t="s">
        <v>2146</v>
      </c>
      <c r="AJ458" s="24" t="s">
        <v>3021</v>
      </c>
      <c r="AK458" s="24" t="s">
        <v>3023</v>
      </c>
    </row>
    <row r="459" spans="1:37" ht="17.25" customHeight="1" x14ac:dyDescent="0.3">
      <c r="A459" s="24" t="s">
        <v>3024</v>
      </c>
      <c r="B459" s="24" t="s">
        <v>2068</v>
      </c>
      <c r="C459" s="24" t="s">
        <v>3004</v>
      </c>
      <c r="D459" s="25" t="s">
        <v>3005</v>
      </c>
      <c r="E459" s="24" t="s">
        <v>3006</v>
      </c>
      <c r="F459" s="25" t="s">
        <v>3007</v>
      </c>
      <c r="G459" s="24" t="s">
        <v>3025</v>
      </c>
      <c r="H459" s="25" t="s">
        <v>3026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2293</v>
      </c>
      <c r="T459" s="25" t="s">
        <v>3011</v>
      </c>
      <c r="U459" s="26"/>
      <c r="V459" s="27"/>
      <c r="W459" s="24" t="s">
        <v>2287</v>
      </c>
      <c r="X459" s="25" t="s">
        <v>3027</v>
      </c>
      <c r="Y459" s="28"/>
      <c r="Z459" s="29" t="s">
        <v>2144</v>
      </c>
      <c r="AA459" s="28"/>
      <c r="AB459" s="28"/>
      <c r="AC459" s="28"/>
      <c r="AD459" s="28"/>
      <c r="AE459" s="28"/>
      <c r="AF459" s="28"/>
      <c r="AG459" s="28"/>
      <c r="AH459" s="24" t="s">
        <v>2146</v>
      </c>
      <c r="AI459" s="24" t="s">
        <v>2146</v>
      </c>
      <c r="AJ459" s="24" t="s">
        <v>3028</v>
      </c>
      <c r="AK459" s="24" t="s">
        <v>3024</v>
      </c>
    </row>
    <row r="460" spans="1:37" ht="17.25" customHeight="1" x14ac:dyDescent="0.3">
      <c r="A460" s="24" t="s">
        <v>3029</v>
      </c>
      <c r="B460" s="24" t="s">
        <v>2068</v>
      </c>
      <c r="C460" s="24" t="s">
        <v>3004</v>
      </c>
      <c r="D460" s="25" t="s">
        <v>3005</v>
      </c>
      <c r="E460" s="24" t="s">
        <v>3006</v>
      </c>
      <c r="F460" s="25" t="s">
        <v>3007</v>
      </c>
      <c r="G460" s="24" t="s">
        <v>3025</v>
      </c>
      <c r="H460" s="25" t="s">
        <v>3030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2293</v>
      </c>
      <c r="T460" s="25" t="s">
        <v>3011</v>
      </c>
      <c r="U460" s="26"/>
      <c r="V460" s="27"/>
      <c r="W460" s="24" t="s">
        <v>2290</v>
      </c>
      <c r="X460" s="25" t="s">
        <v>3031</v>
      </c>
      <c r="Y460" s="28"/>
      <c r="Z460" s="29" t="s">
        <v>2144</v>
      </c>
      <c r="AA460" s="28"/>
      <c r="AB460" s="28"/>
      <c r="AC460" s="28"/>
      <c r="AD460" s="28"/>
      <c r="AE460" s="28"/>
      <c r="AF460" s="28"/>
      <c r="AG460" s="28"/>
      <c r="AH460" s="24" t="s">
        <v>2146</v>
      </c>
      <c r="AI460" s="24" t="s">
        <v>2146</v>
      </c>
      <c r="AJ460" s="24" t="s">
        <v>3028</v>
      </c>
      <c r="AK460" s="24" t="s">
        <v>3029</v>
      </c>
    </row>
    <row r="461" spans="1:37" ht="17.25" customHeight="1" x14ac:dyDescent="0.3">
      <c r="A461" s="24" t="s">
        <v>3032</v>
      </c>
      <c r="B461" s="24" t="s">
        <v>2068</v>
      </c>
      <c r="C461" s="24" t="s">
        <v>3004</v>
      </c>
      <c r="D461" s="25" t="s">
        <v>3005</v>
      </c>
      <c r="E461" s="24" t="s">
        <v>3006</v>
      </c>
      <c r="F461" s="25" t="s">
        <v>3007</v>
      </c>
      <c r="G461" s="24" t="s">
        <v>3025</v>
      </c>
      <c r="H461" s="25" t="s">
        <v>3030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2293</v>
      </c>
      <c r="T461" s="25" t="s">
        <v>3011</v>
      </c>
      <c r="U461" s="26"/>
      <c r="V461" s="27"/>
      <c r="W461" s="24" t="s">
        <v>2293</v>
      </c>
      <c r="X461" s="25" t="s">
        <v>3033</v>
      </c>
      <c r="Y461" s="28"/>
      <c r="Z461" s="29" t="s">
        <v>2144</v>
      </c>
      <c r="AA461" s="28"/>
      <c r="AB461" s="28"/>
      <c r="AC461" s="28"/>
      <c r="AD461" s="28"/>
      <c r="AE461" s="28"/>
      <c r="AF461" s="28"/>
      <c r="AG461" s="28"/>
      <c r="AH461" s="24" t="s">
        <v>2146</v>
      </c>
      <c r="AI461" s="24" t="s">
        <v>2146</v>
      </c>
      <c r="AJ461" s="24" t="s">
        <v>3028</v>
      </c>
      <c r="AK461" s="24" t="s">
        <v>3032</v>
      </c>
    </row>
    <row r="462" spans="1:37" ht="17.25" customHeight="1" x14ac:dyDescent="0.3">
      <c r="A462" s="24" t="s">
        <v>3034</v>
      </c>
      <c r="B462" s="24" t="s">
        <v>2068</v>
      </c>
      <c r="C462" s="24" t="s">
        <v>3004</v>
      </c>
      <c r="D462" s="25" t="s">
        <v>3005</v>
      </c>
      <c r="E462" s="24" t="s">
        <v>3006</v>
      </c>
      <c r="F462" s="25" t="s">
        <v>3007</v>
      </c>
      <c r="G462" s="24" t="s">
        <v>3035</v>
      </c>
      <c r="H462" s="25" t="s">
        <v>3036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2293</v>
      </c>
      <c r="T462" s="25" t="s">
        <v>3011</v>
      </c>
      <c r="U462" s="26"/>
      <c r="V462" s="27"/>
      <c r="W462" s="24" t="s">
        <v>2713</v>
      </c>
      <c r="X462" s="25" t="s">
        <v>3012</v>
      </c>
      <c r="Y462" s="28"/>
      <c r="Z462" s="29" t="s">
        <v>2144</v>
      </c>
      <c r="AA462" s="28"/>
      <c r="AB462" s="28"/>
      <c r="AC462" s="28"/>
      <c r="AD462" s="28"/>
      <c r="AE462" s="28"/>
      <c r="AF462" s="28"/>
      <c r="AG462" s="28"/>
      <c r="AH462" s="24" t="s">
        <v>2146</v>
      </c>
      <c r="AI462" s="24" t="s">
        <v>2146</v>
      </c>
      <c r="AJ462" s="24" t="s">
        <v>3037</v>
      </c>
      <c r="AK462" s="24" t="s">
        <v>3034</v>
      </c>
    </row>
    <row r="463" spans="1:37" ht="17.25" customHeight="1" x14ac:dyDescent="0.3">
      <c r="A463" s="24" t="s">
        <v>3038</v>
      </c>
      <c r="B463" s="24" t="s">
        <v>2068</v>
      </c>
      <c r="C463" s="24" t="s">
        <v>3004</v>
      </c>
      <c r="D463" s="25" t="s">
        <v>3005</v>
      </c>
      <c r="E463" s="24" t="s">
        <v>3006</v>
      </c>
      <c r="F463" s="25" t="s">
        <v>3007</v>
      </c>
      <c r="G463" s="24" t="s">
        <v>3035</v>
      </c>
      <c r="H463" s="25" t="s">
        <v>3039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2293</v>
      </c>
      <c r="T463" s="25" t="s">
        <v>3011</v>
      </c>
      <c r="U463" s="26"/>
      <c r="V463" s="27"/>
      <c r="W463" s="24" t="s">
        <v>2283</v>
      </c>
      <c r="X463" s="25" t="s">
        <v>3016</v>
      </c>
      <c r="Y463" s="28"/>
      <c r="Z463" s="29" t="s">
        <v>2144</v>
      </c>
      <c r="AA463" s="28"/>
      <c r="AB463" s="28"/>
      <c r="AC463" s="28"/>
      <c r="AD463" s="28"/>
      <c r="AE463" s="28"/>
      <c r="AF463" s="28"/>
      <c r="AG463" s="28"/>
      <c r="AH463" s="24" t="s">
        <v>2146</v>
      </c>
      <c r="AI463" s="24" t="s">
        <v>2146</v>
      </c>
      <c r="AJ463" s="24" t="s">
        <v>3037</v>
      </c>
      <c r="AK463" s="24" t="s">
        <v>3038</v>
      </c>
    </row>
    <row r="464" spans="1:37" ht="17.25" customHeight="1" x14ac:dyDescent="0.3">
      <c r="A464" s="24" t="s">
        <v>3040</v>
      </c>
      <c r="B464" s="24" t="s">
        <v>2068</v>
      </c>
      <c r="C464" s="24" t="s">
        <v>3004</v>
      </c>
      <c r="D464" s="25" t="s">
        <v>3005</v>
      </c>
      <c r="E464" s="24" t="s">
        <v>3006</v>
      </c>
      <c r="F464" s="25" t="s">
        <v>3007</v>
      </c>
      <c r="G464" s="24" t="s">
        <v>3035</v>
      </c>
      <c r="H464" s="25" t="s">
        <v>3039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2293</v>
      </c>
      <c r="T464" s="25" t="s">
        <v>3011</v>
      </c>
      <c r="U464" s="26"/>
      <c r="V464" s="27"/>
      <c r="W464" s="24" t="s">
        <v>2216</v>
      </c>
      <c r="X464" s="25" t="s">
        <v>2963</v>
      </c>
      <c r="Y464" s="28"/>
      <c r="Z464" s="29" t="s">
        <v>2144</v>
      </c>
      <c r="AA464" s="28"/>
      <c r="AB464" s="28"/>
      <c r="AC464" s="28"/>
      <c r="AD464" s="28"/>
      <c r="AE464" s="28"/>
      <c r="AF464" s="28"/>
      <c r="AG464" s="28"/>
      <c r="AH464" s="24" t="s">
        <v>2146</v>
      </c>
      <c r="AI464" s="24" t="s">
        <v>2146</v>
      </c>
      <c r="AJ464" s="24" t="s">
        <v>3037</v>
      </c>
      <c r="AK464" s="24" t="s">
        <v>3040</v>
      </c>
    </row>
    <row r="465" spans="1:37" ht="17.25" customHeight="1" x14ac:dyDescent="0.3">
      <c r="A465" s="30" t="s">
        <v>1341</v>
      </c>
      <c r="B465" s="24" t="s">
        <v>2068</v>
      </c>
      <c r="C465" s="24" t="s">
        <v>3004</v>
      </c>
      <c r="D465" s="25" t="s">
        <v>3005</v>
      </c>
      <c r="E465" s="24" t="s">
        <v>3006</v>
      </c>
      <c r="F465" s="25" t="s">
        <v>3007</v>
      </c>
      <c r="G465" s="24" t="s">
        <v>3041</v>
      </c>
      <c r="H465" s="25" t="s">
        <v>364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2296</v>
      </c>
      <c r="T465" s="25" t="s">
        <v>3042</v>
      </c>
      <c r="U465" s="26"/>
      <c r="V465" s="27"/>
      <c r="W465" s="24" t="s">
        <v>2296</v>
      </c>
      <c r="X465" s="25" t="s">
        <v>3043</v>
      </c>
      <c r="Y465" s="28"/>
      <c r="Z465" s="29" t="s">
        <v>2144</v>
      </c>
      <c r="AA465" s="28"/>
      <c r="AB465" s="28"/>
      <c r="AC465" s="28"/>
      <c r="AD465" s="28"/>
      <c r="AE465" s="28"/>
      <c r="AF465" s="28"/>
      <c r="AG465" s="28"/>
      <c r="AH465" s="24" t="s">
        <v>2146</v>
      </c>
      <c r="AI465" s="24" t="s">
        <v>2146</v>
      </c>
      <c r="AJ465" s="24" t="s">
        <v>3044</v>
      </c>
      <c r="AK465" s="24" t="s">
        <v>1341</v>
      </c>
    </row>
    <row r="466" spans="1:37" ht="17.25" customHeight="1" x14ac:dyDescent="0.3">
      <c r="A466" s="30" t="s">
        <v>1349</v>
      </c>
      <c r="B466" s="24" t="s">
        <v>2068</v>
      </c>
      <c r="C466" s="24" t="s">
        <v>3004</v>
      </c>
      <c r="D466" s="25" t="s">
        <v>3005</v>
      </c>
      <c r="E466" s="24" t="s">
        <v>3006</v>
      </c>
      <c r="F466" s="25" t="s">
        <v>3007</v>
      </c>
      <c r="G466" s="24" t="s">
        <v>3041</v>
      </c>
      <c r="H466" s="25" t="s">
        <v>3045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2299</v>
      </c>
      <c r="T466" s="25" t="s">
        <v>3046</v>
      </c>
      <c r="U466" s="26"/>
      <c r="V466" s="27"/>
      <c r="W466" s="24" t="s">
        <v>2299</v>
      </c>
      <c r="X466" s="25" t="s">
        <v>3047</v>
      </c>
      <c r="Y466" s="28"/>
      <c r="Z466" s="29" t="s">
        <v>2144</v>
      </c>
      <c r="AA466" s="28"/>
      <c r="AB466" s="28"/>
      <c r="AC466" s="28"/>
      <c r="AD466" s="28"/>
      <c r="AE466" s="28"/>
      <c r="AF466" s="28"/>
      <c r="AG466" s="28"/>
      <c r="AH466" s="24" t="s">
        <v>2146</v>
      </c>
      <c r="AI466" s="24" t="s">
        <v>2146</v>
      </c>
      <c r="AJ466" s="24" t="s">
        <v>3044</v>
      </c>
      <c r="AK466" s="24" t="s">
        <v>1349</v>
      </c>
    </row>
    <row r="467" spans="1:37" ht="17.25" customHeight="1" x14ac:dyDescent="0.3">
      <c r="A467" s="30" t="s">
        <v>3048</v>
      </c>
      <c r="B467" s="24" t="s">
        <v>2068</v>
      </c>
      <c r="C467" s="24" t="s">
        <v>3004</v>
      </c>
      <c r="D467" s="25" t="s">
        <v>3005</v>
      </c>
      <c r="E467" s="24" t="s">
        <v>3006</v>
      </c>
      <c r="F467" s="25" t="s">
        <v>3007</v>
      </c>
      <c r="G467" s="24" t="s">
        <v>3041</v>
      </c>
      <c r="H467" s="25" t="s">
        <v>3045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2302</v>
      </c>
      <c r="T467" s="25" t="s">
        <v>3049</v>
      </c>
      <c r="U467" s="26"/>
      <c r="V467" s="27"/>
      <c r="W467" s="24" t="s">
        <v>2302</v>
      </c>
      <c r="X467" s="25" t="s">
        <v>3050</v>
      </c>
      <c r="Y467" s="28"/>
      <c r="Z467" s="29" t="s">
        <v>2144</v>
      </c>
      <c r="AA467" s="28"/>
      <c r="AB467" s="28"/>
      <c r="AC467" s="28"/>
      <c r="AD467" s="28"/>
      <c r="AE467" s="28"/>
      <c r="AF467" s="28"/>
      <c r="AG467" s="28"/>
      <c r="AH467" s="24" t="s">
        <v>2146</v>
      </c>
      <c r="AI467" s="24" t="s">
        <v>2146</v>
      </c>
      <c r="AJ467" s="24" t="s">
        <v>3044</v>
      </c>
      <c r="AK467" s="24" t="s">
        <v>3048</v>
      </c>
    </row>
    <row r="468" spans="1:37" ht="17.25" customHeight="1" x14ac:dyDescent="0.3">
      <c r="A468" s="30" t="s">
        <v>3051</v>
      </c>
      <c r="B468" s="24" t="s">
        <v>2068</v>
      </c>
      <c r="C468" s="24" t="s">
        <v>3004</v>
      </c>
      <c r="D468" s="25" t="s">
        <v>3005</v>
      </c>
      <c r="E468" s="24" t="s">
        <v>3006</v>
      </c>
      <c r="F468" s="25" t="s">
        <v>3007</v>
      </c>
      <c r="G468" s="24" t="s">
        <v>3041</v>
      </c>
      <c r="H468" s="25" t="s">
        <v>3045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2487</v>
      </c>
      <c r="T468" s="25" t="s">
        <v>3052</v>
      </c>
      <c r="U468" s="26"/>
      <c r="V468" s="27"/>
      <c r="W468" s="24" t="s">
        <v>2487</v>
      </c>
      <c r="X468" s="25" t="s">
        <v>3053</v>
      </c>
      <c r="Y468" s="28"/>
      <c r="Z468" s="29" t="s">
        <v>2144</v>
      </c>
      <c r="AA468" s="28"/>
      <c r="AB468" s="28"/>
      <c r="AC468" s="28"/>
      <c r="AD468" s="28"/>
      <c r="AE468" s="28"/>
      <c r="AF468" s="28"/>
      <c r="AG468" s="28"/>
      <c r="AH468" s="24" t="s">
        <v>2146</v>
      </c>
      <c r="AI468" s="24" t="s">
        <v>2146</v>
      </c>
      <c r="AJ468" s="24" t="s">
        <v>3044</v>
      </c>
      <c r="AK468" s="24" t="s">
        <v>3051</v>
      </c>
    </row>
    <row r="469" spans="1:37" ht="17.25" customHeight="1" x14ac:dyDescent="0.3">
      <c r="A469" s="24" t="s">
        <v>1360</v>
      </c>
      <c r="B469" s="24" t="s">
        <v>2068</v>
      </c>
      <c r="C469" s="24" t="s">
        <v>3004</v>
      </c>
      <c r="D469" s="25" t="s">
        <v>3005</v>
      </c>
      <c r="E469" s="24" t="s">
        <v>3006</v>
      </c>
      <c r="F469" s="25" t="s">
        <v>3007</v>
      </c>
      <c r="G469" s="24" t="s">
        <v>3054</v>
      </c>
      <c r="H469" s="25" t="s">
        <v>1009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2296</v>
      </c>
      <c r="T469" s="25" t="s">
        <v>3042</v>
      </c>
      <c r="U469" s="26"/>
      <c r="V469" s="27"/>
      <c r="W469" s="24" t="s">
        <v>2296</v>
      </c>
      <c r="X469" s="25" t="s">
        <v>3043</v>
      </c>
      <c r="Y469" s="28"/>
      <c r="Z469" s="29" t="s">
        <v>2144</v>
      </c>
      <c r="AA469" s="28"/>
      <c r="AB469" s="28"/>
      <c r="AC469" s="28"/>
      <c r="AD469" s="28"/>
      <c r="AE469" s="28"/>
      <c r="AF469" s="28"/>
      <c r="AG469" s="28"/>
      <c r="AH469" s="24" t="s">
        <v>2146</v>
      </c>
      <c r="AI469" s="24" t="s">
        <v>2146</v>
      </c>
      <c r="AJ469" s="24" t="s">
        <v>3055</v>
      </c>
      <c r="AK469" s="24" t="s">
        <v>1360</v>
      </c>
    </row>
    <row r="470" spans="1:37" ht="17.25" customHeight="1" x14ac:dyDescent="0.3">
      <c r="A470" s="24" t="s">
        <v>3056</v>
      </c>
      <c r="B470" s="24" t="s">
        <v>2068</v>
      </c>
      <c r="C470" s="24" t="s">
        <v>3004</v>
      </c>
      <c r="D470" s="25" t="s">
        <v>3005</v>
      </c>
      <c r="E470" s="24" t="s">
        <v>3006</v>
      </c>
      <c r="F470" s="25" t="s">
        <v>3007</v>
      </c>
      <c r="G470" s="24" t="s">
        <v>3054</v>
      </c>
      <c r="H470" s="25" t="s">
        <v>3057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2299</v>
      </c>
      <c r="T470" s="25" t="s">
        <v>3046</v>
      </c>
      <c r="U470" s="26"/>
      <c r="V470" s="27"/>
      <c r="W470" s="24" t="s">
        <v>2299</v>
      </c>
      <c r="X470" s="25" t="s">
        <v>3047</v>
      </c>
      <c r="Y470" s="28"/>
      <c r="Z470" s="29" t="s">
        <v>2144</v>
      </c>
      <c r="AA470" s="28"/>
      <c r="AB470" s="28"/>
      <c r="AC470" s="28"/>
      <c r="AD470" s="28"/>
      <c r="AE470" s="28"/>
      <c r="AF470" s="28"/>
      <c r="AG470" s="28"/>
      <c r="AH470" s="24" t="s">
        <v>2146</v>
      </c>
      <c r="AI470" s="24" t="s">
        <v>2146</v>
      </c>
      <c r="AJ470" s="24" t="s">
        <v>3055</v>
      </c>
      <c r="AK470" s="24" t="s">
        <v>3056</v>
      </c>
    </row>
    <row r="471" spans="1:37" ht="17.25" customHeight="1" x14ac:dyDescent="0.3">
      <c r="A471" s="24" t="s">
        <v>3058</v>
      </c>
      <c r="B471" s="24" t="s">
        <v>2068</v>
      </c>
      <c r="C471" s="24" t="s">
        <v>3004</v>
      </c>
      <c r="D471" s="25" t="s">
        <v>3005</v>
      </c>
      <c r="E471" s="24" t="s">
        <v>3006</v>
      </c>
      <c r="F471" s="25" t="s">
        <v>3007</v>
      </c>
      <c r="G471" s="24" t="s">
        <v>3054</v>
      </c>
      <c r="H471" s="25" t="s">
        <v>3057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2302</v>
      </c>
      <c r="T471" s="25" t="s">
        <v>3049</v>
      </c>
      <c r="U471" s="26"/>
      <c r="V471" s="27"/>
      <c r="W471" s="24" t="s">
        <v>2302</v>
      </c>
      <c r="X471" s="25" t="s">
        <v>3050</v>
      </c>
      <c r="Y471" s="28"/>
      <c r="Z471" s="29" t="s">
        <v>2144</v>
      </c>
      <c r="AA471" s="28"/>
      <c r="AB471" s="28"/>
      <c r="AC471" s="28"/>
      <c r="AD471" s="28"/>
      <c r="AE471" s="28"/>
      <c r="AF471" s="28"/>
      <c r="AG471" s="28"/>
      <c r="AH471" s="24" t="s">
        <v>2146</v>
      </c>
      <c r="AI471" s="24" t="s">
        <v>2146</v>
      </c>
      <c r="AJ471" s="24" t="s">
        <v>3055</v>
      </c>
      <c r="AK471" s="24" t="s">
        <v>3058</v>
      </c>
    </row>
    <row r="472" spans="1:37" ht="17.25" customHeight="1" x14ac:dyDescent="0.3">
      <c r="A472" s="24" t="s">
        <v>3059</v>
      </c>
      <c r="B472" s="24" t="s">
        <v>2068</v>
      </c>
      <c r="C472" s="24" t="s">
        <v>3004</v>
      </c>
      <c r="D472" s="25" t="s">
        <v>3005</v>
      </c>
      <c r="E472" s="24" t="s">
        <v>3006</v>
      </c>
      <c r="F472" s="25" t="s">
        <v>3007</v>
      </c>
      <c r="G472" s="24" t="s">
        <v>3054</v>
      </c>
      <c r="H472" s="25" t="s">
        <v>3057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2487</v>
      </c>
      <c r="T472" s="25" t="s">
        <v>3052</v>
      </c>
      <c r="U472" s="26"/>
      <c r="V472" s="27"/>
      <c r="W472" s="24" t="s">
        <v>2487</v>
      </c>
      <c r="X472" s="25" t="s">
        <v>3053</v>
      </c>
      <c r="Y472" s="28"/>
      <c r="Z472" s="29" t="s">
        <v>2144</v>
      </c>
      <c r="AA472" s="28"/>
      <c r="AB472" s="28"/>
      <c r="AC472" s="28"/>
      <c r="AD472" s="28"/>
      <c r="AE472" s="28"/>
      <c r="AF472" s="28"/>
      <c r="AG472" s="28"/>
      <c r="AH472" s="24" t="s">
        <v>2146</v>
      </c>
      <c r="AI472" s="24" t="s">
        <v>2146</v>
      </c>
      <c r="AJ472" s="24" t="s">
        <v>3055</v>
      </c>
      <c r="AK472" s="24" t="s">
        <v>3059</v>
      </c>
    </row>
    <row r="473" spans="1:37" ht="17.25" customHeight="1" x14ac:dyDescent="0.3">
      <c r="A473" s="24" t="s">
        <v>3060</v>
      </c>
      <c r="B473" s="24" t="s">
        <v>2068</v>
      </c>
      <c r="C473" s="24" t="s">
        <v>3004</v>
      </c>
      <c r="D473" s="25" t="s">
        <v>3005</v>
      </c>
      <c r="E473" s="24" t="s">
        <v>3006</v>
      </c>
      <c r="F473" s="25" t="s">
        <v>3007</v>
      </c>
      <c r="G473" s="24" t="s">
        <v>3061</v>
      </c>
      <c r="H473" s="25" t="s">
        <v>3062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2293</v>
      </c>
      <c r="T473" s="25" t="s">
        <v>3011</v>
      </c>
      <c r="U473" s="26"/>
      <c r="V473" s="27"/>
      <c r="W473" s="26"/>
      <c r="X473" s="27"/>
      <c r="Y473" s="28"/>
      <c r="Z473" s="29" t="s">
        <v>2144</v>
      </c>
      <c r="AA473" s="28"/>
      <c r="AB473" s="28"/>
      <c r="AC473" s="28"/>
      <c r="AD473" s="28"/>
      <c r="AE473" s="28"/>
      <c r="AF473" s="28"/>
      <c r="AG473" s="28"/>
      <c r="AH473" s="24" t="s">
        <v>2146</v>
      </c>
      <c r="AI473" s="24" t="s">
        <v>2146</v>
      </c>
      <c r="AJ473" s="24" t="s">
        <v>3063</v>
      </c>
      <c r="AK473" s="24" t="s">
        <v>3060</v>
      </c>
    </row>
    <row r="474" spans="1:37" ht="17.25" customHeight="1" x14ac:dyDescent="0.3">
      <c r="A474" s="24" t="s">
        <v>3064</v>
      </c>
      <c r="B474" s="24" t="s">
        <v>2068</v>
      </c>
      <c r="C474" s="24" t="s">
        <v>3004</v>
      </c>
      <c r="D474" s="25" t="s">
        <v>3005</v>
      </c>
      <c r="E474" s="24" t="s">
        <v>3006</v>
      </c>
      <c r="F474" s="25" t="s">
        <v>3007</v>
      </c>
      <c r="G474" s="24" t="s">
        <v>3065</v>
      </c>
      <c r="H474" s="25" t="s">
        <v>3066</v>
      </c>
      <c r="I474" s="24" t="s">
        <v>2375</v>
      </c>
      <c r="J474" s="25" t="s">
        <v>3067</v>
      </c>
      <c r="K474" s="26"/>
      <c r="L474" s="27"/>
      <c r="M474" s="26"/>
      <c r="N474" s="27"/>
      <c r="O474" s="26"/>
      <c r="P474" s="27"/>
      <c r="Q474" s="26"/>
      <c r="R474" s="27"/>
      <c r="S474" s="24" t="s">
        <v>2492</v>
      </c>
      <c r="T474" s="25" t="s">
        <v>3068</v>
      </c>
      <c r="U474" s="26"/>
      <c r="V474" s="27"/>
      <c r="W474" s="24" t="s">
        <v>2579</v>
      </c>
      <c r="X474" s="25" t="s">
        <v>2586</v>
      </c>
      <c r="Y474" s="28"/>
      <c r="Z474" s="29" t="s">
        <v>2144</v>
      </c>
      <c r="AA474" s="28"/>
      <c r="AB474" s="28"/>
      <c r="AC474" s="28"/>
      <c r="AD474" s="28"/>
      <c r="AE474" s="28"/>
      <c r="AF474" s="28"/>
      <c r="AG474" s="28"/>
      <c r="AH474" s="24" t="s">
        <v>2146</v>
      </c>
      <c r="AI474" s="24" t="s">
        <v>2146</v>
      </c>
      <c r="AJ474" s="24" t="s">
        <v>3069</v>
      </c>
      <c r="AK474" s="24" t="s">
        <v>3064</v>
      </c>
    </row>
    <row r="475" spans="1:37" ht="17.25" customHeight="1" x14ac:dyDescent="0.3">
      <c r="A475" s="24" t="s">
        <v>3070</v>
      </c>
      <c r="B475" s="24" t="s">
        <v>2068</v>
      </c>
      <c r="C475" s="24" t="s">
        <v>3004</v>
      </c>
      <c r="D475" s="25" t="s">
        <v>3005</v>
      </c>
      <c r="E475" s="24" t="s">
        <v>3006</v>
      </c>
      <c r="F475" s="25" t="s">
        <v>3007</v>
      </c>
      <c r="G475" s="24" t="s">
        <v>3065</v>
      </c>
      <c r="H475" s="25" t="s">
        <v>3066</v>
      </c>
      <c r="I475" s="24" t="s">
        <v>2375</v>
      </c>
      <c r="J475" s="25" t="s">
        <v>3067</v>
      </c>
      <c r="K475" s="26"/>
      <c r="L475" s="27"/>
      <c r="M475" s="26"/>
      <c r="N475" s="27"/>
      <c r="O475" s="26"/>
      <c r="P475" s="27"/>
      <c r="Q475" s="26"/>
      <c r="R475" s="27"/>
      <c r="S475" s="24" t="s">
        <v>2492</v>
      </c>
      <c r="T475" s="25" t="s">
        <v>3068</v>
      </c>
      <c r="U475" s="26"/>
      <c r="V475" s="27"/>
      <c r="W475" s="24" t="s">
        <v>2130</v>
      </c>
      <c r="X475" s="25" t="s">
        <v>2589</v>
      </c>
      <c r="Y475" s="28"/>
      <c r="Z475" s="29" t="s">
        <v>2144</v>
      </c>
      <c r="AA475" s="28"/>
      <c r="AB475" s="28"/>
      <c r="AC475" s="28"/>
      <c r="AD475" s="28"/>
      <c r="AE475" s="28"/>
      <c r="AF475" s="28"/>
      <c r="AG475" s="28"/>
      <c r="AH475" s="24" t="s">
        <v>2146</v>
      </c>
      <c r="AI475" s="24" t="s">
        <v>2146</v>
      </c>
      <c r="AJ475" s="24" t="s">
        <v>3069</v>
      </c>
      <c r="AK475" s="24" t="s">
        <v>3070</v>
      </c>
    </row>
    <row r="476" spans="1:37" ht="17.25" customHeight="1" x14ac:dyDescent="0.3">
      <c r="A476" s="24" t="s">
        <v>3071</v>
      </c>
      <c r="B476" s="24" t="s">
        <v>2068</v>
      </c>
      <c r="C476" s="24" t="s">
        <v>3004</v>
      </c>
      <c r="D476" s="25" t="s">
        <v>3005</v>
      </c>
      <c r="E476" s="24" t="s">
        <v>3006</v>
      </c>
      <c r="F476" s="25" t="s">
        <v>3007</v>
      </c>
      <c r="G476" s="24" t="s">
        <v>3065</v>
      </c>
      <c r="H476" s="25" t="s">
        <v>3066</v>
      </c>
      <c r="I476" s="24" t="s">
        <v>2375</v>
      </c>
      <c r="J476" s="25" t="s">
        <v>3067</v>
      </c>
      <c r="K476" s="26"/>
      <c r="L476" s="27"/>
      <c r="M476" s="26"/>
      <c r="N476" s="27"/>
      <c r="O476" s="26"/>
      <c r="P476" s="27"/>
      <c r="Q476" s="26"/>
      <c r="R476" s="27"/>
      <c r="S476" s="24" t="s">
        <v>2492</v>
      </c>
      <c r="T476" s="25" t="s">
        <v>3068</v>
      </c>
      <c r="U476" s="26"/>
      <c r="V476" s="27"/>
      <c r="W476" s="24" t="s">
        <v>2138</v>
      </c>
      <c r="X476" s="25" t="s">
        <v>2591</v>
      </c>
      <c r="Y476" s="28"/>
      <c r="Z476" s="29" t="s">
        <v>2144</v>
      </c>
      <c r="AA476" s="28"/>
      <c r="AB476" s="28"/>
      <c r="AC476" s="28"/>
      <c r="AD476" s="28"/>
      <c r="AE476" s="28"/>
      <c r="AF476" s="28"/>
      <c r="AG476" s="28"/>
      <c r="AH476" s="24" t="s">
        <v>2146</v>
      </c>
      <c r="AI476" s="24" t="s">
        <v>2146</v>
      </c>
      <c r="AJ476" s="24" t="s">
        <v>3069</v>
      </c>
      <c r="AK476" s="24" t="s">
        <v>3071</v>
      </c>
    </row>
    <row r="477" spans="1:37" ht="17.25" customHeight="1" x14ac:dyDescent="0.3">
      <c r="A477" s="24" t="s">
        <v>3072</v>
      </c>
      <c r="B477" s="24" t="s">
        <v>2068</v>
      </c>
      <c r="C477" s="24" t="s">
        <v>3004</v>
      </c>
      <c r="D477" s="25" t="s">
        <v>3005</v>
      </c>
      <c r="E477" s="24" t="s">
        <v>3006</v>
      </c>
      <c r="F477" s="25" t="s">
        <v>3007</v>
      </c>
      <c r="G477" s="24" t="s">
        <v>3065</v>
      </c>
      <c r="H477" s="25" t="s">
        <v>3066</v>
      </c>
      <c r="I477" s="24" t="s">
        <v>2375</v>
      </c>
      <c r="J477" s="25" t="s">
        <v>3067</v>
      </c>
      <c r="K477" s="26"/>
      <c r="L477" s="27"/>
      <c r="M477" s="26"/>
      <c r="N477" s="27"/>
      <c r="O477" s="26"/>
      <c r="P477" s="27"/>
      <c r="Q477" s="26"/>
      <c r="R477" s="27"/>
      <c r="S477" s="24" t="s">
        <v>2492</v>
      </c>
      <c r="T477" s="25" t="s">
        <v>3068</v>
      </c>
      <c r="U477" s="26"/>
      <c r="V477" s="27"/>
      <c r="W477" s="24" t="s">
        <v>2202</v>
      </c>
      <c r="X477" s="25" t="s">
        <v>2593</v>
      </c>
      <c r="Y477" s="28"/>
      <c r="Z477" s="29" t="s">
        <v>2144</v>
      </c>
      <c r="AA477" s="28"/>
      <c r="AB477" s="28"/>
      <c r="AC477" s="28"/>
      <c r="AD477" s="28"/>
      <c r="AE477" s="28"/>
      <c r="AF477" s="28"/>
      <c r="AG477" s="28"/>
      <c r="AH477" s="24" t="s">
        <v>2146</v>
      </c>
      <c r="AI477" s="24" t="s">
        <v>2146</v>
      </c>
      <c r="AJ477" s="24" t="s">
        <v>3069</v>
      </c>
      <c r="AK477" s="24" t="s">
        <v>3072</v>
      </c>
    </row>
    <row r="478" spans="1:37" ht="17.25" customHeight="1" x14ac:dyDescent="0.3">
      <c r="A478" s="30" t="s">
        <v>1346</v>
      </c>
      <c r="B478" s="24" t="s">
        <v>2068</v>
      </c>
      <c r="C478" s="24" t="s">
        <v>3004</v>
      </c>
      <c r="D478" s="25" t="s">
        <v>3005</v>
      </c>
      <c r="E478" s="24" t="s">
        <v>3006</v>
      </c>
      <c r="F478" s="25" t="s">
        <v>3007</v>
      </c>
      <c r="G478" s="24" t="s">
        <v>3065</v>
      </c>
      <c r="H478" s="25" t="s">
        <v>3066</v>
      </c>
      <c r="I478" s="24" t="s">
        <v>2378</v>
      </c>
      <c r="J478" s="25" t="s">
        <v>3073</v>
      </c>
      <c r="K478" s="26"/>
      <c r="L478" s="27"/>
      <c r="M478" s="26"/>
      <c r="N478" s="27"/>
      <c r="O478" s="26"/>
      <c r="P478" s="27"/>
      <c r="Q478" s="26"/>
      <c r="R478" s="27"/>
      <c r="S478" s="24" t="s">
        <v>2492</v>
      </c>
      <c r="T478" s="25" t="s">
        <v>3068</v>
      </c>
      <c r="U478" s="26"/>
      <c r="V478" s="27"/>
      <c r="W478" s="24" t="s">
        <v>2579</v>
      </c>
      <c r="X478" s="25" t="s">
        <v>2586</v>
      </c>
      <c r="Y478" s="28"/>
      <c r="Z478" s="29" t="s">
        <v>2144</v>
      </c>
      <c r="AA478" s="28"/>
      <c r="AB478" s="28"/>
      <c r="AC478" s="28"/>
      <c r="AD478" s="28"/>
      <c r="AE478" s="28"/>
      <c r="AF478" s="28"/>
      <c r="AG478" s="28"/>
      <c r="AH478" s="24" t="s">
        <v>2146</v>
      </c>
      <c r="AI478" s="24" t="s">
        <v>2146</v>
      </c>
      <c r="AJ478" s="24" t="s">
        <v>3069</v>
      </c>
      <c r="AK478" s="24" t="s">
        <v>1346</v>
      </c>
    </row>
    <row r="479" spans="1:37" ht="17.25" customHeight="1" x14ac:dyDescent="0.3">
      <c r="A479" s="30" t="s">
        <v>3074</v>
      </c>
      <c r="B479" s="24" t="s">
        <v>2068</v>
      </c>
      <c r="C479" s="24" t="s">
        <v>3004</v>
      </c>
      <c r="D479" s="25" t="s">
        <v>3005</v>
      </c>
      <c r="E479" s="24" t="s">
        <v>3006</v>
      </c>
      <c r="F479" s="25" t="s">
        <v>3007</v>
      </c>
      <c r="G479" s="24" t="s">
        <v>3065</v>
      </c>
      <c r="H479" s="25" t="s">
        <v>3066</v>
      </c>
      <c r="I479" s="24" t="s">
        <v>2378</v>
      </c>
      <c r="J479" s="25" t="s">
        <v>3073</v>
      </c>
      <c r="K479" s="26"/>
      <c r="L479" s="27"/>
      <c r="M479" s="26"/>
      <c r="N479" s="27"/>
      <c r="O479" s="26"/>
      <c r="P479" s="27"/>
      <c r="Q479" s="26"/>
      <c r="R479" s="27"/>
      <c r="S479" s="24" t="s">
        <v>2492</v>
      </c>
      <c r="T479" s="25" t="s">
        <v>3068</v>
      </c>
      <c r="U479" s="26"/>
      <c r="V479" s="27"/>
      <c r="W479" s="24" t="s">
        <v>2130</v>
      </c>
      <c r="X479" s="25" t="s">
        <v>2589</v>
      </c>
      <c r="Y479" s="28"/>
      <c r="Z479" s="29" t="s">
        <v>2144</v>
      </c>
      <c r="AA479" s="28"/>
      <c r="AB479" s="28"/>
      <c r="AC479" s="28"/>
      <c r="AD479" s="28"/>
      <c r="AE479" s="28"/>
      <c r="AF479" s="28"/>
      <c r="AG479" s="28"/>
      <c r="AH479" s="24" t="s">
        <v>2146</v>
      </c>
      <c r="AI479" s="24" t="s">
        <v>2146</v>
      </c>
      <c r="AJ479" s="24" t="s">
        <v>3069</v>
      </c>
      <c r="AK479" s="24" t="s">
        <v>3074</v>
      </c>
    </row>
    <row r="480" spans="1:37" ht="17.25" customHeight="1" x14ac:dyDescent="0.3">
      <c r="A480" s="30" t="s">
        <v>3075</v>
      </c>
      <c r="B480" s="24" t="s">
        <v>2068</v>
      </c>
      <c r="C480" s="24" t="s">
        <v>3004</v>
      </c>
      <c r="D480" s="25" t="s">
        <v>3005</v>
      </c>
      <c r="E480" s="24" t="s">
        <v>3006</v>
      </c>
      <c r="F480" s="25" t="s">
        <v>3007</v>
      </c>
      <c r="G480" s="24" t="s">
        <v>3065</v>
      </c>
      <c r="H480" s="25" t="s">
        <v>3066</v>
      </c>
      <c r="I480" s="24" t="s">
        <v>2378</v>
      </c>
      <c r="J480" s="25" t="s">
        <v>3073</v>
      </c>
      <c r="K480" s="26"/>
      <c r="L480" s="27"/>
      <c r="M480" s="26"/>
      <c r="N480" s="27"/>
      <c r="O480" s="26"/>
      <c r="P480" s="27"/>
      <c r="Q480" s="26"/>
      <c r="R480" s="27"/>
      <c r="S480" s="24" t="s">
        <v>2492</v>
      </c>
      <c r="T480" s="25" t="s">
        <v>3068</v>
      </c>
      <c r="U480" s="26"/>
      <c r="V480" s="27"/>
      <c r="W480" s="24" t="s">
        <v>2138</v>
      </c>
      <c r="X480" s="25" t="s">
        <v>2591</v>
      </c>
      <c r="Y480" s="28"/>
      <c r="Z480" s="29" t="s">
        <v>2144</v>
      </c>
      <c r="AA480" s="28"/>
      <c r="AB480" s="28"/>
      <c r="AC480" s="28"/>
      <c r="AD480" s="28"/>
      <c r="AE480" s="28"/>
      <c r="AF480" s="28"/>
      <c r="AG480" s="28"/>
      <c r="AH480" s="24" t="s">
        <v>2146</v>
      </c>
      <c r="AI480" s="24" t="s">
        <v>2146</v>
      </c>
      <c r="AJ480" s="24" t="s">
        <v>3069</v>
      </c>
      <c r="AK480" s="24" t="s">
        <v>3075</v>
      </c>
    </row>
    <row r="481" spans="1:37" ht="17.25" customHeight="1" x14ac:dyDescent="0.3">
      <c r="A481" s="30" t="s">
        <v>3076</v>
      </c>
      <c r="B481" s="24" t="s">
        <v>2068</v>
      </c>
      <c r="C481" s="24" t="s">
        <v>3004</v>
      </c>
      <c r="D481" s="25" t="s">
        <v>3005</v>
      </c>
      <c r="E481" s="24" t="s">
        <v>3006</v>
      </c>
      <c r="F481" s="25" t="s">
        <v>3007</v>
      </c>
      <c r="G481" s="24" t="s">
        <v>3065</v>
      </c>
      <c r="H481" s="25" t="s">
        <v>3066</v>
      </c>
      <c r="I481" s="24" t="s">
        <v>2378</v>
      </c>
      <c r="J481" s="25" t="s">
        <v>3073</v>
      </c>
      <c r="K481" s="26"/>
      <c r="L481" s="27"/>
      <c r="M481" s="26"/>
      <c r="N481" s="27"/>
      <c r="O481" s="26"/>
      <c r="P481" s="27"/>
      <c r="Q481" s="26"/>
      <c r="R481" s="27"/>
      <c r="S481" s="24" t="s">
        <v>2492</v>
      </c>
      <c r="T481" s="25" t="s">
        <v>3068</v>
      </c>
      <c r="U481" s="26"/>
      <c r="V481" s="27"/>
      <c r="W481" s="24" t="s">
        <v>2202</v>
      </c>
      <c r="X481" s="25" t="s">
        <v>2593</v>
      </c>
      <c r="Y481" s="28"/>
      <c r="Z481" s="29" t="s">
        <v>2144</v>
      </c>
      <c r="AA481" s="28"/>
      <c r="AB481" s="28"/>
      <c r="AC481" s="28"/>
      <c r="AD481" s="28"/>
      <c r="AE481" s="28"/>
      <c r="AF481" s="28"/>
      <c r="AG481" s="28"/>
      <c r="AH481" s="24" t="s">
        <v>2146</v>
      </c>
      <c r="AI481" s="24" t="s">
        <v>2146</v>
      </c>
      <c r="AJ481" s="24" t="s">
        <v>3069</v>
      </c>
      <c r="AK481" s="24" t="s">
        <v>3076</v>
      </c>
    </row>
    <row r="482" spans="1:37" ht="17.25" customHeight="1" x14ac:dyDescent="0.3">
      <c r="A482" s="24" t="s">
        <v>3077</v>
      </c>
      <c r="B482" s="24" t="s">
        <v>2068</v>
      </c>
      <c r="C482" s="24" t="s">
        <v>3004</v>
      </c>
      <c r="D482" s="25" t="s">
        <v>3005</v>
      </c>
      <c r="E482" s="24" t="s">
        <v>3006</v>
      </c>
      <c r="F482" s="25" t="s">
        <v>3007</v>
      </c>
      <c r="G482" s="24" t="s">
        <v>3065</v>
      </c>
      <c r="H482" s="25" t="s">
        <v>3066</v>
      </c>
      <c r="I482" s="24" t="s">
        <v>3078</v>
      </c>
      <c r="J482" s="25" t="s">
        <v>3079</v>
      </c>
      <c r="K482" s="26"/>
      <c r="L482" s="27"/>
      <c r="M482" s="26"/>
      <c r="N482" s="27"/>
      <c r="O482" s="26"/>
      <c r="P482" s="27"/>
      <c r="Q482" s="26"/>
      <c r="R482" s="27"/>
      <c r="S482" s="24" t="s">
        <v>3080</v>
      </c>
      <c r="T482" s="25" t="s">
        <v>3081</v>
      </c>
      <c r="U482" s="26"/>
      <c r="V482" s="27"/>
      <c r="W482" s="24" t="s">
        <v>2579</v>
      </c>
      <c r="X482" s="25" t="s">
        <v>2586</v>
      </c>
      <c r="Y482" s="28"/>
      <c r="Z482" s="29" t="s">
        <v>2144</v>
      </c>
      <c r="AA482" s="28"/>
      <c r="AB482" s="28"/>
      <c r="AC482" s="28"/>
      <c r="AD482" s="28"/>
      <c r="AE482" s="28"/>
      <c r="AF482" s="28"/>
      <c r="AG482" s="28"/>
      <c r="AH482" s="24" t="s">
        <v>2146</v>
      </c>
      <c r="AI482" s="24" t="s">
        <v>2146</v>
      </c>
      <c r="AJ482" s="24" t="s">
        <v>3069</v>
      </c>
      <c r="AK482" s="24" t="s">
        <v>3077</v>
      </c>
    </row>
    <row r="483" spans="1:37" ht="17.25" customHeight="1" x14ac:dyDescent="0.3">
      <c r="A483" s="24" t="s">
        <v>3082</v>
      </c>
      <c r="B483" s="24" t="s">
        <v>2068</v>
      </c>
      <c r="C483" s="24" t="s">
        <v>3004</v>
      </c>
      <c r="D483" s="25" t="s">
        <v>3005</v>
      </c>
      <c r="E483" s="24" t="s">
        <v>3006</v>
      </c>
      <c r="F483" s="25" t="s">
        <v>3007</v>
      </c>
      <c r="G483" s="24" t="s">
        <v>3065</v>
      </c>
      <c r="H483" s="25" t="s">
        <v>3066</v>
      </c>
      <c r="I483" s="24" t="s">
        <v>3078</v>
      </c>
      <c r="J483" s="25" t="s">
        <v>3079</v>
      </c>
      <c r="K483" s="26"/>
      <c r="L483" s="27"/>
      <c r="M483" s="26"/>
      <c r="N483" s="27"/>
      <c r="O483" s="26"/>
      <c r="P483" s="27"/>
      <c r="Q483" s="26"/>
      <c r="R483" s="27"/>
      <c r="S483" s="24" t="s">
        <v>3080</v>
      </c>
      <c r="T483" s="25" t="s">
        <v>3081</v>
      </c>
      <c r="U483" s="26"/>
      <c r="V483" s="27"/>
      <c r="W483" s="24" t="s">
        <v>2130</v>
      </c>
      <c r="X483" s="25" t="s">
        <v>2589</v>
      </c>
      <c r="Y483" s="28"/>
      <c r="Z483" s="29" t="s">
        <v>2144</v>
      </c>
      <c r="AA483" s="28"/>
      <c r="AB483" s="28"/>
      <c r="AC483" s="28"/>
      <c r="AD483" s="28"/>
      <c r="AE483" s="28"/>
      <c r="AF483" s="28"/>
      <c r="AG483" s="28"/>
      <c r="AH483" s="24" t="s">
        <v>2146</v>
      </c>
      <c r="AI483" s="24" t="s">
        <v>2146</v>
      </c>
      <c r="AJ483" s="24" t="s">
        <v>3069</v>
      </c>
      <c r="AK483" s="24" t="s">
        <v>3082</v>
      </c>
    </row>
    <row r="484" spans="1:37" ht="17.25" customHeight="1" x14ac:dyDescent="0.3">
      <c r="A484" s="24" t="s">
        <v>3083</v>
      </c>
      <c r="B484" s="24" t="s">
        <v>2068</v>
      </c>
      <c r="C484" s="24" t="s">
        <v>3004</v>
      </c>
      <c r="D484" s="25" t="s">
        <v>3005</v>
      </c>
      <c r="E484" s="24" t="s">
        <v>3006</v>
      </c>
      <c r="F484" s="25" t="s">
        <v>3007</v>
      </c>
      <c r="G484" s="24" t="s">
        <v>3065</v>
      </c>
      <c r="H484" s="25" t="s">
        <v>3066</v>
      </c>
      <c r="I484" s="24" t="s">
        <v>3078</v>
      </c>
      <c r="J484" s="25" t="s">
        <v>3079</v>
      </c>
      <c r="K484" s="26"/>
      <c r="L484" s="27"/>
      <c r="M484" s="26"/>
      <c r="N484" s="27"/>
      <c r="O484" s="26"/>
      <c r="P484" s="27"/>
      <c r="Q484" s="26"/>
      <c r="R484" s="27"/>
      <c r="S484" s="24" t="s">
        <v>3080</v>
      </c>
      <c r="T484" s="25" t="s">
        <v>3081</v>
      </c>
      <c r="U484" s="26"/>
      <c r="V484" s="27"/>
      <c r="W484" s="24" t="s">
        <v>2138</v>
      </c>
      <c r="X484" s="25" t="s">
        <v>2591</v>
      </c>
      <c r="Y484" s="28"/>
      <c r="Z484" s="29" t="s">
        <v>2144</v>
      </c>
      <c r="AA484" s="28"/>
      <c r="AB484" s="28"/>
      <c r="AC484" s="28"/>
      <c r="AD484" s="28"/>
      <c r="AE484" s="28"/>
      <c r="AF484" s="28"/>
      <c r="AG484" s="28"/>
      <c r="AH484" s="24" t="s">
        <v>2146</v>
      </c>
      <c r="AI484" s="24" t="s">
        <v>2146</v>
      </c>
      <c r="AJ484" s="24" t="s">
        <v>3069</v>
      </c>
      <c r="AK484" s="24" t="s">
        <v>3083</v>
      </c>
    </row>
    <row r="485" spans="1:37" ht="17.25" customHeight="1" x14ac:dyDescent="0.3">
      <c r="A485" s="24" t="s">
        <v>3084</v>
      </c>
      <c r="B485" s="24" t="s">
        <v>2068</v>
      </c>
      <c r="C485" s="24" t="s">
        <v>3004</v>
      </c>
      <c r="D485" s="25" t="s">
        <v>3005</v>
      </c>
      <c r="E485" s="24" t="s">
        <v>3006</v>
      </c>
      <c r="F485" s="25" t="s">
        <v>3007</v>
      </c>
      <c r="G485" s="24" t="s">
        <v>3065</v>
      </c>
      <c r="H485" s="25" t="s">
        <v>3066</v>
      </c>
      <c r="I485" s="24" t="s">
        <v>3078</v>
      </c>
      <c r="J485" s="25" t="s">
        <v>3079</v>
      </c>
      <c r="K485" s="26"/>
      <c r="L485" s="27"/>
      <c r="M485" s="26"/>
      <c r="N485" s="27"/>
      <c r="O485" s="26"/>
      <c r="P485" s="27"/>
      <c r="Q485" s="26"/>
      <c r="R485" s="27"/>
      <c r="S485" s="24" t="s">
        <v>3080</v>
      </c>
      <c r="T485" s="25" t="s">
        <v>3081</v>
      </c>
      <c r="U485" s="26"/>
      <c r="V485" s="27"/>
      <c r="W485" s="24" t="s">
        <v>2202</v>
      </c>
      <c r="X485" s="25" t="s">
        <v>2593</v>
      </c>
      <c r="Y485" s="28"/>
      <c r="Z485" s="29" t="s">
        <v>2144</v>
      </c>
      <c r="AA485" s="28"/>
      <c r="AB485" s="28"/>
      <c r="AC485" s="28"/>
      <c r="AD485" s="28"/>
      <c r="AE485" s="28"/>
      <c r="AF485" s="28"/>
      <c r="AG485" s="28"/>
      <c r="AH485" s="24" t="s">
        <v>2146</v>
      </c>
      <c r="AI485" s="24" t="s">
        <v>2146</v>
      </c>
      <c r="AJ485" s="24" t="s">
        <v>3069</v>
      </c>
      <c r="AK485" s="24" t="s">
        <v>3084</v>
      </c>
    </row>
    <row r="486" spans="1:37" ht="17.25" customHeight="1" x14ac:dyDescent="0.3">
      <c r="A486" s="30" t="s">
        <v>1355</v>
      </c>
      <c r="B486" s="24" t="s">
        <v>2068</v>
      </c>
      <c r="C486" s="24" t="s">
        <v>3004</v>
      </c>
      <c r="D486" s="25" t="s">
        <v>3005</v>
      </c>
      <c r="E486" s="24" t="s">
        <v>3085</v>
      </c>
      <c r="F486" s="25" t="s">
        <v>3086</v>
      </c>
      <c r="G486" s="24" t="s">
        <v>3087</v>
      </c>
      <c r="H486" s="25" t="s">
        <v>3088</v>
      </c>
      <c r="I486" s="24" t="s">
        <v>2381</v>
      </c>
      <c r="J486" s="25" t="s">
        <v>227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2146</v>
      </c>
      <c r="AI486" s="24" t="s">
        <v>2146</v>
      </c>
      <c r="AJ486" s="24" t="s">
        <v>3089</v>
      </c>
      <c r="AK486" s="24" t="s">
        <v>1355</v>
      </c>
    </row>
    <row r="487" spans="1:37" ht="17.25" customHeight="1" x14ac:dyDescent="0.3">
      <c r="A487" s="24" t="s">
        <v>3090</v>
      </c>
      <c r="B487" s="24" t="s">
        <v>2068</v>
      </c>
      <c r="C487" s="24" t="s">
        <v>3004</v>
      </c>
      <c r="D487" s="25" t="s">
        <v>3005</v>
      </c>
      <c r="E487" s="24" t="s">
        <v>3085</v>
      </c>
      <c r="F487" s="25" t="s">
        <v>3086</v>
      </c>
      <c r="G487" s="24" t="s">
        <v>3087</v>
      </c>
      <c r="H487" s="25" t="s">
        <v>3088</v>
      </c>
      <c r="I487" s="24" t="s">
        <v>2384</v>
      </c>
      <c r="J487" s="25" t="s">
        <v>3091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2146</v>
      </c>
      <c r="AI487" s="24" t="s">
        <v>2146</v>
      </c>
      <c r="AJ487" s="24" t="s">
        <v>3089</v>
      </c>
      <c r="AK487" s="24" t="s">
        <v>3090</v>
      </c>
    </row>
    <row r="488" spans="1:37" ht="17.25" customHeight="1" x14ac:dyDescent="0.3">
      <c r="A488" s="24" t="s">
        <v>3092</v>
      </c>
      <c r="B488" s="24" t="s">
        <v>2068</v>
      </c>
      <c r="C488" s="24" t="s">
        <v>3004</v>
      </c>
      <c r="D488" s="25" t="s">
        <v>3005</v>
      </c>
      <c r="E488" s="24" t="s">
        <v>3085</v>
      </c>
      <c r="F488" s="25" t="s">
        <v>3086</v>
      </c>
      <c r="G488" s="24" t="s">
        <v>3087</v>
      </c>
      <c r="H488" s="25" t="s">
        <v>3088</v>
      </c>
      <c r="I488" s="24" t="s">
        <v>2387</v>
      </c>
      <c r="J488" s="25" t="s">
        <v>29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2146</v>
      </c>
      <c r="AI488" s="24" t="s">
        <v>2146</v>
      </c>
      <c r="AJ488" s="24" t="s">
        <v>3089</v>
      </c>
      <c r="AK488" s="24" t="s">
        <v>3092</v>
      </c>
    </row>
    <row r="489" spans="1:37" ht="17.25" customHeight="1" x14ac:dyDescent="0.3">
      <c r="A489" s="24" t="s">
        <v>3093</v>
      </c>
      <c r="B489" s="24" t="s">
        <v>2068</v>
      </c>
      <c r="C489" s="24" t="s">
        <v>3004</v>
      </c>
      <c r="D489" s="25" t="s">
        <v>3005</v>
      </c>
      <c r="E489" s="24" t="s">
        <v>3085</v>
      </c>
      <c r="F489" s="25" t="s">
        <v>3086</v>
      </c>
      <c r="G489" s="24" t="s">
        <v>3087</v>
      </c>
      <c r="H489" s="25" t="s">
        <v>3088</v>
      </c>
      <c r="I489" s="24" t="s">
        <v>2390</v>
      </c>
      <c r="J489" s="25" t="s">
        <v>235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2146</v>
      </c>
      <c r="AI489" s="24" t="s">
        <v>2146</v>
      </c>
      <c r="AJ489" s="24" t="s">
        <v>3089</v>
      </c>
      <c r="AK489" s="24" t="s">
        <v>3093</v>
      </c>
    </row>
    <row r="490" spans="1:37" ht="17.25" customHeight="1" x14ac:dyDescent="0.3">
      <c r="A490" s="24" t="s">
        <v>3094</v>
      </c>
      <c r="B490" s="24" t="s">
        <v>2068</v>
      </c>
      <c r="C490" s="24" t="s">
        <v>3004</v>
      </c>
      <c r="D490" s="25" t="s">
        <v>3005</v>
      </c>
      <c r="E490" s="24" t="s">
        <v>3085</v>
      </c>
      <c r="F490" s="25" t="s">
        <v>3086</v>
      </c>
      <c r="G490" s="24" t="s">
        <v>3087</v>
      </c>
      <c r="H490" s="25" t="s">
        <v>3088</v>
      </c>
      <c r="I490" s="24" t="s">
        <v>2393</v>
      </c>
      <c r="J490" s="25" t="s">
        <v>3095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2146</v>
      </c>
      <c r="AI490" s="24" t="s">
        <v>2146</v>
      </c>
      <c r="AJ490" s="24" t="s">
        <v>3089</v>
      </c>
      <c r="AK490" s="24" t="s">
        <v>3094</v>
      </c>
    </row>
    <row r="491" spans="1:37" ht="17.25" customHeight="1" x14ac:dyDescent="0.3">
      <c r="A491" s="24" t="s">
        <v>3096</v>
      </c>
      <c r="B491" s="24" t="s">
        <v>2068</v>
      </c>
      <c r="C491" s="24" t="s">
        <v>3004</v>
      </c>
      <c r="D491" s="25" t="s">
        <v>3005</v>
      </c>
      <c r="E491" s="24" t="s">
        <v>3085</v>
      </c>
      <c r="F491" s="25" t="s">
        <v>3086</v>
      </c>
      <c r="G491" s="24" t="s">
        <v>3087</v>
      </c>
      <c r="H491" s="25" t="s">
        <v>3088</v>
      </c>
      <c r="I491" s="24" t="s">
        <v>2396</v>
      </c>
      <c r="J491" s="25" t="s">
        <v>41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2146</v>
      </c>
      <c r="AI491" s="24" t="s">
        <v>2146</v>
      </c>
      <c r="AJ491" s="24" t="s">
        <v>3089</v>
      </c>
      <c r="AK491" s="24" t="s">
        <v>3096</v>
      </c>
    </row>
    <row r="492" spans="1:37" ht="17.25" customHeight="1" x14ac:dyDescent="0.3">
      <c r="A492" s="24" t="s">
        <v>3097</v>
      </c>
      <c r="B492" s="24" t="s">
        <v>2068</v>
      </c>
      <c r="C492" s="24" t="s">
        <v>3004</v>
      </c>
      <c r="D492" s="25" t="s">
        <v>3005</v>
      </c>
      <c r="E492" s="24" t="s">
        <v>3085</v>
      </c>
      <c r="F492" s="25" t="s">
        <v>3086</v>
      </c>
      <c r="G492" s="24" t="s">
        <v>3087</v>
      </c>
      <c r="H492" s="25" t="s">
        <v>3088</v>
      </c>
      <c r="I492" s="24" t="s">
        <v>2399</v>
      </c>
      <c r="J492" s="25" t="s">
        <v>247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2146</v>
      </c>
      <c r="AI492" s="24" t="s">
        <v>2146</v>
      </c>
      <c r="AJ492" s="24" t="s">
        <v>3089</v>
      </c>
      <c r="AK492" s="24" t="s">
        <v>3097</v>
      </c>
    </row>
    <row r="493" spans="1:37" ht="17.25" customHeight="1" x14ac:dyDescent="0.3">
      <c r="A493" s="24" t="s">
        <v>3098</v>
      </c>
      <c r="B493" s="24" t="s">
        <v>2068</v>
      </c>
      <c r="C493" s="24" t="s">
        <v>3004</v>
      </c>
      <c r="D493" s="25" t="s">
        <v>3005</v>
      </c>
      <c r="E493" s="24" t="s">
        <v>3085</v>
      </c>
      <c r="F493" s="25" t="s">
        <v>3086</v>
      </c>
      <c r="G493" s="24" t="s">
        <v>3087</v>
      </c>
      <c r="H493" s="25" t="s">
        <v>3088</v>
      </c>
      <c r="I493" s="24" t="s">
        <v>3099</v>
      </c>
      <c r="J493" s="25" t="s">
        <v>175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2146</v>
      </c>
      <c r="AI493" s="24" t="s">
        <v>2146</v>
      </c>
      <c r="AJ493" s="24" t="s">
        <v>3089</v>
      </c>
      <c r="AK493" s="24" t="s">
        <v>3098</v>
      </c>
    </row>
    <row r="494" spans="1:37" ht="17.25" customHeight="1" x14ac:dyDescent="0.3">
      <c r="A494" s="24" t="s">
        <v>934</v>
      </c>
      <c r="B494" s="24" t="s">
        <v>2068</v>
      </c>
      <c r="C494" s="24" t="s">
        <v>3004</v>
      </c>
      <c r="D494" s="25" t="s">
        <v>3005</v>
      </c>
      <c r="E494" s="24" t="s">
        <v>3085</v>
      </c>
      <c r="F494" s="25" t="s">
        <v>3086</v>
      </c>
      <c r="G494" s="24" t="s">
        <v>3100</v>
      </c>
      <c r="H494" s="25" t="s">
        <v>3101</v>
      </c>
      <c r="I494" s="24" t="s">
        <v>2381</v>
      </c>
      <c r="J494" s="25" t="s">
        <v>227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2146</v>
      </c>
      <c r="AI494" s="24" t="s">
        <v>2146</v>
      </c>
      <c r="AJ494" s="24" t="s">
        <v>3102</v>
      </c>
      <c r="AK494" s="24" t="s">
        <v>934</v>
      </c>
    </row>
    <row r="495" spans="1:37" ht="17.25" customHeight="1" x14ac:dyDescent="0.3">
      <c r="A495" s="30" t="s">
        <v>3103</v>
      </c>
      <c r="B495" s="24" t="s">
        <v>2068</v>
      </c>
      <c r="C495" s="24" t="s">
        <v>3004</v>
      </c>
      <c r="D495" s="25" t="s">
        <v>3005</v>
      </c>
      <c r="E495" s="24" t="s">
        <v>3085</v>
      </c>
      <c r="F495" s="25" t="s">
        <v>3086</v>
      </c>
      <c r="G495" s="24" t="s">
        <v>3100</v>
      </c>
      <c r="H495" s="25" t="s">
        <v>3101</v>
      </c>
      <c r="I495" s="24" t="s">
        <v>2387</v>
      </c>
      <c r="J495" s="25" t="s">
        <v>29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2146</v>
      </c>
      <c r="AI495" s="24" t="s">
        <v>2146</v>
      </c>
      <c r="AJ495" s="24" t="s">
        <v>3102</v>
      </c>
      <c r="AK495" s="24" t="s">
        <v>3103</v>
      </c>
    </row>
    <row r="496" spans="1:37" ht="17.25" customHeight="1" x14ac:dyDescent="0.3">
      <c r="A496" s="24" t="s">
        <v>3104</v>
      </c>
      <c r="B496" s="24" t="s">
        <v>2068</v>
      </c>
      <c r="C496" s="24" t="s">
        <v>3004</v>
      </c>
      <c r="D496" s="25" t="s">
        <v>3005</v>
      </c>
      <c r="E496" s="24" t="s">
        <v>3085</v>
      </c>
      <c r="F496" s="25" t="s">
        <v>3086</v>
      </c>
      <c r="G496" s="24" t="s">
        <v>3100</v>
      </c>
      <c r="H496" s="25" t="s">
        <v>3101</v>
      </c>
      <c r="I496" s="24" t="s">
        <v>2390</v>
      </c>
      <c r="J496" s="25" t="s">
        <v>235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2146</v>
      </c>
      <c r="AI496" s="24" t="s">
        <v>2146</v>
      </c>
      <c r="AJ496" s="24" t="s">
        <v>3102</v>
      </c>
      <c r="AK496" s="24" t="s">
        <v>3104</v>
      </c>
    </row>
    <row r="497" spans="1:37" ht="17.25" customHeight="1" x14ac:dyDescent="0.3">
      <c r="A497" s="30" t="s">
        <v>3105</v>
      </c>
      <c r="B497" s="24" t="s">
        <v>2068</v>
      </c>
      <c r="C497" s="24" t="s">
        <v>3004</v>
      </c>
      <c r="D497" s="25" t="s">
        <v>3005</v>
      </c>
      <c r="E497" s="24" t="s">
        <v>3085</v>
      </c>
      <c r="F497" s="25" t="s">
        <v>3086</v>
      </c>
      <c r="G497" s="24" t="s">
        <v>3100</v>
      </c>
      <c r="H497" s="25" t="s">
        <v>3101</v>
      </c>
      <c r="I497" s="24" t="s">
        <v>2402</v>
      </c>
      <c r="J497" s="25" t="s">
        <v>169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2146</v>
      </c>
      <c r="AI497" s="24" t="s">
        <v>2146</v>
      </c>
      <c r="AJ497" s="24" t="s">
        <v>3102</v>
      </c>
      <c r="AK497" s="24" t="s">
        <v>3105</v>
      </c>
    </row>
    <row r="498" spans="1:37" ht="17.25" customHeight="1" x14ac:dyDescent="0.3">
      <c r="A498" s="24" t="s">
        <v>944</v>
      </c>
      <c r="B498" s="24" t="s">
        <v>2068</v>
      </c>
      <c r="C498" s="24" t="s">
        <v>3004</v>
      </c>
      <c r="D498" s="25" t="s">
        <v>3005</v>
      </c>
      <c r="E498" s="24" t="s">
        <v>3085</v>
      </c>
      <c r="F498" s="25" t="s">
        <v>3086</v>
      </c>
      <c r="G498" s="24" t="s">
        <v>3100</v>
      </c>
      <c r="H498" s="25" t="s">
        <v>3101</v>
      </c>
      <c r="I498" s="24" t="s">
        <v>2396</v>
      </c>
      <c r="J498" s="25" t="s">
        <v>41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2146</v>
      </c>
      <c r="AI498" s="24" t="s">
        <v>2146</v>
      </c>
      <c r="AJ498" s="24" t="s">
        <v>3102</v>
      </c>
      <c r="AK498" s="24" t="s">
        <v>944</v>
      </c>
    </row>
    <row r="499" spans="1:37" ht="17.25" customHeight="1" x14ac:dyDescent="0.3">
      <c r="A499" s="24" t="s">
        <v>3106</v>
      </c>
      <c r="B499" s="24" t="s">
        <v>2068</v>
      </c>
      <c r="C499" s="24" t="s">
        <v>3004</v>
      </c>
      <c r="D499" s="25" t="s">
        <v>3005</v>
      </c>
      <c r="E499" s="24" t="s">
        <v>3085</v>
      </c>
      <c r="F499" s="25" t="s">
        <v>3086</v>
      </c>
      <c r="G499" s="24" t="s">
        <v>3100</v>
      </c>
      <c r="H499" s="25" t="s">
        <v>3101</v>
      </c>
      <c r="I499" s="24" t="s">
        <v>2399</v>
      </c>
      <c r="J499" s="25" t="s">
        <v>247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2146</v>
      </c>
      <c r="AI499" s="24" t="s">
        <v>2146</v>
      </c>
      <c r="AJ499" s="24" t="s">
        <v>3102</v>
      </c>
      <c r="AK499" s="24" t="s">
        <v>3106</v>
      </c>
    </row>
    <row r="500" spans="1:37" ht="17.25" customHeight="1" x14ac:dyDescent="0.3">
      <c r="A500" s="24" t="s">
        <v>3107</v>
      </c>
      <c r="B500" s="24" t="s">
        <v>2068</v>
      </c>
      <c r="C500" s="24" t="s">
        <v>3004</v>
      </c>
      <c r="D500" s="25" t="s">
        <v>3005</v>
      </c>
      <c r="E500" s="24" t="s">
        <v>3085</v>
      </c>
      <c r="F500" s="25" t="s">
        <v>3086</v>
      </c>
      <c r="G500" s="24" t="s">
        <v>3100</v>
      </c>
      <c r="H500" s="25" t="s">
        <v>3101</v>
      </c>
      <c r="I500" s="24" t="s">
        <v>2522</v>
      </c>
      <c r="J500" s="25" t="s">
        <v>38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2146</v>
      </c>
      <c r="AI500" s="24" t="s">
        <v>2146</v>
      </c>
      <c r="AJ500" s="24" t="s">
        <v>3102</v>
      </c>
      <c r="AK500" s="24" t="s">
        <v>3107</v>
      </c>
    </row>
    <row r="501" spans="1:37" ht="17.25" customHeight="1" x14ac:dyDescent="0.3">
      <c r="A501" s="24" t="s">
        <v>3108</v>
      </c>
      <c r="B501" s="24" t="s">
        <v>2068</v>
      </c>
      <c r="C501" s="24" t="s">
        <v>3004</v>
      </c>
      <c r="D501" s="25" t="s">
        <v>3005</v>
      </c>
      <c r="E501" s="24" t="s">
        <v>3085</v>
      </c>
      <c r="F501" s="25" t="s">
        <v>3086</v>
      </c>
      <c r="G501" s="24" t="s">
        <v>3100</v>
      </c>
      <c r="H501" s="25" t="s">
        <v>3101</v>
      </c>
      <c r="I501" s="24" t="s">
        <v>2527</v>
      </c>
      <c r="J501" s="25" t="s">
        <v>50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2146</v>
      </c>
      <c r="AI501" s="24" t="s">
        <v>2146</v>
      </c>
      <c r="AJ501" s="24" t="s">
        <v>3102</v>
      </c>
      <c r="AK501" s="24" t="s">
        <v>3108</v>
      </c>
    </row>
    <row r="502" spans="1:37" ht="17.25" customHeight="1" x14ac:dyDescent="0.3">
      <c r="A502" s="24" t="s">
        <v>946</v>
      </c>
      <c r="B502" s="24" t="s">
        <v>2068</v>
      </c>
      <c r="C502" s="24" t="s">
        <v>3004</v>
      </c>
      <c r="D502" s="25" t="s">
        <v>3005</v>
      </c>
      <c r="E502" s="24" t="s">
        <v>3085</v>
      </c>
      <c r="F502" s="25" t="s">
        <v>3086</v>
      </c>
      <c r="G502" s="24" t="s">
        <v>3100</v>
      </c>
      <c r="H502" s="25" t="s">
        <v>3101</v>
      </c>
      <c r="I502" s="24" t="s">
        <v>3099</v>
      </c>
      <c r="J502" s="25" t="s">
        <v>252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2146</v>
      </c>
      <c r="AI502" s="24" t="s">
        <v>2146</v>
      </c>
      <c r="AJ502" s="24" t="s">
        <v>3102</v>
      </c>
      <c r="AK502" s="24" t="s">
        <v>946</v>
      </c>
    </row>
    <row r="503" spans="1:37" ht="17.25" customHeight="1" x14ac:dyDescent="0.3">
      <c r="A503" s="30" t="s">
        <v>958</v>
      </c>
      <c r="B503" s="24" t="s">
        <v>2068</v>
      </c>
      <c r="C503" s="24" t="s">
        <v>3004</v>
      </c>
      <c r="D503" s="25" t="s">
        <v>3005</v>
      </c>
      <c r="E503" s="24" t="s">
        <v>3085</v>
      </c>
      <c r="F503" s="25" t="s">
        <v>3086</v>
      </c>
      <c r="G503" s="24" t="s">
        <v>3109</v>
      </c>
      <c r="H503" s="25" t="s">
        <v>3110</v>
      </c>
      <c r="I503" s="24" t="s">
        <v>2381</v>
      </c>
      <c r="J503" s="25" t="s">
        <v>227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2146</v>
      </c>
      <c r="AI503" s="24" t="s">
        <v>2146</v>
      </c>
      <c r="AJ503" s="24" t="s">
        <v>3111</v>
      </c>
      <c r="AK503" s="24" t="s">
        <v>958</v>
      </c>
    </row>
    <row r="504" spans="1:37" ht="17.25" customHeight="1" x14ac:dyDescent="0.3">
      <c r="A504" s="24" t="s">
        <v>3112</v>
      </c>
      <c r="B504" s="24" t="s">
        <v>2068</v>
      </c>
      <c r="C504" s="24" t="s">
        <v>3004</v>
      </c>
      <c r="D504" s="25" t="s">
        <v>3005</v>
      </c>
      <c r="E504" s="24" t="s">
        <v>3085</v>
      </c>
      <c r="F504" s="25" t="s">
        <v>3086</v>
      </c>
      <c r="G504" s="24" t="s">
        <v>3109</v>
      </c>
      <c r="H504" s="25" t="s">
        <v>3110</v>
      </c>
      <c r="I504" s="24" t="s">
        <v>2387</v>
      </c>
      <c r="J504" s="25" t="s">
        <v>29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2146</v>
      </c>
      <c r="AI504" s="24" t="s">
        <v>2146</v>
      </c>
      <c r="AJ504" s="24" t="s">
        <v>3111</v>
      </c>
      <c r="AK504" s="24" t="s">
        <v>3112</v>
      </c>
    </row>
    <row r="505" spans="1:37" ht="17.25" customHeight="1" x14ac:dyDescent="0.3">
      <c r="A505" s="24" t="s">
        <v>3113</v>
      </c>
      <c r="B505" s="24" t="s">
        <v>2068</v>
      </c>
      <c r="C505" s="24" t="s">
        <v>3004</v>
      </c>
      <c r="D505" s="25" t="s">
        <v>3005</v>
      </c>
      <c r="E505" s="24" t="s">
        <v>3085</v>
      </c>
      <c r="F505" s="25" t="s">
        <v>3086</v>
      </c>
      <c r="G505" s="24" t="s">
        <v>3109</v>
      </c>
      <c r="H505" s="25" t="s">
        <v>3110</v>
      </c>
      <c r="I505" s="24" t="s">
        <v>2390</v>
      </c>
      <c r="J505" s="25" t="s">
        <v>235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2146</v>
      </c>
      <c r="AI505" s="24" t="s">
        <v>2146</v>
      </c>
      <c r="AJ505" s="24" t="s">
        <v>3111</v>
      </c>
      <c r="AK505" s="24" t="s">
        <v>3113</v>
      </c>
    </row>
    <row r="506" spans="1:37" ht="17.25" customHeight="1" x14ac:dyDescent="0.3">
      <c r="A506" s="30" t="s">
        <v>960</v>
      </c>
      <c r="B506" s="24" t="s">
        <v>2068</v>
      </c>
      <c r="C506" s="24" t="s">
        <v>3004</v>
      </c>
      <c r="D506" s="25" t="s">
        <v>3005</v>
      </c>
      <c r="E506" s="24" t="s">
        <v>3085</v>
      </c>
      <c r="F506" s="25" t="s">
        <v>3086</v>
      </c>
      <c r="G506" s="24" t="s">
        <v>3109</v>
      </c>
      <c r="H506" s="25" t="s">
        <v>3110</v>
      </c>
      <c r="I506" s="24" t="s">
        <v>2402</v>
      </c>
      <c r="J506" s="25" t="s">
        <v>314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2146</v>
      </c>
      <c r="AI506" s="24" t="s">
        <v>2146</v>
      </c>
      <c r="AJ506" s="24" t="s">
        <v>3111</v>
      </c>
      <c r="AK506" s="24" t="s">
        <v>960</v>
      </c>
    </row>
    <row r="507" spans="1:37" ht="17.25" customHeight="1" x14ac:dyDescent="0.3">
      <c r="A507" s="24" t="s">
        <v>3114</v>
      </c>
      <c r="B507" s="24" t="s">
        <v>2068</v>
      </c>
      <c r="C507" s="24" t="s">
        <v>3004</v>
      </c>
      <c r="D507" s="25" t="s">
        <v>3005</v>
      </c>
      <c r="E507" s="24" t="s">
        <v>3085</v>
      </c>
      <c r="F507" s="25" t="s">
        <v>3086</v>
      </c>
      <c r="G507" s="24" t="s">
        <v>3109</v>
      </c>
      <c r="H507" s="25" t="s">
        <v>3110</v>
      </c>
      <c r="I507" s="24" t="s">
        <v>2522</v>
      </c>
      <c r="J507" s="25" t="s">
        <v>38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2146</v>
      </c>
      <c r="AI507" s="24" t="s">
        <v>2146</v>
      </c>
      <c r="AJ507" s="24" t="s">
        <v>3111</v>
      </c>
      <c r="AK507" s="24" t="s">
        <v>3114</v>
      </c>
    </row>
    <row r="508" spans="1:37" ht="17.25" customHeight="1" x14ac:dyDescent="0.3">
      <c r="A508" s="30" t="s">
        <v>962</v>
      </c>
      <c r="B508" s="24" t="s">
        <v>2068</v>
      </c>
      <c r="C508" s="24" t="s">
        <v>3004</v>
      </c>
      <c r="D508" s="25" t="s">
        <v>3005</v>
      </c>
      <c r="E508" s="24" t="s">
        <v>3085</v>
      </c>
      <c r="F508" s="25" t="s">
        <v>3086</v>
      </c>
      <c r="G508" s="24" t="s">
        <v>3109</v>
      </c>
      <c r="H508" s="25" t="s">
        <v>3110</v>
      </c>
      <c r="I508" s="24" t="s">
        <v>2396</v>
      </c>
      <c r="J508" s="25" t="s">
        <v>41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2146</v>
      </c>
      <c r="AI508" s="24" t="s">
        <v>2146</v>
      </c>
      <c r="AJ508" s="24" t="s">
        <v>3111</v>
      </c>
      <c r="AK508" s="24" t="s">
        <v>962</v>
      </c>
    </row>
    <row r="509" spans="1:37" ht="17.25" customHeight="1" x14ac:dyDescent="0.3">
      <c r="A509" s="24" t="s">
        <v>3115</v>
      </c>
      <c r="B509" s="24" t="s">
        <v>2068</v>
      </c>
      <c r="C509" s="24" t="s">
        <v>3004</v>
      </c>
      <c r="D509" s="25" t="s">
        <v>3005</v>
      </c>
      <c r="E509" s="24" t="s">
        <v>3085</v>
      </c>
      <c r="F509" s="25" t="s">
        <v>3086</v>
      </c>
      <c r="G509" s="24" t="s">
        <v>3116</v>
      </c>
      <c r="H509" s="25" t="s">
        <v>3117</v>
      </c>
      <c r="I509" s="24" t="s">
        <v>2381</v>
      </c>
      <c r="J509" s="25" t="s">
        <v>227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2146</v>
      </c>
      <c r="AI509" s="24" t="s">
        <v>2146</v>
      </c>
      <c r="AJ509" s="24" t="s">
        <v>3118</v>
      </c>
      <c r="AK509" s="24" t="s">
        <v>3115</v>
      </c>
    </row>
    <row r="510" spans="1:37" ht="17.25" customHeight="1" x14ac:dyDescent="0.3">
      <c r="A510" s="24" t="s">
        <v>3119</v>
      </c>
      <c r="B510" s="24" t="s">
        <v>2068</v>
      </c>
      <c r="C510" s="24" t="s">
        <v>3004</v>
      </c>
      <c r="D510" s="25" t="s">
        <v>3005</v>
      </c>
      <c r="E510" s="24" t="s">
        <v>3085</v>
      </c>
      <c r="F510" s="25" t="s">
        <v>3086</v>
      </c>
      <c r="G510" s="24" t="s">
        <v>3116</v>
      </c>
      <c r="H510" s="25" t="s">
        <v>3117</v>
      </c>
      <c r="I510" s="24" t="s">
        <v>2387</v>
      </c>
      <c r="J510" s="25" t="s">
        <v>29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2146</v>
      </c>
      <c r="AI510" s="24" t="s">
        <v>2146</v>
      </c>
      <c r="AJ510" s="24" t="s">
        <v>3118</v>
      </c>
      <c r="AK510" s="24" t="s">
        <v>3119</v>
      </c>
    </row>
    <row r="511" spans="1:37" ht="17.25" customHeight="1" x14ac:dyDescent="0.3">
      <c r="A511" s="30" t="s">
        <v>887</v>
      </c>
      <c r="B511" s="24" t="s">
        <v>2068</v>
      </c>
      <c r="C511" s="24" t="s">
        <v>3004</v>
      </c>
      <c r="D511" s="25" t="s">
        <v>3005</v>
      </c>
      <c r="E511" s="24" t="s">
        <v>3085</v>
      </c>
      <c r="F511" s="25" t="s">
        <v>3086</v>
      </c>
      <c r="G511" s="24" t="s">
        <v>3116</v>
      </c>
      <c r="H511" s="25" t="s">
        <v>3117</v>
      </c>
      <c r="I511" s="24" t="s">
        <v>2402</v>
      </c>
      <c r="J511" s="25" t="s">
        <v>32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2146</v>
      </c>
      <c r="AI511" s="24" t="s">
        <v>2146</v>
      </c>
      <c r="AJ511" s="24" t="s">
        <v>3118</v>
      </c>
      <c r="AK511" s="24" t="s">
        <v>887</v>
      </c>
    </row>
    <row r="512" spans="1:37" ht="17.25" customHeight="1" x14ac:dyDescent="0.3">
      <c r="A512" s="24" t="s">
        <v>3120</v>
      </c>
      <c r="B512" s="24" t="s">
        <v>2068</v>
      </c>
      <c r="C512" s="24" t="s">
        <v>3004</v>
      </c>
      <c r="D512" s="25" t="s">
        <v>3005</v>
      </c>
      <c r="E512" s="24" t="s">
        <v>3085</v>
      </c>
      <c r="F512" s="25" t="s">
        <v>3086</v>
      </c>
      <c r="G512" s="24" t="s">
        <v>3116</v>
      </c>
      <c r="H512" s="25" t="s">
        <v>3117</v>
      </c>
      <c r="I512" s="24" t="s">
        <v>2600</v>
      </c>
      <c r="J512" s="25" t="s">
        <v>35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2146</v>
      </c>
      <c r="AI512" s="24" t="s">
        <v>2146</v>
      </c>
      <c r="AJ512" s="24" t="s">
        <v>3118</v>
      </c>
      <c r="AK512" s="24" t="s">
        <v>3120</v>
      </c>
    </row>
    <row r="513" spans="1:37" ht="17.25" customHeight="1" x14ac:dyDescent="0.3">
      <c r="A513" s="30" t="s">
        <v>908</v>
      </c>
      <c r="B513" s="24" t="s">
        <v>2068</v>
      </c>
      <c r="C513" s="24" t="s">
        <v>3004</v>
      </c>
      <c r="D513" s="25" t="s">
        <v>3005</v>
      </c>
      <c r="E513" s="24" t="s">
        <v>3085</v>
      </c>
      <c r="F513" s="25" t="s">
        <v>3086</v>
      </c>
      <c r="G513" s="24" t="s">
        <v>3116</v>
      </c>
      <c r="H513" s="25" t="s">
        <v>3117</v>
      </c>
      <c r="I513" s="24" t="s">
        <v>2522</v>
      </c>
      <c r="J513" s="25" t="s">
        <v>38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2146</v>
      </c>
      <c r="AI513" s="24" t="s">
        <v>2146</v>
      </c>
      <c r="AJ513" s="24" t="s">
        <v>3118</v>
      </c>
      <c r="AK513" s="24" t="s">
        <v>908</v>
      </c>
    </row>
    <row r="514" spans="1:37" ht="17.25" customHeight="1" x14ac:dyDescent="0.3">
      <c r="A514" s="30" t="s">
        <v>889</v>
      </c>
      <c r="B514" s="24" t="s">
        <v>2068</v>
      </c>
      <c r="C514" s="24" t="s">
        <v>3004</v>
      </c>
      <c r="D514" s="25" t="s">
        <v>3005</v>
      </c>
      <c r="E514" s="24" t="s">
        <v>3085</v>
      </c>
      <c r="F514" s="25" t="s">
        <v>3086</v>
      </c>
      <c r="G514" s="24" t="s">
        <v>3116</v>
      </c>
      <c r="H514" s="25" t="s">
        <v>3117</v>
      </c>
      <c r="I514" s="24" t="s">
        <v>2396</v>
      </c>
      <c r="J514" s="25" t="s">
        <v>41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2146</v>
      </c>
      <c r="AI514" s="24" t="s">
        <v>2146</v>
      </c>
      <c r="AJ514" s="24" t="s">
        <v>3118</v>
      </c>
      <c r="AK514" s="24" t="s">
        <v>889</v>
      </c>
    </row>
    <row r="515" spans="1:37" ht="17.25" customHeight="1" x14ac:dyDescent="0.3">
      <c r="A515" s="24" t="s">
        <v>892</v>
      </c>
      <c r="B515" s="24" t="s">
        <v>2068</v>
      </c>
      <c r="C515" s="24" t="s">
        <v>3004</v>
      </c>
      <c r="D515" s="25" t="s">
        <v>3005</v>
      </c>
      <c r="E515" s="24" t="s">
        <v>3085</v>
      </c>
      <c r="F515" s="25" t="s">
        <v>3086</v>
      </c>
      <c r="G515" s="24" t="s">
        <v>3116</v>
      </c>
      <c r="H515" s="25" t="s">
        <v>3117</v>
      </c>
      <c r="I515" s="24" t="s">
        <v>2527</v>
      </c>
      <c r="J515" s="25" t="s">
        <v>50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2146</v>
      </c>
      <c r="AI515" s="24" t="s">
        <v>2146</v>
      </c>
      <c r="AJ515" s="24" t="s">
        <v>3118</v>
      </c>
      <c r="AK515" s="24" t="s">
        <v>892</v>
      </c>
    </row>
    <row r="516" spans="1:37" ht="17.25" customHeight="1" x14ac:dyDescent="0.3">
      <c r="A516" s="24" t="s">
        <v>3121</v>
      </c>
      <c r="B516" s="24" t="s">
        <v>2068</v>
      </c>
      <c r="C516" s="24" t="s">
        <v>3004</v>
      </c>
      <c r="D516" s="25" t="s">
        <v>3005</v>
      </c>
      <c r="E516" s="24" t="s">
        <v>3085</v>
      </c>
      <c r="F516" s="25" t="s">
        <v>3086</v>
      </c>
      <c r="G516" s="24" t="s">
        <v>3116</v>
      </c>
      <c r="H516" s="25" t="s">
        <v>3117</v>
      </c>
      <c r="I516" s="24" t="s">
        <v>3122</v>
      </c>
      <c r="J516" s="25" t="s">
        <v>3123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2146</v>
      </c>
      <c r="AI516" s="24" t="s">
        <v>2146</v>
      </c>
      <c r="AJ516" s="24" t="s">
        <v>3118</v>
      </c>
      <c r="AK516" s="24" t="s">
        <v>3121</v>
      </c>
    </row>
    <row r="517" spans="1:37" ht="17.25" customHeight="1" x14ac:dyDescent="0.3">
      <c r="A517" s="24" t="s">
        <v>3124</v>
      </c>
      <c r="B517" s="24" t="s">
        <v>2068</v>
      </c>
      <c r="C517" s="24" t="s">
        <v>3004</v>
      </c>
      <c r="D517" s="25" t="s">
        <v>3005</v>
      </c>
      <c r="E517" s="24" t="s">
        <v>3085</v>
      </c>
      <c r="F517" s="25" t="s">
        <v>3086</v>
      </c>
      <c r="G517" s="24" t="s">
        <v>3116</v>
      </c>
      <c r="H517" s="25" t="s">
        <v>3117</v>
      </c>
      <c r="I517" s="24" t="s">
        <v>3080</v>
      </c>
      <c r="J517" s="25" t="s">
        <v>64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2146</v>
      </c>
      <c r="AI517" s="24" t="s">
        <v>2146</v>
      </c>
      <c r="AJ517" s="24" t="s">
        <v>3118</v>
      </c>
      <c r="AK517" s="24" t="s">
        <v>3124</v>
      </c>
    </row>
    <row r="518" spans="1:37" ht="17.25" customHeight="1" x14ac:dyDescent="0.3">
      <c r="A518" s="24" t="s">
        <v>3125</v>
      </c>
      <c r="B518" s="24" t="s">
        <v>2068</v>
      </c>
      <c r="C518" s="24" t="s">
        <v>3004</v>
      </c>
      <c r="D518" s="25" t="s">
        <v>3005</v>
      </c>
      <c r="E518" s="24" t="s">
        <v>3085</v>
      </c>
      <c r="F518" s="25" t="s">
        <v>3086</v>
      </c>
      <c r="G518" s="24" t="s">
        <v>3116</v>
      </c>
      <c r="H518" s="25" t="s">
        <v>3117</v>
      </c>
      <c r="I518" s="24" t="s">
        <v>3126</v>
      </c>
      <c r="J518" s="25" t="s">
        <v>66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2573</v>
      </c>
      <c r="AA518" s="28"/>
      <c r="AB518" s="28"/>
      <c r="AC518" s="28"/>
      <c r="AD518" s="28"/>
      <c r="AE518" s="28"/>
      <c r="AF518" s="28"/>
      <c r="AG518" s="28"/>
      <c r="AH518" s="24" t="s">
        <v>2146</v>
      </c>
      <c r="AI518" s="24" t="s">
        <v>2207</v>
      </c>
      <c r="AJ518" s="24" t="s">
        <v>3118</v>
      </c>
      <c r="AK518" s="24" t="s">
        <v>3125</v>
      </c>
    </row>
    <row r="519" spans="1:37" ht="17.25" customHeight="1" x14ac:dyDescent="0.3">
      <c r="A519" s="30" t="s">
        <v>893</v>
      </c>
      <c r="B519" s="24" t="s">
        <v>2068</v>
      </c>
      <c r="C519" s="24" t="s">
        <v>3004</v>
      </c>
      <c r="D519" s="25" t="s">
        <v>3005</v>
      </c>
      <c r="E519" s="24" t="s">
        <v>3085</v>
      </c>
      <c r="F519" s="25" t="s">
        <v>3086</v>
      </c>
      <c r="G519" s="24" t="s">
        <v>3116</v>
      </c>
      <c r="H519" s="25" t="s">
        <v>3117</v>
      </c>
      <c r="I519" s="24" t="s">
        <v>3099</v>
      </c>
      <c r="J519" s="25" t="s">
        <v>69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2146</v>
      </c>
      <c r="AI519" s="24" t="s">
        <v>2146</v>
      </c>
      <c r="AJ519" s="24" t="s">
        <v>3118</v>
      </c>
      <c r="AK519" s="24" t="s">
        <v>893</v>
      </c>
    </row>
    <row r="520" spans="1:37" ht="17.25" customHeight="1" x14ac:dyDescent="0.3">
      <c r="A520" s="24" t="s">
        <v>3127</v>
      </c>
      <c r="B520" s="24" t="s">
        <v>2068</v>
      </c>
      <c r="C520" s="24" t="s">
        <v>3004</v>
      </c>
      <c r="D520" s="25" t="s">
        <v>3005</v>
      </c>
      <c r="E520" s="24" t="s">
        <v>3085</v>
      </c>
      <c r="F520" s="25" t="s">
        <v>3086</v>
      </c>
      <c r="G520" s="24" t="s">
        <v>3128</v>
      </c>
      <c r="H520" s="25" t="s">
        <v>3129</v>
      </c>
      <c r="I520" s="24" t="s">
        <v>2381</v>
      </c>
      <c r="J520" s="25" t="s">
        <v>227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3130</v>
      </c>
      <c r="X520" s="25" t="s">
        <v>3131</v>
      </c>
      <c r="Y520" s="28"/>
      <c r="Z520" s="29" t="s">
        <v>3132</v>
      </c>
      <c r="AA520" s="28"/>
      <c r="AB520" s="28"/>
      <c r="AC520" s="28"/>
      <c r="AD520" s="28"/>
      <c r="AE520" s="28"/>
      <c r="AF520" s="28"/>
      <c r="AG520" s="28"/>
      <c r="AH520" s="24" t="s">
        <v>2207</v>
      </c>
      <c r="AI520" s="24" t="s">
        <v>2207</v>
      </c>
      <c r="AJ520" s="24" t="s">
        <v>3133</v>
      </c>
      <c r="AK520" s="24" t="s">
        <v>3127</v>
      </c>
    </row>
    <row r="521" spans="1:37" ht="17.25" customHeight="1" x14ac:dyDescent="0.3">
      <c r="A521" s="24" t="s">
        <v>3134</v>
      </c>
      <c r="B521" s="24" t="s">
        <v>2068</v>
      </c>
      <c r="C521" s="24" t="s">
        <v>3004</v>
      </c>
      <c r="D521" s="25" t="s">
        <v>3005</v>
      </c>
      <c r="E521" s="24" t="s">
        <v>3085</v>
      </c>
      <c r="F521" s="25" t="s">
        <v>3086</v>
      </c>
      <c r="G521" s="24" t="s">
        <v>3128</v>
      </c>
      <c r="H521" s="25" t="s">
        <v>3129</v>
      </c>
      <c r="I521" s="24" t="s">
        <v>2381</v>
      </c>
      <c r="J521" s="25" t="s">
        <v>227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3135</v>
      </c>
      <c r="X521" s="25" t="s">
        <v>3136</v>
      </c>
      <c r="Y521" s="28"/>
      <c r="Z521" s="29" t="s">
        <v>3132</v>
      </c>
      <c r="AA521" s="28"/>
      <c r="AB521" s="28"/>
      <c r="AC521" s="28"/>
      <c r="AD521" s="28"/>
      <c r="AE521" s="28"/>
      <c r="AF521" s="28"/>
      <c r="AG521" s="28"/>
      <c r="AH521" s="24" t="s">
        <v>2207</v>
      </c>
      <c r="AI521" s="24" t="s">
        <v>2207</v>
      </c>
      <c r="AJ521" s="24" t="s">
        <v>3133</v>
      </c>
      <c r="AK521" s="24" t="s">
        <v>3134</v>
      </c>
    </row>
    <row r="522" spans="1:37" ht="17.25" customHeight="1" x14ac:dyDescent="0.3">
      <c r="A522" s="24" t="s">
        <v>3137</v>
      </c>
      <c r="B522" s="24" t="s">
        <v>2068</v>
      </c>
      <c r="C522" s="24" t="s">
        <v>3004</v>
      </c>
      <c r="D522" s="25" t="s">
        <v>3005</v>
      </c>
      <c r="E522" s="24" t="s">
        <v>3085</v>
      </c>
      <c r="F522" s="25" t="s">
        <v>3086</v>
      </c>
      <c r="G522" s="24" t="s">
        <v>3128</v>
      </c>
      <c r="H522" s="25" t="s">
        <v>3129</v>
      </c>
      <c r="I522" s="24" t="s">
        <v>2381</v>
      </c>
      <c r="J522" s="25" t="s">
        <v>227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3138</v>
      </c>
      <c r="X522" s="25" t="s">
        <v>3139</v>
      </c>
      <c r="Y522" s="28"/>
      <c r="Z522" s="29" t="s">
        <v>3132</v>
      </c>
      <c r="AA522" s="28"/>
      <c r="AB522" s="28"/>
      <c r="AC522" s="28"/>
      <c r="AD522" s="28"/>
      <c r="AE522" s="28"/>
      <c r="AF522" s="28"/>
      <c r="AG522" s="28"/>
      <c r="AH522" s="24" t="s">
        <v>2207</v>
      </c>
      <c r="AI522" s="24" t="s">
        <v>2207</v>
      </c>
      <c r="AJ522" s="24" t="s">
        <v>3133</v>
      </c>
      <c r="AK522" s="24" t="s">
        <v>3137</v>
      </c>
    </row>
    <row r="523" spans="1:37" ht="17.25" customHeight="1" x14ac:dyDescent="0.3">
      <c r="A523" s="24" t="s">
        <v>914</v>
      </c>
      <c r="B523" s="24" t="s">
        <v>2068</v>
      </c>
      <c r="C523" s="24" t="s">
        <v>3004</v>
      </c>
      <c r="D523" s="25" t="s">
        <v>3005</v>
      </c>
      <c r="E523" s="24" t="s">
        <v>3085</v>
      </c>
      <c r="F523" s="25" t="s">
        <v>3086</v>
      </c>
      <c r="G523" s="24" t="s">
        <v>3128</v>
      </c>
      <c r="H523" s="25" t="s">
        <v>3129</v>
      </c>
      <c r="I523" s="24" t="s">
        <v>2402</v>
      </c>
      <c r="J523" s="25" t="s">
        <v>169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3130</v>
      </c>
      <c r="X523" s="25" t="s">
        <v>3131</v>
      </c>
      <c r="Y523" s="28"/>
      <c r="Z523" s="29" t="s">
        <v>3132</v>
      </c>
      <c r="AA523" s="28"/>
      <c r="AB523" s="28"/>
      <c r="AC523" s="28"/>
      <c r="AD523" s="28"/>
      <c r="AE523" s="28"/>
      <c r="AF523" s="28"/>
      <c r="AG523" s="28"/>
      <c r="AH523" s="24" t="s">
        <v>2207</v>
      </c>
      <c r="AI523" s="24" t="s">
        <v>2207</v>
      </c>
      <c r="AJ523" s="24" t="s">
        <v>3133</v>
      </c>
      <c r="AK523" s="24" t="s">
        <v>914</v>
      </c>
    </row>
    <row r="524" spans="1:37" ht="17.25" customHeight="1" x14ac:dyDescent="0.3">
      <c r="A524" s="24" t="s">
        <v>3140</v>
      </c>
      <c r="B524" s="24" t="s">
        <v>2068</v>
      </c>
      <c r="C524" s="24" t="s">
        <v>3004</v>
      </c>
      <c r="D524" s="25" t="s">
        <v>3005</v>
      </c>
      <c r="E524" s="24" t="s">
        <v>3085</v>
      </c>
      <c r="F524" s="25" t="s">
        <v>3086</v>
      </c>
      <c r="G524" s="24" t="s">
        <v>3128</v>
      </c>
      <c r="H524" s="25" t="s">
        <v>3129</v>
      </c>
      <c r="I524" s="24" t="s">
        <v>2402</v>
      </c>
      <c r="J524" s="25" t="s">
        <v>169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3135</v>
      </c>
      <c r="X524" s="25" t="s">
        <v>3136</v>
      </c>
      <c r="Y524" s="28"/>
      <c r="Z524" s="29" t="s">
        <v>3132</v>
      </c>
      <c r="AA524" s="28"/>
      <c r="AB524" s="28"/>
      <c r="AC524" s="28"/>
      <c r="AD524" s="28"/>
      <c r="AE524" s="28"/>
      <c r="AF524" s="28"/>
      <c r="AG524" s="28"/>
      <c r="AH524" s="24" t="s">
        <v>2207</v>
      </c>
      <c r="AI524" s="24" t="s">
        <v>2207</v>
      </c>
      <c r="AJ524" s="24" t="s">
        <v>3133</v>
      </c>
      <c r="AK524" s="24" t="s">
        <v>3140</v>
      </c>
    </row>
    <row r="525" spans="1:37" ht="17.25" customHeight="1" x14ac:dyDescent="0.3">
      <c r="A525" s="24" t="s">
        <v>3141</v>
      </c>
      <c r="B525" s="24" t="s">
        <v>2068</v>
      </c>
      <c r="C525" s="24" t="s">
        <v>3004</v>
      </c>
      <c r="D525" s="25" t="s">
        <v>3005</v>
      </c>
      <c r="E525" s="24" t="s">
        <v>3085</v>
      </c>
      <c r="F525" s="25" t="s">
        <v>3086</v>
      </c>
      <c r="G525" s="24" t="s">
        <v>3128</v>
      </c>
      <c r="H525" s="25" t="s">
        <v>3129</v>
      </c>
      <c r="I525" s="24" t="s">
        <v>2402</v>
      </c>
      <c r="J525" s="25" t="s">
        <v>169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3138</v>
      </c>
      <c r="X525" s="25" t="s">
        <v>3139</v>
      </c>
      <c r="Y525" s="28"/>
      <c r="Z525" s="29" t="s">
        <v>3132</v>
      </c>
      <c r="AA525" s="28"/>
      <c r="AB525" s="28"/>
      <c r="AC525" s="28"/>
      <c r="AD525" s="28"/>
      <c r="AE525" s="28"/>
      <c r="AF525" s="28"/>
      <c r="AG525" s="28"/>
      <c r="AH525" s="24" t="s">
        <v>2207</v>
      </c>
      <c r="AI525" s="24" t="s">
        <v>2207</v>
      </c>
      <c r="AJ525" s="24" t="s">
        <v>3133</v>
      </c>
      <c r="AK525" s="24" t="s">
        <v>3141</v>
      </c>
    </row>
    <row r="526" spans="1:37" ht="17.25" customHeight="1" x14ac:dyDescent="0.3">
      <c r="A526" s="30" t="s">
        <v>918</v>
      </c>
      <c r="B526" s="24" t="s">
        <v>2068</v>
      </c>
      <c r="C526" s="24" t="s">
        <v>3004</v>
      </c>
      <c r="D526" s="25" t="s">
        <v>3005</v>
      </c>
      <c r="E526" s="24" t="s">
        <v>3085</v>
      </c>
      <c r="F526" s="25" t="s">
        <v>3086</v>
      </c>
      <c r="G526" s="24" t="s">
        <v>3128</v>
      </c>
      <c r="H526" s="25" t="s">
        <v>3129</v>
      </c>
      <c r="I526" s="24" t="s">
        <v>2396</v>
      </c>
      <c r="J526" s="25" t="s">
        <v>41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3130</v>
      </c>
      <c r="X526" s="25" t="s">
        <v>3131</v>
      </c>
      <c r="Y526" s="28"/>
      <c r="Z526" s="29" t="s">
        <v>3132</v>
      </c>
      <c r="AA526" s="28"/>
      <c r="AB526" s="28"/>
      <c r="AC526" s="28"/>
      <c r="AD526" s="28"/>
      <c r="AE526" s="28"/>
      <c r="AF526" s="28"/>
      <c r="AG526" s="28"/>
      <c r="AH526" s="24" t="s">
        <v>2207</v>
      </c>
      <c r="AI526" s="24" t="s">
        <v>2207</v>
      </c>
      <c r="AJ526" s="24" t="s">
        <v>3133</v>
      </c>
      <c r="AK526" s="24" t="s">
        <v>918</v>
      </c>
    </row>
    <row r="527" spans="1:37" ht="17.25" customHeight="1" x14ac:dyDescent="0.3">
      <c r="A527" s="24" t="s">
        <v>3142</v>
      </c>
      <c r="B527" s="24" t="s">
        <v>2068</v>
      </c>
      <c r="C527" s="24" t="s">
        <v>3004</v>
      </c>
      <c r="D527" s="25" t="s">
        <v>3005</v>
      </c>
      <c r="E527" s="24" t="s">
        <v>3085</v>
      </c>
      <c r="F527" s="25" t="s">
        <v>3086</v>
      </c>
      <c r="G527" s="24" t="s">
        <v>3128</v>
      </c>
      <c r="H527" s="25" t="s">
        <v>3129</v>
      </c>
      <c r="I527" s="24" t="s">
        <v>2396</v>
      </c>
      <c r="J527" s="25" t="s">
        <v>41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3135</v>
      </c>
      <c r="X527" s="25" t="s">
        <v>3136</v>
      </c>
      <c r="Y527" s="28"/>
      <c r="Z527" s="29" t="s">
        <v>3132</v>
      </c>
      <c r="AA527" s="28"/>
      <c r="AB527" s="28"/>
      <c r="AC527" s="28"/>
      <c r="AD527" s="28"/>
      <c r="AE527" s="28"/>
      <c r="AF527" s="28"/>
      <c r="AG527" s="28"/>
      <c r="AH527" s="24" t="s">
        <v>2207</v>
      </c>
      <c r="AI527" s="24" t="s">
        <v>2207</v>
      </c>
      <c r="AJ527" s="24" t="s">
        <v>3133</v>
      </c>
      <c r="AK527" s="24" t="s">
        <v>3142</v>
      </c>
    </row>
    <row r="528" spans="1:37" ht="17.25" customHeight="1" x14ac:dyDescent="0.3">
      <c r="A528" s="24" t="s">
        <v>3143</v>
      </c>
      <c r="B528" s="24" t="s">
        <v>2068</v>
      </c>
      <c r="C528" s="24" t="s">
        <v>3004</v>
      </c>
      <c r="D528" s="25" t="s">
        <v>3005</v>
      </c>
      <c r="E528" s="24" t="s">
        <v>3085</v>
      </c>
      <c r="F528" s="25" t="s">
        <v>3086</v>
      </c>
      <c r="G528" s="24" t="s">
        <v>3128</v>
      </c>
      <c r="H528" s="25" t="s">
        <v>3129</v>
      </c>
      <c r="I528" s="24" t="s">
        <v>2396</v>
      </c>
      <c r="J528" s="25" t="s">
        <v>41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3138</v>
      </c>
      <c r="X528" s="25" t="s">
        <v>3139</v>
      </c>
      <c r="Y528" s="28"/>
      <c r="Z528" s="29" t="s">
        <v>3132</v>
      </c>
      <c r="AA528" s="28"/>
      <c r="AB528" s="28"/>
      <c r="AC528" s="28"/>
      <c r="AD528" s="28"/>
      <c r="AE528" s="28"/>
      <c r="AF528" s="28"/>
      <c r="AG528" s="28"/>
      <c r="AH528" s="24" t="s">
        <v>2207</v>
      </c>
      <c r="AI528" s="24" t="s">
        <v>2207</v>
      </c>
      <c r="AJ528" s="24" t="s">
        <v>3133</v>
      </c>
      <c r="AK528" s="24" t="s">
        <v>3143</v>
      </c>
    </row>
    <row r="529" spans="1:37" ht="17.25" customHeight="1" x14ac:dyDescent="0.3">
      <c r="A529" s="24" t="s">
        <v>920</v>
      </c>
      <c r="B529" s="24" t="s">
        <v>2068</v>
      </c>
      <c r="C529" s="24" t="s">
        <v>3004</v>
      </c>
      <c r="D529" s="25" t="s">
        <v>3005</v>
      </c>
      <c r="E529" s="24" t="s">
        <v>3085</v>
      </c>
      <c r="F529" s="25" t="s">
        <v>3086</v>
      </c>
      <c r="G529" s="24" t="s">
        <v>3128</v>
      </c>
      <c r="H529" s="25" t="s">
        <v>3129</v>
      </c>
      <c r="I529" s="24" t="s">
        <v>3099</v>
      </c>
      <c r="J529" s="25" t="s">
        <v>175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3130</v>
      </c>
      <c r="X529" s="25" t="s">
        <v>3131</v>
      </c>
      <c r="Y529" s="28"/>
      <c r="Z529" s="29" t="s">
        <v>3132</v>
      </c>
      <c r="AA529" s="28"/>
      <c r="AB529" s="28"/>
      <c r="AC529" s="28"/>
      <c r="AD529" s="28"/>
      <c r="AE529" s="28"/>
      <c r="AF529" s="28"/>
      <c r="AG529" s="28"/>
      <c r="AH529" s="24" t="s">
        <v>2207</v>
      </c>
      <c r="AI529" s="24" t="s">
        <v>2207</v>
      </c>
      <c r="AJ529" s="24" t="s">
        <v>3133</v>
      </c>
      <c r="AK529" s="24" t="s">
        <v>920</v>
      </c>
    </row>
    <row r="530" spans="1:37" ht="17.25" customHeight="1" x14ac:dyDescent="0.3">
      <c r="A530" s="24" t="s">
        <v>3144</v>
      </c>
      <c r="B530" s="24" t="s">
        <v>2068</v>
      </c>
      <c r="C530" s="24" t="s">
        <v>3004</v>
      </c>
      <c r="D530" s="25" t="s">
        <v>3005</v>
      </c>
      <c r="E530" s="24" t="s">
        <v>3085</v>
      </c>
      <c r="F530" s="25" t="s">
        <v>3086</v>
      </c>
      <c r="G530" s="24" t="s">
        <v>3128</v>
      </c>
      <c r="H530" s="25" t="s">
        <v>3129</v>
      </c>
      <c r="I530" s="24" t="s">
        <v>3099</v>
      </c>
      <c r="J530" s="25" t="s">
        <v>175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3135</v>
      </c>
      <c r="X530" s="25" t="s">
        <v>3136</v>
      </c>
      <c r="Y530" s="28"/>
      <c r="Z530" s="29" t="s">
        <v>3132</v>
      </c>
      <c r="AA530" s="28"/>
      <c r="AB530" s="28"/>
      <c r="AC530" s="28"/>
      <c r="AD530" s="28"/>
      <c r="AE530" s="28"/>
      <c r="AF530" s="28"/>
      <c r="AG530" s="28"/>
      <c r="AH530" s="24" t="s">
        <v>2207</v>
      </c>
      <c r="AI530" s="24" t="s">
        <v>2207</v>
      </c>
      <c r="AJ530" s="24" t="s">
        <v>3133</v>
      </c>
      <c r="AK530" s="24" t="s">
        <v>3144</v>
      </c>
    </row>
    <row r="531" spans="1:37" ht="17.25" customHeight="1" x14ac:dyDescent="0.3">
      <c r="A531" s="24" t="s">
        <v>3145</v>
      </c>
      <c r="B531" s="24" t="s">
        <v>2068</v>
      </c>
      <c r="C531" s="24" t="s">
        <v>3004</v>
      </c>
      <c r="D531" s="25" t="s">
        <v>3005</v>
      </c>
      <c r="E531" s="24" t="s">
        <v>3085</v>
      </c>
      <c r="F531" s="25" t="s">
        <v>3086</v>
      </c>
      <c r="G531" s="24" t="s">
        <v>3128</v>
      </c>
      <c r="H531" s="25" t="s">
        <v>3129</v>
      </c>
      <c r="I531" s="24" t="s">
        <v>3099</v>
      </c>
      <c r="J531" s="25" t="s">
        <v>175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3138</v>
      </c>
      <c r="X531" s="25" t="s">
        <v>3139</v>
      </c>
      <c r="Y531" s="28"/>
      <c r="Z531" s="29" t="s">
        <v>3132</v>
      </c>
      <c r="AA531" s="28"/>
      <c r="AB531" s="28"/>
      <c r="AC531" s="28"/>
      <c r="AD531" s="28"/>
      <c r="AE531" s="28"/>
      <c r="AF531" s="28"/>
      <c r="AG531" s="28"/>
      <c r="AH531" s="24" t="s">
        <v>2207</v>
      </c>
      <c r="AI531" s="24" t="s">
        <v>2207</v>
      </c>
      <c r="AJ531" s="24" t="s">
        <v>3133</v>
      </c>
      <c r="AK531" s="24" t="s">
        <v>3145</v>
      </c>
    </row>
    <row r="532" spans="1:37" ht="17.25" customHeight="1" x14ac:dyDescent="0.3">
      <c r="A532" s="24" t="s">
        <v>3146</v>
      </c>
      <c r="B532" s="24" t="s">
        <v>2068</v>
      </c>
      <c r="C532" s="24" t="s">
        <v>3004</v>
      </c>
      <c r="D532" s="25" t="s">
        <v>3005</v>
      </c>
      <c r="E532" s="24" t="s">
        <v>3147</v>
      </c>
      <c r="F532" s="25" t="s">
        <v>3148</v>
      </c>
      <c r="G532" s="24" t="s">
        <v>3149</v>
      </c>
      <c r="H532" s="25" t="s">
        <v>3150</v>
      </c>
      <c r="I532" s="24" t="s">
        <v>3151</v>
      </c>
      <c r="J532" s="25" t="s">
        <v>179</v>
      </c>
      <c r="K532" s="26"/>
      <c r="L532" s="27"/>
      <c r="M532" s="26"/>
      <c r="N532" s="27"/>
      <c r="O532" s="26"/>
      <c r="P532" s="27"/>
      <c r="Q532" s="26"/>
      <c r="R532" s="27"/>
      <c r="S532" s="24" t="s">
        <v>2502</v>
      </c>
      <c r="T532" s="25" t="s">
        <v>3152</v>
      </c>
      <c r="U532" s="26"/>
      <c r="V532" s="27"/>
      <c r="W532" s="26"/>
      <c r="X532" s="27"/>
      <c r="Y532" s="28"/>
      <c r="Z532" s="29" t="s">
        <v>3153</v>
      </c>
      <c r="AA532" s="28"/>
      <c r="AB532" s="28"/>
      <c r="AC532" s="28"/>
      <c r="AD532" s="28"/>
      <c r="AE532" s="28"/>
      <c r="AF532" s="28"/>
      <c r="AG532" s="28"/>
      <c r="AH532" s="24" t="s">
        <v>2146</v>
      </c>
      <c r="AI532" s="24" t="s">
        <v>2146</v>
      </c>
      <c r="AJ532" s="24" t="s">
        <v>3154</v>
      </c>
      <c r="AK532" s="24" t="s">
        <v>3146</v>
      </c>
    </row>
    <row r="533" spans="1:37" ht="17.25" customHeight="1" x14ac:dyDescent="0.3">
      <c r="A533" s="24" t="s">
        <v>949</v>
      </c>
      <c r="B533" s="24" t="s">
        <v>2068</v>
      </c>
      <c r="C533" s="24" t="s">
        <v>3004</v>
      </c>
      <c r="D533" s="25" t="s">
        <v>3005</v>
      </c>
      <c r="E533" s="24" t="s">
        <v>3147</v>
      </c>
      <c r="F533" s="25" t="s">
        <v>3148</v>
      </c>
      <c r="G533" s="24" t="s">
        <v>3149</v>
      </c>
      <c r="H533" s="25" t="s">
        <v>3150</v>
      </c>
      <c r="I533" s="24" t="s">
        <v>3155</v>
      </c>
      <c r="J533" s="25" t="s">
        <v>266</v>
      </c>
      <c r="K533" s="26"/>
      <c r="L533" s="27"/>
      <c r="M533" s="26"/>
      <c r="N533" s="27"/>
      <c r="O533" s="26"/>
      <c r="P533" s="27"/>
      <c r="Q533" s="26"/>
      <c r="R533" s="27"/>
      <c r="S533" s="24" t="s">
        <v>2502</v>
      </c>
      <c r="T533" s="25" t="s">
        <v>3156</v>
      </c>
      <c r="U533" s="26"/>
      <c r="V533" s="27"/>
      <c r="W533" s="26"/>
      <c r="X533" s="27"/>
      <c r="Y533" s="28"/>
      <c r="Z533" s="29" t="s">
        <v>3153</v>
      </c>
      <c r="AA533" s="28"/>
      <c r="AB533" s="28"/>
      <c r="AC533" s="28"/>
      <c r="AD533" s="28"/>
      <c r="AE533" s="28"/>
      <c r="AF533" s="28"/>
      <c r="AG533" s="28"/>
      <c r="AH533" s="24" t="s">
        <v>2146</v>
      </c>
      <c r="AI533" s="24" t="s">
        <v>2146</v>
      </c>
      <c r="AJ533" s="24" t="s">
        <v>3154</v>
      </c>
      <c r="AK533" s="24" t="s">
        <v>949</v>
      </c>
    </row>
    <row r="534" spans="1:37" ht="17.25" customHeight="1" x14ac:dyDescent="0.3">
      <c r="A534" s="24" t="s">
        <v>3157</v>
      </c>
      <c r="B534" s="24" t="s">
        <v>2068</v>
      </c>
      <c r="C534" s="24" t="s">
        <v>3004</v>
      </c>
      <c r="D534" s="25" t="s">
        <v>3005</v>
      </c>
      <c r="E534" s="24" t="s">
        <v>3147</v>
      </c>
      <c r="F534" s="25" t="s">
        <v>3148</v>
      </c>
      <c r="G534" s="24" t="s">
        <v>3149</v>
      </c>
      <c r="H534" s="25" t="s">
        <v>3150</v>
      </c>
      <c r="I534" s="24" t="s">
        <v>3158</v>
      </c>
      <c r="J534" s="25" t="s">
        <v>82</v>
      </c>
      <c r="K534" s="26"/>
      <c r="L534" s="27"/>
      <c r="M534" s="26"/>
      <c r="N534" s="27"/>
      <c r="O534" s="26"/>
      <c r="P534" s="27"/>
      <c r="Q534" s="26"/>
      <c r="R534" s="27"/>
      <c r="S534" s="24" t="s">
        <v>2502</v>
      </c>
      <c r="T534" s="25" t="s">
        <v>3156</v>
      </c>
      <c r="U534" s="26"/>
      <c r="V534" s="27"/>
      <c r="W534" s="26"/>
      <c r="X534" s="27"/>
      <c r="Y534" s="28"/>
      <c r="Z534" s="29" t="s">
        <v>3153</v>
      </c>
      <c r="AA534" s="28"/>
      <c r="AB534" s="28"/>
      <c r="AC534" s="28"/>
      <c r="AD534" s="28"/>
      <c r="AE534" s="28"/>
      <c r="AF534" s="28"/>
      <c r="AG534" s="28"/>
      <c r="AH534" s="24" t="s">
        <v>2146</v>
      </c>
      <c r="AI534" s="24" t="s">
        <v>2146</v>
      </c>
      <c r="AJ534" s="24" t="s">
        <v>3154</v>
      </c>
      <c r="AK534" s="24" t="s">
        <v>3157</v>
      </c>
    </row>
    <row r="535" spans="1:37" ht="17.25" customHeight="1" x14ac:dyDescent="0.3">
      <c r="A535" s="24" t="s">
        <v>954</v>
      </c>
      <c r="B535" s="24" t="s">
        <v>2068</v>
      </c>
      <c r="C535" s="24" t="s">
        <v>3004</v>
      </c>
      <c r="D535" s="25" t="s">
        <v>3005</v>
      </c>
      <c r="E535" s="24" t="s">
        <v>3147</v>
      </c>
      <c r="F535" s="25" t="s">
        <v>3148</v>
      </c>
      <c r="G535" s="24" t="s">
        <v>3149</v>
      </c>
      <c r="H535" s="25" t="s">
        <v>3150</v>
      </c>
      <c r="I535" s="24" t="s">
        <v>3159</v>
      </c>
      <c r="J535" s="25" t="s">
        <v>95</v>
      </c>
      <c r="K535" s="26"/>
      <c r="L535" s="27"/>
      <c r="M535" s="26"/>
      <c r="N535" s="27"/>
      <c r="O535" s="26"/>
      <c r="P535" s="27"/>
      <c r="Q535" s="26"/>
      <c r="R535" s="27"/>
      <c r="S535" s="24" t="s">
        <v>2514</v>
      </c>
      <c r="T535" s="25" t="s">
        <v>3160</v>
      </c>
      <c r="U535" s="26"/>
      <c r="V535" s="27"/>
      <c r="W535" s="26"/>
      <c r="X535" s="27"/>
      <c r="Y535" s="28"/>
      <c r="Z535" s="29" t="s">
        <v>3153</v>
      </c>
      <c r="AA535" s="28"/>
      <c r="AB535" s="28"/>
      <c r="AC535" s="28"/>
      <c r="AD535" s="28"/>
      <c r="AE535" s="28"/>
      <c r="AF535" s="28"/>
      <c r="AG535" s="28"/>
      <c r="AH535" s="24" t="s">
        <v>2146</v>
      </c>
      <c r="AI535" s="24" t="s">
        <v>2146</v>
      </c>
      <c r="AJ535" s="24" t="s">
        <v>3154</v>
      </c>
      <c r="AK535" s="24" t="s">
        <v>954</v>
      </c>
    </row>
    <row r="536" spans="1:37" ht="17.25" customHeight="1" x14ac:dyDescent="0.3">
      <c r="A536" s="24" t="s">
        <v>3161</v>
      </c>
      <c r="B536" s="24" t="s">
        <v>2068</v>
      </c>
      <c r="C536" s="24" t="s">
        <v>3004</v>
      </c>
      <c r="D536" s="25" t="s">
        <v>3005</v>
      </c>
      <c r="E536" s="24" t="s">
        <v>3147</v>
      </c>
      <c r="F536" s="25" t="s">
        <v>3148</v>
      </c>
      <c r="G536" s="24" t="s">
        <v>3149</v>
      </c>
      <c r="H536" s="25" t="s">
        <v>3150</v>
      </c>
      <c r="I536" s="24" t="s">
        <v>3162</v>
      </c>
      <c r="J536" s="25" t="s">
        <v>98</v>
      </c>
      <c r="K536" s="26"/>
      <c r="L536" s="27"/>
      <c r="M536" s="26"/>
      <c r="N536" s="27"/>
      <c r="O536" s="26"/>
      <c r="P536" s="27"/>
      <c r="Q536" s="26"/>
      <c r="R536" s="27"/>
      <c r="S536" s="24" t="s">
        <v>2514</v>
      </c>
      <c r="T536" s="25" t="s">
        <v>3160</v>
      </c>
      <c r="U536" s="26"/>
      <c r="V536" s="27"/>
      <c r="W536" s="26"/>
      <c r="X536" s="27"/>
      <c r="Y536" s="28"/>
      <c r="Z536" s="29" t="s">
        <v>3153</v>
      </c>
      <c r="AA536" s="28"/>
      <c r="AB536" s="28"/>
      <c r="AC536" s="28"/>
      <c r="AD536" s="28"/>
      <c r="AE536" s="28"/>
      <c r="AF536" s="28"/>
      <c r="AG536" s="28"/>
      <c r="AH536" s="24" t="s">
        <v>2146</v>
      </c>
      <c r="AI536" s="24" t="s">
        <v>2146</v>
      </c>
      <c r="AJ536" s="24" t="s">
        <v>3154</v>
      </c>
      <c r="AK536" s="24" t="s">
        <v>3161</v>
      </c>
    </row>
    <row r="537" spans="1:37" ht="17.25" customHeight="1" x14ac:dyDescent="0.3">
      <c r="A537" s="24" t="s">
        <v>3163</v>
      </c>
      <c r="B537" s="24" t="s">
        <v>2068</v>
      </c>
      <c r="C537" s="24" t="s">
        <v>3004</v>
      </c>
      <c r="D537" s="25" t="s">
        <v>3005</v>
      </c>
      <c r="E537" s="24" t="s">
        <v>3147</v>
      </c>
      <c r="F537" s="25" t="s">
        <v>3148</v>
      </c>
      <c r="G537" s="24" t="s">
        <v>3149</v>
      </c>
      <c r="H537" s="25" t="s">
        <v>3150</v>
      </c>
      <c r="I537" s="24" t="s">
        <v>3164</v>
      </c>
      <c r="J537" s="25" t="s">
        <v>102</v>
      </c>
      <c r="K537" s="26"/>
      <c r="L537" s="27"/>
      <c r="M537" s="26"/>
      <c r="N537" s="27"/>
      <c r="O537" s="26"/>
      <c r="P537" s="27"/>
      <c r="Q537" s="26"/>
      <c r="R537" s="27"/>
      <c r="S537" s="24" t="s">
        <v>2502</v>
      </c>
      <c r="T537" s="25" t="s">
        <v>3156</v>
      </c>
      <c r="U537" s="26"/>
      <c r="V537" s="27"/>
      <c r="W537" s="26"/>
      <c r="X537" s="27"/>
      <c r="Y537" s="28"/>
      <c r="Z537" s="29" t="s">
        <v>3153</v>
      </c>
      <c r="AA537" s="28"/>
      <c r="AB537" s="28"/>
      <c r="AC537" s="28"/>
      <c r="AD537" s="28"/>
      <c r="AE537" s="28"/>
      <c r="AF537" s="28"/>
      <c r="AG537" s="28"/>
      <c r="AH537" s="24" t="s">
        <v>2146</v>
      </c>
      <c r="AI537" s="24" t="s">
        <v>2146</v>
      </c>
      <c r="AJ537" s="24" t="s">
        <v>3154</v>
      </c>
      <c r="AK537" s="24" t="s">
        <v>3163</v>
      </c>
    </row>
    <row r="538" spans="1:37" ht="17.25" customHeight="1" x14ac:dyDescent="0.3">
      <c r="A538" s="24" t="s">
        <v>3165</v>
      </c>
      <c r="B538" s="24" t="s">
        <v>2068</v>
      </c>
      <c r="C538" s="24" t="s">
        <v>3004</v>
      </c>
      <c r="D538" s="25" t="s">
        <v>3005</v>
      </c>
      <c r="E538" s="24" t="s">
        <v>3147</v>
      </c>
      <c r="F538" s="25" t="s">
        <v>3148</v>
      </c>
      <c r="G538" s="24" t="s">
        <v>3149</v>
      </c>
      <c r="H538" s="25" t="s">
        <v>3150</v>
      </c>
      <c r="I538" s="24" t="s">
        <v>3166</v>
      </c>
      <c r="J538" s="25" t="s">
        <v>106</v>
      </c>
      <c r="K538" s="26"/>
      <c r="L538" s="27"/>
      <c r="M538" s="26"/>
      <c r="N538" s="27"/>
      <c r="O538" s="26"/>
      <c r="P538" s="27"/>
      <c r="Q538" s="26"/>
      <c r="R538" s="27"/>
      <c r="S538" s="24" t="s">
        <v>2502</v>
      </c>
      <c r="T538" s="25" t="s">
        <v>3156</v>
      </c>
      <c r="U538" s="26"/>
      <c r="V538" s="27"/>
      <c r="W538" s="26"/>
      <c r="X538" s="27"/>
      <c r="Y538" s="28"/>
      <c r="Z538" s="29" t="s">
        <v>3153</v>
      </c>
      <c r="AA538" s="28"/>
      <c r="AB538" s="28"/>
      <c r="AC538" s="28"/>
      <c r="AD538" s="28"/>
      <c r="AE538" s="28"/>
      <c r="AF538" s="28"/>
      <c r="AG538" s="28"/>
      <c r="AH538" s="24" t="s">
        <v>2146</v>
      </c>
      <c r="AI538" s="24" t="s">
        <v>2146</v>
      </c>
      <c r="AJ538" s="24" t="s">
        <v>3154</v>
      </c>
      <c r="AK538" s="24" t="s">
        <v>3165</v>
      </c>
    </row>
    <row r="539" spans="1:37" ht="17.25" customHeight="1" x14ac:dyDescent="0.3">
      <c r="A539" s="24" t="s">
        <v>3167</v>
      </c>
      <c r="B539" s="24" t="s">
        <v>2068</v>
      </c>
      <c r="C539" s="24" t="s">
        <v>3004</v>
      </c>
      <c r="D539" s="25" t="s">
        <v>3005</v>
      </c>
      <c r="E539" s="24" t="s">
        <v>3147</v>
      </c>
      <c r="F539" s="25" t="s">
        <v>3148</v>
      </c>
      <c r="G539" s="24" t="s">
        <v>3149</v>
      </c>
      <c r="H539" s="25" t="s">
        <v>3150</v>
      </c>
      <c r="I539" s="24" t="s">
        <v>3168</v>
      </c>
      <c r="J539" s="25" t="s">
        <v>295</v>
      </c>
      <c r="K539" s="26"/>
      <c r="L539" s="27"/>
      <c r="M539" s="26"/>
      <c r="N539" s="27"/>
      <c r="O539" s="26"/>
      <c r="P539" s="27"/>
      <c r="Q539" s="26"/>
      <c r="R539" s="27"/>
      <c r="S539" s="24" t="s">
        <v>2502</v>
      </c>
      <c r="T539" s="25" t="s">
        <v>3156</v>
      </c>
      <c r="U539" s="26"/>
      <c r="V539" s="27"/>
      <c r="W539" s="26"/>
      <c r="X539" s="27"/>
      <c r="Y539" s="28"/>
      <c r="Z539" s="29" t="s">
        <v>3153</v>
      </c>
      <c r="AA539" s="28"/>
      <c r="AB539" s="28"/>
      <c r="AC539" s="28"/>
      <c r="AD539" s="28"/>
      <c r="AE539" s="28"/>
      <c r="AF539" s="28"/>
      <c r="AG539" s="28"/>
      <c r="AH539" s="24" t="s">
        <v>2146</v>
      </c>
      <c r="AI539" s="24" t="s">
        <v>2146</v>
      </c>
      <c r="AJ539" s="24" t="s">
        <v>3154</v>
      </c>
      <c r="AK539" s="24" t="s">
        <v>3167</v>
      </c>
    </row>
    <row r="540" spans="1:37" ht="17.25" customHeight="1" x14ac:dyDescent="0.3">
      <c r="A540" s="24" t="s">
        <v>3169</v>
      </c>
      <c r="B540" s="24" t="s">
        <v>2068</v>
      </c>
      <c r="C540" s="24" t="s">
        <v>3004</v>
      </c>
      <c r="D540" s="25" t="s">
        <v>3005</v>
      </c>
      <c r="E540" s="24" t="s">
        <v>3147</v>
      </c>
      <c r="F540" s="25" t="s">
        <v>3148</v>
      </c>
      <c r="G540" s="24" t="s">
        <v>3149</v>
      </c>
      <c r="H540" s="25" t="s">
        <v>3150</v>
      </c>
      <c r="I540" s="24" t="s">
        <v>3135</v>
      </c>
      <c r="J540" s="25" t="s">
        <v>202</v>
      </c>
      <c r="K540" s="26"/>
      <c r="L540" s="27"/>
      <c r="M540" s="26"/>
      <c r="N540" s="27"/>
      <c r="O540" s="26"/>
      <c r="P540" s="27"/>
      <c r="Q540" s="26"/>
      <c r="R540" s="27"/>
      <c r="S540" s="24" t="s">
        <v>2502</v>
      </c>
      <c r="T540" s="25" t="s">
        <v>3156</v>
      </c>
      <c r="U540" s="26"/>
      <c r="V540" s="27"/>
      <c r="W540" s="26"/>
      <c r="X540" s="27"/>
      <c r="Y540" s="28"/>
      <c r="Z540" s="29" t="s">
        <v>3153</v>
      </c>
      <c r="AA540" s="28"/>
      <c r="AB540" s="28"/>
      <c r="AC540" s="28"/>
      <c r="AD540" s="28"/>
      <c r="AE540" s="28"/>
      <c r="AF540" s="28"/>
      <c r="AG540" s="28"/>
      <c r="AH540" s="24" t="s">
        <v>2146</v>
      </c>
      <c r="AI540" s="24" t="s">
        <v>2146</v>
      </c>
      <c r="AJ540" s="24" t="s">
        <v>3154</v>
      </c>
      <c r="AK540" s="24" t="s">
        <v>3169</v>
      </c>
    </row>
    <row r="541" spans="1:37" ht="17.25" customHeight="1" x14ac:dyDescent="0.3">
      <c r="A541" s="30" t="s">
        <v>898</v>
      </c>
      <c r="B541" s="24" t="s">
        <v>2068</v>
      </c>
      <c r="C541" s="24" t="s">
        <v>3004</v>
      </c>
      <c r="D541" s="25" t="s">
        <v>3005</v>
      </c>
      <c r="E541" s="24" t="s">
        <v>3147</v>
      </c>
      <c r="F541" s="25" t="s">
        <v>3148</v>
      </c>
      <c r="G541" s="24" t="s">
        <v>3170</v>
      </c>
      <c r="H541" s="25" t="s">
        <v>3171</v>
      </c>
      <c r="I541" s="24" t="s">
        <v>3138</v>
      </c>
      <c r="J541" s="25" t="s">
        <v>73</v>
      </c>
      <c r="K541" s="26"/>
      <c r="L541" s="27"/>
      <c r="M541" s="26"/>
      <c r="N541" s="27"/>
      <c r="O541" s="26"/>
      <c r="P541" s="27"/>
      <c r="Q541" s="26"/>
      <c r="R541" s="27"/>
      <c r="S541" s="24" t="s">
        <v>2571</v>
      </c>
      <c r="T541" s="25" t="s">
        <v>3172</v>
      </c>
      <c r="U541" s="26"/>
      <c r="V541" s="27"/>
      <c r="W541" s="26"/>
      <c r="X541" s="27"/>
      <c r="Y541" s="28"/>
      <c r="Z541" s="29" t="s">
        <v>3153</v>
      </c>
      <c r="AA541" s="28"/>
      <c r="AB541" s="28"/>
      <c r="AC541" s="28"/>
      <c r="AD541" s="28"/>
      <c r="AE541" s="28"/>
      <c r="AF541" s="28"/>
      <c r="AG541" s="28"/>
      <c r="AH541" s="24" t="s">
        <v>2146</v>
      </c>
      <c r="AI541" s="24" t="s">
        <v>2146</v>
      </c>
      <c r="AJ541" s="24" t="s">
        <v>3173</v>
      </c>
      <c r="AK541" s="24" t="s">
        <v>898</v>
      </c>
    </row>
    <row r="542" spans="1:37" ht="17.25" customHeight="1" x14ac:dyDescent="0.3">
      <c r="A542" s="24" t="s">
        <v>3174</v>
      </c>
      <c r="B542" s="24" t="s">
        <v>2068</v>
      </c>
      <c r="C542" s="24" t="s">
        <v>3004</v>
      </c>
      <c r="D542" s="25" t="s">
        <v>3005</v>
      </c>
      <c r="E542" s="24" t="s">
        <v>3147</v>
      </c>
      <c r="F542" s="25" t="s">
        <v>3148</v>
      </c>
      <c r="G542" s="24" t="s">
        <v>3170</v>
      </c>
      <c r="H542" s="25" t="s">
        <v>3171</v>
      </c>
      <c r="I542" s="24" t="s">
        <v>3158</v>
      </c>
      <c r="J542" s="25" t="s">
        <v>82</v>
      </c>
      <c r="K542" s="26"/>
      <c r="L542" s="27"/>
      <c r="M542" s="26"/>
      <c r="N542" s="27"/>
      <c r="O542" s="26"/>
      <c r="P542" s="27"/>
      <c r="Q542" s="26"/>
      <c r="R542" s="27"/>
      <c r="S542" s="24" t="s">
        <v>2571</v>
      </c>
      <c r="T542" s="25" t="s">
        <v>3172</v>
      </c>
      <c r="U542" s="26"/>
      <c r="V542" s="27"/>
      <c r="W542" s="26"/>
      <c r="X542" s="27"/>
      <c r="Y542" s="28"/>
      <c r="Z542" s="29" t="s">
        <v>3153</v>
      </c>
      <c r="AA542" s="28"/>
      <c r="AB542" s="28"/>
      <c r="AC542" s="28"/>
      <c r="AD542" s="28"/>
      <c r="AE542" s="28"/>
      <c r="AF542" s="28"/>
      <c r="AG542" s="28"/>
      <c r="AH542" s="24" t="s">
        <v>2146</v>
      </c>
      <c r="AI542" s="24" t="s">
        <v>2146</v>
      </c>
      <c r="AJ542" s="24" t="s">
        <v>3173</v>
      </c>
      <c r="AK542" s="24" t="s">
        <v>3174</v>
      </c>
    </row>
    <row r="543" spans="1:37" ht="17.25" customHeight="1" x14ac:dyDescent="0.3">
      <c r="A543" s="24" t="s">
        <v>3175</v>
      </c>
      <c r="B543" s="24" t="s">
        <v>2068</v>
      </c>
      <c r="C543" s="24" t="s">
        <v>3004</v>
      </c>
      <c r="D543" s="25" t="s">
        <v>3005</v>
      </c>
      <c r="E543" s="24" t="s">
        <v>3147</v>
      </c>
      <c r="F543" s="25" t="s">
        <v>3148</v>
      </c>
      <c r="G543" s="24" t="s">
        <v>3170</v>
      </c>
      <c r="H543" s="25" t="s">
        <v>3171</v>
      </c>
      <c r="I543" s="24" t="s">
        <v>3176</v>
      </c>
      <c r="J543" s="25" t="s">
        <v>85</v>
      </c>
      <c r="K543" s="26"/>
      <c r="L543" s="27"/>
      <c r="M543" s="26"/>
      <c r="N543" s="27"/>
      <c r="O543" s="26"/>
      <c r="P543" s="27"/>
      <c r="Q543" s="26"/>
      <c r="R543" s="27"/>
      <c r="S543" s="24" t="s">
        <v>2571</v>
      </c>
      <c r="T543" s="25" t="s">
        <v>3172</v>
      </c>
      <c r="U543" s="26"/>
      <c r="V543" s="27"/>
      <c r="W543" s="26"/>
      <c r="X543" s="27"/>
      <c r="Y543" s="28"/>
      <c r="Z543" s="29" t="s">
        <v>3153</v>
      </c>
      <c r="AA543" s="28"/>
      <c r="AB543" s="28"/>
      <c r="AC543" s="28"/>
      <c r="AD543" s="28"/>
      <c r="AE543" s="28"/>
      <c r="AF543" s="28"/>
      <c r="AG543" s="28"/>
      <c r="AH543" s="24" t="s">
        <v>2146</v>
      </c>
      <c r="AI543" s="24" t="s">
        <v>2146</v>
      </c>
      <c r="AJ543" s="24" t="s">
        <v>3173</v>
      </c>
      <c r="AK543" s="24" t="s">
        <v>3175</v>
      </c>
    </row>
    <row r="544" spans="1:37" ht="17.25" customHeight="1" x14ac:dyDescent="0.3">
      <c r="A544" s="30" t="s">
        <v>901</v>
      </c>
      <c r="B544" s="24" t="s">
        <v>2068</v>
      </c>
      <c r="C544" s="24" t="s">
        <v>3004</v>
      </c>
      <c r="D544" s="25" t="s">
        <v>3005</v>
      </c>
      <c r="E544" s="24" t="s">
        <v>3147</v>
      </c>
      <c r="F544" s="25" t="s">
        <v>3148</v>
      </c>
      <c r="G544" s="24" t="s">
        <v>3170</v>
      </c>
      <c r="H544" s="25" t="s">
        <v>3171</v>
      </c>
      <c r="I544" s="24" t="s">
        <v>3177</v>
      </c>
      <c r="J544" s="25" t="s">
        <v>88</v>
      </c>
      <c r="K544" s="26"/>
      <c r="L544" s="27"/>
      <c r="M544" s="26"/>
      <c r="N544" s="27"/>
      <c r="O544" s="26"/>
      <c r="P544" s="27"/>
      <c r="Q544" s="26"/>
      <c r="R544" s="27"/>
      <c r="S544" s="24" t="s">
        <v>2502</v>
      </c>
      <c r="T544" s="25" t="s">
        <v>3156</v>
      </c>
      <c r="U544" s="26"/>
      <c r="V544" s="27"/>
      <c r="W544" s="26"/>
      <c r="X544" s="27"/>
      <c r="Y544" s="28"/>
      <c r="Z544" s="29" t="s">
        <v>3153</v>
      </c>
      <c r="AA544" s="28"/>
      <c r="AB544" s="28"/>
      <c r="AC544" s="28"/>
      <c r="AD544" s="28"/>
      <c r="AE544" s="28"/>
      <c r="AF544" s="28"/>
      <c r="AG544" s="28"/>
      <c r="AH544" s="24" t="s">
        <v>2146</v>
      </c>
      <c r="AI544" s="24" t="s">
        <v>2146</v>
      </c>
      <c r="AJ544" s="24" t="s">
        <v>3173</v>
      </c>
      <c r="AK544" s="24" t="s">
        <v>901</v>
      </c>
    </row>
    <row r="545" spans="1:37" ht="17.25" customHeight="1" x14ac:dyDescent="0.3">
      <c r="A545" s="24" t="s">
        <v>3178</v>
      </c>
      <c r="B545" s="24" t="s">
        <v>2068</v>
      </c>
      <c r="C545" s="24" t="s">
        <v>3004</v>
      </c>
      <c r="D545" s="25" t="s">
        <v>3005</v>
      </c>
      <c r="E545" s="24" t="s">
        <v>3147</v>
      </c>
      <c r="F545" s="25" t="s">
        <v>3148</v>
      </c>
      <c r="G545" s="24" t="s">
        <v>3170</v>
      </c>
      <c r="H545" s="25" t="s">
        <v>3171</v>
      </c>
      <c r="I545" s="24" t="s">
        <v>3179</v>
      </c>
      <c r="J545" s="25" t="s">
        <v>93</v>
      </c>
      <c r="K545" s="26"/>
      <c r="L545" s="27"/>
      <c r="M545" s="26"/>
      <c r="N545" s="27"/>
      <c r="O545" s="26"/>
      <c r="P545" s="27"/>
      <c r="Q545" s="26"/>
      <c r="R545" s="27"/>
      <c r="S545" s="24" t="s">
        <v>2502</v>
      </c>
      <c r="T545" s="25" t="s">
        <v>3156</v>
      </c>
      <c r="U545" s="26"/>
      <c r="V545" s="27"/>
      <c r="W545" s="26"/>
      <c r="X545" s="27"/>
      <c r="Y545" s="28"/>
      <c r="Z545" s="29" t="s">
        <v>3153</v>
      </c>
      <c r="AA545" s="28"/>
      <c r="AB545" s="28"/>
      <c r="AC545" s="28"/>
      <c r="AD545" s="28"/>
      <c r="AE545" s="28"/>
      <c r="AF545" s="28"/>
      <c r="AG545" s="28"/>
      <c r="AH545" s="24" t="s">
        <v>2146</v>
      </c>
      <c r="AI545" s="24" t="s">
        <v>2146</v>
      </c>
      <c r="AJ545" s="24" t="s">
        <v>3173</v>
      </c>
      <c r="AK545" s="24" t="s">
        <v>3178</v>
      </c>
    </row>
    <row r="546" spans="1:37" ht="17.25" customHeight="1" x14ac:dyDescent="0.3">
      <c r="A546" s="24" t="s">
        <v>3180</v>
      </c>
      <c r="B546" s="24" t="s">
        <v>2068</v>
      </c>
      <c r="C546" s="24" t="s">
        <v>3004</v>
      </c>
      <c r="D546" s="25" t="s">
        <v>3005</v>
      </c>
      <c r="E546" s="24" t="s">
        <v>3147</v>
      </c>
      <c r="F546" s="25" t="s">
        <v>3148</v>
      </c>
      <c r="G546" s="24" t="s">
        <v>3170</v>
      </c>
      <c r="H546" s="25" t="s">
        <v>3171</v>
      </c>
      <c r="I546" s="24" t="s">
        <v>3159</v>
      </c>
      <c r="J546" s="25" t="s">
        <v>95</v>
      </c>
      <c r="K546" s="26"/>
      <c r="L546" s="27"/>
      <c r="M546" s="26"/>
      <c r="N546" s="27"/>
      <c r="O546" s="26"/>
      <c r="P546" s="27"/>
      <c r="Q546" s="26"/>
      <c r="R546" s="27"/>
      <c r="S546" s="24" t="s">
        <v>2571</v>
      </c>
      <c r="T546" s="25" t="s">
        <v>3172</v>
      </c>
      <c r="U546" s="26"/>
      <c r="V546" s="27"/>
      <c r="W546" s="26"/>
      <c r="X546" s="27"/>
      <c r="Y546" s="28"/>
      <c r="Z546" s="29" t="s">
        <v>3153</v>
      </c>
      <c r="AA546" s="28"/>
      <c r="AB546" s="28"/>
      <c r="AC546" s="28"/>
      <c r="AD546" s="28"/>
      <c r="AE546" s="28"/>
      <c r="AF546" s="28"/>
      <c r="AG546" s="28"/>
      <c r="AH546" s="24" t="s">
        <v>2146</v>
      </c>
      <c r="AI546" s="24" t="s">
        <v>2146</v>
      </c>
      <c r="AJ546" s="24" t="s">
        <v>3173</v>
      </c>
      <c r="AK546" s="24" t="s">
        <v>3180</v>
      </c>
    </row>
    <row r="547" spans="1:37" ht="17.25" customHeight="1" x14ac:dyDescent="0.3">
      <c r="A547" s="24" t="s">
        <v>3181</v>
      </c>
      <c r="B547" s="24" t="s">
        <v>2068</v>
      </c>
      <c r="C547" s="24" t="s">
        <v>3004</v>
      </c>
      <c r="D547" s="25" t="s">
        <v>3005</v>
      </c>
      <c r="E547" s="24" t="s">
        <v>3147</v>
      </c>
      <c r="F547" s="25" t="s">
        <v>3148</v>
      </c>
      <c r="G547" s="24" t="s">
        <v>3170</v>
      </c>
      <c r="H547" s="25" t="s">
        <v>3171</v>
      </c>
      <c r="I547" s="24" t="s">
        <v>3162</v>
      </c>
      <c r="J547" s="25" t="s">
        <v>98</v>
      </c>
      <c r="K547" s="26"/>
      <c r="L547" s="27"/>
      <c r="M547" s="26"/>
      <c r="N547" s="27"/>
      <c r="O547" s="26"/>
      <c r="P547" s="27"/>
      <c r="Q547" s="26"/>
      <c r="R547" s="27"/>
      <c r="S547" s="24" t="s">
        <v>2571</v>
      </c>
      <c r="T547" s="25" t="s">
        <v>3172</v>
      </c>
      <c r="U547" s="26"/>
      <c r="V547" s="27"/>
      <c r="W547" s="26"/>
      <c r="X547" s="27"/>
      <c r="Y547" s="28"/>
      <c r="Z547" s="29" t="s">
        <v>3153</v>
      </c>
      <c r="AA547" s="28"/>
      <c r="AB547" s="28"/>
      <c r="AC547" s="28"/>
      <c r="AD547" s="28"/>
      <c r="AE547" s="28"/>
      <c r="AF547" s="28"/>
      <c r="AG547" s="28"/>
      <c r="AH547" s="24" t="s">
        <v>2146</v>
      </c>
      <c r="AI547" s="24" t="s">
        <v>2146</v>
      </c>
      <c r="AJ547" s="24" t="s">
        <v>3173</v>
      </c>
      <c r="AK547" s="24" t="s">
        <v>3181</v>
      </c>
    </row>
    <row r="548" spans="1:37" ht="17.25" customHeight="1" x14ac:dyDescent="0.3">
      <c r="A548" s="24" t="s">
        <v>3182</v>
      </c>
      <c r="B548" s="24" t="s">
        <v>2068</v>
      </c>
      <c r="C548" s="24" t="s">
        <v>3004</v>
      </c>
      <c r="D548" s="25" t="s">
        <v>3005</v>
      </c>
      <c r="E548" s="24" t="s">
        <v>3147</v>
      </c>
      <c r="F548" s="25" t="s">
        <v>3148</v>
      </c>
      <c r="G548" s="24" t="s">
        <v>3170</v>
      </c>
      <c r="H548" s="25" t="s">
        <v>3171</v>
      </c>
      <c r="I548" s="24" t="s">
        <v>3164</v>
      </c>
      <c r="J548" s="25" t="s">
        <v>102</v>
      </c>
      <c r="K548" s="26"/>
      <c r="L548" s="27"/>
      <c r="M548" s="26"/>
      <c r="N548" s="27"/>
      <c r="O548" s="26"/>
      <c r="P548" s="27"/>
      <c r="Q548" s="26"/>
      <c r="R548" s="27"/>
      <c r="S548" s="24" t="s">
        <v>2571</v>
      </c>
      <c r="T548" s="25" t="s">
        <v>3172</v>
      </c>
      <c r="U548" s="26"/>
      <c r="V548" s="27"/>
      <c r="W548" s="26"/>
      <c r="X548" s="27"/>
      <c r="Y548" s="28"/>
      <c r="Z548" s="29" t="s">
        <v>3153</v>
      </c>
      <c r="AA548" s="28"/>
      <c r="AB548" s="28"/>
      <c r="AC548" s="28"/>
      <c r="AD548" s="28"/>
      <c r="AE548" s="28"/>
      <c r="AF548" s="28"/>
      <c r="AG548" s="28"/>
      <c r="AH548" s="24" t="s">
        <v>2146</v>
      </c>
      <c r="AI548" s="24" t="s">
        <v>2146</v>
      </c>
      <c r="AJ548" s="24" t="s">
        <v>3173</v>
      </c>
      <c r="AK548" s="24" t="s">
        <v>3182</v>
      </c>
    </row>
    <row r="549" spans="1:37" ht="17.25" customHeight="1" x14ac:dyDescent="0.3">
      <c r="A549" s="24" t="s">
        <v>3183</v>
      </c>
      <c r="B549" s="24" t="s">
        <v>2068</v>
      </c>
      <c r="C549" s="24" t="s">
        <v>3004</v>
      </c>
      <c r="D549" s="25" t="s">
        <v>3005</v>
      </c>
      <c r="E549" s="24" t="s">
        <v>3147</v>
      </c>
      <c r="F549" s="25" t="s">
        <v>3148</v>
      </c>
      <c r="G549" s="24" t="s">
        <v>3170</v>
      </c>
      <c r="H549" s="25" t="s">
        <v>3171</v>
      </c>
      <c r="I549" s="24" t="s">
        <v>3184</v>
      </c>
      <c r="J549" s="25" t="s">
        <v>104</v>
      </c>
      <c r="K549" s="26"/>
      <c r="L549" s="27"/>
      <c r="M549" s="26"/>
      <c r="N549" s="27"/>
      <c r="O549" s="26"/>
      <c r="P549" s="27"/>
      <c r="Q549" s="26"/>
      <c r="R549" s="27"/>
      <c r="S549" s="24" t="s">
        <v>2571</v>
      </c>
      <c r="T549" s="25" t="s">
        <v>3172</v>
      </c>
      <c r="U549" s="26"/>
      <c r="V549" s="27"/>
      <c r="W549" s="26"/>
      <c r="X549" s="27"/>
      <c r="Y549" s="28"/>
      <c r="Z549" s="29" t="s">
        <v>3153</v>
      </c>
      <c r="AA549" s="28"/>
      <c r="AB549" s="28"/>
      <c r="AC549" s="28"/>
      <c r="AD549" s="28"/>
      <c r="AE549" s="28"/>
      <c r="AF549" s="28"/>
      <c r="AG549" s="28"/>
      <c r="AH549" s="24" t="s">
        <v>2146</v>
      </c>
      <c r="AI549" s="24" t="s">
        <v>2146</v>
      </c>
      <c r="AJ549" s="24" t="s">
        <v>3173</v>
      </c>
      <c r="AK549" s="24" t="s">
        <v>3183</v>
      </c>
    </row>
    <row r="550" spans="1:37" ht="17.25" customHeight="1" x14ac:dyDescent="0.3">
      <c r="A550" s="24" t="s">
        <v>3185</v>
      </c>
      <c r="B550" s="24" t="s">
        <v>2068</v>
      </c>
      <c r="C550" s="24" t="s">
        <v>3004</v>
      </c>
      <c r="D550" s="25" t="s">
        <v>3005</v>
      </c>
      <c r="E550" s="24" t="s">
        <v>3147</v>
      </c>
      <c r="F550" s="25" t="s">
        <v>3148</v>
      </c>
      <c r="G550" s="24" t="s">
        <v>3170</v>
      </c>
      <c r="H550" s="25" t="s">
        <v>3171</v>
      </c>
      <c r="I550" s="24" t="s">
        <v>3166</v>
      </c>
      <c r="J550" s="25" t="s">
        <v>106</v>
      </c>
      <c r="K550" s="26"/>
      <c r="L550" s="27"/>
      <c r="M550" s="26"/>
      <c r="N550" s="27"/>
      <c r="O550" s="26"/>
      <c r="P550" s="27"/>
      <c r="Q550" s="26"/>
      <c r="R550" s="27"/>
      <c r="S550" s="24" t="s">
        <v>2571</v>
      </c>
      <c r="T550" s="25" t="s">
        <v>3172</v>
      </c>
      <c r="U550" s="26"/>
      <c r="V550" s="27"/>
      <c r="W550" s="26"/>
      <c r="X550" s="27"/>
      <c r="Y550" s="28"/>
      <c r="Z550" s="29" t="s">
        <v>3153</v>
      </c>
      <c r="AA550" s="28"/>
      <c r="AB550" s="28"/>
      <c r="AC550" s="28"/>
      <c r="AD550" s="28"/>
      <c r="AE550" s="28"/>
      <c r="AF550" s="28"/>
      <c r="AG550" s="28"/>
      <c r="AH550" s="24" t="s">
        <v>2146</v>
      </c>
      <c r="AI550" s="24" t="s">
        <v>2146</v>
      </c>
      <c r="AJ550" s="24" t="s">
        <v>3173</v>
      </c>
      <c r="AK550" s="24" t="s">
        <v>3185</v>
      </c>
    </row>
    <row r="551" spans="1:37" ht="17.25" customHeight="1" x14ac:dyDescent="0.3">
      <c r="A551" s="24" t="s">
        <v>3186</v>
      </c>
      <c r="B551" s="24" t="s">
        <v>2068</v>
      </c>
      <c r="C551" s="24" t="s">
        <v>3004</v>
      </c>
      <c r="D551" s="25" t="s">
        <v>3005</v>
      </c>
      <c r="E551" s="24" t="s">
        <v>3147</v>
      </c>
      <c r="F551" s="25" t="s">
        <v>3148</v>
      </c>
      <c r="G551" s="24" t="s">
        <v>3170</v>
      </c>
      <c r="H551" s="25" t="s">
        <v>3171</v>
      </c>
      <c r="I551" s="24" t="s">
        <v>3135</v>
      </c>
      <c r="J551" s="25" t="s">
        <v>202</v>
      </c>
      <c r="K551" s="26"/>
      <c r="L551" s="27"/>
      <c r="M551" s="26"/>
      <c r="N551" s="27"/>
      <c r="O551" s="26"/>
      <c r="P551" s="27"/>
      <c r="Q551" s="26"/>
      <c r="R551" s="27"/>
      <c r="S551" s="24" t="s">
        <v>2571</v>
      </c>
      <c r="T551" s="25" t="s">
        <v>3172</v>
      </c>
      <c r="U551" s="26"/>
      <c r="V551" s="27"/>
      <c r="W551" s="26"/>
      <c r="X551" s="27"/>
      <c r="Y551" s="28"/>
      <c r="Z551" s="29" t="s">
        <v>3153</v>
      </c>
      <c r="AA551" s="28"/>
      <c r="AB551" s="28"/>
      <c r="AC551" s="28"/>
      <c r="AD551" s="28"/>
      <c r="AE551" s="28"/>
      <c r="AF551" s="28"/>
      <c r="AG551" s="28"/>
      <c r="AH551" s="24" t="s">
        <v>2146</v>
      </c>
      <c r="AI551" s="24" t="s">
        <v>2146</v>
      </c>
      <c r="AJ551" s="24" t="s">
        <v>3173</v>
      </c>
      <c r="AK551" s="24" t="s">
        <v>3186</v>
      </c>
    </row>
    <row r="552" spans="1:37" ht="17.25" customHeight="1" x14ac:dyDescent="0.3">
      <c r="A552" s="24" t="s">
        <v>3187</v>
      </c>
      <c r="B552" s="24" t="s">
        <v>2068</v>
      </c>
      <c r="C552" s="24" t="s">
        <v>3004</v>
      </c>
      <c r="D552" s="25" t="s">
        <v>3005</v>
      </c>
      <c r="E552" s="24" t="s">
        <v>3147</v>
      </c>
      <c r="F552" s="25" t="s">
        <v>3148</v>
      </c>
      <c r="G552" s="24" t="s">
        <v>3170</v>
      </c>
      <c r="H552" s="25" t="s">
        <v>3171</v>
      </c>
      <c r="I552" s="24" t="s">
        <v>3188</v>
      </c>
      <c r="J552" s="25" t="s">
        <v>112</v>
      </c>
      <c r="K552" s="26"/>
      <c r="L552" s="27"/>
      <c r="M552" s="26"/>
      <c r="N552" s="27"/>
      <c r="O552" s="26"/>
      <c r="P552" s="27"/>
      <c r="Q552" s="26"/>
      <c r="R552" s="27"/>
      <c r="S552" s="24" t="s">
        <v>2502</v>
      </c>
      <c r="T552" s="25" t="s">
        <v>3156</v>
      </c>
      <c r="U552" s="26"/>
      <c r="V552" s="27"/>
      <c r="W552" s="26"/>
      <c r="X552" s="27"/>
      <c r="Y552" s="28"/>
      <c r="Z552" s="29" t="s">
        <v>3153</v>
      </c>
      <c r="AA552" s="28"/>
      <c r="AB552" s="28"/>
      <c r="AC552" s="28"/>
      <c r="AD552" s="28"/>
      <c r="AE552" s="28"/>
      <c r="AF552" s="28"/>
      <c r="AG552" s="28"/>
      <c r="AH552" s="24" t="s">
        <v>2146</v>
      </c>
      <c r="AI552" s="24" t="s">
        <v>2146</v>
      </c>
      <c r="AJ552" s="24" t="s">
        <v>3173</v>
      </c>
      <c r="AK552" s="24" t="s">
        <v>3187</v>
      </c>
    </row>
    <row r="553" spans="1:37" ht="17.25" customHeight="1" x14ac:dyDescent="0.3">
      <c r="A553" s="30" t="s">
        <v>3189</v>
      </c>
      <c r="B553" s="24" t="s">
        <v>2068</v>
      </c>
      <c r="C553" s="24" t="s">
        <v>3004</v>
      </c>
      <c r="D553" s="25" t="s">
        <v>3005</v>
      </c>
      <c r="E553" s="24" t="s">
        <v>3147</v>
      </c>
      <c r="F553" s="25" t="s">
        <v>3148</v>
      </c>
      <c r="G553" s="24" t="s">
        <v>3190</v>
      </c>
      <c r="H553" s="25" t="s">
        <v>3191</v>
      </c>
      <c r="I553" s="24" t="s">
        <v>3151</v>
      </c>
      <c r="J553" s="25" t="s">
        <v>179</v>
      </c>
      <c r="K553" s="26"/>
      <c r="L553" s="27"/>
      <c r="M553" s="26"/>
      <c r="N553" s="27"/>
      <c r="O553" s="26"/>
      <c r="P553" s="27"/>
      <c r="Q553" s="26"/>
      <c r="R553" s="27"/>
      <c r="S553" s="24" t="s">
        <v>2502</v>
      </c>
      <c r="T553" s="25" t="s">
        <v>3156</v>
      </c>
      <c r="U553" s="26"/>
      <c r="V553" s="27"/>
      <c r="W553" s="24" t="s">
        <v>3130</v>
      </c>
      <c r="X553" s="25" t="s">
        <v>3131</v>
      </c>
      <c r="Y553" s="28"/>
      <c r="Z553" s="29" t="s">
        <v>3132</v>
      </c>
      <c r="AA553" s="28"/>
      <c r="AB553" s="28"/>
      <c r="AC553" s="28"/>
      <c r="AD553" s="28"/>
      <c r="AE553" s="28"/>
      <c r="AF553" s="28"/>
      <c r="AG553" s="28"/>
      <c r="AH553" s="24" t="s">
        <v>2207</v>
      </c>
      <c r="AI553" s="24" t="s">
        <v>2207</v>
      </c>
      <c r="AJ553" s="24" t="s">
        <v>3192</v>
      </c>
      <c r="AK553" s="24" t="s">
        <v>3189</v>
      </c>
    </row>
    <row r="554" spans="1:37" ht="17.25" customHeight="1" x14ac:dyDescent="0.3">
      <c r="A554" s="24" t="s">
        <v>922</v>
      </c>
      <c r="B554" s="24" t="s">
        <v>2068</v>
      </c>
      <c r="C554" s="24" t="s">
        <v>3004</v>
      </c>
      <c r="D554" s="25" t="s">
        <v>3005</v>
      </c>
      <c r="E554" s="24" t="s">
        <v>3147</v>
      </c>
      <c r="F554" s="25" t="s">
        <v>3148</v>
      </c>
      <c r="G554" s="24" t="s">
        <v>3190</v>
      </c>
      <c r="H554" s="25" t="s">
        <v>3191</v>
      </c>
      <c r="I554" s="24" t="s">
        <v>3151</v>
      </c>
      <c r="J554" s="25" t="s">
        <v>179</v>
      </c>
      <c r="K554" s="26"/>
      <c r="L554" s="27"/>
      <c r="M554" s="26"/>
      <c r="N554" s="27"/>
      <c r="O554" s="26"/>
      <c r="P554" s="27"/>
      <c r="Q554" s="26"/>
      <c r="R554" s="27"/>
      <c r="S554" s="24" t="s">
        <v>2502</v>
      </c>
      <c r="T554" s="25" t="s">
        <v>3156</v>
      </c>
      <c r="U554" s="26"/>
      <c r="V554" s="27"/>
      <c r="W554" s="24" t="s">
        <v>3135</v>
      </c>
      <c r="X554" s="25" t="s">
        <v>3136</v>
      </c>
      <c r="Y554" s="28"/>
      <c r="Z554" s="29" t="s">
        <v>3132</v>
      </c>
      <c r="AA554" s="28"/>
      <c r="AB554" s="28"/>
      <c r="AC554" s="28"/>
      <c r="AD554" s="28"/>
      <c r="AE554" s="28"/>
      <c r="AF554" s="28"/>
      <c r="AG554" s="28"/>
      <c r="AH554" s="24" t="s">
        <v>2207</v>
      </c>
      <c r="AI554" s="24" t="s">
        <v>2207</v>
      </c>
      <c r="AJ554" s="24" t="s">
        <v>3192</v>
      </c>
      <c r="AK554" s="24" t="s">
        <v>922</v>
      </c>
    </row>
    <row r="555" spans="1:37" ht="17.25" customHeight="1" x14ac:dyDescent="0.3">
      <c r="A555" s="24" t="s">
        <v>3193</v>
      </c>
      <c r="B555" s="24" t="s">
        <v>2068</v>
      </c>
      <c r="C555" s="24" t="s">
        <v>3004</v>
      </c>
      <c r="D555" s="25" t="s">
        <v>3005</v>
      </c>
      <c r="E555" s="24" t="s">
        <v>3147</v>
      </c>
      <c r="F555" s="25" t="s">
        <v>3148</v>
      </c>
      <c r="G555" s="24" t="s">
        <v>3190</v>
      </c>
      <c r="H555" s="25" t="s">
        <v>3191</v>
      </c>
      <c r="I555" s="24" t="s">
        <v>3151</v>
      </c>
      <c r="J555" s="25" t="s">
        <v>179</v>
      </c>
      <c r="K555" s="26"/>
      <c r="L555" s="27"/>
      <c r="M555" s="26"/>
      <c r="N555" s="27"/>
      <c r="O555" s="26"/>
      <c r="P555" s="27"/>
      <c r="Q555" s="26"/>
      <c r="R555" s="27"/>
      <c r="S555" s="24" t="s">
        <v>2502</v>
      </c>
      <c r="T555" s="25" t="s">
        <v>3156</v>
      </c>
      <c r="U555" s="26"/>
      <c r="V555" s="27"/>
      <c r="W555" s="24" t="s">
        <v>3138</v>
      </c>
      <c r="X555" s="25" t="s">
        <v>3139</v>
      </c>
      <c r="Y555" s="28"/>
      <c r="Z555" s="29" t="s">
        <v>3132</v>
      </c>
      <c r="AA555" s="28"/>
      <c r="AB555" s="28"/>
      <c r="AC555" s="28"/>
      <c r="AD555" s="28"/>
      <c r="AE555" s="28"/>
      <c r="AF555" s="28"/>
      <c r="AG555" s="28"/>
      <c r="AH555" s="24" t="s">
        <v>2207</v>
      </c>
      <c r="AI555" s="24" t="s">
        <v>2207</v>
      </c>
      <c r="AJ555" s="24" t="s">
        <v>3192</v>
      </c>
      <c r="AK555" s="24" t="s">
        <v>3193</v>
      </c>
    </row>
    <row r="556" spans="1:37" ht="17.25" customHeight="1" x14ac:dyDescent="0.3">
      <c r="A556" s="24" t="s">
        <v>3194</v>
      </c>
      <c r="B556" s="24" t="s">
        <v>2068</v>
      </c>
      <c r="C556" s="24" t="s">
        <v>3004</v>
      </c>
      <c r="D556" s="25" t="s">
        <v>3005</v>
      </c>
      <c r="E556" s="24" t="s">
        <v>3147</v>
      </c>
      <c r="F556" s="25" t="s">
        <v>3148</v>
      </c>
      <c r="G556" s="24" t="s">
        <v>3190</v>
      </c>
      <c r="H556" s="25" t="s">
        <v>3191</v>
      </c>
      <c r="I556" s="24" t="s">
        <v>3155</v>
      </c>
      <c r="J556" s="25" t="s">
        <v>266</v>
      </c>
      <c r="K556" s="26"/>
      <c r="L556" s="27"/>
      <c r="M556" s="26"/>
      <c r="N556" s="27"/>
      <c r="O556" s="26"/>
      <c r="P556" s="27"/>
      <c r="Q556" s="26"/>
      <c r="R556" s="27"/>
      <c r="S556" s="24" t="s">
        <v>2502</v>
      </c>
      <c r="T556" s="25" t="s">
        <v>3156</v>
      </c>
      <c r="U556" s="26"/>
      <c r="V556" s="27"/>
      <c r="W556" s="24" t="s">
        <v>3130</v>
      </c>
      <c r="X556" s="25" t="s">
        <v>3131</v>
      </c>
      <c r="Y556" s="28"/>
      <c r="Z556" s="29" t="s">
        <v>3132</v>
      </c>
      <c r="AA556" s="28"/>
      <c r="AB556" s="28"/>
      <c r="AC556" s="28"/>
      <c r="AD556" s="28"/>
      <c r="AE556" s="28"/>
      <c r="AF556" s="28"/>
      <c r="AG556" s="28"/>
      <c r="AH556" s="24" t="s">
        <v>2207</v>
      </c>
      <c r="AI556" s="24" t="s">
        <v>2207</v>
      </c>
      <c r="AJ556" s="24" t="s">
        <v>3192</v>
      </c>
      <c r="AK556" s="24" t="s">
        <v>3194</v>
      </c>
    </row>
    <row r="557" spans="1:37" ht="17.25" customHeight="1" x14ac:dyDescent="0.3">
      <c r="A557" s="24" t="s">
        <v>925</v>
      </c>
      <c r="B557" s="24" t="s">
        <v>2068</v>
      </c>
      <c r="C557" s="24" t="s">
        <v>3004</v>
      </c>
      <c r="D557" s="25" t="s">
        <v>3005</v>
      </c>
      <c r="E557" s="24" t="s">
        <v>3147</v>
      </c>
      <c r="F557" s="25" t="s">
        <v>3148</v>
      </c>
      <c r="G557" s="24" t="s">
        <v>3190</v>
      </c>
      <c r="H557" s="25" t="s">
        <v>3191</v>
      </c>
      <c r="I557" s="24" t="s">
        <v>3155</v>
      </c>
      <c r="J557" s="25" t="s">
        <v>266</v>
      </c>
      <c r="K557" s="26"/>
      <c r="L557" s="27"/>
      <c r="M557" s="26"/>
      <c r="N557" s="27"/>
      <c r="O557" s="26"/>
      <c r="P557" s="27"/>
      <c r="Q557" s="26"/>
      <c r="R557" s="27"/>
      <c r="S557" s="24" t="s">
        <v>2502</v>
      </c>
      <c r="T557" s="25" t="s">
        <v>3156</v>
      </c>
      <c r="U557" s="26"/>
      <c r="V557" s="27"/>
      <c r="W557" s="24" t="s">
        <v>3135</v>
      </c>
      <c r="X557" s="25" t="s">
        <v>3136</v>
      </c>
      <c r="Y557" s="28"/>
      <c r="Z557" s="29" t="s">
        <v>3132</v>
      </c>
      <c r="AA557" s="28"/>
      <c r="AB557" s="28"/>
      <c r="AC557" s="28"/>
      <c r="AD557" s="28"/>
      <c r="AE557" s="28"/>
      <c r="AF557" s="28"/>
      <c r="AG557" s="28"/>
      <c r="AH557" s="24" t="s">
        <v>2207</v>
      </c>
      <c r="AI557" s="24" t="s">
        <v>2207</v>
      </c>
      <c r="AJ557" s="24" t="s">
        <v>3192</v>
      </c>
      <c r="AK557" s="24" t="s">
        <v>925</v>
      </c>
    </row>
    <row r="558" spans="1:37" ht="17.25" customHeight="1" x14ac:dyDescent="0.3">
      <c r="A558" s="24" t="s">
        <v>3195</v>
      </c>
      <c r="B558" s="24" t="s">
        <v>2068</v>
      </c>
      <c r="C558" s="24" t="s">
        <v>3004</v>
      </c>
      <c r="D558" s="25" t="s">
        <v>3005</v>
      </c>
      <c r="E558" s="24" t="s">
        <v>3147</v>
      </c>
      <c r="F558" s="25" t="s">
        <v>3148</v>
      </c>
      <c r="G558" s="24" t="s">
        <v>3190</v>
      </c>
      <c r="H558" s="25" t="s">
        <v>3191</v>
      </c>
      <c r="I558" s="24" t="s">
        <v>3155</v>
      </c>
      <c r="J558" s="25" t="s">
        <v>266</v>
      </c>
      <c r="K558" s="26"/>
      <c r="L558" s="27"/>
      <c r="M558" s="26"/>
      <c r="N558" s="27"/>
      <c r="O558" s="26"/>
      <c r="P558" s="27"/>
      <c r="Q558" s="26"/>
      <c r="R558" s="27"/>
      <c r="S558" s="24" t="s">
        <v>2502</v>
      </c>
      <c r="T558" s="25" t="s">
        <v>3156</v>
      </c>
      <c r="U558" s="26"/>
      <c r="V558" s="27"/>
      <c r="W558" s="24" t="s">
        <v>3138</v>
      </c>
      <c r="X558" s="25" t="s">
        <v>3139</v>
      </c>
      <c r="Y558" s="28"/>
      <c r="Z558" s="29" t="s">
        <v>3132</v>
      </c>
      <c r="AA558" s="28"/>
      <c r="AB558" s="28"/>
      <c r="AC558" s="28"/>
      <c r="AD558" s="28"/>
      <c r="AE558" s="28"/>
      <c r="AF558" s="28"/>
      <c r="AG558" s="28"/>
      <c r="AH558" s="24" t="s">
        <v>2207</v>
      </c>
      <c r="AI558" s="24" t="s">
        <v>2207</v>
      </c>
      <c r="AJ558" s="24" t="s">
        <v>3192</v>
      </c>
      <c r="AK558" s="24" t="s">
        <v>3195</v>
      </c>
    </row>
    <row r="559" spans="1:37" ht="17.25" customHeight="1" x14ac:dyDescent="0.3">
      <c r="A559" s="24" t="s">
        <v>3196</v>
      </c>
      <c r="B559" s="24" t="s">
        <v>2068</v>
      </c>
      <c r="C559" s="24" t="s">
        <v>3004</v>
      </c>
      <c r="D559" s="25" t="s">
        <v>3005</v>
      </c>
      <c r="E559" s="24" t="s">
        <v>3147</v>
      </c>
      <c r="F559" s="25" t="s">
        <v>3148</v>
      </c>
      <c r="G559" s="24" t="s">
        <v>3190</v>
      </c>
      <c r="H559" s="25" t="s">
        <v>3191</v>
      </c>
      <c r="I559" s="24" t="s">
        <v>3158</v>
      </c>
      <c r="J559" s="25" t="s">
        <v>82</v>
      </c>
      <c r="K559" s="26"/>
      <c r="L559" s="27"/>
      <c r="M559" s="26"/>
      <c r="N559" s="27"/>
      <c r="O559" s="26"/>
      <c r="P559" s="27"/>
      <c r="Q559" s="26"/>
      <c r="R559" s="27"/>
      <c r="S559" s="24" t="s">
        <v>2502</v>
      </c>
      <c r="T559" s="25" t="s">
        <v>3156</v>
      </c>
      <c r="U559" s="26"/>
      <c r="V559" s="27"/>
      <c r="W559" s="24" t="s">
        <v>3130</v>
      </c>
      <c r="X559" s="25" t="s">
        <v>3131</v>
      </c>
      <c r="Y559" s="28"/>
      <c r="Z559" s="29" t="s">
        <v>3132</v>
      </c>
      <c r="AA559" s="28"/>
      <c r="AB559" s="28"/>
      <c r="AC559" s="28"/>
      <c r="AD559" s="28"/>
      <c r="AE559" s="28"/>
      <c r="AF559" s="28"/>
      <c r="AG559" s="28"/>
      <c r="AH559" s="24" t="s">
        <v>2207</v>
      </c>
      <c r="AI559" s="24" t="s">
        <v>2207</v>
      </c>
      <c r="AJ559" s="24" t="s">
        <v>3192</v>
      </c>
      <c r="AK559" s="24" t="s">
        <v>3196</v>
      </c>
    </row>
    <row r="560" spans="1:37" ht="17.25" customHeight="1" x14ac:dyDescent="0.3">
      <c r="A560" s="24" t="s">
        <v>927</v>
      </c>
      <c r="B560" s="24" t="s">
        <v>2068</v>
      </c>
      <c r="C560" s="24" t="s">
        <v>3004</v>
      </c>
      <c r="D560" s="25" t="s">
        <v>3005</v>
      </c>
      <c r="E560" s="24" t="s">
        <v>3147</v>
      </c>
      <c r="F560" s="25" t="s">
        <v>3148</v>
      </c>
      <c r="G560" s="24" t="s">
        <v>3190</v>
      </c>
      <c r="H560" s="25" t="s">
        <v>3191</v>
      </c>
      <c r="I560" s="24" t="s">
        <v>3158</v>
      </c>
      <c r="J560" s="25" t="s">
        <v>82</v>
      </c>
      <c r="K560" s="26"/>
      <c r="L560" s="27"/>
      <c r="M560" s="26"/>
      <c r="N560" s="27"/>
      <c r="O560" s="26"/>
      <c r="P560" s="27"/>
      <c r="Q560" s="26"/>
      <c r="R560" s="27"/>
      <c r="S560" s="24" t="s">
        <v>2502</v>
      </c>
      <c r="T560" s="25" t="s">
        <v>3156</v>
      </c>
      <c r="U560" s="26"/>
      <c r="V560" s="27"/>
      <c r="W560" s="24" t="s">
        <v>3135</v>
      </c>
      <c r="X560" s="25" t="s">
        <v>3136</v>
      </c>
      <c r="Y560" s="28"/>
      <c r="Z560" s="29" t="s">
        <v>3132</v>
      </c>
      <c r="AA560" s="28"/>
      <c r="AB560" s="28"/>
      <c r="AC560" s="28"/>
      <c r="AD560" s="28"/>
      <c r="AE560" s="28"/>
      <c r="AF560" s="28"/>
      <c r="AG560" s="28"/>
      <c r="AH560" s="24" t="s">
        <v>2207</v>
      </c>
      <c r="AI560" s="24" t="s">
        <v>2207</v>
      </c>
      <c r="AJ560" s="24" t="s">
        <v>3192</v>
      </c>
      <c r="AK560" s="24" t="s">
        <v>927</v>
      </c>
    </row>
    <row r="561" spans="1:37" ht="17.25" customHeight="1" x14ac:dyDescent="0.3">
      <c r="A561" s="24" t="s">
        <v>3197</v>
      </c>
      <c r="B561" s="24" t="s">
        <v>2068</v>
      </c>
      <c r="C561" s="24" t="s">
        <v>3004</v>
      </c>
      <c r="D561" s="25" t="s">
        <v>3005</v>
      </c>
      <c r="E561" s="24" t="s">
        <v>3147</v>
      </c>
      <c r="F561" s="25" t="s">
        <v>3148</v>
      </c>
      <c r="G561" s="24" t="s">
        <v>3190</v>
      </c>
      <c r="H561" s="25" t="s">
        <v>3191</v>
      </c>
      <c r="I561" s="24" t="s">
        <v>3158</v>
      </c>
      <c r="J561" s="25" t="s">
        <v>82</v>
      </c>
      <c r="K561" s="26"/>
      <c r="L561" s="27"/>
      <c r="M561" s="26"/>
      <c r="N561" s="27"/>
      <c r="O561" s="26"/>
      <c r="P561" s="27"/>
      <c r="Q561" s="26"/>
      <c r="R561" s="27"/>
      <c r="S561" s="24" t="s">
        <v>2502</v>
      </c>
      <c r="T561" s="25" t="s">
        <v>3156</v>
      </c>
      <c r="U561" s="26"/>
      <c r="V561" s="27"/>
      <c r="W561" s="24" t="s">
        <v>3138</v>
      </c>
      <c r="X561" s="25" t="s">
        <v>3139</v>
      </c>
      <c r="Y561" s="28"/>
      <c r="Z561" s="29" t="s">
        <v>3132</v>
      </c>
      <c r="AA561" s="28"/>
      <c r="AB561" s="28"/>
      <c r="AC561" s="28"/>
      <c r="AD561" s="28"/>
      <c r="AE561" s="28"/>
      <c r="AF561" s="28"/>
      <c r="AG561" s="28"/>
      <c r="AH561" s="24" t="s">
        <v>2207</v>
      </c>
      <c r="AI561" s="24" t="s">
        <v>2207</v>
      </c>
      <c r="AJ561" s="24" t="s">
        <v>3192</v>
      </c>
      <c r="AK561" s="24" t="s">
        <v>3197</v>
      </c>
    </row>
    <row r="562" spans="1:37" ht="17.25" customHeight="1" x14ac:dyDescent="0.3">
      <c r="A562" s="24" t="s">
        <v>3198</v>
      </c>
      <c r="B562" s="24" t="s">
        <v>2068</v>
      </c>
      <c r="C562" s="24" t="s">
        <v>3004</v>
      </c>
      <c r="D562" s="25" t="s">
        <v>3005</v>
      </c>
      <c r="E562" s="24" t="s">
        <v>3147</v>
      </c>
      <c r="F562" s="25" t="s">
        <v>3148</v>
      </c>
      <c r="G562" s="24" t="s">
        <v>3190</v>
      </c>
      <c r="H562" s="25" t="s">
        <v>3191</v>
      </c>
      <c r="I562" s="24" t="s">
        <v>3176</v>
      </c>
      <c r="J562" s="25" t="s">
        <v>85</v>
      </c>
      <c r="K562" s="26"/>
      <c r="L562" s="27"/>
      <c r="M562" s="26"/>
      <c r="N562" s="27"/>
      <c r="O562" s="26"/>
      <c r="P562" s="27"/>
      <c r="Q562" s="26"/>
      <c r="R562" s="27"/>
      <c r="S562" s="24" t="s">
        <v>2502</v>
      </c>
      <c r="T562" s="25" t="s">
        <v>3156</v>
      </c>
      <c r="U562" s="26"/>
      <c r="V562" s="27"/>
      <c r="W562" s="24" t="s">
        <v>3130</v>
      </c>
      <c r="X562" s="25" t="s">
        <v>3131</v>
      </c>
      <c r="Y562" s="28"/>
      <c r="Z562" s="29" t="s">
        <v>3132</v>
      </c>
      <c r="AA562" s="28"/>
      <c r="AB562" s="28"/>
      <c r="AC562" s="28"/>
      <c r="AD562" s="28"/>
      <c r="AE562" s="28"/>
      <c r="AF562" s="28"/>
      <c r="AG562" s="28"/>
      <c r="AH562" s="24" t="s">
        <v>2207</v>
      </c>
      <c r="AI562" s="24" t="s">
        <v>2207</v>
      </c>
      <c r="AJ562" s="24" t="s">
        <v>3192</v>
      </c>
      <c r="AK562" s="24" t="s">
        <v>3198</v>
      </c>
    </row>
    <row r="563" spans="1:37" ht="17.25" customHeight="1" x14ac:dyDescent="0.3">
      <c r="A563" s="24" t="s">
        <v>3199</v>
      </c>
      <c r="B563" s="24" t="s">
        <v>2068</v>
      </c>
      <c r="C563" s="24" t="s">
        <v>3004</v>
      </c>
      <c r="D563" s="25" t="s">
        <v>3005</v>
      </c>
      <c r="E563" s="24" t="s">
        <v>3147</v>
      </c>
      <c r="F563" s="25" t="s">
        <v>3148</v>
      </c>
      <c r="G563" s="24" t="s">
        <v>3190</v>
      </c>
      <c r="H563" s="25" t="s">
        <v>3191</v>
      </c>
      <c r="I563" s="24" t="s">
        <v>3176</v>
      </c>
      <c r="J563" s="25" t="s">
        <v>85</v>
      </c>
      <c r="K563" s="26"/>
      <c r="L563" s="27"/>
      <c r="M563" s="26"/>
      <c r="N563" s="27"/>
      <c r="O563" s="26"/>
      <c r="P563" s="27"/>
      <c r="Q563" s="26"/>
      <c r="R563" s="27"/>
      <c r="S563" s="24" t="s">
        <v>2502</v>
      </c>
      <c r="T563" s="25" t="s">
        <v>3156</v>
      </c>
      <c r="U563" s="26"/>
      <c r="V563" s="27"/>
      <c r="W563" s="24" t="s">
        <v>3135</v>
      </c>
      <c r="X563" s="25" t="s">
        <v>3136</v>
      </c>
      <c r="Y563" s="28"/>
      <c r="Z563" s="29" t="s">
        <v>3132</v>
      </c>
      <c r="AA563" s="28"/>
      <c r="AB563" s="28"/>
      <c r="AC563" s="28"/>
      <c r="AD563" s="28"/>
      <c r="AE563" s="28"/>
      <c r="AF563" s="28"/>
      <c r="AG563" s="28"/>
      <c r="AH563" s="24" t="s">
        <v>2207</v>
      </c>
      <c r="AI563" s="24" t="s">
        <v>2207</v>
      </c>
      <c r="AJ563" s="24" t="s">
        <v>3192</v>
      </c>
      <c r="AK563" s="24" t="s">
        <v>3199</v>
      </c>
    </row>
    <row r="564" spans="1:37" ht="17.25" customHeight="1" x14ac:dyDescent="0.3">
      <c r="A564" s="24" t="s">
        <v>3200</v>
      </c>
      <c r="B564" s="24" t="s">
        <v>2068</v>
      </c>
      <c r="C564" s="24" t="s">
        <v>3004</v>
      </c>
      <c r="D564" s="25" t="s">
        <v>3005</v>
      </c>
      <c r="E564" s="24" t="s">
        <v>3147</v>
      </c>
      <c r="F564" s="25" t="s">
        <v>3148</v>
      </c>
      <c r="G564" s="24" t="s">
        <v>3190</v>
      </c>
      <c r="H564" s="25" t="s">
        <v>3191</v>
      </c>
      <c r="I564" s="24" t="s">
        <v>3176</v>
      </c>
      <c r="J564" s="25" t="s">
        <v>85</v>
      </c>
      <c r="K564" s="26"/>
      <c r="L564" s="27"/>
      <c r="M564" s="26"/>
      <c r="N564" s="27"/>
      <c r="O564" s="26"/>
      <c r="P564" s="27"/>
      <c r="Q564" s="26"/>
      <c r="R564" s="27"/>
      <c r="S564" s="24" t="s">
        <v>2502</v>
      </c>
      <c r="T564" s="25" t="s">
        <v>3156</v>
      </c>
      <c r="U564" s="26"/>
      <c r="V564" s="27"/>
      <c r="W564" s="24" t="s">
        <v>3138</v>
      </c>
      <c r="X564" s="25" t="s">
        <v>3139</v>
      </c>
      <c r="Y564" s="28"/>
      <c r="Z564" s="29" t="s">
        <v>3132</v>
      </c>
      <c r="AA564" s="28"/>
      <c r="AB564" s="28"/>
      <c r="AC564" s="28"/>
      <c r="AD564" s="28"/>
      <c r="AE564" s="28"/>
      <c r="AF564" s="28"/>
      <c r="AG564" s="28"/>
      <c r="AH564" s="24" t="s">
        <v>2207</v>
      </c>
      <c r="AI564" s="24" t="s">
        <v>2207</v>
      </c>
      <c r="AJ564" s="24" t="s">
        <v>3192</v>
      </c>
      <c r="AK564" s="24" t="s">
        <v>3200</v>
      </c>
    </row>
    <row r="565" spans="1:37" ht="17.25" customHeight="1" x14ac:dyDescent="0.3">
      <c r="A565" s="30" t="s">
        <v>929</v>
      </c>
      <c r="B565" s="24" t="s">
        <v>2068</v>
      </c>
      <c r="C565" s="24" t="s">
        <v>3004</v>
      </c>
      <c r="D565" s="25" t="s">
        <v>3005</v>
      </c>
      <c r="E565" s="24" t="s">
        <v>3147</v>
      </c>
      <c r="F565" s="25" t="s">
        <v>3148</v>
      </c>
      <c r="G565" s="24" t="s">
        <v>3190</v>
      </c>
      <c r="H565" s="25" t="s">
        <v>3191</v>
      </c>
      <c r="I565" s="24" t="s">
        <v>3177</v>
      </c>
      <c r="J565" s="25" t="s">
        <v>88</v>
      </c>
      <c r="K565" s="26"/>
      <c r="L565" s="27"/>
      <c r="M565" s="26"/>
      <c r="N565" s="27"/>
      <c r="O565" s="26"/>
      <c r="P565" s="27"/>
      <c r="Q565" s="26"/>
      <c r="R565" s="27"/>
      <c r="S565" s="24" t="s">
        <v>2502</v>
      </c>
      <c r="T565" s="25" t="s">
        <v>3156</v>
      </c>
      <c r="U565" s="26"/>
      <c r="V565" s="27"/>
      <c r="W565" s="24" t="s">
        <v>3130</v>
      </c>
      <c r="X565" s="25" t="s">
        <v>3131</v>
      </c>
      <c r="Y565" s="28"/>
      <c r="Z565" s="29" t="s">
        <v>3132</v>
      </c>
      <c r="AA565" s="28"/>
      <c r="AB565" s="28"/>
      <c r="AC565" s="28"/>
      <c r="AD565" s="28"/>
      <c r="AE565" s="28"/>
      <c r="AF565" s="28"/>
      <c r="AG565" s="28"/>
      <c r="AH565" s="24" t="s">
        <v>2207</v>
      </c>
      <c r="AI565" s="24" t="s">
        <v>2207</v>
      </c>
      <c r="AJ565" s="24" t="s">
        <v>3192</v>
      </c>
      <c r="AK565" s="24" t="s">
        <v>929</v>
      </c>
    </row>
    <row r="566" spans="1:37" ht="17.25" customHeight="1" x14ac:dyDescent="0.3">
      <c r="A566" s="24" t="s">
        <v>3201</v>
      </c>
      <c r="B566" s="24" t="s">
        <v>2068</v>
      </c>
      <c r="C566" s="24" t="s">
        <v>3004</v>
      </c>
      <c r="D566" s="25" t="s">
        <v>3005</v>
      </c>
      <c r="E566" s="24" t="s">
        <v>3147</v>
      </c>
      <c r="F566" s="25" t="s">
        <v>3148</v>
      </c>
      <c r="G566" s="24" t="s">
        <v>3190</v>
      </c>
      <c r="H566" s="25" t="s">
        <v>3191</v>
      </c>
      <c r="I566" s="24" t="s">
        <v>3177</v>
      </c>
      <c r="J566" s="25" t="s">
        <v>88</v>
      </c>
      <c r="K566" s="26"/>
      <c r="L566" s="27"/>
      <c r="M566" s="26"/>
      <c r="N566" s="27"/>
      <c r="O566" s="26"/>
      <c r="P566" s="27"/>
      <c r="Q566" s="26"/>
      <c r="R566" s="27"/>
      <c r="S566" s="24" t="s">
        <v>2502</v>
      </c>
      <c r="T566" s="25" t="s">
        <v>3156</v>
      </c>
      <c r="U566" s="26"/>
      <c r="V566" s="27"/>
      <c r="W566" s="24" t="s">
        <v>3135</v>
      </c>
      <c r="X566" s="25" t="s">
        <v>3136</v>
      </c>
      <c r="Y566" s="28"/>
      <c r="Z566" s="29" t="s">
        <v>3132</v>
      </c>
      <c r="AA566" s="28"/>
      <c r="AB566" s="28"/>
      <c r="AC566" s="28"/>
      <c r="AD566" s="28"/>
      <c r="AE566" s="28"/>
      <c r="AF566" s="28"/>
      <c r="AG566" s="28"/>
      <c r="AH566" s="24" t="s">
        <v>2207</v>
      </c>
      <c r="AI566" s="24" t="s">
        <v>2207</v>
      </c>
      <c r="AJ566" s="24" t="s">
        <v>3192</v>
      </c>
      <c r="AK566" s="24" t="s">
        <v>3201</v>
      </c>
    </row>
    <row r="567" spans="1:37" ht="17.25" customHeight="1" x14ac:dyDescent="0.3">
      <c r="A567" s="24" t="s">
        <v>3202</v>
      </c>
      <c r="B567" s="24" t="s">
        <v>2068</v>
      </c>
      <c r="C567" s="24" t="s">
        <v>3004</v>
      </c>
      <c r="D567" s="25" t="s">
        <v>3005</v>
      </c>
      <c r="E567" s="24" t="s">
        <v>3147</v>
      </c>
      <c r="F567" s="25" t="s">
        <v>3148</v>
      </c>
      <c r="G567" s="24" t="s">
        <v>3190</v>
      </c>
      <c r="H567" s="25" t="s">
        <v>3191</v>
      </c>
      <c r="I567" s="24" t="s">
        <v>3177</v>
      </c>
      <c r="J567" s="25" t="s">
        <v>88</v>
      </c>
      <c r="K567" s="26"/>
      <c r="L567" s="27"/>
      <c r="M567" s="26"/>
      <c r="N567" s="27"/>
      <c r="O567" s="26"/>
      <c r="P567" s="27"/>
      <c r="Q567" s="26"/>
      <c r="R567" s="27"/>
      <c r="S567" s="24" t="s">
        <v>2502</v>
      </c>
      <c r="T567" s="25" t="s">
        <v>3156</v>
      </c>
      <c r="U567" s="26"/>
      <c r="V567" s="27"/>
      <c r="W567" s="24" t="s">
        <v>3138</v>
      </c>
      <c r="X567" s="25" t="s">
        <v>3139</v>
      </c>
      <c r="Y567" s="28"/>
      <c r="Z567" s="29" t="s">
        <v>3132</v>
      </c>
      <c r="AA567" s="28"/>
      <c r="AB567" s="28"/>
      <c r="AC567" s="28"/>
      <c r="AD567" s="28"/>
      <c r="AE567" s="28"/>
      <c r="AF567" s="28"/>
      <c r="AG567" s="28"/>
      <c r="AH567" s="24" t="s">
        <v>2207</v>
      </c>
      <c r="AI567" s="24" t="s">
        <v>2207</v>
      </c>
      <c r="AJ567" s="24" t="s">
        <v>3192</v>
      </c>
      <c r="AK567" s="24" t="s">
        <v>3202</v>
      </c>
    </row>
    <row r="568" spans="1:37" ht="17.25" customHeight="1" x14ac:dyDescent="0.3">
      <c r="A568" s="24" t="s">
        <v>3203</v>
      </c>
      <c r="B568" s="24" t="s">
        <v>2068</v>
      </c>
      <c r="C568" s="24" t="s">
        <v>3004</v>
      </c>
      <c r="D568" s="25" t="s">
        <v>3005</v>
      </c>
      <c r="E568" s="24" t="s">
        <v>3147</v>
      </c>
      <c r="F568" s="25" t="s">
        <v>3148</v>
      </c>
      <c r="G568" s="24" t="s">
        <v>3190</v>
      </c>
      <c r="H568" s="25" t="s">
        <v>3191</v>
      </c>
      <c r="I568" s="24" t="s">
        <v>3179</v>
      </c>
      <c r="J568" s="25" t="s">
        <v>93</v>
      </c>
      <c r="K568" s="26"/>
      <c r="L568" s="27"/>
      <c r="M568" s="26"/>
      <c r="N568" s="27"/>
      <c r="O568" s="26"/>
      <c r="P568" s="27"/>
      <c r="Q568" s="26"/>
      <c r="R568" s="27"/>
      <c r="S568" s="24" t="s">
        <v>2502</v>
      </c>
      <c r="T568" s="25" t="s">
        <v>3156</v>
      </c>
      <c r="U568" s="26"/>
      <c r="V568" s="27"/>
      <c r="W568" s="24" t="s">
        <v>3130</v>
      </c>
      <c r="X568" s="25" t="s">
        <v>3131</v>
      </c>
      <c r="Y568" s="28"/>
      <c r="Z568" s="29" t="s">
        <v>3132</v>
      </c>
      <c r="AA568" s="28"/>
      <c r="AB568" s="28"/>
      <c r="AC568" s="28"/>
      <c r="AD568" s="28"/>
      <c r="AE568" s="28"/>
      <c r="AF568" s="28"/>
      <c r="AG568" s="28"/>
      <c r="AH568" s="24" t="s">
        <v>2207</v>
      </c>
      <c r="AI568" s="24" t="s">
        <v>2207</v>
      </c>
      <c r="AJ568" s="24" t="s">
        <v>3192</v>
      </c>
      <c r="AK568" s="24" t="s">
        <v>3203</v>
      </c>
    </row>
    <row r="569" spans="1:37" ht="17.25" customHeight="1" x14ac:dyDescent="0.3">
      <c r="A569" s="24" t="s">
        <v>3204</v>
      </c>
      <c r="B569" s="24" t="s">
        <v>2068</v>
      </c>
      <c r="C569" s="24" t="s">
        <v>3004</v>
      </c>
      <c r="D569" s="25" t="s">
        <v>3005</v>
      </c>
      <c r="E569" s="24" t="s">
        <v>3147</v>
      </c>
      <c r="F569" s="25" t="s">
        <v>3148</v>
      </c>
      <c r="G569" s="24" t="s">
        <v>3190</v>
      </c>
      <c r="H569" s="25" t="s">
        <v>3191</v>
      </c>
      <c r="I569" s="24" t="s">
        <v>3179</v>
      </c>
      <c r="J569" s="25" t="s">
        <v>93</v>
      </c>
      <c r="K569" s="26"/>
      <c r="L569" s="27"/>
      <c r="M569" s="26"/>
      <c r="N569" s="27"/>
      <c r="O569" s="26"/>
      <c r="P569" s="27"/>
      <c r="Q569" s="26"/>
      <c r="R569" s="27"/>
      <c r="S569" s="24" t="s">
        <v>2502</v>
      </c>
      <c r="T569" s="25" t="s">
        <v>3156</v>
      </c>
      <c r="U569" s="26"/>
      <c r="V569" s="27"/>
      <c r="W569" s="24" t="s">
        <v>3135</v>
      </c>
      <c r="X569" s="25" t="s">
        <v>3136</v>
      </c>
      <c r="Y569" s="28"/>
      <c r="Z569" s="29" t="s">
        <v>3132</v>
      </c>
      <c r="AA569" s="28"/>
      <c r="AB569" s="28"/>
      <c r="AC569" s="28"/>
      <c r="AD569" s="28"/>
      <c r="AE569" s="28"/>
      <c r="AF569" s="28"/>
      <c r="AG569" s="28"/>
      <c r="AH569" s="24" t="s">
        <v>2207</v>
      </c>
      <c r="AI569" s="24" t="s">
        <v>2207</v>
      </c>
      <c r="AJ569" s="24" t="s">
        <v>3192</v>
      </c>
      <c r="AK569" s="24" t="s">
        <v>3204</v>
      </c>
    </row>
    <row r="570" spans="1:37" ht="17.25" customHeight="1" x14ac:dyDescent="0.3">
      <c r="A570" s="24" t="s">
        <v>3205</v>
      </c>
      <c r="B570" s="24" t="s">
        <v>2068</v>
      </c>
      <c r="C570" s="24" t="s">
        <v>3004</v>
      </c>
      <c r="D570" s="25" t="s">
        <v>3005</v>
      </c>
      <c r="E570" s="24" t="s">
        <v>3147</v>
      </c>
      <c r="F570" s="25" t="s">
        <v>3148</v>
      </c>
      <c r="G570" s="24" t="s">
        <v>3190</v>
      </c>
      <c r="H570" s="25" t="s">
        <v>3191</v>
      </c>
      <c r="I570" s="24" t="s">
        <v>3179</v>
      </c>
      <c r="J570" s="25" t="s">
        <v>93</v>
      </c>
      <c r="K570" s="26"/>
      <c r="L570" s="27"/>
      <c r="M570" s="26"/>
      <c r="N570" s="27"/>
      <c r="O570" s="26"/>
      <c r="P570" s="27"/>
      <c r="Q570" s="26"/>
      <c r="R570" s="27"/>
      <c r="S570" s="24" t="s">
        <v>2502</v>
      </c>
      <c r="T570" s="25" t="s">
        <v>3156</v>
      </c>
      <c r="U570" s="26"/>
      <c r="V570" s="27"/>
      <c r="W570" s="24" t="s">
        <v>3138</v>
      </c>
      <c r="X570" s="25" t="s">
        <v>3139</v>
      </c>
      <c r="Y570" s="28"/>
      <c r="Z570" s="29" t="s">
        <v>3132</v>
      </c>
      <c r="AA570" s="28"/>
      <c r="AB570" s="28"/>
      <c r="AC570" s="28"/>
      <c r="AD570" s="28"/>
      <c r="AE570" s="28"/>
      <c r="AF570" s="28"/>
      <c r="AG570" s="28"/>
      <c r="AH570" s="24" t="s">
        <v>2207</v>
      </c>
      <c r="AI570" s="24" t="s">
        <v>2207</v>
      </c>
      <c r="AJ570" s="24" t="s">
        <v>3192</v>
      </c>
      <c r="AK570" s="24" t="s">
        <v>3205</v>
      </c>
    </row>
    <row r="571" spans="1:37" ht="17.25" customHeight="1" x14ac:dyDescent="0.3">
      <c r="A571" s="24" t="s">
        <v>3206</v>
      </c>
      <c r="B571" s="24" t="s">
        <v>2068</v>
      </c>
      <c r="C571" s="24" t="s">
        <v>3004</v>
      </c>
      <c r="D571" s="25" t="s">
        <v>3005</v>
      </c>
      <c r="E571" s="24" t="s">
        <v>3147</v>
      </c>
      <c r="F571" s="25" t="s">
        <v>3148</v>
      </c>
      <c r="G571" s="24" t="s">
        <v>3190</v>
      </c>
      <c r="H571" s="25" t="s">
        <v>3191</v>
      </c>
      <c r="I571" s="24" t="s">
        <v>3159</v>
      </c>
      <c r="J571" s="25" t="s">
        <v>3207</v>
      </c>
      <c r="K571" s="26"/>
      <c r="L571" s="27"/>
      <c r="M571" s="26"/>
      <c r="N571" s="27"/>
      <c r="O571" s="26"/>
      <c r="P571" s="27"/>
      <c r="Q571" s="26"/>
      <c r="R571" s="27"/>
      <c r="S571" s="24" t="s">
        <v>2502</v>
      </c>
      <c r="T571" s="25" t="s">
        <v>3156</v>
      </c>
      <c r="U571" s="26"/>
      <c r="V571" s="27"/>
      <c r="W571" s="24" t="s">
        <v>3130</v>
      </c>
      <c r="X571" s="25" t="s">
        <v>3131</v>
      </c>
      <c r="Y571" s="28"/>
      <c r="Z571" s="29" t="s">
        <v>3132</v>
      </c>
      <c r="AA571" s="28"/>
      <c r="AB571" s="28"/>
      <c r="AC571" s="28"/>
      <c r="AD571" s="28"/>
      <c r="AE571" s="28"/>
      <c r="AF571" s="28"/>
      <c r="AG571" s="28"/>
      <c r="AH571" s="24" t="s">
        <v>2207</v>
      </c>
      <c r="AI571" s="24" t="s">
        <v>2207</v>
      </c>
      <c r="AJ571" s="24" t="s">
        <v>3192</v>
      </c>
      <c r="AK571" s="24" t="s">
        <v>3206</v>
      </c>
    </row>
    <row r="572" spans="1:37" ht="17.25" customHeight="1" x14ac:dyDescent="0.3">
      <c r="A572" s="24" t="s">
        <v>3208</v>
      </c>
      <c r="B572" s="24" t="s">
        <v>2068</v>
      </c>
      <c r="C572" s="24" t="s">
        <v>3004</v>
      </c>
      <c r="D572" s="25" t="s">
        <v>3005</v>
      </c>
      <c r="E572" s="24" t="s">
        <v>3147</v>
      </c>
      <c r="F572" s="25" t="s">
        <v>3148</v>
      </c>
      <c r="G572" s="24" t="s">
        <v>3190</v>
      </c>
      <c r="H572" s="25" t="s">
        <v>3191</v>
      </c>
      <c r="I572" s="24" t="s">
        <v>3159</v>
      </c>
      <c r="J572" s="25" t="s">
        <v>3207</v>
      </c>
      <c r="K572" s="26"/>
      <c r="L572" s="27"/>
      <c r="M572" s="26"/>
      <c r="N572" s="27"/>
      <c r="O572" s="26"/>
      <c r="P572" s="27"/>
      <c r="Q572" s="26"/>
      <c r="R572" s="27"/>
      <c r="S572" s="24" t="s">
        <v>2502</v>
      </c>
      <c r="T572" s="25" t="s">
        <v>3156</v>
      </c>
      <c r="U572" s="26"/>
      <c r="V572" s="27"/>
      <c r="W572" s="24" t="s">
        <v>3135</v>
      </c>
      <c r="X572" s="25" t="s">
        <v>3136</v>
      </c>
      <c r="Y572" s="28"/>
      <c r="Z572" s="29" t="s">
        <v>3132</v>
      </c>
      <c r="AA572" s="28"/>
      <c r="AB572" s="28"/>
      <c r="AC572" s="28"/>
      <c r="AD572" s="28"/>
      <c r="AE572" s="28"/>
      <c r="AF572" s="28"/>
      <c r="AG572" s="28"/>
      <c r="AH572" s="24" t="s">
        <v>2207</v>
      </c>
      <c r="AI572" s="24" t="s">
        <v>2207</v>
      </c>
      <c r="AJ572" s="24" t="s">
        <v>3192</v>
      </c>
      <c r="AK572" s="24" t="s">
        <v>3208</v>
      </c>
    </row>
    <row r="573" spans="1:37" ht="17.25" customHeight="1" x14ac:dyDescent="0.3">
      <c r="A573" s="24" t="s">
        <v>3209</v>
      </c>
      <c r="B573" s="24" t="s">
        <v>2068</v>
      </c>
      <c r="C573" s="24" t="s">
        <v>3004</v>
      </c>
      <c r="D573" s="25" t="s">
        <v>3005</v>
      </c>
      <c r="E573" s="24" t="s">
        <v>3147</v>
      </c>
      <c r="F573" s="25" t="s">
        <v>3148</v>
      </c>
      <c r="G573" s="24" t="s">
        <v>3190</v>
      </c>
      <c r="H573" s="25" t="s">
        <v>3191</v>
      </c>
      <c r="I573" s="24" t="s">
        <v>3159</v>
      </c>
      <c r="J573" s="25" t="s">
        <v>3207</v>
      </c>
      <c r="K573" s="26"/>
      <c r="L573" s="27"/>
      <c r="M573" s="26"/>
      <c r="N573" s="27"/>
      <c r="O573" s="26"/>
      <c r="P573" s="27"/>
      <c r="Q573" s="26"/>
      <c r="R573" s="27"/>
      <c r="S573" s="24" t="s">
        <v>2502</v>
      </c>
      <c r="T573" s="25" t="s">
        <v>3156</v>
      </c>
      <c r="U573" s="26"/>
      <c r="V573" s="27"/>
      <c r="W573" s="24" t="s">
        <v>3138</v>
      </c>
      <c r="X573" s="25" t="s">
        <v>3139</v>
      </c>
      <c r="Y573" s="28"/>
      <c r="Z573" s="29" t="s">
        <v>3132</v>
      </c>
      <c r="AA573" s="28"/>
      <c r="AB573" s="28"/>
      <c r="AC573" s="28"/>
      <c r="AD573" s="28"/>
      <c r="AE573" s="28"/>
      <c r="AF573" s="28"/>
      <c r="AG573" s="28"/>
      <c r="AH573" s="24" t="s">
        <v>2207</v>
      </c>
      <c r="AI573" s="24" t="s">
        <v>2207</v>
      </c>
      <c r="AJ573" s="24" t="s">
        <v>3192</v>
      </c>
      <c r="AK573" s="24" t="s">
        <v>3209</v>
      </c>
    </row>
    <row r="574" spans="1:37" ht="17.25" customHeight="1" x14ac:dyDescent="0.3">
      <c r="A574" s="24" t="s">
        <v>3210</v>
      </c>
      <c r="B574" s="24" t="s">
        <v>2068</v>
      </c>
      <c r="C574" s="24" t="s">
        <v>3004</v>
      </c>
      <c r="D574" s="25" t="s">
        <v>3005</v>
      </c>
      <c r="E574" s="24" t="s">
        <v>3147</v>
      </c>
      <c r="F574" s="25" t="s">
        <v>3148</v>
      </c>
      <c r="G574" s="24" t="s">
        <v>3190</v>
      </c>
      <c r="H574" s="25" t="s">
        <v>3191</v>
      </c>
      <c r="I574" s="24" t="s">
        <v>3162</v>
      </c>
      <c r="J574" s="25" t="s">
        <v>3211</v>
      </c>
      <c r="K574" s="26"/>
      <c r="L574" s="27"/>
      <c r="M574" s="26"/>
      <c r="N574" s="27"/>
      <c r="O574" s="26"/>
      <c r="P574" s="27"/>
      <c r="Q574" s="26"/>
      <c r="R574" s="27"/>
      <c r="S574" s="24" t="s">
        <v>2502</v>
      </c>
      <c r="T574" s="25" t="s">
        <v>3156</v>
      </c>
      <c r="U574" s="26"/>
      <c r="V574" s="27"/>
      <c r="W574" s="24" t="s">
        <v>3130</v>
      </c>
      <c r="X574" s="25" t="s">
        <v>3131</v>
      </c>
      <c r="Y574" s="28"/>
      <c r="Z574" s="29" t="s">
        <v>3132</v>
      </c>
      <c r="AA574" s="28"/>
      <c r="AB574" s="28"/>
      <c r="AC574" s="28"/>
      <c r="AD574" s="28"/>
      <c r="AE574" s="28"/>
      <c r="AF574" s="28"/>
      <c r="AG574" s="28"/>
      <c r="AH574" s="24" t="s">
        <v>2207</v>
      </c>
      <c r="AI574" s="24" t="s">
        <v>2207</v>
      </c>
      <c r="AJ574" s="24" t="s">
        <v>3192</v>
      </c>
      <c r="AK574" s="24" t="s">
        <v>3210</v>
      </c>
    </row>
    <row r="575" spans="1:37" ht="17.25" customHeight="1" x14ac:dyDescent="0.3">
      <c r="A575" s="24" t="s">
        <v>3212</v>
      </c>
      <c r="B575" s="24" t="s">
        <v>2068</v>
      </c>
      <c r="C575" s="24" t="s">
        <v>3004</v>
      </c>
      <c r="D575" s="25" t="s">
        <v>3005</v>
      </c>
      <c r="E575" s="24" t="s">
        <v>3147</v>
      </c>
      <c r="F575" s="25" t="s">
        <v>3148</v>
      </c>
      <c r="G575" s="24" t="s">
        <v>3190</v>
      </c>
      <c r="H575" s="25" t="s">
        <v>3191</v>
      </c>
      <c r="I575" s="24" t="s">
        <v>3162</v>
      </c>
      <c r="J575" s="25" t="s">
        <v>98</v>
      </c>
      <c r="K575" s="26"/>
      <c r="L575" s="27"/>
      <c r="M575" s="26"/>
      <c r="N575" s="27"/>
      <c r="O575" s="26"/>
      <c r="P575" s="27"/>
      <c r="Q575" s="26"/>
      <c r="R575" s="27"/>
      <c r="S575" s="24" t="s">
        <v>2502</v>
      </c>
      <c r="T575" s="25" t="s">
        <v>3156</v>
      </c>
      <c r="U575" s="26"/>
      <c r="V575" s="27"/>
      <c r="W575" s="24" t="s">
        <v>3135</v>
      </c>
      <c r="X575" s="25" t="s">
        <v>3136</v>
      </c>
      <c r="Y575" s="28"/>
      <c r="Z575" s="29" t="s">
        <v>3132</v>
      </c>
      <c r="AA575" s="28"/>
      <c r="AB575" s="28"/>
      <c r="AC575" s="28"/>
      <c r="AD575" s="28"/>
      <c r="AE575" s="28"/>
      <c r="AF575" s="28"/>
      <c r="AG575" s="28"/>
      <c r="AH575" s="24" t="s">
        <v>2207</v>
      </c>
      <c r="AI575" s="24" t="s">
        <v>2207</v>
      </c>
      <c r="AJ575" s="24" t="s">
        <v>3192</v>
      </c>
      <c r="AK575" s="24" t="s">
        <v>3212</v>
      </c>
    </row>
    <row r="576" spans="1:37" ht="17.25" customHeight="1" x14ac:dyDescent="0.3">
      <c r="A576" s="24" t="s">
        <v>3213</v>
      </c>
      <c r="B576" s="24" t="s">
        <v>2068</v>
      </c>
      <c r="C576" s="24" t="s">
        <v>3004</v>
      </c>
      <c r="D576" s="25" t="s">
        <v>3005</v>
      </c>
      <c r="E576" s="24" t="s">
        <v>3147</v>
      </c>
      <c r="F576" s="25" t="s">
        <v>3148</v>
      </c>
      <c r="G576" s="24" t="s">
        <v>3190</v>
      </c>
      <c r="H576" s="25" t="s">
        <v>3191</v>
      </c>
      <c r="I576" s="24" t="s">
        <v>3162</v>
      </c>
      <c r="J576" s="25" t="s">
        <v>98</v>
      </c>
      <c r="K576" s="26"/>
      <c r="L576" s="27"/>
      <c r="M576" s="26"/>
      <c r="N576" s="27"/>
      <c r="O576" s="26"/>
      <c r="P576" s="27"/>
      <c r="Q576" s="26"/>
      <c r="R576" s="27"/>
      <c r="S576" s="24" t="s">
        <v>2502</v>
      </c>
      <c r="T576" s="25" t="s">
        <v>3156</v>
      </c>
      <c r="U576" s="26"/>
      <c r="V576" s="27"/>
      <c r="W576" s="24" t="s">
        <v>3138</v>
      </c>
      <c r="X576" s="25" t="s">
        <v>3139</v>
      </c>
      <c r="Y576" s="28"/>
      <c r="Z576" s="29" t="s">
        <v>3132</v>
      </c>
      <c r="AA576" s="28"/>
      <c r="AB576" s="28"/>
      <c r="AC576" s="28"/>
      <c r="AD576" s="28"/>
      <c r="AE576" s="28"/>
      <c r="AF576" s="28"/>
      <c r="AG576" s="28"/>
      <c r="AH576" s="24" t="s">
        <v>2207</v>
      </c>
      <c r="AI576" s="24" t="s">
        <v>2207</v>
      </c>
      <c r="AJ576" s="24" t="s">
        <v>3192</v>
      </c>
      <c r="AK576" s="24" t="s">
        <v>3213</v>
      </c>
    </row>
    <row r="577" spans="1:37" ht="17.25" customHeight="1" x14ac:dyDescent="0.3">
      <c r="A577" s="24" t="s">
        <v>3214</v>
      </c>
      <c r="B577" s="24" t="s">
        <v>2068</v>
      </c>
      <c r="C577" s="24" t="s">
        <v>3004</v>
      </c>
      <c r="D577" s="25" t="s">
        <v>3005</v>
      </c>
      <c r="E577" s="24" t="s">
        <v>3147</v>
      </c>
      <c r="F577" s="25" t="s">
        <v>3148</v>
      </c>
      <c r="G577" s="24" t="s">
        <v>3190</v>
      </c>
      <c r="H577" s="25" t="s">
        <v>3191</v>
      </c>
      <c r="I577" s="24" t="s">
        <v>3164</v>
      </c>
      <c r="J577" s="25" t="s">
        <v>102</v>
      </c>
      <c r="K577" s="26"/>
      <c r="L577" s="27"/>
      <c r="M577" s="26"/>
      <c r="N577" s="27"/>
      <c r="O577" s="26"/>
      <c r="P577" s="27"/>
      <c r="Q577" s="26"/>
      <c r="R577" s="27"/>
      <c r="S577" s="24" t="s">
        <v>2502</v>
      </c>
      <c r="T577" s="25" t="s">
        <v>3156</v>
      </c>
      <c r="U577" s="26"/>
      <c r="V577" s="27"/>
      <c r="W577" s="24" t="s">
        <v>3130</v>
      </c>
      <c r="X577" s="25" t="s">
        <v>3131</v>
      </c>
      <c r="Y577" s="28"/>
      <c r="Z577" s="29" t="s">
        <v>3132</v>
      </c>
      <c r="AA577" s="28"/>
      <c r="AB577" s="28"/>
      <c r="AC577" s="28"/>
      <c r="AD577" s="28"/>
      <c r="AE577" s="28"/>
      <c r="AF577" s="28"/>
      <c r="AG577" s="28"/>
      <c r="AH577" s="24" t="s">
        <v>2207</v>
      </c>
      <c r="AI577" s="24" t="s">
        <v>2207</v>
      </c>
      <c r="AJ577" s="24" t="s">
        <v>3192</v>
      </c>
      <c r="AK577" s="24" t="s">
        <v>3214</v>
      </c>
    </row>
    <row r="578" spans="1:37" ht="17.25" customHeight="1" x14ac:dyDescent="0.3">
      <c r="A578" s="24" t="s">
        <v>3215</v>
      </c>
      <c r="B578" s="24" t="s">
        <v>2068</v>
      </c>
      <c r="C578" s="24" t="s">
        <v>3004</v>
      </c>
      <c r="D578" s="25" t="s">
        <v>3005</v>
      </c>
      <c r="E578" s="24" t="s">
        <v>3147</v>
      </c>
      <c r="F578" s="25" t="s">
        <v>3148</v>
      </c>
      <c r="G578" s="24" t="s">
        <v>3190</v>
      </c>
      <c r="H578" s="25" t="s">
        <v>3191</v>
      </c>
      <c r="I578" s="24" t="s">
        <v>3164</v>
      </c>
      <c r="J578" s="25" t="s">
        <v>102</v>
      </c>
      <c r="K578" s="26"/>
      <c r="L578" s="27"/>
      <c r="M578" s="26"/>
      <c r="N578" s="27"/>
      <c r="O578" s="26"/>
      <c r="P578" s="27"/>
      <c r="Q578" s="26"/>
      <c r="R578" s="27"/>
      <c r="S578" s="24" t="s">
        <v>2502</v>
      </c>
      <c r="T578" s="25" t="s">
        <v>3156</v>
      </c>
      <c r="U578" s="26"/>
      <c r="V578" s="27"/>
      <c r="W578" s="24" t="s">
        <v>3135</v>
      </c>
      <c r="X578" s="25" t="s">
        <v>3136</v>
      </c>
      <c r="Y578" s="28"/>
      <c r="Z578" s="29" t="s">
        <v>3132</v>
      </c>
      <c r="AA578" s="28"/>
      <c r="AB578" s="28"/>
      <c r="AC578" s="28"/>
      <c r="AD578" s="28"/>
      <c r="AE578" s="28"/>
      <c r="AF578" s="28"/>
      <c r="AG578" s="28"/>
      <c r="AH578" s="24" t="s">
        <v>2207</v>
      </c>
      <c r="AI578" s="24" t="s">
        <v>2207</v>
      </c>
      <c r="AJ578" s="24" t="s">
        <v>3192</v>
      </c>
      <c r="AK578" s="24" t="s">
        <v>3215</v>
      </c>
    </row>
    <row r="579" spans="1:37" ht="17.25" customHeight="1" x14ac:dyDescent="0.3">
      <c r="A579" s="24" t="s">
        <v>3216</v>
      </c>
      <c r="B579" s="24" t="s">
        <v>2068</v>
      </c>
      <c r="C579" s="24" t="s">
        <v>3004</v>
      </c>
      <c r="D579" s="25" t="s">
        <v>3005</v>
      </c>
      <c r="E579" s="24" t="s">
        <v>3147</v>
      </c>
      <c r="F579" s="25" t="s">
        <v>3148</v>
      </c>
      <c r="G579" s="24" t="s">
        <v>3190</v>
      </c>
      <c r="H579" s="25" t="s">
        <v>3191</v>
      </c>
      <c r="I579" s="24" t="s">
        <v>3164</v>
      </c>
      <c r="J579" s="25" t="s">
        <v>102</v>
      </c>
      <c r="K579" s="26"/>
      <c r="L579" s="27"/>
      <c r="M579" s="26"/>
      <c r="N579" s="27"/>
      <c r="O579" s="26"/>
      <c r="P579" s="27"/>
      <c r="Q579" s="26"/>
      <c r="R579" s="27"/>
      <c r="S579" s="24" t="s">
        <v>2502</v>
      </c>
      <c r="T579" s="25" t="s">
        <v>3156</v>
      </c>
      <c r="U579" s="26"/>
      <c r="V579" s="27"/>
      <c r="W579" s="24" t="s">
        <v>3138</v>
      </c>
      <c r="X579" s="25" t="s">
        <v>3139</v>
      </c>
      <c r="Y579" s="28"/>
      <c r="Z579" s="29" t="s">
        <v>3132</v>
      </c>
      <c r="AA579" s="28"/>
      <c r="AB579" s="28"/>
      <c r="AC579" s="28"/>
      <c r="AD579" s="28"/>
      <c r="AE579" s="28"/>
      <c r="AF579" s="28"/>
      <c r="AG579" s="28"/>
      <c r="AH579" s="24" t="s">
        <v>2207</v>
      </c>
      <c r="AI579" s="24" t="s">
        <v>2207</v>
      </c>
      <c r="AJ579" s="24" t="s">
        <v>3192</v>
      </c>
      <c r="AK579" s="24" t="s">
        <v>3216</v>
      </c>
    </row>
    <row r="580" spans="1:37" ht="17.25" customHeight="1" x14ac:dyDescent="0.3">
      <c r="A580" s="24" t="s">
        <v>3217</v>
      </c>
      <c r="B580" s="24" t="s">
        <v>2068</v>
      </c>
      <c r="C580" s="24" t="s">
        <v>3004</v>
      </c>
      <c r="D580" s="25" t="s">
        <v>3005</v>
      </c>
      <c r="E580" s="24" t="s">
        <v>3147</v>
      </c>
      <c r="F580" s="25" t="s">
        <v>3148</v>
      </c>
      <c r="G580" s="24" t="s">
        <v>3190</v>
      </c>
      <c r="H580" s="25" t="s">
        <v>3191</v>
      </c>
      <c r="I580" s="24" t="s">
        <v>3184</v>
      </c>
      <c r="J580" s="25" t="s">
        <v>104</v>
      </c>
      <c r="K580" s="26"/>
      <c r="L580" s="27"/>
      <c r="M580" s="26"/>
      <c r="N580" s="27"/>
      <c r="O580" s="26"/>
      <c r="P580" s="27"/>
      <c r="Q580" s="26"/>
      <c r="R580" s="27"/>
      <c r="S580" s="24" t="s">
        <v>2502</v>
      </c>
      <c r="T580" s="25" t="s">
        <v>3156</v>
      </c>
      <c r="U580" s="26"/>
      <c r="V580" s="27"/>
      <c r="W580" s="24" t="s">
        <v>3130</v>
      </c>
      <c r="X580" s="25" t="s">
        <v>3131</v>
      </c>
      <c r="Y580" s="28"/>
      <c r="Z580" s="29" t="s">
        <v>3132</v>
      </c>
      <c r="AA580" s="28"/>
      <c r="AB580" s="28"/>
      <c r="AC580" s="28"/>
      <c r="AD580" s="28"/>
      <c r="AE580" s="28"/>
      <c r="AF580" s="28"/>
      <c r="AG580" s="28"/>
      <c r="AH580" s="24" t="s">
        <v>2207</v>
      </c>
      <c r="AI580" s="24" t="s">
        <v>2207</v>
      </c>
      <c r="AJ580" s="24" t="s">
        <v>3192</v>
      </c>
      <c r="AK580" s="24" t="s">
        <v>3217</v>
      </c>
    </row>
    <row r="581" spans="1:37" ht="17.25" customHeight="1" x14ac:dyDescent="0.3">
      <c r="A581" s="24" t="s">
        <v>3218</v>
      </c>
      <c r="B581" s="24" t="s">
        <v>2068</v>
      </c>
      <c r="C581" s="24" t="s">
        <v>3004</v>
      </c>
      <c r="D581" s="25" t="s">
        <v>3005</v>
      </c>
      <c r="E581" s="24" t="s">
        <v>3147</v>
      </c>
      <c r="F581" s="25" t="s">
        <v>3148</v>
      </c>
      <c r="G581" s="24" t="s">
        <v>3190</v>
      </c>
      <c r="H581" s="25" t="s">
        <v>3191</v>
      </c>
      <c r="I581" s="24" t="s">
        <v>3184</v>
      </c>
      <c r="J581" s="25" t="s">
        <v>104</v>
      </c>
      <c r="K581" s="26"/>
      <c r="L581" s="27"/>
      <c r="M581" s="26"/>
      <c r="N581" s="27"/>
      <c r="O581" s="26"/>
      <c r="P581" s="27"/>
      <c r="Q581" s="26"/>
      <c r="R581" s="27"/>
      <c r="S581" s="24" t="s">
        <v>2502</v>
      </c>
      <c r="T581" s="25" t="s">
        <v>3156</v>
      </c>
      <c r="U581" s="26"/>
      <c r="V581" s="27"/>
      <c r="W581" s="24" t="s">
        <v>3135</v>
      </c>
      <c r="X581" s="25" t="s">
        <v>3136</v>
      </c>
      <c r="Y581" s="28"/>
      <c r="Z581" s="29" t="s">
        <v>3132</v>
      </c>
      <c r="AA581" s="28"/>
      <c r="AB581" s="28"/>
      <c r="AC581" s="28"/>
      <c r="AD581" s="28"/>
      <c r="AE581" s="28"/>
      <c r="AF581" s="28"/>
      <c r="AG581" s="28"/>
      <c r="AH581" s="24" t="s">
        <v>2207</v>
      </c>
      <c r="AI581" s="24" t="s">
        <v>2207</v>
      </c>
      <c r="AJ581" s="24" t="s">
        <v>3192</v>
      </c>
      <c r="AK581" s="24" t="s">
        <v>3218</v>
      </c>
    </row>
    <row r="582" spans="1:37" ht="17.25" customHeight="1" x14ac:dyDescent="0.3">
      <c r="A582" s="24" t="s">
        <v>3219</v>
      </c>
      <c r="B582" s="24" t="s">
        <v>2068</v>
      </c>
      <c r="C582" s="24" t="s">
        <v>3004</v>
      </c>
      <c r="D582" s="25" t="s">
        <v>3005</v>
      </c>
      <c r="E582" s="24" t="s">
        <v>3147</v>
      </c>
      <c r="F582" s="25" t="s">
        <v>3148</v>
      </c>
      <c r="G582" s="24" t="s">
        <v>3190</v>
      </c>
      <c r="H582" s="25" t="s">
        <v>3191</v>
      </c>
      <c r="I582" s="24" t="s">
        <v>3184</v>
      </c>
      <c r="J582" s="25" t="s">
        <v>104</v>
      </c>
      <c r="K582" s="26"/>
      <c r="L582" s="27"/>
      <c r="M582" s="26"/>
      <c r="N582" s="27"/>
      <c r="O582" s="26"/>
      <c r="P582" s="27"/>
      <c r="Q582" s="26"/>
      <c r="R582" s="27"/>
      <c r="S582" s="24" t="s">
        <v>2502</v>
      </c>
      <c r="T582" s="25" t="s">
        <v>3156</v>
      </c>
      <c r="U582" s="26"/>
      <c r="V582" s="27"/>
      <c r="W582" s="24" t="s">
        <v>3138</v>
      </c>
      <c r="X582" s="25" t="s">
        <v>3139</v>
      </c>
      <c r="Y582" s="28"/>
      <c r="Z582" s="29" t="s">
        <v>3132</v>
      </c>
      <c r="AA582" s="28"/>
      <c r="AB582" s="28"/>
      <c r="AC582" s="28"/>
      <c r="AD582" s="28"/>
      <c r="AE582" s="28"/>
      <c r="AF582" s="28"/>
      <c r="AG582" s="28"/>
      <c r="AH582" s="24" t="s">
        <v>2207</v>
      </c>
      <c r="AI582" s="24" t="s">
        <v>2207</v>
      </c>
      <c r="AJ582" s="24" t="s">
        <v>3192</v>
      </c>
      <c r="AK582" s="24" t="s">
        <v>3219</v>
      </c>
    </row>
    <row r="583" spans="1:37" ht="17.25" customHeight="1" x14ac:dyDescent="0.3">
      <c r="A583" s="24" t="s">
        <v>3220</v>
      </c>
      <c r="B583" s="24" t="s">
        <v>2068</v>
      </c>
      <c r="C583" s="24" t="s">
        <v>3004</v>
      </c>
      <c r="D583" s="25" t="s">
        <v>3005</v>
      </c>
      <c r="E583" s="24" t="s">
        <v>3147</v>
      </c>
      <c r="F583" s="25" t="s">
        <v>3148</v>
      </c>
      <c r="G583" s="24" t="s">
        <v>3190</v>
      </c>
      <c r="H583" s="25" t="s">
        <v>3191</v>
      </c>
      <c r="I583" s="24" t="s">
        <v>3135</v>
      </c>
      <c r="J583" s="25" t="s">
        <v>202</v>
      </c>
      <c r="K583" s="26"/>
      <c r="L583" s="27"/>
      <c r="M583" s="26"/>
      <c r="N583" s="27"/>
      <c r="O583" s="26"/>
      <c r="P583" s="27"/>
      <c r="Q583" s="26"/>
      <c r="R583" s="27"/>
      <c r="S583" s="24" t="s">
        <v>2502</v>
      </c>
      <c r="T583" s="25" t="s">
        <v>3156</v>
      </c>
      <c r="U583" s="26"/>
      <c r="V583" s="27"/>
      <c r="W583" s="24" t="s">
        <v>3130</v>
      </c>
      <c r="X583" s="25" t="s">
        <v>3131</v>
      </c>
      <c r="Y583" s="28"/>
      <c r="Z583" s="29" t="s">
        <v>3132</v>
      </c>
      <c r="AA583" s="28"/>
      <c r="AB583" s="28"/>
      <c r="AC583" s="28"/>
      <c r="AD583" s="28"/>
      <c r="AE583" s="28"/>
      <c r="AF583" s="28"/>
      <c r="AG583" s="28"/>
      <c r="AH583" s="24" t="s">
        <v>2207</v>
      </c>
      <c r="AI583" s="24" t="s">
        <v>2207</v>
      </c>
      <c r="AJ583" s="24" t="s">
        <v>3192</v>
      </c>
      <c r="AK583" s="24" t="s">
        <v>3220</v>
      </c>
    </row>
    <row r="584" spans="1:37" ht="17.25" customHeight="1" x14ac:dyDescent="0.3">
      <c r="A584" s="24" t="s">
        <v>3221</v>
      </c>
      <c r="B584" s="24" t="s">
        <v>2068</v>
      </c>
      <c r="C584" s="24" t="s">
        <v>3004</v>
      </c>
      <c r="D584" s="25" t="s">
        <v>3005</v>
      </c>
      <c r="E584" s="24" t="s">
        <v>3147</v>
      </c>
      <c r="F584" s="25" t="s">
        <v>3148</v>
      </c>
      <c r="G584" s="24" t="s">
        <v>3190</v>
      </c>
      <c r="H584" s="25" t="s">
        <v>3191</v>
      </c>
      <c r="I584" s="24" t="s">
        <v>3135</v>
      </c>
      <c r="J584" s="25" t="s">
        <v>202</v>
      </c>
      <c r="K584" s="26"/>
      <c r="L584" s="27"/>
      <c r="M584" s="26"/>
      <c r="N584" s="27"/>
      <c r="O584" s="26"/>
      <c r="P584" s="27"/>
      <c r="Q584" s="26"/>
      <c r="R584" s="27"/>
      <c r="S584" s="24" t="s">
        <v>2502</v>
      </c>
      <c r="T584" s="25" t="s">
        <v>3156</v>
      </c>
      <c r="U584" s="26"/>
      <c r="V584" s="27"/>
      <c r="W584" s="24" t="s">
        <v>3135</v>
      </c>
      <c r="X584" s="25" t="s">
        <v>3136</v>
      </c>
      <c r="Y584" s="28"/>
      <c r="Z584" s="29" t="s">
        <v>3132</v>
      </c>
      <c r="AA584" s="28"/>
      <c r="AB584" s="28"/>
      <c r="AC584" s="28"/>
      <c r="AD584" s="28"/>
      <c r="AE584" s="28"/>
      <c r="AF584" s="28"/>
      <c r="AG584" s="28"/>
      <c r="AH584" s="24" t="s">
        <v>2207</v>
      </c>
      <c r="AI584" s="24" t="s">
        <v>2207</v>
      </c>
      <c r="AJ584" s="24" t="s">
        <v>3192</v>
      </c>
      <c r="AK584" s="24" t="s">
        <v>3221</v>
      </c>
    </row>
    <row r="585" spans="1:37" ht="17.25" customHeight="1" x14ac:dyDescent="0.3">
      <c r="A585" s="24" t="s">
        <v>3222</v>
      </c>
      <c r="B585" s="24" t="s">
        <v>2068</v>
      </c>
      <c r="C585" s="24" t="s">
        <v>3004</v>
      </c>
      <c r="D585" s="25" t="s">
        <v>3005</v>
      </c>
      <c r="E585" s="24" t="s">
        <v>3147</v>
      </c>
      <c r="F585" s="25" t="s">
        <v>3148</v>
      </c>
      <c r="G585" s="24" t="s">
        <v>3190</v>
      </c>
      <c r="H585" s="25" t="s">
        <v>3191</v>
      </c>
      <c r="I585" s="24" t="s">
        <v>3135</v>
      </c>
      <c r="J585" s="25" t="s">
        <v>202</v>
      </c>
      <c r="K585" s="26"/>
      <c r="L585" s="27"/>
      <c r="M585" s="26"/>
      <c r="N585" s="27"/>
      <c r="O585" s="26"/>
      <c r="P585" s="27"/>
      <c r="Q585" s="26"/>
      <c r="R585" s="27"/>
      <c r="S585" s="24" t="s">
        <v>2502</v>
      </c>
      <c r="T585" s="25" t="s">
        <v>3156</v>
      </c>
      <c r="U585" s="26"/>
      <c r="V585" s="27"/>
      <c r="W585" s="24" t="s">
        <v>3138</v>
      </c>
      <c r="X585" s="25" t="s">
        <v>3139</v>
      </c>
      <c r="Y585" s="28"/>
      <c r="Z585" s="29" t="s">
        <v>3132</v>
      </c>
      <c r="AA585" s="28"/>
      <c r="AB585" s="28"/>
      <c r="AC585" s="28"/>
      <c r="AD585" s="28"/>
      <c r="AE585" s="28"/>
      <c r="AF585" s="28"/>
      <c r="AG585" s="28"/>
      <c r="AH585" s="24" t="s">
        <v>2207</v>
      </c>
      <c r="AI585" s="24" t="s">
        <v>2207</v>
      </c>
      <c r="AJ585" s="24" t="s">
        <v>3192</v>
      </c>
      <c r="AK585" s="24" t="s">
        <v>3222</v>
      </c>
    </row>
    <row r="586" spans="1:37" ht="17.25" customHeight="1" x14ac:dyDescent="0.3">
      <c r="A586" s="24" t="s">
        <v>896</v>
      </c>
      <c r="B586" s="24" t="s">
        <v>2068</v>
      </c>
      <c r="C586" s="24" t="s">
        <v>3004</v>
      </c>
      <c r="D586" s="25" t="s">
        <v>3005</v>
      </c>
      <c r="E586" s="24" t="s">
        <v>3223</v>
      </c>
      <c r="F586" s="25" t="s">
        <v>3224</v>
      </c>
      <c r="G586" s="24" t="s">
        <v>3225</v>
      </c>
      <c r="H586" s="25" t="s">
        <v>76</v>
      </c>
      <c r="I586" s="26"/>
      <c r="J586" s="27"/>
      <c r="K586" s="26"/>
      <c r="L586" s="27"/>
      <c r="M586" s="26"/>
      <c r="N586" s="27"/>
      <c r="O586" s="26"/>
      <c r="P586" s="27"/>
      <c r="Q586" s="24" t="s">
        <v>2087</v>
      </c>
      <c r="R586" s="25" t="s">
        <v>3226</v>
      </c>
      <c r="S586" s="24" t="s">
        <v>2576</v>
      </c>
      <c r="T586" s="25" t="s">
        <v>3227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2146</v>
      </c>
      <c r="AI586" s="24" t="s">
        <v>2146</v>
      </c>
      <c r="AJ586" s="24" t="s">
        <v>3228</v>
      </c>
      <c r="AK586" s="24" t="s">
        <v>896</v>
      </c>
    </row>
    <row r="587" spans="1:37" ht="17.25" customHeight="1" x14ac:dyDescent="0.3">
      <c r="A587" s="24" t="s">
        <v>951</v>
      </c>
      <c r="B587" s="24" t="s">
        <v>2068</v>
      </c>
      <c r="C587" s="24" t="s">
        <v>3004</v>
      </c>
      <c r="D587" s="25" t="s">
        <v>3005</v>
      </c>
      <c r="E587" s="24" t="s">
        <v>3223</v>
      </c>
      <c r="F587" s="25" t="s">
        <v>3224</v>
      </c>
      <c r="G587" s="24" t="s">
        <v>3225</v>
      </c>
      <c r="H587" s="25" t="s">
        <v>76</v>
      </c>
      <c r="I587" s="26"/>
      <c r="J587" s="27"/>
      <c r="K587" s="26"/>
      <c r="L587" s="27"/>
      <c r="M587" s="26"/>
      <c r="N587" s="27"/>
      <c r="O587" s="26"/>
      <c r="P587" s="27"/>
      <c r="Q587" s="24" t="s">
        <v>2090</v>
      </c>
      <c r="R587" s="25" t="s">
        <v>3229</v>
      </c>
      <c r="S587" s="24" t="s">
        <v>2576</v>
      </c>
      <c r="T587" s="25" t="s">
        <v>3227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2146</v>
      </c>
      <c r="AI587" s="24" t="s">
        <v>2146</v>
      </c>
      <c r="AJ587" s="24" t="s">
        <v>3228</v>
      </c>
      <c r="AK587" s="24" t="s">
        <v>951</v>
      </c>
    </row>
    <row r="588" spans="1:37" ht="17.25" customHeight="1" x14ac:dyDescent="0.3">
      <c r="A588" s="24" t="s">
        <v>3230</v>
      </c>
      <c r="B588" s="24" t="s">
        <v>2068</v>
      </c>
      <c r="C588" s="24" t="s">
        <v>3004</v>
      </c>
      <c r="D588" s="25" t="s">
        <v>3005</v>
      </c>
      <c r="E588" s="24" t="s">
        <v>3223</v>
      </c>
      <c r="F588" s="25" t="s">
        <v>3224</v>
      </c>
      <c r="G588" s="24" t="s">
        <v>3231</v>
      </c>
      <c r="H588" s="25" t="s">
        <v>3232</v>
      </c>
      <c r="I588" s="26"/>
      <c r="J588" s="27"/>
      <c r="K588" s="26"/>
      <c r="L588" s="27"/>
      <c r="M588" s="26"/>
      <c r="N588" s="27"/>
      <c r="O588" s="26"/>
      <c r="P588" s="27"/>
      <c r="Q588" s="24" t="s">
        <v>2094</v>
      </c>
      <c r="R588" s="25" t="s">
        <v>3233</v>
      </c>
      <c r="S588" s="26"/>
      <c r="T588" s="27"/>
      <c r="U588" s="26"/>
      <c r="V588" s="27"/>
      <c r="W588" s="26"/>
      <c r="X588" s="27"/>
      <c r="Y588" s="28"/>
      <c r="Z588" s="29" t="s">
        <v>2144</v>
      </c>
      <c r="AA588" s="28"/>
      <c r="AB588" s="28"/>
      <c r="AC588" s="28"/>
      <c r="AD588" s="28"/>
      <c r="AE588" s="28"/>
      <c r="AF588" s="28"/>
      <c r="AG588" s="28"/>
      <c r="AH588" s="24" t="s">
        <v>2146</v>
      </c>
      <c r="AI588" s="24" t="s">
        <v>2146</v>
      </c>
      <c r="AJ588" s="24" t="s">
        <v>3234</v>
      </c>
      <c r="AK588" s="24" t="s">
        <v>3230</v>
      </c>
    </row>
    <row r="589" spans="1:37" s="85" customFormat="1" ht="17.25" customHeight="1" x14ac:dyDescent="0.3">
      <c r="A589" s="80" t="s">
        <v>1571</v>
      </c>
      <c r="B589" s="81" t="s">
        <v>2068</v>
      </c>
      <c r="C589" s="81" t="s">
        <v>3004</v>
      </c>
      <c r="D589" s="82" t="s">
        <v>3005</v>
      </c>
      <c r="E589" s="81" t="s">
        <v>3235</v>
      </c>
      <c r="F589" s="82" t="s">
        <v>3236</v>
      </c>
      <c r="G589" s="81" t="s">
        <v>2186</v>
      </c>
      <c r="H589" s="82" t="s">
        <v>2187</v>
      </c>
      <c r="I589" s="83"/>
      <c r="J589" s="84"/>
      <c r="K589" s="83"/>
      <c r="L589" s="84"/>
      <c r="M589" s="83"/>
      <c r="N589" s="84"/>
      <c r="O589" s="83"/>
      <c r="P589" s="84"/>
      <c r="Q589" s="83"/>
      <c r="R589" s="84"/>
      <c r="S589" s="83"/>
      <c r="T589" s="84"/>
      <c r="U589" s="83"/>
      <c r="V589" s="84"/>
      <c r="W589" s="83"/>
      <c r="X589" s="84"/>
      <c r="Y589" s="84"/>
      <c r="Z589" s="82" t="s">
        <v>2144</v>
      </c>
      <c r="AA589" s="84"/>
      <c r="AB589" s="84"/>
      <c r="AC589" s="84"/>
      <c r="AD589" s="84"/>
      <c r="AE589" s="84"/>
      <c r="AF589" s="84"/>
      <c r="AG589" s="84"/>
      <c r="AH589" s="81" t="s">
        <v>2146</v>
      </c>
      <c r="AI589" s="81" t="s">
        <v>2146</v>
      </c>
      <c r="AJ589" s="81" t="s">
        <v>3237</v>
      </c>
      <c r="AK589" s="81" t="s">
        <v>1571</v>
      </c>
    </row>
    <row r="590" spans="1:37" s="85" customFormat="1" ht="17.25" customHeight="1" x14ac:dyDescent="0.3">
      <c r="A590" s="80" t="s">
        <v>1565</v>
      </c>
      <c r="B590" s="81" t="s">
        <v>2068</v>
      </c>
      <c r="C590" s="81" t="s">
        <v>3004</v>
      </c>
      <c r="D590" s="82" t="s">
        <v>3005</v>
      </c>
      <c r="E590" s="81" t="s">
        <v>3235</v>
      </c>
      <c r="F590" s="82" t="s">
        <v>3236</v>
      </c>
      <c r="G590" s="81" t="s">
        <v>2520</v>
      </c>
      <c r="H590" s="82" t="s">
        <v>2521</v>
      </c>
      <c r="I590" s="83"/>
      <c r="J590" s="84"/>
      <c r="K590" s="83"/>
      <c r="L590" s="84"/>
      <c r="M590" s="83"/>
      <c r="N590" s="84"/>
      <c r="O590" s="83"/>
      <c r="P590" s="84"/>
      <c r="Q590" s="83"/>
      <c r="R590" s="84"/>
      <c r="S590" s="83"/>
      <c r="T590" s="84"/>
      <c r="U590" s="83"/>
      <c r="V590" s="84"/>
      <c r="W590" s="81" t="s">
        <v>2522</v>
      </c>
      <c r="X590" s="82" t="s">
        <v>2523</v>
      </c>
      <c r="Y590" s="84"/>
      <c r="Z590" s="82" t="s">
        <v>2524</v>
      </c>
      <c r="AA590" s="84"/>
      <c r="AB590" s="84"/>
      <c r="AC590" s="84"/>
      <c r="AD590" s="84"/>
      <c r="AE590" s="84"/>
      <c r="AF590" s="84"/>
      <c r="AG590" s="84"/>
      <c r="AH590" s="81" t="s">
        <v>2146</v>
      </c>
      <c r="AI590" s="81" t="s">
        <v>2146</v>
      </c>
      <c r="AJ590" s="81" t="s">
        <v>3238</v>
      </c>
      <c r="AK590" s="81" t="s">
        <v>1565</v>
      </c>
    </row>
    <row r="591" spans="1:37" s="85" customFormat="1" ht="17.25" customHeight="1" x14ac:dyDescent="0.3">
      <c r="A591" s="81" t="s">
        <v>3239</v>
      </c>
      <c r="B591" s="81" t="s">
        <v>2068</v>
      </c>
      <c r="C591" s="81" t="s">
        <v>3004</v>
      </c>
      <c r="D591" s="82" t="s">
        <v>3005</v>
      </c>
      <c r="E591" s="81" t="s">
        <v>3235</v>
      </c>
      <c r="F591" s="82" t="s">
        <v>3236</v>
      </c>
      <c r="G591" s="81" t="s">
        <v>2520</v>
      </c>
      <c r="H591" s="82" t="s">
        <v>2521</v>
      </c>
      <c r="I591" s="83"/>
      <c r="J591" s="84"/>
      <c r="K591" s="83"/>
      <c r="L591" s="84"/>
      <c r="M591" s="83"/>
      <c r="N591" s="84"/>
      <c r="O591" s="83"/>
      <c r="P591" s="84"/>
      <c r="Q591" s="83"/>
      <c r="R591" s="84"/>
      <c r="S591" s="83"/>
      <c r="T591" s="84"/>
      <c r="U591" s="83"/>
      <c r="V591" s="84"/>
      <c r="W591" s="81" t="s">
        <v>2527</v>
      </c>
      <c r="X591" s="82" t="s">
        <v>2528</v>
      </c>
      <c r="Y591" s="84"/>
      <c r="Z591" s="82" t="s">
        <v>2524</v>
      </c>
      <c r="AA591" s="84"/>
      <c r="AB591" s="84"/>
      <c r="AC591" s="84"/>
      <c r="AD591" s="84"/>
      <c r="AE591" s="84"/>
      <c r="AF591" s="84"/>
      <c r="AG591" s="84"/>
      <c r="AH591" s="81" t="s">
        <v>2146</v>
      </c>
      <c r="AI591" s="81" t="s">
        <v>2146</v>
      </c>
      <c r="AJ591" s="81" t="s">
        <v>3238</v>
      </c>
      <c r="AK591" s="81" t="s">
        <v>3239</v>
      </c>
    </row>
    <row r="592" spans="1:37" s="85" customFormat="1" ht="17.25" customHeight="1" x14ac:dyDescent="0.3">
      <c r="A592" s="80" t="s">
        <v>3240</v>
      </c>
      <c r="B592" s="81" t="s">
        <v>2068</v>
      </c>
      <c r="C592" s="81" t="s">
        <v>3004</v>
      </c>
      <c r="D592" s="82" t="s">
        <v>3005</v>
      </c>
      <c r="E592" s="81" t="s">
        <v>3235</v>
      </c>
      <c r="F592" s="82" t="s">
        <v>3236</v>
      </c>
      <c r="G592" s="81" t="s">
        <v>3241</v>
      </c>
      <c r="H592" s="82" t="s">
        <v>3242</v>
      </c>
      <c r="I592" s="81" t="s">
        <v>3243</v>
      </c>
      <c r="J592" s="82" t="s">
        <v>3244</v>
      </c>
      <c r="K592" s="83"/>
      <c r="L592" s="84"/>
      <c r="M592" s="83"/>
      <c r="N592" s="84"/>
      <c r="O592" s="83"/>
      <c r="P592" s="84"/>
      <c r="Q592" s="83"/>
      <c r="R592" s="84"/>
      <c r="S592" s="81" t="s">
        <v>2579</v>
      </c>
      <c r="T592" s="82" t="s">
        <v>3245</v>
      </c>
      <c r="U592" s="83"/>
      <c r="V592" s="84"/>
      <c r="W592" s="81" t="s">
        <v>3246</v>
      </c>
      <c r="X592" s="82" t="s">
        <v>3247</v>
      </c>
      <c r="Y592" s="84"/>
      <c r="Z592" s="82" t="s">
        <v>3248</v>
      </c>
      <c r="AA592" s="84"/>
      <c r="AB592" s="84"/>
      <c r="AC592" s="84"/>
      <c r="AD592" s="84"/>
      <c r="AE592" s="84"/>
      <c r="AF592" s="84"/>
      <c r="AG592" s="84"/>
      <c r="AH592" s="81" t="s">
        <v>2084</v>
      </c>
      <c r="AI592" s="81" t="s">
        <v>2084</v>
      </c>
      <c r="AJ592" s="81" t="s">
        <v>3249</v>
      </c>
      <c r="AK592" s="81" t="s">
        <v>3240</v>
      </c>
    </row>
    <row r="593" spans="1:37" s="85" customFormat="1" ht="17.25" customHeight="1" x14ac:dyDescent="0.3">
      <c r="A593" s="81" t="s">
        <v>3250</v>
      </c>
      <c r="B593" s="81" t="s">
        <v>2068</v>
      </c>
      <c r="C593" s="81" t="s">
        <v>3004</v>
      </c>
      <c r="D593" s="82" t="s">
        <v>3005</v>
      </c>
      <c r="E593" s="81" t="s">
        <v>3235</v>
      </c>
      <c r="F593" s="82" t="s">
        <v>3236</v>
      </c>
      <c r="G593" s="81" t="s">
        <v>3241</v>
      </c>
      <c r="H593" s="82" t="s">
        <v>3242</v>
      </c>
      <c r="I593" s="81" t="s">
        <v>3243</v>
      </c>
      <c r="J593" s="82" t="s">
        <v>3244</v>
      </c>
      <c r="K593" s="83"/>
      <c r="L593" s="84"/>
      <c r="M593" s="83"/>
      <c r="N593" s="84"/>
      <c r="O593" s="83"/>
      <c r="P593" s="84"/>
      <c r="Q593" s="83"/>
      <c r="R593" s="84"/>
      <c r="S593" s="81" t="s">
        <v>2579</v>
      </c>
      <c r="T593" s="82" t="s">
        <v>3245</v>
      </c>
      <c r="U593" s="83"/>
      <c r="V593" s="84"/>
      <c r="W593" s="81" t="s">
        <v>3251</v>
      </c>
      <c r="X593" s="82" t="s">
        <v>3252</v>
      </c>
      <c r="Y593" s="84"/>
      <c r="Z593" s="82" t="s">
        <v>3248</v>
      </c>
      <c r="AA593" s="84"/>
      <c r="AB593" s="84"/>
      <c r="AC593" s="84"/>
      <c r="AD593" s="84"/>
      <c r="AE593" s="84"/>
      <c r="AF593" s="84"/>
      <c r="AG593" s="84"/>
      <c r="AH593" s="81" t="s">
        <v>2084</v>
      </c>
      <c r="AI593" s="81" t="s">
        <v>2084</v>
      </c>
      <c r="AJ593" s="81" t="s">
        <v>3249</v>
      </c>
      <c r="AK593" s="81" t="s">
        <v>3250</v>
      </c>
    </row>
    <row r="594" spans="1:37" s="85" customFormat="1" ht="16.899999999999999" customHeight="1" x14ac:dyDescent="0.3">
      <c r="A594" s="81" t="s">
        <v>3253</v>
      </c>
      <c r="B594" s="81" t="s">
        <v>2068</v>
      </c>
      <c r="C594" s="81" t="s">
        <v>3004</v>
      </c>
      <c r="D594" s="82" t="s">
        <v>3005</v>
      </c>
      <c r="E594" s="81" t="s">
        <v>3235</v>
      </c>
      <c r="F594" s="82" t="s">
        <v>3236</v>
      </c>
      <c r="G594" s="81" t="s">
        <v>3241</v>
      </c>
      <c r="H594" s="82" t="s">
        <v>3242</v>
      </c>
      <c r="I594" s="81" t="s">
        <v>3243</v>
      </c>
      <c r="J594" s="82" t="s">
        <v>3244</v>
      </c>
      <c r="K594" s="83"/>
      <c r="L594" s="84"/>
      <c r="M594" s="83"/>
      <c r="N594" s="84"/>
      <c r="O594" s="83"/>
      <c r="P594" s="84"/>
      <c r="Q594" s="83"/>
      <c r="R594" s="84"/>
      <c r="S594" s="81" t="s">
        <v>2579</v>
      </c>
      <c r="T594" s="82" t="s">
        <v>3245</v>
      </c>
      <c r="U594" s="83"/>
      <c r="V594" s="84"/>
      <c r="W594" s="81" t="s">
        <v>3254</v>
      </c>
      <c r="X594" s="82" t="s">
        <v>3255</v>
      </c>
      <c r="Y594" s="84"/>
      <c r="Z594" s="82" t="s">
        <v>3248</v>
      </c>
      <c r="AA594" s="84"/>
      <c r="AB594" s="84"/>
      <c r="AC594" s="84"/>
      <c r="AD594" s="84"/>
      <c r="AE594" s="84"/>
      <c r="AF594" s="84"/>
      <c r="AG594" s="84"/>
      <c r="AH594" s="81" t="s">
        <v>2084</v>
      </c>
      <c r="AI594" s="81" t="s">
        <v>2084</v>
      </c>
      <c r="AJ594" s="81" t="s">
        <v>3249</v>
      </c>
      <c r="AK594" s="81" t="s">
        <v>3253</v>
      </c>
    </row>
    <row r="595" spans="1:37" s="85" customFormat="1" ht="16.899999999999999" customHeight="1" x14ac:dyDescent="0.3">
      <c r="A595" s="80" t="s">
        <v>1562</v>
      </c>
      <c r="B595" s="81" t="s">
        <v>2068</v>
      </c>
      <c r="C595" s="81" t="s">
        <v>3004</v>
      </c>
      <c r="D595" s="82" t="s">
        <v>3005</v>
      </c>
      <c r="E595" s="81" t="s">
        <v>3235</v>
      </c>
      <c r="F595" s="82" t="s">
        <v>3236</v>
      </c>
      <c r="G595" s="81" t="s">
        <v>3241</v>
      </c>
      <c r="H595" s="82" t="s">
        <v>3242</v>
      </c>
      <c r="I595" s="81" t="s">
        <v>3256</v>
      </c>
      <c r="J595" s="82" t="s">
        <v>3257</v>
      </c>
      <c r="K595" s="83"/>
      <c r="L595" s="84"/>
      <c r="M595" s="83"/>
      <c r="N595" s="84"/>
      <c r="O595" s="83"/>
      <c r="P595" s="84"/>
      <c r="Q595" s="83"/>
      <c r="R595" s="84"/>
      <c r="S595" s="81" t="s">
        <v>2579</v>
      </c>
      <c r="T595" s="82" t="s">
        <v>3245</v>
      </c>
      <c r="U595" s="83"/>
      <c r="V595" s="84"/>
      <c r="W595" s="81" t="s">
        <v>3246</v>
      </c>
      <c r="X595" s="82" t="s">
        <v>3247</v>
      </c>
      <c r="Y595" s="84"/>
      <c r="Z595" s="82" t="s">
        <v>3248</v>
      </c>
      <c r="AA595" s="84"/>
      <c r="AB595" s="84"/>
      <c r="AC595" s="84"/>
      <c r="AD595" s="84"/>
      <c r="AE595" s="84"/>
      <c r="AF595" s="84"/>
      <c r="AG595" s="84"/>
      <c r="AH595" s="81" t="s">
        <v>2084</v>
      </c>
      <c r="AI595" s="81" t="s">
        <v>2084</v>
      </c>
      <c r="AJ595" s="81" t="s">
        <v>3249</v>
      </c>
      <c r="AK595" s="81" t="s">
        <v>1562</v>
      </c>
    </row>
    <row r="596" spans="1:37" s="85" customFormat="1" ht="17.25" customHeight="1" x14ac:dyDescent="0.3">
      <c r="A596" s="81" t="s">
        <v>3258</v>
      </c>
      <c r="B596" s="81" t="s">
        <v>2068</v>
      </c>
      <c r="C596" s="81" t="s">
        <v>3004</v>
      </c>
      <c r="D596" s="82" t="s">
        <v>3005</v>
      </c>
      <c r="E596" s="81" t="s">
        <v>3235</v>
      </c>
      <c r="F596" s="82" t="s">
        <v>3236</v>
      </c>
      <c r="G596" s="81" t="s">
        <v>3241</v>
      </c>
      <c r="H596" s="82" t="s">
        <v>3242</v>
      </c>
      <c r="I596" s="81" t="s">
        <v>3256</v>
      </c>
      <c r="J596" s="82" t="s">
        <v>3257</v>
      </c>
      <c r="K596" s="83"/>
      <c r="L596" s="84"/>
      <c r="M596" s="83"/>
      <c r="N596" s="84"/>
      <c r="O596" s="83"/>
      <c r="P596" s="84"/>
      <c r="Q596" s="83"/>
      <c r="R596" s="84"/>
      <c r="S596" s="81" t="s">
        <v>2579</v>
      </c>
      <c r="T596" s="82" t="s">
        <v>3245</v>
      </c>
      <c r="U596" s="83"/>
      <c r="V596" s="84"/>
      <c r="W596" s="81" t="s">
        <v>3251</v>
      </c>
      <c r="X596" s="82" t="s">
        <v>3252</v>
      </c>
      <c r="Y596" s="84"/>
      <c r="Z596" s="82" t="s">
        <v>3248</v>
      </c>
      <c r="AA596" s="84"/>
      <c r="AB596" s="84"/>
      <c r="AC596" s="84"/>
      <c r="AD596" s="84"/>
      <c r="AE596" s="84"/>
      <c r="AF596" s="84"/>
      <c r="AG596" s="84"/>
      <c r="AH596" s="81" t="s">
        <v>2084</v>
      </c>
      <c r="AI596" s="81" t="s">
        <v>2084</v>
      </c>
      <c r="AJ596" s="81" t="s">
        <v>3249</v>
      </c>
      <c r="AK596" s="81" t="s">
        <v>3258</v>
      </c>
    </row>
    <row r="597" spans="1:37" s="85" customFormat="1" ht="17.25" customHeight="1" x14ac:dyDescent="0.3">
      <c r="A597" s="81" t="s">
        <v>3259</v>
      </c>
      <c r="B597" s="81" t="s">
        <v>2068</v>
      </c>
      <c r="C597" s="81" t="s">
        <v>3004</v>
      </c>
      <c r="D597" s="82" t="s">
        <v>3005</v>
      </c>
      <c r="E597" s="81" t="s">
        <v>3235</v>
      </c>
      <c r="F597" s="82" t="s">
        <v>3236</v>
      </c>
      <c r="G597" s="81" t="s">
        <v>3241</v>
      </c>
      <c r="H597" s="82" t="s">
        <v>3242</v>
      </c>
      <c r="I597" s="81" t="s">
        <v>3256</v>
      </c>
      <c r="J597" s="82" t="s">
        <v>3257</v>
      </c>
      <c r="K597" s="83"/>
      <c r="L597" s="84"/>
      <c r="M597" s="83"/>
      <c r="N597" s="84"/>
      <c r="O597" s="83"/>
      <c r="P597" s="84"/>
      <c r="Q597" s="83"/>
      <c r="R597" s="84"/>
      <c r="S597" s="81" t="s">
        <v>2579</v>
      </c>
      <c r="T597" s="82" t="s">
        <v>3245</v>
      </c>
      <c r="U597" s="83"/>
      <c r="V597" s="84"/>
      <c r="W597" s="81" t="s">
        <v>3254</v>
      </c>
      <c r="X597" s="82" t="s">
        <v>3255</v>
      </c>
      <c r="Y597" s="84"/>
      <c r="Z597" s="82" t="s">
        <v>3248</v>
      </c>
      <c r="AA597" s="84"/>
      <c r="AB597" s="84"/>
      <c r="AC597" s="84"/>
      <c r="AD597" s="84"/>
      <c r="AE597" s="84"/>
      <c r="AF597" s="84"/>
      <c r="AG597" s="84"/>
      <c r="AH597" s="81" t="s">
        <v>2084</v>
      </c>
      <c r="AI597" s="81" t="s">
        <v>2084</v>
      </c>
      <c r="AJ597" s="81" t="s">
        <v>3249</v>
      </c>
      <c r="AK597" s="81" t="s">
        <v>3259</v>
      </c>
    </row>
    <row r="598" spans="1:37" s="85" customFormat="1" ht="17.25" customHeight="1" x14ac:dyDescent="0.3">
      <c r="A598" s="81" t="s">
        <v>3260</v>
      </c>
      <c r="B598" s="81" t="s">
        <v>2068</v>
      </c>
      <c r="C598" s="81" t="s">
        <v>3004</v>
      </c>
      <c r="D598" s="82" t="s">
        <v>3005</v>
      </c>
      <c r="E598" s="81" t="s">
        <v>3235</v>
      </c>
      <c r="F598" s="82" t="s">
        <v>3236</v>
      </c>
      <c r="G598" s="81" t="s">
        <v>3261</v>
      </c>
      <c r="H598" s="82" t="s">
        <v>3262</v>
      </c>
      <c r="I598" s="81" t="s">
        <v>3263</v>
      </c>
      <c r="J598" s="82" t="s">
        <v>3264</v>
      </c>
      <c r="K598" s="83"/>
      <c r="L598" s="84"/>
      <c r="M598" s="83"/>
      <c r="N598" s="84"/>
      <c r="O598" s="83"/>
      <c r="P598" s="84"/>
      <c r="Q598" s="81" t="s">
        <v>2097</v>
      </c>
      <c r="R598" s="82" t="s">
        <v>3265</v>
      </c>
      <c r="S598" s="83"/>
      <c r="T598" s="84"/>
      <c r="U598" s="83"/>
      <c r="V598" s="84"/>
      <c r="W598" s="83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1" t="s">
        <v>2146</v>
      </c>
      <c r="AI598" s="81" t="s">
        <v>2146</v>
      </c>
      <c r="AJ598" s="81" t="s">
        <v>3266</v>
      </c>
      <c r="AK598" s="81" t="s">
        <v>3260</v>
      </c>
    </row>
    <row r="599" spans="1:37" s="85" customFormat="1" ht="17.25" customHeight="1" x14ac:dyDescent="0.3">
      <c r="A599" s="81" t="s">
        <v>3267</v>
      </c>
      <c r="B599" s="81" t="s">
        <v>2068</v>
      </c>
      <c r="C599" s="81" t="s">
        <v>3004</v>
      </c>
      <c r="D599" s="82" t="s">
        <v>3005</v>
      </c>
      <c r="E599" s="81" t="s">
        <v>3235</v>
      </c>
      <c r="F599" s="82" t="s">
        <v>3236</v>
      </c>
      <c r="G599" s="81" t="s">
        <v>3261</v>
      </c>
      <c r="H599" s="82" t="s">
        <v>3262</v>
      </c>
      <c r="I599" s="81" t="s">
        <v>3268</v>
      </c>
      <c r="J599" s="82" t="s">
        <v>3269</v>
      </c>
      <c r="K599" s="83"/>
      <c r="L599" s="84"/>
      <c r="M599" s="83"/>
      <c r="N599" s="84"/>
      <c r="O599" s="83"/>
      <c r="P599" s="84"/>
      <c r="Q599" s="81" t="s">
        <v>2097</v>
      </c>
      <c r="R599" s="82" t="s">
        <v>3265</v>
      </c>
      <c r="S599" s="83"/>
      <c r="T599" s="84"/>
      <c r="U599" s="83"/>
      <c r="V599" s="84"/>
      <c r="W599" s="83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1" t="s">
        <v>2146</v>
      </c>
      <c r="AI599" s="81" t="s">
        <v>2146</v>
      </c>
      <c r="AJ599" s="81" t="s">
        <v>3266</v>
      </c>
      <c r="AK599" s="81" t="s">
        <v>3267</v>
      </c>
    </row>
    <row r="600" spans="1:37" s="85" customFormat="1" ht="17.25" customHeight="1" x14ac:dyDescent="0.3">
      <c r="A600" s="81" t="s">
        <v>3270</v>
      </c>
      <c r="B600" s="81" t="s">
        <v>2068</v>
      </c>
      <c r="C600" s="81" t="s">
        <v>3004</v>
      </c>
      <c r="D600" s="82" t="s">
        <v>3005</v>
      </c>
      <c r="E600" s="81" t="s">
        <v>3235</v>
      </c>
      <c r="F600" s="82" t="s">
        <v>3236</v>
      </c>
      <c r="G600" s="81" t="s">
        <v>3271</v>
      </c>
      <c r="H600" s="82" t="s">
        <v>3272</v>
      </c>
      <c r="I600" s="81" t="s">
        <v>3273</v>
      </c>
      <c r="J600" s="82" t="s">
        <v>3274</v>
      </c>
      <c r="K600" s="83"/>
      <c r="L600" s="84"/>
      <c r="M600" s="83"/>
      <c r="N600" s="84"/>
      <c r="O600" s="83"/>
      <c r="P600" s="84"/>
      <c r="Q600" s="83"/>
      <c r="R600" s="84"/>
      <c r="S600" s="83"/>
      <c r="T600" s="84"/>
      <c r="U600" s="83"/>
      <c r="V600" s="84"/>
      <c r="W600" s="81" t="s">
        <v>2579</v>
      </c>
      <c r="X600" s="82" t="s">
        <v>2586</v>
      </c>
      <c r="Y600" s="84"/>
      <c r="Z600" s="82" t="s">
        <v>2144</v>
      </c>
      <c r="AA600" s="84"/>
      <c r="AB600" s="84"/>
      <c r="AC600" s="84"/>
      <c r="AD600" s="84"/>
      <c r="AE600" s="84"/>
      <c r="AF600" s="84"/>
      <c r="AG600" s="84"/>
      <c r="AH600" s="81" t="s">
        <v>2146</v>
      </c>
      <c r="AI600" s="81" t="s">
        <v>2146</v>
      </c>
      <c r="AJ600" s="81" t="s">
        <v>3275</v>
      </c>
      <c r="AK600" s="81" t="s">
        <v>3270</v>
      </c>
    </row>
    <row r="601" spans="1:37" s="85" customFormat="1" ht="17.25" customHeight="1" x14ac:dyDescent="0.3">
      <c r="A601" s="81" t="s">
        <v>3276</v>
      </c>
      <c r="B601" s="81" t="s">
        <v>2068</v>
      </c>
      <c r="C601" s="81" t="s">
        <v>3004</v>
      </c>
      <c r="D601" s="82" t="s">
        <v>3005</v>
      </c>
      <c r="E601" s="81" t="s">
        <v>3235</v>
      </c>
      <c r="F601" s="82" t="s">
        <v>3236</v>
      </c>
      <c r="G601" s="81" t="s">
        <v>3271</v>
      </c>
      <c r="H601" s="82" t="s">
        <v>3272</v>
      </c>
      <c r="I601" s="81" t="s">
        <v>3273</v>
      </c>
      <c r="J601" s="82" t="s">
        <v>3277</v>
      </c>
      <c r="K601" s="83"/>
      <c r="L601" s="84"/>
      <c r="M601" s="83"/>
      <c r="N601" s="84"/>
      <c r="O601" s="83"/>
      <c r="P601" s="84"/>
      <c r="Q601" s="83"/>
      <c r="R601" s="84"/>
      <c r="S601" s="83"/>
      <c r="T601" s="84"/>
      <c r="U601" s="83"/>
      <c r="V601" s="84"/>
      <c r="W601" s="81" t="s">
        <v>2130</v>
      </c>
      <c r="X601" s="82" t="s">
        <v>2589</v>
      </c>
      <c r="Y601" s="84"/>
      <c r="Z601" s="82" t="s">
        <v>2144</v>
      </c>
      <c r="AA601" s="84"/>
      <c r="AB601" s="84"/>
      <c r="AC601" s="84"/>
      <c r="AD601" s="84"/>
      <c r="AE601" s="84"/>
      <c r="AF601" s="84"/>
      <c r="AG601" s="84"/>
      <c r="AH601" s="81" t="s">
        <v>2146</v>
      </c>
      <c r="AI601" s="81" t="s">
        <v>2146</v>
      </c>
      <c r="AJ601" s="81" t="s">
        <v>3275</v>
      </c>
      <c r="AK601" s="81" t="s">
        <v>3276</v>
      </c>
    </row>
    <row r="602" spans="1:37" s="85" customFormat="1" ht="17.25" customHeight="1" x14ac:dyDescent="0.3">
      <c r="A602" s="81" t="s">
        <v>3278</v>
      </c>
      <c r="B602" s="81" t="s">
        <v>2068</v>
      </c>
      <c r="C602" s="81" t="s">
        <v>3004</v>
      </c>
      <c r="D602" s="82" t="s">
        <v>3005</v>
      </c>
      <c r="E602" s="81" t="s">
        <v>3235</v>
      </c>
      <c r="F602" s="82" t="s">
        <v>3236</v>
      </c>
      <c r="G602" s="81" t="s">
        <v>3271</v>
      </c>
      <c r="H602" s="82" t="s">
        <v>3272</v>
      </c>
      <c r="I602" s="81" t="s">
        <v>3273</v>
      </c>
      <c r="J602" s="82" t="s">
        <v>3277</v>
      </c>
      <c r="K602" s="83"/>
      <c r="L602" s="84"/>
      <c r="M602" s="83"/>
      <c r="N602" s="84"/>
      <c r="O602" s="83"/>
      <c r="P602" s="84"/>
      <c r="Q602" s="83"/>
      <c r="R602" s="84"/>
      <c r="S602" s="83"/>
      <c r="T602" s="84"/>
      <c r="U602" s="83"/>
      <c r="V602" s="84"/>
      <c r="W602" s="81" t="s">
        <v>2138</v>
      </c>
      <c r="X602" s="82" t="s">
        <v>2591</v>
      </c>
      <c r="Y602" s="84"/>
      <c r="Z602" s="82" t="s">
        <v>2144</v>
      </c>
      <c r="AA602" s="84"/>
      <c r="AB602" s="84"/>
      <c r="AC602" s="84"/>
      <c r="AD602" s="84"/>
      <c r="AE602" s="84"/>
      <c r="AF602" s="84"/>
      <c r="AG602" s="84"/>
      <c r="AH602" s="81" t="s">
        <v>2146</v>
      </c>
      <c r="AI602" s="81" t="s">
        <v>2146</v>
      </c>
      <c r="AJ602" s="81" t="s">
        <v>3275</v>
      </c>
      <c r="AK602" s="81" t="s">
        <v>3278</v>
      </c>
    </row>
    <row r="603" spans="1:37" s="85" customFormat="1" ht="17.25" customHeight="1" x14ac:dyDescent="0.3">
      <c r="A603" s="80" t="s">
        <v>1569</v>
      </c>
      <c r="B603" s="81" t="s">
        <v>2068</v>
      </c>
      <c r="C603" s="81" t="s">
        <v>3004</v>
      </c>
      <c r="D603" s="82" t="s">
        <v>3005</v>
      </c>
      <c r="E603" s="81" t="s">
        <v>3235</v>
      </c>
      <c r="F603" s="82" t="s">
        <v>3236</v>
      </c>
      <c r="G603" s="81" t="s">
        <v>3271</v>
      </c>
      <c r="H603" s="82" t="s">
        <v>3272</v>
      </c>
      <c r="I603" s="81" t="s">
        <v>3273</v>
      </c>
      <c r="J603" s="82" t="s">
        <v>3277</v>
      </c>
      <c r="K603" s="83"/>
      <c r="L603" s="84"/>
      <c r="M603" s="83"/>
      <c r="N603" s="84"/>
      <c r="O603" s="83"/>
      <c r="P603" s="84"/>
      <c r="Q603" s="83"/>
      <c r="R603" s="84"/>
      <c r="S603" s="83"/>
      <c r="T603" s="84"/>
      <c r="U603" s="83"/>
      <c r="V603" s="84"/>
      <c r="W603" s="81" t="s">
        <v>2202</v>
      </c>
      <c r="X603" s="82" t="s">
        <v>2593</v>
      </c>
      <c r="Y603" s="84"/>
      <c r="Z603" s="82" t="s">
        <v>2144</v>
      </c>
      <c r="AA603" s="84"/>
      <c r="AB603" s="84"/>
      <c r="AC603" s="84"/>
      <c r="AD603" s="84"/>
      <c r="AE603" s="84"/>
      <c r="AF603" s="84"/>
      <c r="AG603" s="84"/>
      <c r="AH603" s="81" t="s">
        <v>2146</v>
      </c>
      <c r="AI603" s="81" t="s">
        <v>2146</v>
      </c>
      <c r="AJ603" s="81" t="s">
        <v>3275</v>
      </c>
      <c r="AK603" s="81" t="s">
        <v>1569</v>
      </c>
    </row>
    <row r="604" spans="1:37" s="85" customFormat="1" ht="17.25" customHeight="1" x14ac:dyDescent="0.3">
      <c r="A604" s="80" t="s">
        <v>1573</v>
      </c>
      <c r="B604" s="81" t="s">
        <v>2068</v>
      </c>
      <c r="C604" s="81" t="s">
        <v>3004</v>
      </c>
      <c r="D604" s="82" t="s">
        <v>3005</v>
      </c>
      <c r="E604" s="81" t="s">
        <v>3235</v>
      </c>
      <c r="F604" s="82" t="s">
        <v>3236</v>
      </c>
      <c r="G604" s="81" t="s">
        <v>3279</v>
      </c>
      <c r="H604" s="82" t="s">
        <v>1572</v>
      </c>
      <c r="I604" s="83"/>
      <c r="J604" s="84"/>
      <c r="K604" s="83"/>
      <c r="L604" s="84"/>
      <c r="M604" s="83"/>
      <c r="N604" s="84"/>
      <c r="O604" s="83"/>
      <c r="P604" s="84"/>
      <c r="Q604" s="83"/>
      <c r="R604" s="84"/>
      <c r="S604" s="83"/>
      <c r="T604" s="84"/>
      <c r="U604" s="83"/>
      <c r="V604" s="84"/>
      <c r="W604" s="83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1" t="s">
        <v>2084</v>
      </c>
      <c r="AI604" s="81" t="s">
        <v>2084</v>
      </c>
      <c r="AJ604" s="81" t="s">
        <v>3280</v>
      </c>
      <c r="AK604" s="81" t="s">
        <v>1573</v>
      </c>
    </row>
    <row r="605" spans="1:37" s="85" customFormat="1" ht="17.25" customHeight="1" x14ac:dyDescent="0.3">
      <c r="A605" s="81" t="s">
        <v>3281</v>
      </c>
      <c r="B605" s="81" t="s">
        <v>2068</v>
      </c>
      <c r="C605" s="81" t="s">
        <v>3004</v>
      </c>
      <c r="D605" s="82" t="s">
        <v>3005</v>
      </c>
      <c r="E605" s="81" t="s">
        <v>3235</v>
      </c>
      <c r="F605" s="82" t="s">
        <v>3236</v>
      </c>
      <c r="G605" s="81" t="s">
        <v>3282</v>
      </c>
      <c r="H605" s="82" t="s">
        <v>3283</v>
      </c>
      <c r="I605" s="83"/>
      <c r="J605" s="84"/>
      <c r="K605" s="83"/>
      <c r="L605" s="84"/>
      <c r="M605" s="83"/>
      <c r="N605" s="84"/>
      <c r="O605" s="83"/>
      <c r="P605" s="84"/>
      <c r="Q605" s="83"/>
      <c r="R605" s="84"/>
      <c r="S605" s="81" t="s">
        <v>2597</v>
      </c>
      <c r="T605" s="82" t="s">
        <v>3284</v>
      </c>
      <c r="U605" s="83"/>
      <c r="V605" s="84"/>
      <c r="W605" s="81" t="s">
        <v>2514</v>
      </c>
      <c r="X605" s="82" t="s">
        <v>3285</v>
      </c>
      <c r="Y605" s="84"/>
      <c r="Z605" s="82" t="s">
        <v>2144</v>
      </c>
      <c r="AA605" s="84"/>
      <c r="AB605" s="84"/>
      <c r="AC605" s="84"/>
      <c r="AD605" s="84"/>
      <c r="AE605" s="84"/>
      <c r="AF605" s="84"/>
      <c r="AG605" s="84"/>
      <c r="AH605" s="81" t="s">
        <v>2146</v>
      </c>
      <c r="AI605" s="81" t="s">
        <v>2146</v>
      </c>
      <c r="AJ605" s="81" t="s">
        <v>3286</v>
      </c>
      <c r="AK605" s="81" t="s">
        <v>3281</v>
      </c>
    </row>
    <row r="606" spans="1:37" s="85" customFormat="1" ht="17.25" customHeight="1" x14ac:dyDescent="0.3">
      <c r="A606" s="81" t="s">
        <v>3287</v>
      </c>
      <c r="B606" s="81" t="s">
        <v>2068</v>
      </c>
      <c r="C606" s="81" t="s">
        <v>3004</v>
      </c>
      <c r="D606" s="82" t="s">
        <v>3005</v>
      </c>
      <c r="E606" s="81" t="s">
        <v>3235</v>
      </c>
      <c r="F606" s="82" t="s">
        <v>3236</v>
      </c>
      <c r="G606" s="81" t="s">
        <v>3282</v>
      </c>
      <c r="H606" s="82" t="s">
        <v>104</v>
      </c>
      <c r="I606" s="83"/>
      <c r="J606" s="84"/>
      <c r="K606" s="83"/>
      <c r="L606" s="84"/>
      <c r="M606" s="83"/>
      <c r="N606" s="84"/>
      <c r="O606" s="83"/>
      <c r="P606" s="84"/>
      <c r="Q606" s="83"/>
      <c r="R606" s="84"/>
      <c r="S606" s="81" t="s">
        <v>2597</v>
      </c>
      <c r="T606" s="82" t="s">
        <v>3284</v>
      </c>
      <c r="U606" s="83"/>
      <c r="V606" s="84"/>
      <c r="W606" s="81" t="s">
        <v>2571</v>
      </c>
      <c r="X606" s="82" t="s">
        <v>3288</v>
      </c>
      <c r="Y606" s="84"/>
      <c r="Z606" s="82" t="s">
        <v>2144</v>
      </c>
      <c r="AA606" s="84"/>
      <c r="AB606" s="84"/>
      <c r="AC606" s="84"/>
      <c r="AD606" s="84"/>
      <c r="AE606" s="84"/>
      <c r="AF606" s="84"/>
      <c r="AG606" s="84"/>
      <c r="AH606" s="81" t="s">
        <v>2146</v>
      </c>
      <c r="AI606" s="81" t="s">
        <v>2146</v>
      </c>
      <c r="AJ606" s="81" t="s">
        <v>3286</v>
      </c>
      <c r="AK606" s="81" t="s">
        <v>3287</v>
      </c>
    </row>
    <row r="607" spans="1:37" s="85" customFormat="1" ht="17.25" customHeight="1" x14ac:dyDescent="0.3">
      <c r="A607" s="81" t="s">
        <v>3289</v>
      </c>
      <c r="B607" s="81" t="s">
        <v>2068</v>
      </c>
      <c r="C607" s="81" t="s">
        <v>3004</v>
      </c>
      <c r="D607" s="82" t="s">
        <v>3005</v>
      </c>
      <c r="E607" s="81" t="s">
        <v>3235</v>
      </c>
      <c r="F607" s="82" t="s">
        <v>3236</v>
      </c>
      <c r="G607" s="81" t="s">
        <v>3282</v>
      </c>
      <c r="H607" s="82" t="s">
        <v>104</v>
      </c>
      <c r="I607" s="83"/>
      <c r="J607" s="84"/>
      <c r="K607" s="83"/>
      <c r="L607" s="84"/>
      <c r="M607" s="83"/>
      <c r="N607" s="84"/>
      <c r="O607" s="83"/>
      <c r="P607" s="84"/>
      <c r="Q607" s="83"/>
      <c r="R607" s="84"/>
      <c r="S607" s="81" t="s">
        <v>2597</v>
      </c>
      <c r="T607" s="82" t="s">
        <v>3284</v>
      </c>
      <c r="U607" s="83"/>
      <c r="V607" s="84"/>
      <c r="W607" s="81" t="s">
        <v>2576</v>
      </c>
      <c r="X607" s="82" t="s">
        <v>3290</v>
      </c>
      <c r="Y607" s="84"/>
      <c r="Z607" s="82" t="s">
        <v>2144</v>
      </c>
      <c r="AA607" s="84"/>
      <c r="AB607" s="84"/>
      <c r="AC607" s="84"/>
      <c r="AD607" s="84"/>
      <c r="AE607" s="84"/>
      <c r="AF607" s="84"/>
      <c r="AG607" s="84"/>
      <c r="AH607" s="81" t="s">
        <v>2146</v>
      </c>
      <c r="AI607" s="81" t="s">
        <v>2146</v>
      </c>
      <c r="AJ607" s="81" t="s">
        <v>3286</v>
      </c>
      <c r="AK607" s="81" t="s">
        <v>3289</v>
      </c>
    </row>
    <row r="608" spans="1:37" s="85" customFormat="1" ht="17.25" customHeight="1" x14ac:dyDescent="0.3">
      <c r="A608" s="81" t="s">
        <v>3291</v>
      </c>
      <c r="B608" s="81" t="s">
        <v>2068</v>
      </c>
      <c r="C608" s="81" t="s">
        <v>3004</v>
      </c>
      <c r="D608" s="82" t="s">
        <v>3005</v>
      </c>
      <c r="E608" s="81" t="s">
        <v>3235</v>
      </c>
      <c r="F608" s="82" t="s">
        <v>3236</v>
      </c>
      <c r="G608" s="81" t="s">
        <v>3292</v>
      </c>
      <c r="H608" s="82" t="s">
        <v>3293</v>
      </c>
      <c r="I608" s="83"/>
      <c r="J608" s="84"/>
      <c r="K608" s="83"/>
      <c r="L608" s="84"/>
      <c r="M608" s="83"/>
      <c r="N608" s="84"/>
      <c r="O608" s="83"/>
      <c r="P608" s="84"/>
      <c r="Q608" s="83"/>
      <c r="R608" s="84"/>
      <c r="S608" s="83"/>
      <c r="T608" s="84"/>
      <c r="U608" s="83"/>
      <c r="V608" s="84"/>
      <c r="W608" s="83"/>
      <c r="X608" s="84"/>
      <c r="Y608" s="84"/>
      <c r="Z608" s="82" t="s">
        <v>3294</v>
      </c>
      <c r="AA608" s="84"/>
      <c r="AB608" s="84"/>
      <c r="AC608" s="84"/>
      <c r="AD608" s="84"/>
      <c r="AE608" s="84"/>
      <c r="AF608" s="84"/>
      <c r="AG608" s="84"/>
      <c r="AH608" s="81" t="s">
        <v>2146</v>
      </c>
      <c r="AI608" s="81" t="s">
        <v>2146</v>
      </c>
      <c r="AJ608" s="81" t="s">
        <v>3295</v>
      </c>
      <c r="AK608" s="81" t="s">
        <v>3291</v>
      </c>
    </row>
    <row r="609" spans="1:37" s="85" customFormat="1" ht="17.25" customHeight="1" x14ac:dyDescent="0.3">
      <c r="A609" s="81" t="s">
        <v>3296</v>
      </c>
      <c r="B609" s="81" t="s">
        <v>2068</v>
      </c>
      <c r="C609" s="81" t="s">
        <v>3004</v>
      </c>
      <c r="D609" s="82" t="s">
        <v>3005</v>
      </c>
      <c r="E609" s="81" t="s">
        <v>3235</v>
      </c>
      <c r="F609" s="82" t="s">
        <v>3236</v>
      </c>
      <c r="G609" s="81" t="s">
        <v>3297</v>
      </c>
      <c r="H609" s="82" t="s">
        <v>3298</v>
      </c>
      <c r="I609" s="83"/>
      <c r="J609" s="84"/>
      <c r="K609" s="83"/>
      <c r="L609" s="84"/>
      <c r="M609" s="83"/>
      <c r="N609" s="84"/>
      <c r="O609" s="83"/>
      <c r="P609" s="84"/>
      <c r="Q609" s="83"/>
      <c r="R609" s="84"/>
      <c r="S609" s="83"/>
      <c r="T609" s="84"/>
      <c r="U609" s="83"/>
      <c r="V609" s="84"/>
      <c r="W609" s="83"/>
      <c r="X609" s="84"/>
      <c r="Y609" s="84"/>
      <c r="Z609" s="82" t="s">
        <v>3294</v>
      </c>
      <c r="AA609" s="84"/>
      <c r="AB609" s="84"/>
      <c r="AC609" s="84"/>
      <c r="AD609" s="84"/>
      <c r="AE609" s="84"/>
      <c r="AF609" s="84"/>
      <c r="AG609" s="84"/>
      <c r="AH609" s="81" t="s">
        <v>2146</v>
      </c>
      <c r="AI609" s="81" t="s">
        <v>2146</v>
      </c>
      <c r="AJ609" s="81" t="s">
        <v>3299</v>
      </c>
      <c r="AK609" s="81" t="s">
        <v>3296</v>
      </c>
    </row>
    <row r="610" spans="1:37" s="85" customFormat="1" ht="17.25" customHeight="1" x14ac:dyDescent="0.3">
      <c r="A610" s="81" t="s">
        <v>3300</v>
      </c>
      <c r="B610" s="81" t="s">
        <v>2068</v>
      </c>
      <c r="C610" s="81" t="s">
        <v>3004</v>
      </c>
      <c r="D610" s="82" t="s">
        <v>3005</v>
      </c>
      <c r="E610" s="81" t="s">
        <v>3235</v>
      </c>
      <c r="F610" s="82" t="s">
        <v>3236</v>
      </c>
      <c r="G610" s="81" t="s">
        <v>3301</v>
      </c>
      <c r="H610" s="82" t="s">
        <v>3302</v>
      </c>
      <c r="I610" s="83"/>
      <c r="J610" s="84"/>
      <c r="K610" s="83"/>
      <c r="L610" s="84"/>
      <c r="M610" s="83"/>
      <c r="N610" s="84"/>
      <c r="O610" s="83"/>
      <c r="P610" s="84"/>
      <c r="Q610" s="83"/>
      <c r="R610" s="84"/>
      <c r="S610" s="83"/>
      <c r="T610" s="84"/>
      <c r="U610" s="83"/>
      <c r="V610" s="84"/>
      <c r="W610" s="83"/>
      <c r="X610" s="84"/>
      <c r="Y610" s="84"/>
      <c r="Z610" s="82" t="s">
        <v>2144</v>
      </c>
      <c r="AA610" s="84"/>
      <c r="AB610" s="84"/>
      <c r="AC610" s="84"/>
      <c r="AD610" s="84"/>
      <c r="AE610" s="84"/>
      <c r="AF610" s="84"/>
      <c r="AG610" s="84"/>
      <c r="AH610" s="81" t="s">
        <v>2146</v>
      </c>
      <c r="AI610" s="81" t="s">
        <v>2146</v>
      </c>
      <c r="AJ610" s="81" t="s">
        <v>3303</v>
      </c>
      <c r="AK610" s="81" t="s">
        <v>3300</v>
      </c>
    </row>
    <row r="611" spans="1:37" s="85" customFormat="1" ht="17.25" customHeight="1" x14ac:dyDescent="0.3">
      <c r="A611" s="81" t="s">
        <v>3304</v>
      </c>
      <c r="B611" s="81" t="s">
        <v>2068</v>
      </c>
      <c r="C611" s="81" t="s">
        <v>3004</v>
      </c>
      <c r="D611" s="82" t="s">
        <v>3005</v>
      </c>
      <c r="E611" s="81" t="s">
        <v>3235</v>
      </c>
      <c r="F611" s="82" t="s">
        <v>3236</v>
      </c>
      <c r="G611" s="81" t="s">
        <v>3305</v>
      </c>
      <c r="H611" s="82" t="s">
        <v>3306</v>
      </c>
      <c r="I611" s="81" t="s">
        <v>3307</v>
      </c>
      <c r="J611" s="82" t="s">
        <v>3308</v>
      </c>
      <c r="K611" s="83"/>
      <c r="L611" s="84"/>
      <c r="M611" s="83"/>
      <c r="N611" s="84"/>
      <c r="O611" s="83"/>
      <c r="P611" s="84"/>
      <c r="Q611" s="83"/>
      <c r="R611" s="84"/>
      <c r="S611" s="81" t="s">
        <v>2605</v>
      </c>
      <c r="T611" s="82" t="s">
        <v>3309</v>
      </c>
      <c r="U611" s="83"/>
      <c r="V611" s="84"/>
      <c r="W611" s="83"/>
      <c r="X611" s="84"/>
      <c r="Y611" s="84"/>
      <c r="Z611" s="82" t="s">
        <v>2144</v>
      </c>
      <c r="AA611" s="84"/>
      <c r="AB611" s="84"/>
      <c r="AC611" s="84"/>
      <c r="AD611" s="84"/>
      <c r="AE611" s="84"/>
      <c r="AF611" s="84"/>
      <c r="AG611" s="84"/>
      <c r="AH611" s="81" t="s">
        <v>2146</v>
      </c>
      <c r="AI611" s="81" t="s">
        <v>2146</v>
      </c>
      <c r="AJ611" s="81" t="s">
        <v>3310</v>
      </c>
      <c r="AK611" s="81" t="s">
        <v>3304</v>
      </c>
    </row>
    <row r="612" spans="1:37" s="85" customFormat="1" ht="17.25" customHeight="1" x14ac:dyDescent="0.3">
      <c r="A612" s="81" t="s">
        <v>3311</v>
      </c>
      <c r="B612" s="81" t="s">
        <v>2068</v>
      </c>
      <c r="C612" s="81" t="s">
        <v>3004</v>
      </c>
      <c r="D612" s="82" t="s">
        <v>3005</v>
      </c>
      <c r="E612" s="81" t="s">
        <v>3235</v>
      </c>
      <c r="F612" s="82" t="s">
        <v>3236</v>
      </c>
      <c r="G612" s="81" t="s">
        <v>3312</v>
      </c>
      <c r="H612" s="82" t="s">
        <v>3313</v>
      </c>
      <c r="I612" s="83"/>
      <c r="J612" s="84"/>
      <c r="K612" s="83"/>
      <c r="L612" s="84"/>
      <c r="M612" s="83"/>
      <c r="N612" s="84"/>
      <c r="O612" s="83"/>
      <c r="P612" s="84"/>
      <c r="Q612" s="83"/>
      <c r="R612" s="84"/>
      <c r="S612" s="81" t="s">
        <v>2605</v>
      </c>
      <c r="T612" s="82" t="s">
        <v>3309</v>
      </c>
      <c r="U612" s="83"/>
      <c r="V612" s="84"/>
      <c r="W612" s="83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1" t="s">
        <v>2146</v>
      </c>
      <c r="AI612" s="81" t="s">
        <v>2146</v>
      </c>
      <c r="AJ612" s="81" t="s">
        <v>3314</v>
      </c>
      <c r="AK612" s="81" t="s">
        <v>3311</v>
      </c>
    </row>
    <row r="613" spans="1:37" s="85" customFormat="1" ht="17.25" customHeight="1" x14ac:dyDescent="0.3">
      <c r="A613" s="81" t="s">
        <v>3315</v>
      </c>
      <c r="B613" s="81" t="s">
        <v>2068</v>
      </c>
      <c r="C613" s="81" t="s">
        <v>3004</v>
      </c>
      <c r="D613" s="82" t="s">
        <v>3005</v>
      </c>
      <c r="E613" s="81" t="s">
        <v>3235</v>
      </c>
      <c r="F613" s="82" t="s">
        <v>3236</v>
      </c>
      <c r="G613" s="81" t="s">
        <v>3316</v>
      </c>
      <c r="H613" s="82" t="s">
        <v>3317</v>
      </c>
      <c r="I613" s="81" t="s">
        <v>3246</v>
      </c>
      <c r="J613" s="82" t="s">
        <v>3318</v>
      </c>
      <c r="K613" s="83"/>
      <c r="L613" s="84"/>
      <c r="M613" s="83"/>
      <c r="N613" s="84"/>
      <c r="O613" s="83"/>
      <c r="P613" s="84"/>
      <c r="Q613" s="83"/>
      <c r="R613" s="84"/>
      <c r="S613" s="81" t="s">
        <v>2608</v>
      </c>
      <c r="T613" s="82" t="s">
        <v>3319</v>
      </c>
      <c r="U613" s="83"/>
      <c r="V613" s="84"/>
      <c r="W613" s="83"/>
      <c r="X613" s="84"/>
      <c r="Y613" s="84"/>
      <c r="Z613" s="82" t="s">
        <v>2144</v>
      </c>
      <c r="AA613" s="84"/>
      <c r="AB613" s="84"/>
      <c r="AC613" s="84"/>
      <c r="AD613" s="84"/>
      <c r="AE613" s="84"/>
      <c r="AF613" s="84"/>
      <c r="AG613" s="84"/>
      <c r="AH613" s="81" t="s">
        <v>2146</v>
      </c>
      <c r="AI613" s="81" t="s">
        <v>2146</v>
      </c>
      <c r="AJ613" s="81" t="s">
        <v>3320</v>
      </c>
      <c r="AK613" s="81" t="s">
        <v>3315</v>
      </c>
    </row>
    <row r="614" spans="1:37" s="85" customFormat="1" ht="17.25" customHeight="1" x14ac:dyDescent="0.3">
      <c r="A614" s="81" t="s">
        <v>3321</v>
      </c>
      <c r="B614" s="81" t="s">
        <v>2068</v>
      </c>
      <c r="C614" s="81" t="s">
        <v>3004</v>
      </c>
      <c r="D614" s="82" t="s">
        <v>3005</v>
      </c>
      <c r="E614" s="81" t="s">
        <v>3235</v>
      </c>
      <c r="F614" s="82" t="s">
        <v>3236</v>
      </c>
      <c r="G614" s="81" t="s">
        <v>3316</v>
      </c>
      <c r="H614" s="82" t="s">
        <v>3317</v>
      </c>
      <c r="I614" s="81" t="s">
        <v>3251</v>
      </c>
      <c r="J614" s="82" t="s">
        <v>3322</v>
      </c>
      <c r="K614" s="83"/>
      <c r="L614" s="84"/>
      <c r="M614" s="83"/>
      <c r="N614" s="84"/>
      <c r="O614" s="83"/>
      <c r="P614" s="84"/>
      <c r="Q614" s="83"/>
      <c r="R614" s="84"/>
      <c r="S614" s="81" t="s">
        <v>2608</v>
      </c>
      <c r="T614" s="82" t="s">
        <v>3319</v>
      </c>
      <c r="U614" s="83"/>
      <c r="V614" s="84"/>
      <c r="W614" s="83"/>
      <c r="X614" s="84"/>
      <c r="Y614" s="84"/>
      <c r="Z614" s="82" t="s">
        <v>2144</v>
      </c>
      <c r="AA614" s="84"/>
      <c r="AB614" s="84"/>
      <c r="AC614" s="84"/>
      <c r="AD614" s="84"/>
      <c r="AE614" s="84"/>
      <c r="AF614" s="84"/>
      <c r="AG614" s="84"/>
      <c r="AH614" s="81" t="s">
        <v>2146</v>
      </c>
      <c r="AI614" s="81" t="s">
        <v>2146</v>
      </c>
      <c r="AJ614" s="81" t="s">
        <v>3320</v>
      </c>
      <c r="AK614" s="81" t="s">
        <v>3321</v>
      </c>
    </row>
    <row r="615" spans="1:37" s="85" customFormat="1" ht="17.25" customHeight="1" x14ac:dyDescent="0.3">
      <c r="A615" s="81" t="s">
        <v>3323</v>
      </c>
      <c r="B615" s="81" t="s">
        <v>2068</v>
      </c>
      <c r="C615" s="81" t="s">
        <v>3004</v>
      </c>
      <c r="D615" s="82" t="s">
        <v>3005</v>
      </c>
      <c r="E615" s="81" t="s">
        <v>3235</v>
      </c>
      <c r="F615" s="82" t="s">
        <v>3236</v>
      </c>
      <c r="G615" s="81" t="s">
        <v>3316</v>
      </c>
      <c r="H615" s="82" t="s">
        <v>3317</v>
      </c>
      <c r="I615" s="81" t="s">
        <v>3254</v>
      </c>
      <c r="J615" s="82" t="s">
        <v>3324</v>
      </c>
      <c r="K615" s="83"/>
      <c r="L615" s="84"/>
      <c r="M615" s="83"/>
      <c r="N615" s="84"/>
      <c r="O615" s="83"/>
      <c r="P615" s="84"/>
      <c r="Q615" s="83"/>
      <c r="R615" s="84"/>
      <c r="S615" s="81" t="s">
        <v>2608</v>
      </c>
      <c r="T615" s="82" t="s">
        <v>3319</v>
      </c>
      <c r="U615" s="83"/>
      <c r="V615" s="84"/>
      <c r="W615" s="83"/>
      <c r="X615" s="84"/>
      <c r="Y615" s="84"/>
      <c r="Z615" s="82" t="s">
        <v>2144</v>
      </c>
      <c r="AA615" s="84"/>
      <c r="AB615" s="84"/>
      <c r="AC615" s="84"/>
      <c r="AD615" s="84"/>
      <c r="AE615" s="84"/>
      <c r="AF615" s="84"/>
      <c r="AG615" s="84"/>
      <c r="AH615" s="81" t="s">
        <v>2146</v>
      </c>
      <c r="AI615" s="81" t="s">
        <v>2146</v>
      </c>
      <c r="AJ615" s="81" t="s">
        <v>3320</v>
      </c>
      <c r="AK615" s="81" t="s">
        <v>3323</v>
      </c>
    </row>
    <row r="616" spans="1:37" s="85" customFormat="1" ht="17.25" customHeight="1" x14ac:dyDescent="0.3">
      <c r="A616" s="81" t="s">
        <v>3325</v>
      </c>
      <c r="B616" s="81" t="s">
        <v>2068</v>
      </c>
      <c r="C616" s="81" t="s">
        <v>3004</v>
      </c>
      <c r="D616" s="82" t="s">
        <v>3005</v>
      </c>
      <c r="E616" s="81" t="s">
        <v>3235</v>
      </c>
      <c r="F616" s="82" t="s">
        <v>3236</v>
      </c>
      <c r="G616" s="81" t="s">
        <v>3326</v>
      </c>
      <c r="H616" s="82" t="s">
        <v>3327</v>
      </c>
      <c r="I616" s="81" t="s">
        <v>3130</v>
      </c>
      <c r="J616" s="82" t="s">
        <v>3328</v>
      </c>
      <c r="K616" s="83"/>
      <c r="L616" s="84"/>
      <c r="M616" s="83"/>
      <c r="N616" s="84"/>
      <c r="O616" s="83"/>
      <c r="P616" s="84"/>
      <c r="Q616" s="83"/>
      <c r="R616" s="84"/>
      <c r="S616" s="81" t="s">
        <v>2608</v>
      </c>
      <c r="T616" s="82" t="s">
        <v>3319</v>
      </c>
      <c r="U616" s="83"/>
      <c r="V616" s="84"/>
      <c r="W616" s="83"/>
      <c r="X616" s="84"/>
      <c r="Y616" s="84"/>
      <c r="Z616" s="82" t="s">
        <v>2144</v>
      </c>
      <c r="AA616" s="84"/>
      <c r="AB616" s="84"/>
      <c r="AC616" s="84"/>
      <c r="AD616" s="84"/>
      <c r="AE616" s="84"/>
      <c r="AF616" s="84"/>
      <c r="AG616" s="84"/>
      <c r="AH616" s="81" t="s">
        <v>2146</v>
      </c>
      <c r="AI616" s="81" t="s">
        <v>2146</v>
      </c>
      <c r="AJ616" s="81" t="s">
        <v>3329</v>
      </c>
      <c r="AK616" s="81" t="s">
        <v>3325</v>
      </c>
    </row>
    <row r="617" spans="1:37" s="85" customFormat="1" ht="17.25" customHeight="1" x14ac:dyDescent="0.3">
      <c r="A617" s="81" t="s">
        <v>3330</v>
      </c>
      <c r="B617" s="81" t="s">
        <v>2068</v>
      </c>
      <c r="C617" s="81" t="s">
        <v>3004</v>
      </c>
      <c r="D617" s="82" t="s">
        <v>3005</v>
      </c>
      <c r="E617" s="81" t="s">
        <v>3235</v>
      </c>
      <c r="F617" s="82" t="s">
        <v>3236</v>
      </c>
      <c r="G617" s="81" t="s">
        <v>3326</v>
      </c>
      <c r="H617" s="82" t="s">
        <v>3327</v>
      </c>
      <c r="I617" s="81" t="s">
        <v>3331</v>
      </c>
      <c r="J617" s="82" t="s">
        <v>3332</v>
      </c>
      <c r="K617" s="83"/>
      <c r="L617" s="84"/>
      <c r="M617" s="83"/>
      <c r="N617" s="84"/>
      <c r="O617" s="83"/>
      <c r="P617" s="84"/>
      <c r="Q617" s="83"/>
      <c r="R617" s="84"/>
      <c r="S617" s="81" t="s">
        <v>2608</v>
      </c>
      <c r="T617" s="82" t="s">
        <v>3319</v>
      </c>
      <c r="U617" s="83"/>
      <c r="V617" s="84"/>
      <c r="W617" s="83"/>
      <c r="X617" s="84"/>
      <c r="Y617" s="84"/>
      <c r="Z617" s="82" t="s">
        <v>2144</v>
      </c>
      <c r="AA617" s="84"/>
      <c r="AB617" s="84"/>
      <c r="AC617" s="84"/>
      <c r="AD617" s="84"/>
      <c r="AE617" s="84"/>
      <c r="AF617" s="84"/>
      <c r="AG617" s="84"/>
      <c r="AH617" s="81" t="s">
        <v>2146</v>
      </c>
      <c r="AI617" s="81" t="s">
        <v>2146</v>
      </c>
      <c r="AJ617" s="81" t="s">
        <v>3329</v>
      </c>
      <c r="AK617" s="81" t="s">
        <v>3330</v>
      </c>
    </row>
    <row r="618" spans="1:37" s="85" customFormat="1" ht="17.25" customHeight="1" x14ac:dyDescent="0.3">
      <c r="A618" s="81" t="s">
        <v>3333</v>
      </c>
      <c r="B618" s="81" t="s">
        <v>2068</v>
      </c>
      <c r="C618" s="81" t="s">
        <v>3004</v>
      </c>
      <c r="D618" s="82" t="s">
        <v>3005</v>
      </c>
      <c r="E618" s="81" t="s">
        <v>3235</v>
      </c>
      <c r="F618" s="82" t="s">
        <v>3236</v>
      </c>
      <c r="G618" s="81" t="s">
        <v>3326</v>
      </c>
      <c r="H618" s="82" t="s">
        <v>3327</v>
      </c>
      <c r="I618" s="81" t="s">
        <v>3334</v>
      </c>
      <c r="J618" s="82" t="s">
        <v>3335</v>
      </c>
      <c r="K618" s="83"/>
      <c r="L618" s="84"/>
      <c r="M618" s="83"/>
      <c r="N618" s="84"/>
      <c r="O618" s="83"/>
      <c r="P618" s="84"/>
      <c r="Q618" s="83"/>
      <c r="R618" s="84"/>
      <c r="S618" s="81" t="s">
        <v>2608</v>
      </c>
      <c r="T618" s="82" t="s">
        <v>3319</v>
      </c>
      <c r="U618" s="83"/>
      <c r="V618" s="84"/>
      <c r="W618" s="83"/>
      <c r="X618" s="84"/>
      <c r="Y618" s="84"/>
      <c r="Z618" s="82" t="s">
        <v>2144</v>
      </c>
      <c r="AA618" s="84"/>
      <c r="AB618" s="84"/>
      <c r="AC618" s="84"/>
      <c r="AD618" s="84"/>
      <c r="AE618" s="84"/>
      <c r="AF618" s="84"/>
      <c r="AG618" s="84"/>
      <c r="AH618" s="81" t="s">
        <v>2146</v>
      </c>
      <c r="AI618" s="81" t="s">
        <v>2146</v>
      </c>
      <c r="AJ618" s="81" t="s">
        <v>3329</v>
      </c>
      <c r="AK618" s="81" t="s">
        <v>3333</v>
      </c>
    </row>
    <row r="619" spans="1:37" s="85" customFormat="1" ht="17.25" customHeight="1" x14ac:dyDescent="0.3">
      <c r="A619" s="80" t="s">
        <v>1567</v>
      </c>
      <c r="B619" s="81" t="s">
        <v>2068</v>
      </c>
      <c r="C619" s="81" t="s">
        <v>3004</v>
      </c>
      <c r="D619" s="82" t="s">
        <v>3005</v>
      </c>
      <c r="E619" s="81" t="s">
        <v>3235</v>
      </c>
      <c r="F619" s="82" t="s">
        <v>3236</v>
      </c>
      <c r="G619" s="81" t="s">
        <v>3231</v>
      </c>
      <c r="H619" s="82" t="s">
        <v>3232</v>
      </c>
      <c r="I619" s="81" t="s">
        <v>3336</v>
      </c>
      <c r="J619" s="82" t="s">
        <v>3337</v>
      </c>
      <c r="K619" s="83"/>
      <c r="L619" s="84"/>
      <c r="M619" s="83"/>
      <c r="N619" s="84"/>
      <c r="O619" s="83"/>
      <c r="P619" s="84"/>
      <c r="Q619" s="83"/>
      <c r="R619" s="84"/>
      <c r="S619" s="81" t="s">
        <v>2584</v>
      </c>
      <c r="T619" s="82" t="s">
        <v>3338</v>
      </c>
      <c r="U619" s="83"/>
      <c r="V619" s="84"/>
      <c r="W619" s="83"/>
      <c r="X619" s="84"/>
      <c r="Y619" s="84"/>
      <c r="Z619" s="82" t="s">
        <v>2144</v>
      </c>
      <c r="AA619" s="84"/>
      <c r="AB619" s="84"/>
      <c r="AC619" s="84"/>
      <c r="AD619" s="84"/>
      <c r="AE619" s="84"/>
      <c r="AF619" s="84"/>
      <c r="AG619" s="84"/>
      <c r="AH619" s="81" t="s">
        <v>2146</v>
      </c>
      <c r="AI619" s="81" t="s">
        <v>2146</v>
      </c>
      <c r="AJ619" s="81" t="s">
        <v>3339</v>
      </c>
      <c r="AK619" s="81" t="s">
        <v>1567</v>
      </c>
    </row>
    <row r="620" spans="1:37" s="85" customFormat="1" ht="17.25" customHeight="1" x14ac:dyDescent="0.3">
      <c r="A620" s="81" t="s">
        <v>3340</v>
      </c>
      <c r="B620" s="81" t="s">
        <v>2068</v>
      </c>
      <c r="C620" s="81" t="s">
        <v>3004</v>
      </c>
      <c r="D620" s="82" t="s">
        <v>3005</v>
      </c>
      <c r="E620" s="81" t="s">
        <v>3235</v>
      </c>
      <c r="F620" s="82" t="s">
        <v>3236</v>
      </c>
      <c r="G620" s="81" t="s">
        <v>3231</v>
      </c>
      <c r="H620" s="82" t="s">
        <v>3232</v>
      </c>
      <c r="I620" s="81" t="s">
        <v>3341</v>
      </c>
      <c r="J620" s="82" t="s">
        <v>3342</v>
      </c>
      <c r="K620" s="83"/>
      <c r="L620" s="84"/>
      <c r="M620" s="83"/>
      <c r="N620" s="84"/>
      <c r="O620" s="83"/>
      <c r="P620" s="84"/>
      <c r="Q620" s="83"/>
      <c r="R620" s="84"/>
      <c r="S620" s="81" t="s">
        <v>2584</v>
      </c>
      <c r="T620" s="82" t="s">
        <v>3338</v>
      </c>
      <c r="U620" s="83"/>
      <c r="V620" s="84"/>
      <c r="W620" s="83"/>
      <c r="X620" s="84"/>
      <c r="Y620" s="84"/>
      <c r="Z620" s="82" t="s">
        <v>2144</v>
      </c>
      <c r="AA620" s="84"/>
      <c r="AB620" s="84"/>
      <c r="AC620" s="84"/>
      <c r="AD620" s="84"/>
      <c r="AE620" s="84"/>
      <c r="AF620" s="84"/>
      <c r="AG620" s="84"/>
      <c r="AH620" s="81" t="s">
        <v>2146</v>
      </c>
      <c r="AI620" s="81" t="s">
        <v>2146</v>
      </c>
      <c r="AJ620" s="81" t="s">
        <v>3339</v>
      </c>
      <c r="AK620" s="81" t="s">
        <v>3340</v>
      </c>
    </row>
    <row r="621" spans="1:37" ht="17.25" customHeight="1" x14ac:dyDescent="0.3">
      <c r="A621" s="24" t="s">
        <v>3343</v>
      </c>
      <c r="B621" s="24" t="s">
        <v>2068</v>
      </c>
      <c r="C621" s="24" t="s">
        <v>3004</v>
      </c>
      <c r="D621" s="25" t="s">
        <v>3005</v>
      </c>
      <c r="E621" s="24" t="s">
        <v>2068</v>
      </c>
      <c r="F621" s="25" t="s">
        <v>3344</v>
      </c>
      <c r="G621" s="24" t="s">
        <v>3345</v>
      </c>
      <c r="H621" s="25" t="s">
        <v>3346</v>
      </c>
      <c r="I621" s="24" t="s">
        <v>3347</v>
      </c>
      <c r="J621" s="25" t="s">
        <v>3348</v>
      </c>
      <c r="K621" s="26"/>
      <c r="L621" s="27"/>
      <c r="M621" s="26"/>
      <c r="N621" s="27"/>
      <c r="O621" s="26"/>
      <c r="P621" s="27"/>
      <c r="Q621" s="26"/>
      <c r="R621" s="27"/>
      <c r="S621" s="24" t="s">
        <v>2408</v>
      </c>
      <c r="T621" s="25" t="s">
        <v>3349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2307</v>
      </c>
      <c r="AI621" s="24" t="s">
        <v>2146</v>
      </c>
      <c r="AJ621" s="24" t="s">
        <v>3350</v>
      </c>
      <c r="AK621" s="24" t="s">
        <v>3343</v>
      </c>
    </row>
    <row r="622" spans="1:37" ht="17.25" customHeight="1" x14ac:dyDescent="0.3">
      <c r="A622" s="24" t="s">
        <v>3351</v>
      </c>
      <c r="B622" s="24" t="s">
        <v>2068</v>
      </c>
      <c r="C622" s="24" t="s">
        <v>3004</v>
      </c>
      <c r="D622" s="25" t="s">
        <v>3005</v>
      </c>
      <c r="E622" s="24" t="s">
        <v>2068</v>
      </c>
      <c r="F622" s="25" t="s">
        <v>3344</v>
      </c>
      <c r="G622" s="24" t="s">
        <v>3345</v>
      </c>
      <c r="H622" s="25" t="s">
        <v>3346</v>
      </c>
      <c r="I622" s="24" t="s">
        <v>3352</v>
      </c>
      <c r="J622" s="25" t="s">
        <v>3353</v>
      </c>
      <c r="K622" s="26"/>
      <c r="L622" s="27"/>
      <c r="M622" s="26"/>
      <c r="N622" s="27"/>
      <c r="O622" s="26"/>
      <c r="P622" s="27"/>
      <c r="Q622" s="26"/>
      <c r="R622" s="27"/>
      <c r="S622" s="24" t="s">
        <v>2408</v>
      </c>
      <c r="T622" s="25" t="s">
        <v>3349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2307</v>
      </c>
      <c r="AI622" s="24" t="s">
        <v>2146</v>
      </c>
      <c r="AJ622" s="24" t="s">
        <v>3350</v>
      </c>
      <c r="AK622" s="24" t="s">
        <v>3351</v>
      </c>
    </row>
    <row r="623" spans="1:37" ht="17.25" customHeight="1" x14ac:dyDescent="0.3">
      <c r="A623" s="24" t="s">
        <v>3354</v>
      </c>
      <c r="B623" s="24" t="s">
        <v>2068</v>
      </c>
      <c r="C623" s="24" t="s">
        <v>3004</v>
      </c>
      <c r="D623" s="25" t="s">
        <v>3005</v>
      </c>
      <c r="E623" s="24" t="s">
        <v>2068</v>
      </c>
      <c r="F623" s="25" t="s">
        <v>3344</v>
      </c>
      <c r="G623" s="24" t="s">
        <v>3345</v>
      </c>
      <c r="H623" s="25" t="s">
        <v>3346</v>
      </c>
      <c r="I623" s="24" t="s">
        <v>3355</v>
      </c>
      <c r="J623" s="25" t="s">
        <v>3356</v>
      </c>
      <c r="K623" s="26"/>
      <c r="L623" s="27"/>
      <c r="M623" s="26"/>
      <c r="N623" s="27"/>
      <c r="O623" s="26"/>
      <c r="P623" s="27"/>
      <c r="Q623" s="26"/>
      <c r="R623" s="27"/>
      <c r="S623" s="24" t="s">
        <v>2408</v>
      </c>
      <c r="T623" s="25" t="s">
        <v>3349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2307</v>
      </c>
      <c r="AI623" s="24" t="s">
        <v>2146</v>
      </c>
      <c r="AJ623" s="24" t="s">
        <v>3350</v>
      </c>
      <c r="AK623" s="24" t="s">
        <v>3354</v>
      </c>
    </row>
    <row r="624" spans="1:37" ht="17.25" customHeight="1" x14ac:dyDescent="0.3">
      <c r="A624" s="24" t="s">
        <v>3357</v>
      </c>
      <c r="B624" s="24" t="s">
        <v>2068</v>
      </c>
      <c r="C624" s="24" t="s">
        <v>3004</v>
      </c>
      <c r="D624" s="25" t="s">
        <v>3005</v>
      </c>
      <c r="E624" s="24" t="s">
        <v>2068</v>
      </c>
      <c r="F624" s="25" t="s">
        <v>3344</v>
      </c>
      <c r="G624" s="24" t="s">
        <v>3345</v>
      </c>
      <c r="H624" s="25" t="s">
        <v>3346</v>
      </c>
      <c r="I624" s="24" t="s">
        <v>2328</v>
      </c>
      <c r="J624" s="25" t="s">
        <v>3358</v>
      </c>
      <c r="K624" s="26"/>
      <c r="L624" s="27"/>
      <c r="M624" s="26"/>
      <c r="N624" s="27"/>
      <c r="O624" s="26"/>
      <c r="P624" s="27"/>
      <c r="Q624" s="26"/>
      <c r="R624" s="27"/>
      <c r="S624" s="24" t="s">
        <v>2408</v>
      </c>
      <c r="T624" s="25" t="s">
        <v>3349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2307</v>
      </c>
      <c r="AI624" s="24" t="s">
        <v>2146</v>
      </c>
      <c r="AJ624" s="24" t="s">
        <v>3350</v>
      </c>
      <c r="AK624" s="24" t="s">
        <v>3357</v>
      </c>
    </row>
    <row r="625" spans="1:37" ht="17.25" customHeight="1" x14ac:dyDescent="0.3">
      <c r="A625" s="24" t="s">
        <v>3359</v>
      </c>
      <c r="B625" s="24" t="s">
        <v>2068</v>
      </c>
      <c r="C625" s="24" t="s">
        <v>3004</v>
      </c>
      <c r="D625" s="25" t="s">
        <v>3005</v>
      </c>
      <c r="E625" s="24" t="s">
        <v>2068</v>
      </c>
      <c r="F625" s="25" t="s">
        <v>3344</v>
      </c>
      <c r="G625" s="24" t="s">
        <v>3345</v>
      </c>
      <c r="H625" s="25" t="s">
        <v>3346</v>
      </c>
      <c r="I625" s="24" t="s">
        <v>2728</v>
      </c>
      <c r="J625" s="25" t="s">
        <v>3360</v>
      </c>
      <c r="K625" s="26"/>
      <c r="L625" s="27"/>
      <c r="M625" s="26"/>
      <c r="N625" s="27"/>
      <c r="O625" s="26"/>
      <c r="P625" s="27"/>
      <c r="Q625" s="26"/>
      <c r="R625" s="27"/>
      <c r="S625" s="24" t="s">
        <v>2408</v>
      </c>
      <c r="T625" s="25" t="s">
        <v>3349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2307</v>
      </c>
      <c r="AI625" s="24" t="s">
        <v>2146</v>
      </c>
      <c r="AJ625" s="24" t="s">
        <v>3350</v>
      </c>
      <c r="AK625" s="24" t="s">
        <v>3359</v>
      </c>
    </row>
    <row r="626" spans="1:37" ht="17.25" customHeight="1" x14ac:dyDescent="0.3">
      <c r="A626" s="24" t="s">
        <v>3361</v>
      </c>
      <c r="B626" s="24" t="s">
        <v>2068</v>
      </c>
      <c r="C626" s="24" t="s">
        <v>3004</v>
      </c>
      <c r="D626" s="25" t="s">
        <v>3005</v>
      </c>
      <c r="E626" s="24" t="s">
        <v>2068</v>
      </c>
      <c r="F626" s="25" t="s">
        <v>3344</v>
      </c>
      <c r="G626" s="24" t="s">
        <v>3362</v>
      </c>
      <c r="H626" s="25" t="s">
        <v>3363</v>
      </c>
      <c r="I626" s="24" t="s">
        <v>3364</v>
      </c>
      <c r="J626" s="25" t="s">
        <v>3365</v>
      </c>
      <c r="K626" s="26"/>
      <c r="L626" s="27"/>
      <c r="M626" s="26"/>
      <c r="N626" s="27"/>
      <c r="O626" s="26"/>
      <c r="P626" s="27"/>
      <c r="Q626" s="26"/>
      <c r="R626" s="27"/>
      <c r="S626" s="24" t="s">
        <v>2408</v>
      </c>
      <c r="T626" s="25" t="s">
        <v>3349</v>
      </c>
      <c r="U626" s="26"/>
      <c r="V626" s="27"/>
      <c r="W626" s="26"/>
      <c r="X626" s="27"/>
      <c r="Y626" s="28"/>
      <c r="Z626" s="29" t="s">
        <v>3366</v>
      </c>
      <c r="AA626" s="28"/>
      <c r="AB626" s="28"/>
      <c r="AC626" s="28"/>
      <c r="AD626" s="28"/>
      <c r="AE626" s="28"/>
      <c r="AF626" s="28"/>
      <c r="AG626" s="28"/>
      <c r="AH626" s="24" t="s">
        <v>2307</v>
      </c>
      <c r="AI626" s="24" t="s">
        <v>2307</v>
      </c>
      <c r="AJ626" s="24" t="s">
        <v>3367</v>
      </c>
      <c r="AK626" s="24" t="s">
        <v>3361</v>
      </c>
    </row>
    <row r="627" spans="1:37" ht="17.25" customHeight="1" x14ac:dyDescent="0.3">
      <c r="A627" s="24" t="s">
        <v>3368</v>
      </c>
      <c r="B627" s="24" t="s">
        <v>2068</v>
      </c>
      <c r="C627" s="24" t="s">
        <v>3004</v>
      </c>
      <c r="D627" s="25" t="s">
        <v>3005</v>
      </c>
      <c r="E627" s="24" t="s">
        <v>2068</v>
      </c>
      <c r="F627" s="25" t="s">
        <v>3344</v>
      </c>
      <c r="G627" s="24" t="s">
        <v>3362</v>
      </c>
      <c r="H627" s="25" t="s">
        <v>3363</v>
      </c>
      <c r="I627" s="24" t="s">
        <v>3369</v>
      </c>
      <c r="J627" s="25" t="s">
        <v>3370</v>
      </c>
      <c r="K627" s="26"/>
      <c r="L627" s="27"/>
      <c r="M627" s="26"/>
      <c r="N627" s="27"/>
      <c r="O627" s="26"/>
      <c r="P627" s="27"/>
      <c r="Q627" s="26"/>
      <c r="R627" s="27"/>
      <c r="S627" s="24" t="s">
        <v>2408</v>
      </c>
      <c r="T627" s="25" t="s">
        <v>3349</v>
      </c>
      <c r="U627" s="26"/>
      <c r="V627" s="27"/>
      <c r="W627" s="26"/>
      <c r="X627" s="27"/>
      <c r="Y627" s="28"/>
      <c r="Z627" s="29" t="s">
        <v>3366</v>
      </c>
      <c r="AA627" s="28"/>
      <c r="AB627" s="28"/>
      <c r="AC627" s="28"/>
      <c r="AD627" s="28"/>
      <c r="AE627" s="28"/>
      <c r="AF627" s="28"/>
      <c r="AG627" s="28"/>
      <c r="AH627" s="24" t="s">
        <v>2307</v>
      </c>
      <c r="AI627" s="24" t="s">
        <v>2307</v>
      </c>
      <c r="AJ627" s="24" t="s">
        <v>3367</v>
      </c>
      <c r="AK627" s="24" t="s">
        <v>3368</v>
      </c>
    </row>
    <row r="628" spans="1:37" ht="17.25" customHeight="1" x14ac:dyDescent="0.3">
      <c r="A628" s="24" t="s">
        <v>3371</v>
      </c>
      <c r="B628" s="24" t="s">
        <v>2068</v>
      </c>
      <c r="C628" s="24" t="s">
        <v>3004</v>
      </c>
      <c r="D628" s="25" t="s">
        <v>3005</v>
      </c>
      <c r="E628" s="24" t="s">
        <v>2068</v>
      </c>
      <c r="F628" s="25" t="s">
        <v>3344</v>
      </c>
      <c r="G628" s="24" t="s">
        <v>3362</v>
      </c>
      <c r="H628" s="25" t="s">
        <v>3363</v>
      </c>
      <c r="I628" s="24" t="s">
        <v>3372</v>
      </c>
      <c r="J628" s="25" t="s">
        <v>3373</v>
      </c>
      <c r="K628" s="26"/>
      <c r="L628" s="27"/>
      <c r="M628" s="26"/>
      <c r="N628" s="27"/>
      <c r="O628" s="26"/>
      <c r="P628" s="27"/>
      <c r="Q628" s="26"/>
      <c r="R628" s="27"/>
      <c r="S628" s="24" t="s">
        <v>2408</v>
      </c>
      <c r="T628" s="25" t="s">
        <v>3349</v>
      </c>
      <c r="U628" s="26"/>
      <c r="V628" s="27"/>
      <c r="W628" s="26"/>
      <c r="X628" s="27"/>
      <c r="Y628" s="28"/>
      <c r="Z628" s="29" t="s">
        <v>3366</v>
      </c>
      <c r="AA628" s="28"/>
      <c r="AB628" s="28"/>
      <c r="AC628" s="28"/>
      <c r="AD628" s="28"/>
      <c r="AE628" s="28"/>
      <c r="AF628" s="28"/>
      <c r="AG628" s="28"/>
      <c r="AH628" s="24" t="s">
        <v>2307</v>
      </c>
      <c r="AI628" s="24" t="s">
        <v>2307</v>
      </c>
      <c r="AJ628" s="24" t="s">
        <v>3367</v>
      </c>
      <c r="AK628" s="24" t="s">
        <v>3371</v>
      </c>
    </row>
    <row r="629" spans="1:37" ht="17.25" customHeight="1" x14ac:dyDescent="0.3">
      <c r="A629" s="24" t="s">
        <v>3374</v>
      </c>
      <c r="B629" s="24" t="s">
        <v>2068</v>
      </c>
      <c r="C629" s="24" t="s">
        <v>3004</v>
      </c>
      <c r="D629" s="25" t="s">
        <v>3005</v>
      </c>
      <c r="E629" s="24" t="s">
        <v>2068</v>
      </c>
      <c r="F629" s="25" t="s">
        <v>3344</v>
      </c>
      <c r="G629" s="24" t="s">
        <v>3362</v>
      </c>
      <c r="H629" s="25" t="s">
        <v>3363</v>
      </c>
      <c r="I629" s="24" t="s">
        <v>3375</v>
      </c>
      <c r="J629" s="25" t="s">
        <v>3376</v>
      </c>
      <c r="K629" s="26"/>
      <c r="L629" s="27"/>
      <c r="M629" s="26"/>
      <c r="N629" s="27"/>
      <c r="O629" s="26"/>
      <c r="P629" s="27"/>
      <c r="Q629" s="26"/>
      <c r="R629" s="27"/>
      <c r="S629" s="24" t="s">
        <v>2408</v>
      </c>
      <c r="T629" s="25" t="s">
        <v>3349</v>
      </c>
      <c r="U629" s="26"/>
      <c r="V629" s="27"/>
      <c r="W629" s="26"/>
      <c r="X629" s="27"/>
      <c r="Y629" s="28"/>
      <c r="Z629" s="29" t="s">
        <v>3366</v>
      </c>
      <c r="AA629" s="28"/>
      <c r="AB629" s="28"/>
      <c r="AC629" s="28"/>
      <c r="AD629" s="28"/>
      <c r="AE629" s="28"/>
      <c r="AF629" s="28"/>
      <c r="AG629" s="28"/>
      <c r="AH629" s="24" t="s">
        <v>2307</v>
      </c>
      <c r="AI629" s="24" t="s">
        <v>2307</v>
      </c>
      <c r="AJ629" s="24" t="s">
        <v>3367</v>
      </c>
      <c r="AK629" s="24" t="s">
        <v>3374</v>
      </c>
    </row>
    <row r="630" spans="1:37" ht="17.25" customHeight="1" x14ac:dyDescent="0.3">
      <c r="A630" s="24" t="s">
        <v>3377</v>
      </c>
      <c r="B630" s="24" t="s">
        <v>2068</v>
      </c>
      <c r="C630" s="24" t="s">
        <v>3004</v>
      </c>
      <c r="D630" s="25" t="s">
        <v>3005</v>
      </c>
      <c r="E630" s="24" t="s">
        <v>2068</v>
      </c>
      <c r="F630" s="25" t="s">
        <v>3344</v>
      </c>
      <c r="G630" s="24" t="s">
        <v>3362</v>
      </c>
      <c r="H630" s="25" t="s">
        <v>3363</v>
      </c>
      <c r="I630" s="24" t="s">
        <v>2198</v>
      </c>
      <c r="J630" s="25" t="s">
        <v>3378</v>
      </c>
      <c r="K630" s="26"/>
      <c r="L630" s="27"/>
      <c r="M630" s="26"/>
      <c r="N630" s="27"/>
      <c r="O630" s="26"/>
      <c r="P630" s="27"/>
      <c r="Q630" s="26"/>
      <c r="R630" s="27"/>
      <c r="S630" s="24" t="s">
        <v>2408</v>
      </c>
      <c r="T630" s="25" t="s">
        <v>3349</v>
      </c>
      <c r="U630" s="26"/>
      <c r="V630" s="27"/>
      <c r="W630" s="26"/>
      <c r="X630" s="27"/>
      <c r="Y630" s="28"/>
      <c r="Z630" s="29" t="s">
        <v>3366</v>
      </c>
      <c r="AA630" s="28"/>
      <c r="AB630" s="28"/>
      <c r="AC630" s="28"/>
      <c r="AD630" s="28"/>
      <c r="AE630" s="28"/>
      <c r="AF630" s="28"/>
      <c r="AG630" s="28"/>
      <c r="AH630" s="24" t="s">
        <v>2307</v>
      </c>
      <c r="AI630" s="24" t="s">
        <v>2307</v>
      </c>
      <c r="AJ630" s="24" t="s">
        <v>3367</v>
      </c>
      <c r="AK630" s="24" t="s">
        <v>3377</v>
      </c>
    </row>
    <row r="631" spans="1:37" ht="17.25" customHeight="1" x14ac:dyDescent="0.3">
      <c r="A631" s="24" t="s">
        <v>3379</v>
      </c>
      <c r="B631" s="24" t="s">
        <v>2068</v>
      </c>
      <c r="C631" s="24" t="s">
        <v>3004</v>
      </c>
      <c r="D631" s="25" t="s">
        <v>3005</v>
      </c>
      <c r="E631" s="24" t="s">
        <v>2068</v>
      </c>
      <c r="F631" s="25" t="s">
        <v>3344</v>
      </c>
      <c r="G631" s="24" t="s">
        <v>3362</v>
      </c>
      <c r="H631" s="25" t="s">
        <v>3363</v>
      </c>
      <c r="I631" s="24" t="s">
        <v>2305</v>
      </c>
      <c r="J631" s="25" t="s">
        <v>3380</v>
      </c>
      <c r="K631" s="26"/>
      <c r="L631" s="27"/>
      <c r="M631" s="26"/>
      <c r="N631" s="27"/>
      <c r="O631" s="26"/>
      <c r="P631" s="27"/>
      <c r="Q631" s="26"/>
      <c r="R631" s="27"/>
      <c r="S631" s="24" t="s">
        <v>2408</v>
      </c>
      <c r="T631" s="25" t="s">
        <v>3349</v>
      </c>
      <c r="U631" s="26"/>
      <c r="V631" s="27"/>
      <c r="W631" s="26"/>
      <c r="X631" s="27"/>
      <c r="Y631" s="28"/>
      <c r="Z631" s="29" t="s">
        <v>3366</v>
      </c>
      <c r="AA631" s="28"/>
      <c r="AB631" s="28"/>
      <c r="AC631" s="28"/>
      <c r="AD631" s="28"/>
      <c r="AE631" s="28"/>
      <c r="AF631" s="28"/>
      <c r="AG631" s="28"/>
      <c r="AH631" s="24" t="s">
        <v>2307</v>
      </c>
      <c r="AI631" s="24" t="s">
        <v>2307</v>
      </c>
      <c r="AJ631" s="24" t="s">
        <v>3367</v>
      </c>
      <c r="AK631" s="24" t="s">
        <v>3379</v>
      </c>
    </row>
    <row r="632" spans="1:37" ht="17.25" customHeight="1" x14ac:dyDescent="0.3">
      <c r="A632" s="24" t="s">
        <v>3381</v>
      </c>
      <c r="B632" s="24" t="s">
        <v>2068</v>
      </c>
      <c r="C632" s="24" t="s">
        <v>3004</v>
      </c>
      <c r="D632" s="25" t="s">
        <v>3005</v>
      </c>
      <c r="E632" s="24" t="s">
        <v>2068</v>
      </c>
      <c r="F632" s="25" t="s">
        <v>3344</v>
      </c>
      <c r="G632" s="24" t="s">
        <v>3362</v>
      </c>
      <c r="H632" s="25" t="s">
        <v>3363</v>
      </c>
      <c r="I632" s="24" t="s">
        <v>2352</v>
      </c>
      <c r="J632" s="25" t="s">
        <v>3382</v>
      </c>
      <c r="K632" s="26"/>
      <c r="L632" s="27"/>
      <c r="M632" s="26"/>
      <c r="N632" s="27"/>
      <c r="O632" s="26"/>
      <c r="P632" s="27"/>
      <c r="Q632" s="26"/>
      <c r="R632" s="27"/>
      <c r="S632" s="24" t="s">
        <v>2408</v>
      </c>
      <c r="T632" s="25" t="s">
        <v>3349</v>
      </c>
      <c r="U632" s="26"/>
      <c r="V632" s="27"/>
      <c r="W632" s="26"/>
      <c r="X632" s="27"/>
      <c r="Y632" s="28"/>
      <c r="Z632" s="29" t="s">
        <v>3366</v>
      </c>
      <c r="AA632" s="28"/>
      <c r="AB632" s="28"/>
      <c r="AC632" s="28"/>
      <c r="AD632" s="28"/>
      <c r="AE632" s="28"/>
      <c r="AF632" s="28"/>
      <c r="AG632" s="28"/>
      <c r="AH632" s="24" t="s">
        <v>2307</v>
      </c>
      <c r="AI632" s="24" t="s">
        <v>2307</v>
      </c>
      <c r="AJ632" s="24" t="s">
        <v>3367</v>
      </c>
      <c r="AK632" s="24" t="s">
        <v>3381</v>
      </c>
    </row>
    <row r="633" spans="1:37" ht="17.25" customHeight="1" x14ac:dyDescent="0.3">
      <c r="A633" s="24" t="s">
        <v>3383</v>
      </c>
      <c r="B633" s="24" t="s">
        <v>2068</v>
      </c>
      <c r="C633" s="24" t="s">
        <v>3004</v>
      </c>
      <c r="D633" s="25" t="s">
        <v>3005</v>
      </c>
      <c r="E633" s="24" t="s">
        <v>2068</v>
      </c>
      <c r="F633" s="25" t="s">
        <v>3344</v>
      </c>
      <c r="G633" s="24" t="s">
        <v>3362</v>
      </c>
      <c r="H633" s="25" t="s">
        <v>3363</v>
      </c>
      <c r="I633" s="24" t="s">
        <v>2621</v>
      </c>
      <c r="J633" s="25" t="s">
        <v>3384</v>
      </c>
      <c r="K633" s="26"/>
      <c r="L633" s="27"/>
      <c r="M633" s="26"/>
      <c r="N633" s="27"/>
      <c r="O633" s="26"/>
      <c r="P633" s="27"/>
      <c r="Q633" s="26"/>
      <c r="R633" s="27"/>
      <c r="S633" s="24" t="s">
        <v>2408</v>
      </c>
      <c r="T633" s="25" t="s">
        <v>3349</v>
      </c>
      <c r="U633" s="26"/>
      <c r="V633" s="27"/>
      <c r="W633" s="26"/>
      <c r="X633" s="27"/>
      <c r="Y633" s="28"/>
      <c r="Z633" s="29" t="s">
        <v>3366</v>
      </c>
      <c r="AA633" s="28"/>
      <c r="AB633" s="28"/>
      <c r="AC633" s="28"/>
      <c r="AD633" s="28"/>
      <c r="AE633" s="28"/>
      <c r="AF633" s="28"/>
      <c r="AG633" s="28"/>
      <c r="AH633" s="24" t="s">
        <v>2307</v>
      </c>
      <c r="AI633" s="24" t="s">
        <v>2307</v>
      </c>
      <c r="AJ633" s="24" t="s">
        <v>3367</v>
      </c>
      <c r="AK633" s="24" t="s">
        <v>3383</v>
      </c>
    </row>
    <row r="634" spans="1:37" ht="17.25" customHeight="1" x14ac:dyDescent="0.3">
      <c r="A634" s="24" t="s">
        <v>3385</v>
      </c>
      <c r="B634" s="24" t="s">
        <v>2068</v>
      </c>
      <c r="C634" s="24" t="s">
        <v>3004</v>
      </c>
      <c r="D634" s="25" t="s">
        <v>3005</v>
      </c>
      <c r="E634" s="24" t="s">
        <v>2068</v>
      </c>
      <c r="F634" s="25" t="s">
        <v>3344</v>
      </c>
      <c r="G634" s="24" t="s">
        <v>3362</v>
      </c>
      <c r="H634" s="25" t="s">
        <v>3363</v>
      </c>
      <c r="I634" s="24" t="s">
        <v>2822</v>
      </c>
      <c r="J634" s="25" t="s">
        <v>3386</v>
      </c>
      <c r="K634" s="26"/>
      <c r="L634" s="27"/>
      <c r="M634" s="26"/>
      <c r="N634" s="27"/>
      <c r="O634" s="26"/>
      <c r="P634" s="27"/>
      <c r="Q634" s="26"/>
      <c r="R634" s="27"/>
      <c r="S634" s="24" t="s">
        <v>2408</v>
      </c>
      <c r="T634" s="25" t="s">
        <v>3349</v>
      </c>
      <c r="U634" s="26"/>
      <c r="V634" s="27"/>
      <c r="W634" s="26"/>
      <c r="X634" s="27"/>
      <c r="Y634" s="28"/>
      <c r="Z634" s="29" t="s">
        <v>3366</v>
      </c>
      <c r="AA634" s="28"/>
      <c r="AB634" s="28"/>
      <c r="AC634" s="28"/>
      <c r="AD634" s="28"/>
      <c r="AE634" s="28"/>
      <c r="AF634" s="28"/>
      <c r="AG634" s="28"/>
      <c r="AH634" s="24" t="s">
        <v>2307</v>
      </c>
      <c r="AI634" s="24" t="s">
        <v>2307</v>
      </c>
      <c r="AJ634" s="24" t="s">
        <v>3367</v>
      </c>
      <c r="AK634" s="24" t="s">
        <v>3385</v>
      </c>
    </row>
    <row r="635" spans="1:37" ht="17.25" customHeight="1" x14ac:dyDescent="0.3">
      <c r="A635" s="24" t="s">
        <v>3387</v>
      </c>
      <c r="B635" s="24" t="s">
        <v>2068</v>
      </c>
      <c r="C635" s="24" t="s">
        <v>3004</v>
      </c>
      <c r="D635" s="25" t="s">
        <v>3005</v>
      </c>
      <c r="E635" s="24" t="s">
        <v>2068</v>
      </c>
      <c r="F635" s="25" t="s">
        <v>3344</v>
      </c>
      <c r="G635" s="24" t="s">
        <v>3362</v>
      </c>
      <c r="H635" s="25" t="s">
        <v>3363</v>
      </c>
      <c r="I635" s="24" t="s">
        <v>2906</v>
      </c>
      <c r="J635" s="25" t="s">
        <v>3388</v>
      </c>
      <c r="K635" s="26"/>
      <c r="L635" s="27"/>
      <c r="M635" s="26"/>
      <c r="N635" s="27"/>
      <c r="O635" s="26"/>
      <c r="P635" s="27"/>
      <c r="Q635" s="26"/>
      <c r="R635" s="27"/>
      <c r="S635" s="24" t="s">
        <v>2408</v>
      </c>
      <c r="T635" s="25" t="s">
        <v>3349</v>
      </c>
      <c r="U635" s="26"/>
      <c r="V635" s="27"/>
      <c r="W635" s="26"/>
      <c r="X635" s="27"/>
      <c r="Y635" s="28"/>
      <c r="Z635" s="29" t="s">
        <v>3366</v>
      </c>
      <c r="AA635" s="28"/>
      <c r="AB635" s="28"/>
      <c r="AC635" s="28"/>
      <c r="AD635" s="28"/>
      <c r="AE635" s="28"/>
      <c r="AF635" s="28"/>
      <c r="AG635" s="28"/>
      <c r="AH635" s="24" t="s">
        <v>2307</v>
      </c>
      <c r="AI635" s="24" t="s">
        <v>2307</v>
      </c>
      <c r="AJ635" s="24" t="s">
        <v>3367</v>
      </c>
      <c r="AK635" s="24" t="s">
        <v>3387</v>
      </c>
    </row>
    <row r="636" spans="1:37" ht="17.25" customHeight="1" x14ac:dyDescent="0.3">
      <c r="A636" s="24" t="s">
        <v>3389</v>
      </c>
      <c r="B636" s="24" t="s">
        <v>2068</v>
      </c>
      <c r="C636" s="24" t="s">
        <v>3004</v>
      </c>
      <c r="D636" s="25" t="s">
        <v>3005</v>
      </c>
      <c r="E636" s="24" t="s">
        <v>2068</v>
      </c>
      <c r="F636" s="25" t="s">
        <v>3344</v>
      </c>
      <c r="G636" s="24" t="s">
        <v>3390</v>
      </c>
      <c r="H636" s="25" t="s">
        <v>3391</v>
      </c>
      <c r="I636" s="24" t="s">
        <v>3347</v>
      </c>
      <c r="J636" s="25" t="s">
        <v>3348</v>
      </c>
      <c r="K636" s="26"/>
      <c r="L636" s="27"/>
      <c r="M636" s="26"/>
      <c r="N636" s="27"/>
      <c r="O636" s="26"/>
      <c r="P636" s="27"/>
      <c r="Q636" s="26"/>
      <c r="R636" s="27"/>
      <c r="S636" s="24" t="s">
        <v>2408</v>
      </c>
      <c r="T636" s="25" t="s">
        <v>3349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2307</v>
      </c>
      <c r="AI636" s="24" t="s">
        <v>2146</v>
      </c>
      <c r="AJ636" s="24" t="s">
        <v>3392</v>
      </c>
      <c r="AK636" s="24" t="s">
        <v>3389</v>
      </c>
    </row>
    <row r="637" spans="1:37" ht="17.25" customHeight="1" x14ac:dyDescent="0.3">
      <c r="A637" s="24" t="s">
        <v>3393</v>
      </c>
      <c r="B637" s="24" t="s">
        <v>2068</v>
      </c>
      <c r="C637" s="24" t="s">
        <v>3004</v>
      </c>
      <c r="D637" s="25" t="s">
        <v>3005</v>
      </c>
      <c r="E637" s="24" t="s">
        <v>2068</v>
      </c>
      <c r="F637" s="25" t="s">
        <v>3344</v>
      </c>
      <c r="G637" s="24" t="s">
        <v>3390</v>
      </c>
      <c r="H637" s="25" t="s">
        <v>3391</v>
      </c>
      <c r="I637" s="24" t="s">
        <v>3352</v>
      </c>
      <c r="J637" s="25" t="s">
        <v>3353</v>
      </c>
      <c r="K637" s="26"/>
      <c r="L637" s="27"/>
      <c r="M637" s="26"/>
      <c r="N637" s="27"/>
      <c r="O637" s="26"/>
      <c r="P637" s="27"/>
      <c r="Q637" s="26"/>
      <c r="R637" s="27"/>
      <c r="S637" s="24" t="s">
        <v>2408</v>
      </c>
      <c r="T637" s="25" t="s">
        <v>3349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2307</v>
      </c>
      <c r="AI637" s="24" t="s">
        <v>2146</v>
      </c>
      <c r="AJ637" s="24" t="s">
        <v>3392</v>
      </c>
      <c r="AK637" s="24" t="s">
        <v>3393</v>
      </c>
    </row>
    <row r="638" spans="1:37" ht="17.25" customHeight="1" x14ac:dyDescent="0.3">
      <c r="A638" s="24" t="s">
        <v>3394</v>
      </c>
      <c r="B638" s="24" t="s">
        <v>2068</v>
      </c>
      <c r="C638" s="24" t="s">
        <v>3004</v>
      </c>
      <c r="D638" s="25" t="s">
        <v>3005</v>
      </c>
      <c r="E638" s="24" t="s">
        <v>2068</v>
      </c>
      <c r="F638" s="25" t="s">
        <v>3344</v>
      </c>
      <c r="G638" s="24" t="s">
        <v>3390</v>
      </c>
      <c r="H638" s="25" t="s">
        <v>3391</v>
      </c>
      <c r="I638" s="24" t="s">
        <v>3355</v>
      </c>
      <c r="J638" s="25" t="s">
        <v>3356</v>
      </c>
      <c r="K638" s="26"/>
      <c r="L638" s="27"/>
      <c r="M638" s="26"/>
      <c r="N638" s="27"/>
      <c r="O638" s="26"/>
      <c r="P638" s="27"/>
      <c r="Q638" s="26"/>
      <c r="R638" s="27"/>
      <c r="S638" s="24" t="s">
        <v>2408</v>
      </c>
      <c r="T638" s="25" t="s">
        <v>3349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2307</v>
      </c>
      <c r="AI638" s="24" t="s">
        <v>2146</v>
      </c>
      <c r="AJ638" s="24" t="s">
        <v>3392</v>
      </c>
      <c r="AK638" s="24" t="s">
        <v>3394</v>
      </c>
    </row>
    <row r="639" spans="1:37" ht="17.25" customHeight="1" x14ac:dyDescent="0.3">
      <c r="A639" s="24" t="s">
        <v>3395</v>
      </c>
      <c r="B639" s="24" t="s">
        <v>2068</v>
      </c>
      <c r="C639" s="24" t="s">
        <v>3004</v>
      </c>
      <c r="D639" s="25" t="s">
        <v>3005</v>
      </c>
      <c r="E639" s="24" t="s">
        <v>2068</v>
      </c>
      <c r="F639" s="25" t="s">
        <v>3344</v>
      </c>
      <c r="G639" s="24" t="s">
        <v>3390</v>
      </c>
      <c r="H639" s="25" t="s">
        <v>3391</v>
      </c>
      <c r="I639" s="24" t="s">
        <v>2328</v>
      </c>
      <c r="J639" s="25" t="s">
        <v>3358</v>
      </c>
      <c r="K639" s="26"/>
      <c r="L639" s="27"/>
      <c r="M639" s="26"/>
      <c r="N639" s="27"/>
      <c r="O639" s="26"/>
      <c r="P639" s="27"/>
      <c r="Q639" s="26"/>
      <c r="R639" s="27"/>
      <c r="S639" s="24" t="s">
        <v>2408</v>
      </c>
      <c r="T639" s="25" t="s">
        <v>3349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2307</v>
      </c>
      <c r="AI639" s="24" t="s">
        <v>2146</v>
      </c>
      <c r="AJ639" s="24" t="s">
        <v>3392</v>
      </c>
      <c r="AK639" s="24" t="s">
        <v>3395</v>
      </c>
    </row>
    <row r="640" spans="1:37" ht="17.25" customHeight="1" x14ac:dyDescent="0.3">
      <c r="A640" s="24" t="s">
        <v>3396</v>
      </c>
      <c r="B640" s="24" t="s">
        <v>2068</v>
      </c>
      <c r="C640" s="24" t="s">
        <v>3004</v>
      </c>
      <c r="D640" s="25" t="s">
        <v>3005</v>
      </c>
      <c r="E640" s="24" t="s">
        <v>2068</v>
      </c>
      <c r="F640" s="25" t="s">
        <v>3344</v>
      </c>
      <c r="G640" s="24" t="s">
        <v>3390</v>
      </c>
      <c r="H640" s="25" t="s">
        <v>3391</v>
      </c>
      <c r="I640" s="24" t="s">
        <v>2728</v>
      </c>
      <c r="J640" s="25" t="s">
        <v>3360</v>
      </c>
      <c r="K640" s="26"/>
      <c r="L640" s="27"/>
      <c r="M640" s="26"/>
      <c r="N640" s="27"/>
      <c r="O640" s="26"/>
      <c r="P640" s="27"/>
      <c r="Q640" s="26"/>
      <c r="R640" s="27"/>
      <c r="S640" s="24" t="s">
        <v>2408</v>
      </c>
      <c r="T640" s="25" t="s">
        <v>3349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2307</v>
      </c>
      <c r="AI640" s="24" t="s">
        <v>2146</v>
      </c>
      <c r="AJ640" s="24" t="s">
        <v>3392</v>
      </c>
      <c r="AK640" s="24" t="s">
        <v>3396</v>
      </c>
    </row>
    <row r="641" spans="1:37" ht="17.25" customHeight="1" x14ac:dyDescent="0.3">
      <c r="A641" s="24" t="s">
        <v>3397</v>
      </c>
      <c r="B641" s="24" t="s">
        <v>2068</v>
      </c>
      <c r="C641" s="24" t="s">
        <v>3004</v>
      </c>
      <c r="D641" s="25" t="s">
        <v>3005</v>
      </c>
      <c r="E641" s="24" t="s">
        <v>2068</v>
      </c>
      <c r="F641" s="25" t="s">
        <v>3344</v>
      </c>
      <c r="G641" s="24" t="s">
        <v>3398</v>
      </c>
      <c r="H641" s="25" t="s">
        <v>3399</v>
      </c>
      <c r="I641" s="24" t="s">
        <v>3364</v>
      </c>
      <c r="J641" s="25" t="s">
        <v>3365</v>
      </c>
      <c r="K641" s="26"/>
      <c r="L641" s="27"/>
      <c r="M641" s="26"/>
      <c r="N641" s="27"/>
      <c r="O641" s="26"/>
      <c r="P641" s="27"/>
      <c r="Q641" s="26"/>
      <c r="R641" s="27"/>
      <c r="S641" s="24" t="s">
        <v>2408</v>
      </c>
      <c r="T641" s="25" t="s">
        <v>3349</v>
      </c>
      <c r="U641" s="26"/>
      <c r="V641" s="27"/>
      <c r="W641" s="26"/>
      <c r="X641" s="27"/>
      <c r="Y641" s="28"/>
      <c r="Z641" s="29" t="s">
        <v>3366</v>
      </c>
      <c r="AA641" s="28"/>
      <c r="AB641" s="28"/>
      <c r="AC641" s="28"/>
      <c r="AD641" s="28"/>
      <c r="AE641" s="28"/>
      <c r="AF641" s="28"/>
      <c r="AG641" s="28"/>
      <c r="AH641" s="24" t="s">
        <v>2307</v>
      </c>
      <c r="AI641" s="24" t="s">
        <v>2307</v>
      </c>
      <c r="AJ641" s="24" t="s">
        <v>3400</v>
      </c>
      <c r="AK641" s="24" t="s">
        <v>3397</v>
      </c>
    </row>
    <row r="642" spans="1:37" ht="17.25" customHeight="1" x14ac:dyDescent="0.3">
      <c r="A642" s="24" t="s">
        <v>3401</v>
      </c>
      <c r="B642" s="24" t="s">
        <v>2068</v>
      </c>
      <c r="C642" s="24" t="s">
        <v>3004</v>
      </c>
      <c r="D642" s="25" t="s">
        <v>3005</v>
      </c>
      <c r="E642" s="24" t="s">
        <v>2068</v>
      </c>
      <c r="F642" s="25" t="s">
        <v>3344</v>
      </c>
      <c r="G642" s="24" t="s">
        <v>3398</v>
      </c>
      <c r="H642" s="25" t="s">
        <v>3399</v>
      </c>
      <c r="I642" s="24" t="s">
        <v>3369</v>
      </c>
      <c r="J642" s="25" t="s">
        <v>3370</v>
      </c>
      <c r="K642" s="26"/>
      <c r="L642" s="27"/>
      <c r="M642" s="26"/>
      <c r="N642" s="27"/>
      <c r="O642" s="26"/>
      <c r="P642" s="27"/>
      <c r="Q642" s="26"/>
      <c r="R642" s="27"/>
      <c r="S642" s="24" t="s">
        <v>2408</v>
      </c>
      <c r="T642" s="25" t="s">
        <v>3349</v>
      </c>
      <c r="U642" s="26"/>
      <c r="V642" s="27"/>
      <c r="W642" s="26"/>
      <c r="X642" s="27"/>
      <c r="Y642" s="28"/>
      <c r="Z642" s="29" t="s">
        <v>3366</v>
      </c>
      <c r="AA642" s="28"/>
      <c r="AB642" s="28"/>
      <c r="AC642" s="28"/>
      <c r="AD642" s="28"/>
      <c r="AE642" s="28"/>
      <c r="AF642" s="28"/>
      <c r="AG642" s="28"/>
      <c r="AH642" s="24" t="s">
        <v>2307</v>
      </c>
      <c r="AI642" s="24" t="s">
        <v>2307</v>
      </c>
      <c r="AJ642" s="24" t="s">
        <v>3400</v>
      </c>
      <c r="AK642" s="24" t="s">
        <v>3401</v>
      </c>
    </row>
    <row r="643" spans="1:37" ht="17.25" customHeight="1" x14ac:dyDescent="0.3">
      <c r="A643" s="24" t="s">
        <v>3402</v>
      </c>
      <c r="B643" s="24" t="s">
        <v>2068</v>
      </c>
      <c r="C643" s="24" t="s">
        <v>3004</v>
      </c>
      <c r="D643" s="25" t="s">
        <v>3005</v>
      </c>
      <c r="E643" s="24" t="s">
        <v>2068</v>
      </c>
      <c r="F643" s="25" t="s">
        <v>3344</v>
      </c>
      <c r="G643" s="24" t="s">
        <v>3398</v>
      </c>
      <c r="H643" s="25" t="s">
        <v>3399</v>
      </c>
      <c r="I643" s="24" t="s">
        <v>3372</v>
      </c>
      <c r="J643" s="25" t="s">
        <v>3373</v>
      </c>
      <c r="K643" s="26"/>
      <c r="L643" s="27"/>
      <c r="M643" s="26"/>
      <c r="N643" s="27"/>
      <c r="O643" s="26"/>
      <c r="P643" s="27"/>
      <c r="Q643" s="26"/>
      <c r="R643" s="27"/>
      <c r="S643" s="24" t="s">
        <v>2408</v>
      </c>
      <c r="T643" s="25" t="s">
        <v>3349</v>
      </c>
      <c r="U643" s="26"/>
      <c r="V643" s="27"/>
      <c r="W643" s="26"/>
      <c r="X643" s="27"/>
      <c r="Y643" s="28"/>
      <c r="Z643" s="29" t="s">
        <v>3366</v>
      </c>
      <c r="AA643" s="28"/>
      <c r="AB643" s="28"/>
      <c r="AC643" s="28"/>
      <c r="AD643" s="28"/>
      <c r="AE643" s="28"/>
      <c r="AF643" s="28"/>
      <c r="AG643" s="28"/>
      <c r="AH643" s="24" t="s">
        <v>2307</v>
      </c>
      <c r="AI643" s="24" t="s">
        <v>2307</v>
      </c>
      <c r="AJ643" s="24" t="s">
        <v>3400</v>
      </c>
      <c r="AK643" s="24" t="s">
        <v>3402</v>
      </c>
    </row>
    <row r="644" spans="1:37" ht="17.25" customHeight="1" x14ac:dyDescent="0.3">
      <c r="A644" s="24" t="s">
        <v>3403</v>
      </c>
      <c r="B644" s="24" t="s">
        <v>2068</v>
      </c>
      <c r="C644" s="24" t="s">
        <v>3004</v>
      </c>
      <c r="D644" s="25" t="s">
        <v>3005</v>
      </c>
      <c r="E644" s="24" t="s">
        <v>2068</v>
      </c>
      <c r="F644" s="25" t="s">
        <v>3344</v>
      </c>
      <c r="G644" s="24" t="s">
        <v>3398</v>
      </c>
      <c r="H644" s="25" t="s">
        <v>3399</v>
      </c>
      <c r="I644" s="24" t="s">
        <v>3375</v>
      </c>
      <c r="J644" s="25" t="s">
        <v>3376</v>
      </c>
      <c r="K644" s="26"/>
      <c r="L644" s="27"/>
      <c r="M644" s="26"/>
      <c r="N644" s="27"/>
      <c r="O644" s="26"/>
      <c r="P644" s="27"/>
      <c r="Q644" s="26"/>
      <c r="R644" s="27"/>
      <c r="S644" s="24" t="s">
        <v>2408</v>
      </c>
      <c r="T644" s="25" t="s">
        <v>3349</v>
      </c>
      <c r="U644" s="26"/>
      <c r="V644" s="27"/>
      <c r="W644" s="26"/>
      <c r="X644" s="27"/>
      <c r="Y644" s="28"/>
      <c r="Z644" s="29" t="s">
        <v>3366</v>
      </c>
      <c r="AA644" s="28"/>
      <c r="AB644" s="28"/>
      <c r="AC644" s="28"/>
      <c r="AD644" s="28"/>
      <c r="AE644" s="28"/>
      <c r="AF644" s="28"/>
      <c r="AG644" s="28"/>
      <c r="AH644" s="24" t="s">
        <v>2307</v>
      </c>
      <c r="AI644" s="24" t="s">
        <v>2307</v>
      </c>
      <c r="AJ644" s="24" t="s">
        <v>3400</v>
      </c>
      <c r="AK644" s="24" t="s">
        <v>3403</v>
      </c>
    </row>
    <row r="645" spans="1:37" ht="17.25" customHeight="1" x14ac:dyDescent="0.3">
      <c r="A645" s="24" t="s">
        <v>3404</v>
      </c>
      <c r="B645" s="24" t="s">
        <v>2068</v>
      </c>
      <c r="C645" s="24" t="s">
        <v>3004</v>
      </c>
      <c r="D645" s="25" t="s">
        <v>3005</v>
      </c>
      <c r="E645" s="24" t="s">
        <v>2068</v>
      </c>
      <c r="F645" s="25" t="s">
        <v>3344</v>
      </c>
      <c r="G645" s="24" t="s">
        <v>3398</v>
      </c>
      <c r="H645" s="25" t="s">
        <v>3399</v>
      </c>
      <c r="I645" s="24" t="s">
        <v>2198</v>
      </c>
      <c r="J645" s="25" t="s">
        <v>3378</v>
      </c>
      <c r="K645" s="26"/>
      <c r="L645" s="27"/>
      <c r="M645" s="26"/>
      <c r="N645" s="27"/>
      <c r="O645" s="26"/>
      <c r="P645" s="27"/>
      <c r="Q645" s="26"/>
      <c r="R645" s="27"/>
      <c r="S645" s="24" t="s">
        <v>2408</v>
      </c>
      <c r="T645" s="25" t="s">
        <v>3349</v>
      </c>
      <c r="U645" s="26"/>
      <c r="V645" s="27"/>
      <c r="W645" s="26"/>
      <c r="X645" s="27"/>
      <c r="Y645" s="28"/>
      <c r="Z645" s="29" t="s">
        <v>3366</v>
      </c>
      <c r="AA645" s="28"/>
      <c r="AB645" s="28"/>
      <c r="AC645" s="28"/>
      <c r="AD645" s="28"/>
      <c r="AE645" s="28"/>
      <c r="AF645" s="28"/>
      <c r="AG645" s="28"/>
      <c r="AH645" s="24" t="s">
        <v>2307</v>
      </c>
      <c r="AI645" s="24" t="s">
        <v>2307</v>
      </c>
      <c r="AJ645" s="24" t="s">
        <v>3400</v>
      </c>
      <c r="AK645" s="24" t="s">
        <v>3404</v>
      </c>
    </row>
    <row r="646" spans="1:37" ht="17.25" customHeight="1" x14ac:dyDescent="0.3">
      <c r="A646" s="24" t="s">
        <v>3405</v>
      </c>
      <c r="B646" s="24" t="s">
        <v>2068</v>
      </c>
      <c r="C646" s="24" t="s">
        <v>3004</v>
      </c>
      <c r="D646" s="25" t="s">
        <v>3005</v>
      </c>
      <c r="E646" s="24" t="s">
        <v>2068</v>
      </c>
      <c r="F646" s="25" t="s">
        <v>3344</v>
      </c>
      <c r="G646" s="24" t="s">
        <v>3398</v>
      </c>
      <c r="H646" s="25" t="s">
        <v>3399</v>
      </c>
      <c r="I646" s="24" t="s">
        <v>2305</v>
      </c>
      <c r="J646" s="25" t="s">
        <v>3380</v>
      </c>
      <c r="K646" s="26"/>
      <c r="L646" s="27"/>
      <c r="M646" s="26"/>
      <c r="N646" s="27"/>
      <c r="O646" s="26"/>
      <c r="P646" s="27"/>
      <c r="Q646" s="26"/>
      <c r="R646" s="27"/>
      <c r="S646" s="24" t="s">
        <v>2408</v>
      </c>
      <c r="T646" s="25" t="s">
        <v>3349</v>
      </c>
      <c r="U646" s="26"/>
      <c r="V646" s="27"/>
      <c r="W646" s="26"/>
      <c r="X646" s="27"/>
      <c r="Y646" s="28"/>
      <c r="Z646" s="29" t="s">
        <v>3366</v>
      </c>
      <c r="AA646" s="28"/>
      <c r="AB646" s="28"/>
      <c r="AC646" s="28"/>
      <c r="AD646" s="28"/>
      <c r="AE646" s="28"/>
      <c r="AF646" s="28"/>
      <c r="AG646" s="28"/>
      <c r="AH646" s="24" t="s">
        <v>2307</v>
      </c>
      <c r="AI646" s="24" t="s">
        <v>2307</v>
      </c>
      <c r="AJ646" s="24" t="s">
        <v>3400</v>
      </c>
      <c r="AK646" s="24" t="s">
        <v>3405</v>
      </c>
    </row>
    <row r="647" spans="1:37" ht="17.25" customHeight="1" x14ac:dyDescent="0.3">
      <c r="A647" s="24" t="s">
        <v>3406</v>
      </c>
      <c r="B647" s="24" t="s">
        <v>2068</v>
      </c>
      <c r="C647" s="24" t="s">
        <v>3004</v>
      </c>
      <c r="D647" s="25" t="s">
        <v>3005</v>
      </c>
      <c r="E647" s="24" t="s">
        <v>2068</v>
      </c>
      <c r="F647" s="25" t="s">
        <v>3344</v>
      </c>
      <c r="G647" s="24" t="s">
        <v>3398</v>
      </c>
      <c r="H647" s="25" t="s">
        <v>3399</v>
      </c>
      <c r="I647" s="24" t="s">
        <v>2352</v>
      </c>
      <c r="J647" s="25" t="s">
        <v>3382</v>
      </c>
      <c r="K647" s="26"/>
      <c r="L647" s="27"/>
      <c r="M647" s="26"/>
      <c r="N647" s="27"/>
      <c r="O647" s="26"/>
      <c r="P647" s="27"/>
      <c r="Q647" s="26"/>
      <c r="R647" s="27"/>
      <c r="S647" s="24" t="s">
        <v>2408</v>
      </c>
      <c r="T647" s="25" t="s">
        <v>3349</v>
      </c>
      <c r="U647" s="26"/>
      <c r="V647" s="27"/>
      <c r="W647" s="26"/>
      <c r="X647" s="27"/>
      <c r="Y647" s="28"/>
      <c r="Z647" s="29" t="s">
        <v>3366</v>
      </c>
      <c r="AA647" s="28"/>
      <c r="AB647" s="28"/>
      <c r="AC647" s="28"/>
      <c r="AD647" s="28"/>
      <c r="AE647" s="28"/>
      <c r="AF647" s="28"/>
      <c r="AG647" s="28"/>
      <c r="AH647" s="24" t="s">
        <v>2307</v>
      </c>
      <c r="AI647" s="24" t="s">
        <v>2307</v>
      </c>
      <c r="AJ647" s="24" t="s">
        <v>3400</v>
      </c>
      <c r="AK647" s="24" t="s">
        <v>3406</v>
      </c>
    </row>
    <row r="648" spans="1:37" ht="17.25" customHeight="1" x14ac:dyDescent="0.3">
      <c r="A648" s="24" t="s">
        <v>3407</v>
      </c>
      <c r="B648" s="24" t="s">
        <v>2068</v>
      </c>
      <c r="C648" s="24" t="s">
        <v>3004</v>
      </c>
      <c r="D648" s="25" t="s">
        <v>3005</v>
      </c>
      <c r="E648" s="24" t="s">
        <v>2068</v>
      </c>
      <c r="F648" s="25" t="s">
        <v>3344</v>
      </c>
      <c r="G648" s="24" t="s">
        <v>3398</v>
      </c>
      <c r="H648" s="25" t="s">
        <v>3399</v>
      </c>
      <c r="I648" s="24" t="s">
        <v>2621</v>
      </c>
      <c r="J648" s="25" t="s">
        <v>3384</v>
      </c>
      <c r="K648" s="26"/>
      <c r="L648" s="27"/>
      <c r="M648" s="26"/>
      <c r="N648" s="27"/>
      <c r="O648" s="26"/>
      <c r="P648" s="27"/>
      <c r="Q648" s="26"/>
      <c r="R648" s="27"/>
      <c r="S648" s="24" t="s">
        <v>2408</v>
      </c>
      <c r="T648" s="25" t="s">
        <v>3349</v>
      </c>
      <c r="U648" s="26"/>
      <c r="V648" s="27"/>
      <c r="W648" s="26"/>
      <c r="X648" s="27"/>
      <c r="Y648" s="28"/>
      <c r="Z648" s="29" t="s">
        <v>3366</v>
      </c>
      <c r="AA648" s="28"/>
      <c r="AB648" s="28"/>
      <c r="AC648" s="28"/>
      <c r="AD648" s="28"/>
      <c r="AE648" s="28"/>
      <c r="AF648" s="28"/>
      <c r="AG648" s="28"/>
      <c r="AH648" s="24" t="s">
        <v>2307</v>
      </c>
      <c r="AI648" s="24" t="s">
        <v>2307</v>
      </c>
      <c r="AJ648" s="24" t="s">
        <v>3400</v>
      </c>
      <c r="AK648" s="24" t="s">
        <v>3407</v>
      </c>
    </row>
    <row r="649" spans="1:37" ht="17.25" customHeight="1" x14ac:dyDescent="0.3">
      <c r="A649" s="24" t="s">
        <v>3408</v>
      </c>
      <c r="B649" s="24" t="s">
        <v>2068</v>
      </c>
      <c r="C649" s="24" t="s">
        <v>3004</v>
      </c>
      <c r="D649" s="25" t="s">
        <v>3005</v>
      </c>
      <c r="E649" s="24" t="s">
        <v>2068</v>
      </c>
      <c r="F649" s="25" t="s">
        <v>3344</v>
      </c>
      <c r="G649" s="24" t="s">
        <v>3398</v>
      </c>
      <c r="H649" s="25" t="s">
        <v>3399</v>
      </c>
      <c r="I649" s="24" t="s">
        <v>2822</v>
      </c>
      <c r="J649" s="25" t="s">
        <v>3386</v>
      </c>
      <c r="K649" s="26"/>
      <c r="L649" s="27"/>
      <c r="M649" s="26"/>
      <c r="N649" s="27"/>
      <c r="O649" s="26"/>
      <c r="P649" s="27"/>
      <c r="Q649" s="26"/>
      <c r="R649" s="27"/>
      <c r="S649" s="24" t="s">
        <v>2408</v>
      </c>
      <c r="T649" s="25" t="s">
        <v>3349</v>
      </c>
      <c r="U649" s="26"/>
      <c r="V649" s="27"/>
      <c r="W649" s="26"/>
      <c r="X649" s="27"/>
      <c r="Y649" s="28"/>
      <c r="Z649" s="29" t="s">
        <v>3366</v>
      </c>
      <c r="AA649" s="28"/>
      <c r="AB649" s="28"/>
      <c r="AC649" s="28"/>
      <c r="AD649" s="28"/>
      <c r="AE649" s="28"/>
      <c r="AF649" s="28"/>
      <c r="AG649" s="28"/>
      <c r="AH649" s="24" t="s">
        <v>2307</v>
      </c>
      <c r="AI649" s="24" t="s">
        <v>2307</v>
      </c>
      <c r="AJ649" s="24" t="s">
        <v>3400</v>
      </c>
      <c r="AK649" s="24" t="s">
        <v>3408</v>
      </c>
    </row>
    <row r="650" spans="1:37" ht="17.25" customHeight="1" x14ac:dyDescent="0.3">
      <c r="A650" s="24" t="s">
        <v>3409</v>
      </c>
      <c r="B650" s="24" t="s">
        <v>2068</v>
      </c>
      <c r="C650" s="24" t="s">
        <v>3004</v>
      </c>
      <c r="D650" s="25" t="s">
        <v>3005</v>
      </c>
      <c r="E650" s="24" t="s">
        <v>2068</v>
      </c>
      <c r="F650" s="25" t="s">
        <v>3344</v>
      </c>
      <c r="G650" s="24" t="s">
        <v>3398</v>
      </c>
      <c r="H650" s="25" t="s">
        <v>3399</v>
      </c>
      <c r="I650" s="24" t="s">
        <v>2906</v>
      </c>
      <c r="J650" s="25" t="s">
        <v>3388</v>
      </c>
      <c r="K650" s="26"/>
      <c r="L650" s="27"/>
      <c r="M650" s="26"/>
      <c r="N650" s="27"/>
      <c r="O650" s="26"/>
      <c r="P650" s="27"/>
      <c r="Q650" s="26"/>
      <c r="R650" s="27"/>
      <c r="S650" s="24" t="s">
        <v>2408</v>
      </c>
      <c r="T650" s="25" t="s">
        <v>3349</v>
      </c>
      <c r="U650" s="26"/>
      <c r="V650" s="27"/>
      <c r="W650" s="26"/>
      <c r="X650" s="27"/>
      <c r="Y650" s="28"/>
      <c r="Z650" s="29" t="s">
        <v>3366</v>
      </c>
      <c r="AA650" s="28"/>
      <c r="AB650" s="28"/>
      <c r="AC650" s="28"/>
      <c r="AD650" s="28"/>
      <c r="AE650" s="28"/>
      <c r="AF650" s="28"/>
      <c r="AG650" s="28"/>
      <c r="AH650" s="24" t="s">
        <v>2307</v>
      </c>
      <c r="AI650" s="24" t="s">
        <v>2307</v>
      </c>
      <c r="AJ650" s="24" t="s">
        <v>3400</v>
      </c>
      <c r="AK650" s="24" t="s">
        <v>3409</v>
      </c>
    </row>
    <row r="651" spans="1:37" ht="17.25" customHeight="1" x14ac:dyDescent="0.3">
      <c r="A651" s="24" t="s">
        <v>3410</v>
      </c>
      <c r="B651" s="24" t="s">
        <v>2068</v>
      </c>
      <c r="C651" s="24" t="s">
        <v>3004</v>
      </c>
      <c r="D651" s="25" t="s">
        <v>3005</v>
      </c>
      <c r="E651" s="24" t="s">
        <v>2068</v>
      </c>
      <c r="F651" s="25" t="s">
        <v>3344</v>
      </c>
      <c r="G651" s="24" t="s">
        <v>3411</v>
      </c>
      <c r="H651" s="25" t="s">
        <v>3412</v>
      </c>
      <c r="I651" s="24" t="s">
        <v>3347</v>
      </c>
      <c r="J651" s="25" t="s">
        <v>3348</v>
      </c>
      <c r="K651" s="26"/>
      <c r="L651" s="27"/>
      <c r="M651" s="26"/>
      <c r="N651" s="27"/>
      <c r="O651" s="26"/>
      <c r="P651" s="27"/>
      <c r="Q651" s="26"/>
      <c r="R651" s="27"/>
      <c r="S651" s="24" t="s">
        <v>2408</v>
      </c>
      <c r="T651" s="25" t="s">
        <v>3349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2307</v>
      </c>
      <c r="AI651" s="24" t="s">
        <v>2146</v>
      </c>
      <c r="AJ651" s="24" t="s">
        <v>3413</v>
      </c>
      <c r="AK651" s="24" t="s">
        <v>3410</v>
      </c>
    </row>
    <row r="652" spans="1:37" ht="17.25" customHeight="1" x14ac:dyDescent="0.3">
      <c r="A652" s="24" t="s">
        <v>3414</v>
      </c>
      <c r="B652" s="24" t="s">
        <v>2068</v>
      </c>
      <c r="C652" s="24" t="s">
        <v>3004</v>
      </c>
      <c r="D652" s="25" t="s">
        <v>3005</v>
      </c>
      <c r="E652" s="24" t="s">
        <v>2068</v>
      </c>
      <c r="F652" s="25" t="s">
        <v>3344</v>
      </c>
      <c r="G652" s="24" t="s">
        <v>3411</v>
      </c>
      <c r="H652" s="25" t="s">
        <v>3412</v>
      </c>
      <c r="I652" s="24" t="s">
        <v>3352</v>
      </c>
      <c r="J652" s="25" t="s">
        <v>3353</v>
      </c>
      <c r="K652" s="26"/>
      <c r="L652" s="27"/>
      <c r="M652" s="26"/>
      <c r="N652" s="27"/>
      <c r="O652" s="26"/>
      <c r="P652" s="27"/>
      <c r="Q652" s="26"/>
      <c r="R652" s="27"/>
      <c r="S652" s="24" t="s">
        <v>2408</v>
      </c>
      <c r="T652" s="25" t="s">
        <v>3349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2307</v>
      </c>
      <c r="AI652" s="24" t="s">
        <v>2146</v>
      </c>
      <c r="AJ652" s="24" t="s">
        <v>3413</v>
      </c>
      <c r="AK652" s="24" t="s">
        <v>3414</v>
      </c>
    </row>
    <row r="653" spans="1:37" ht="17.25" customHeight="1" x14ac:dyDescent="0.3">
      <c r="A653" s="24" t="s">
        <v>3415</v>
      </c>
      <c r="B653" s="24" t="s">
        <v>2068</v>
      </c>
      <c r="C653" s="24" t="s">
        <v>3004</v>
      </c>
      <c r="D653" s="25" t="s">
        <v>3005</v>
      </c>
      <c r="E653" s="24" t="s">
        <v>2068</v>
      </c>
      <c r="F653" s="25" t="s">
        <v>3344</v>
      </c>
      <c r="G653" s="24" t="s">
        <v>3411</v>
      </c>
      <c r="H653" s="25" t="s">
        <v>3412</v>
      </c>
      <c r="I653" s="24" t="s">
        <v>3355</v>
      </c>
      <c r="J653" s="25" t="s">
        <v>3356</v>
      </c>
      <c r="K653" s="26"/>
      <c r="L653" s="27"/>
      <c r="M653" s="26"/>
      <c r="N653" s="27"/>
      <c r="O653" s="26"/>
      <c r="P653" s="27"/>
      <c r="Q653" s="26"/>
      <c r="R653" s="27"/>
      <c r="S653" s="24" t="s">
        <v>2408</v>
      </c>
      <c r="T653" s="25" t="s">
        <v>3349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2307</v>
      </c>
      <c r="AI653" s="24" t="s">
        <v>2146</v>
      </c>
      <c r="AJ653" s="24" t="s">
        <v>3413</v>
      </c>
      <c r="AK653" s="24" t="s">
        <v>3415</v>
      </c>
    </row>
    <row r="654" spans="1:37" ht="17.25" customHeight="1" x14ac:dyDescent="0.3">
      <c r="A654" s="24" t="s">
        <v>3416</v>
      </c>
      <c r="B654" s="24" t="s">
        <v>2068</v>
      </c>
      <c r="C654" s="24" t="s">
        <v>3004</v>
      </c>
      <c r="D654" s="25" t="s">
        <v>3005</v>
      </c>
      <c r="E654" s="24" t="s">
        <v>2068</v>
      </c>
      <c r="F654" s="25" t="s">
        <v>3344</v>
      </c>
      <c r="G654" s="24" t="s">
        <v>3411</v>
      </c>
      <c r="H654" s="25" t="s">
        <v>3412</v>
      </c>
      <c r="I654" s="24" t="s">
        <v>2328</v>
      </c>
      <c r="J654" s="25" t="s">
        <v>3358</v>
      </c>
      <c r="K654" s="26"/>
      <c r="L654" s="27"/>
      <c r="M654" s="26"/>
      <c r="N654" s="27"/>
      <c r="O654" s="26"/>
      <c r="P654" s="27"/>
      <c r="Q654" s="26"/>
      <c r="R654" s="27"/>
      <c r="S654" s="24" t="s">
        <v>2408</v>
      </c>
      <c r="T654" s="25" t="s">
        <v>3349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2307</v>
      </c>
      <c r="AI654" s="24" t="s">
        <v>2146</v>
      </c>
      <c r="AJ654" s="24" t="s">
        <v>3413</v>
      </c>
      <c r="AK654" s="24" t="s">
        <v>3416</v>
      </c>
    </row>
    <row r="655" spans="1:37" ht="17.25" customHeight="1" x14ac:dyDescent="0.3">
      <c r="A655" s="24" t="s">
        <v>3417</v>
      </c>
      <c r="B655" s="24" t="s">
        <v>2068</v>
      </c>
      <c r="C655" s="24" t="s">
        <v>3004</v>
      </c>
      <c r="D655" s="25" t="s">
        <v>3005</v>
      </c>
      <c r="E655" s="24" t="s">
        <v>2068</v>
      </c>
      <c r="F655" s="25" t="s">
        <v>3344</v>
      </c>
      <c r="G655" s="24" t="s">
        <v>3411</v>
      </c>
      <c r="H655" s="25" t="s">
        <v>3412</v>
      </c>
      <c r="I655" s="24" t="s">
        <v>2728</v>
      </c>
      <c r="J655" s="25" t="s">
        <v>3360</v>
      </c>
      <c r="K655" s="26"/>
      <c r="L655" s="27"/>
      <c r="M655" s="26"/>
      <c r="N655" s="27"/>
      <c r="O655" s="26"/>
      <c r="P655" s="27"/>
      <c r="Q655" s="26"/>
      <c r="R655" s="27"/>
      <c r="S655" s="24" t="s">
        <v>2408</v>
      </c>
      <c r="T655" s="25" t="s">
        <v>3349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2307</v>
      </c>
      <c r="AI655" s="24" t="s">
        <v>2146</v>
      </c>
      <c r="AJ655" s="24" t="s">
        <v>3413</v>
      </c>
      <c r="AK655" s="24" t="s">
        <v>3417</v>
      </c>
    </row>
    <row r="656" spans="1:37" ht="17.25" customHeight="1" x14ac:dyDescent="0.3">
      <c r="A656" s="24" t="s">
        <v>3418</v>
      </c>
      <c r="B656" s="24" t="s">
        <v>2068</v>
      </c>
      <c r="C656" s="24" t="s">
        <v>3004</v>
      </c>
      <c r="D656" s="25" t="s">
        <v>3005</v>
      </c>
      <c r="E656" s="24" t="s">
        <v>2068</v>
      </c>
      <c r="F656" s="25" t="s">
        <v>3344</v>
      </c>
      <c r="G656" s="24" t="s">
        <v>3419</v>
      </c>
      <c r="H656" s="25" t="s">
        <v>3420</v>
      </c>
      <c r="I656" s="24" t="s">
        <v>3364</v>
      </c>
      <c r="J656" s="25" t="s">
        <v>3365</v>
      </c>
      <c r="K656" s="26"/>
      <c r="L656" s="27"/>
      <c r="M656" s="26"/>
      <c r="N656" s="27"/>
      <c r="O656" s="26"/>
      <c r="P656" s="27"/>
      <c r="Q656" s="26"/>
      <c r="R656" s="27"/>
      <c r="S656" s="24" t="s">
        <v>2408</v>
      </c>
      <c r="T656" s="25" t="s">
        <v>3349</v>
      </c>
      <c r="U656" s="26"/>
      <c r="V656" s="27"/>
      <c r="W656" s="26"/>
      <c r="X656" s="27"/>
      <c r="Y656" s="28"/>
      <c r="Z656" s="29" t="s">
        <v>3366</v>
      </c>
      <c r="AA656" s="28"/>
      <c r="AB656" s="28"/>
      <c r="AC656" s="28"/>
      <c r="AD656" s="28"/>
      <c r="AE656" s="28"/>
      <c r="AF656" s="28"/>
      <c r="AG656" s="28"/>
      <c r="AH656" s="24" t="s">
        <v>2307</v>
      </c>
      <c r="AI656" s="24" t="s">
        <v>2307</v>
      </c>
      <c r="AJ656" s="24" t="s">
        <v>3421</v>
      </c>
      <c r="AK656" s="24" t="s">
        <v>3418</v>
      </c>
    </row>
    <row r="657" spans="1:37" ht="17.25" customHeight="1" x14ac:dyDescent="0.3">
      <c r="A657" s="24" t="s">
        <v>3422</v>
      </c>
      <c r="B657" s="24" t="s">
        <v>2068</v>
      </c>
      <c r="C657" s="24" t="s">
        <v>3004</v>
      </c>
      <c r="D657" s="25" t="s">
        <v>3005</v>
      </c>
      <c r="E657" s="24" t="s">
        <v>2068</v>
      </c>
      <c r="F657" s="25" t="s">
        <v>3344</v>
      </c>
      <c r="G657" s="24" t="s">
        <v>3419</v>
      </c>
      <c r="H657" s="25" t="s">
        <v>3420</v>
      </c>
      <c r="I657" s="24" t="s">
        <v>3369</v>
      </c>
      <c r="J657" s="25" t="s">
        <v>3370</v>
      </c>
      <c r="K657" s="26"/>
      <c r="L657" s="27"/>
      <c r="M657" s="26"/>
      <c r="N657" s="27"/>
      <c r="O657" s="26"/>
      <c r="P657" s="27"/>
      <c r="Q657" s="26"/>
      <c r="R657" s="27"/>
      <c r="S657" s="24" t="s">
        <v>2408</v>
      </c>
      <c r="T657" s="25" t="s">
        <v>3349</v>
      </c>
      <c r="U657" s="26"/>
      <c r="V657" s="27"/>
      <c r="W657" s="26"/>
      <c r="X657" s="27"/>
      <c r="Y657" s="28"/>
      <c r="Z657" s="29" t="s">
        <v>3366</v>
      </c>
      <c r="AA657" s="28"/>
      <c r="AB657" s="28"/>
      <c r="AC657" s="28"/>
      <c r="AD657" s="28"/>
      <c r="AE657" s="28"/>
      <c r="AF657" s="28"/>
      <c r="AG657" s="28"/>
      <c r="AH657" s="24" t="s">
        <v>2307</v>
      </c>
      <c r="AI657" s="24" t="s">
        <v>2307</v>
      </c>
      <c r="AJ657" s="24" t="s">
        <v>3421</v>
      </c>
      <c r="AK657" s="24" t="s">
        <v>3422</v>
      </c>
    </row>
    <row r="658" spans="1:37" ht="17.25" customHeight="1" x14ac:dyDescent="0.3">
      <c r="A658" s="24" t="s">
        <v>3423</v>
      </c>
      <c r="B658" s="24" t="s">
        <v>2068</v>
      </c>
      <c r="C658" s="24" t="s">
        <v>3004</v>
      </c>
      <c r="D658" s="25" t="s">
        <v>3005</v>
      </c>
      <c r="E658" s="24" t="s">
        <v>2068</v>
      </c>
      <c r="F658" s="25" t="s">
        <v>3344</v>
      </c>
      <c r="G658" s="24" t="s">
        <v>3419</v>
      </c>
      <c r="H658" s="25" t="s">
        <v>3420</v>
      </c>
      <c r="I658" s="24" t="s">
        <v>3372</v>
      </c>
      <c r="J658" s="25" t="s">
        <v>3373</v>
      </c>
      <c r="K658" s="26"/>
      <c r="L658" s="27"/>
      <c r="M658" s="26"/>
      <c r="N658" s="27"/>
      <c r="O658" s="26"/>
      <c r="P658" s="27"/>
      <c r="Q658" s="26"/>
      <c r="R658" s="27"/>
      <c r="S658" s="24" t="s">
        <v>2408</v>
      </c>
      <c r="T658" s="25" t="s">
        <v>3349</v>
      </c>
      <c r="U658" s="26"/>
      <c r="V658" s="27"/>
      <c r="W658" s="26"/>
      <c r="X658" s="27"/>
      <c r="Y658" s="28"/>
      <c r="Z658" s="29" t="s">
        <v>3366</v>
      </c>
      <c r="AA658" s="28"/>
      <c r="AB658" s="28"/>
      <c r="AC658" s="28"/>
      <c r="AD658" s="28"/>
      <c r="AE658" s="28"/>
      <c r="AF658" s="28"/>
      <c r="AG658" s="28"/>
      <c r="AH658" s="24" t="s">
        <v>2307</v>
      </c>
      <c r="AI658" s="24" t="s">
        <v>2307</v>
      </c>
      <c r="AJ658" s="24" t="s">
        <v>3421</v>
      </c>
      <c r="AK658" s="24" t="s">
        <v>3423</v>
      </c>
    </row>
    <row r="659" spans="1:37" ht="17.25" customHeight="1" x14ac:dyDescent="0.3">
      <c r="A659" s="24" t="s">
        <v>3424</v>
      </c>
      <c r="B659" s="24" t="s">
        <v>2068</v>
      </c>
      <c r="C659" s="24" t="s">
        <v>3004</v>
      </c>
      <c r="D659" s="25" t="s">
        <v>3005</v>
      </c>
      <c r="E659" s="24" t="s">
        <v>2068</v>
      </c>
      <c r="F659" s="25" t="s">
        <v>3344</v>
      </c>
      <c r="G659" s="24" t="s">
        <v>3419</v>
      </c>
      <c r="H659" s="25" t="s">
        <v>3420</v>
      </c>
      <c r="I659" s="24" t="s">
        <v>3375</v>
      </c>
      <c r="J659" s="25" t="s">
        <v>3376</v>
      </c>
      <c r="K659" s="26"/>
      <c r="L659" s="27"/>
      <c r="M659" s="26"/>
      <c r="N659" s="27"/>
      <c r="O659" s="26"/>
      <c r="P659" s="27"/>
      <c r="Q659" s="26"/>
      <c r="R659" s="27"/>
      <c r="S659" s="24" t="s">
        <v>2408</v>
      </c>
      <c r="T659" s="25" t="s">
        <v>3349</v>
      </c>
      <c r="U659" s="26"/>
      <c r="V659" s="27"/>
      <c r="W659" s="26"/>
      <c r="X659" s="27"/>
      <c r="Y659" s="28"/>
      <c r="Z659" s="29" t="s">
        <v>3366</v>
      </c>
      <c r="AA659" s="28"/>
      <c r="AB659" s="28"/>
      <c r="AC659" s="28"/>
      <c r="AD659" s="28"/>
      <c r="AE659" s="28"/>
      <c r="AF659" s="28"/>
      <c r="AG659" s="28"/>
      <c r="AH659" s="24" t="s">
        <v>2307</v>
      </c>
      <c r="AI659" s="24" t="s">
        <v>2307</v>
      </c>
      <c r="AJ659" s="24" t="s">
        <v>3421</v>
      </c>
      <c r="AK659" s="24" t="s">
        <v>3424</v>
      </c>
    </row>
    <row r="660" spans="1:37" ht="17.25" customHeight="1" x14ac:dyDescent="0.3">
      <c r="A660" s="24" t="s">
        <v>3425</v>
      </c>
      <c r="B660" s="24" t="s">
        <v>2068</v>
      </c>
      <c r="C660" s="24" t="s">
        <v>3004</v>
      </c>
      <c r="D660" s="25" t="s">
        <v>3005</v>
      </c>
      <c r="E660" s="24" t="s">
        <v>2068</v>
      </c>
      <c r="F660" s="25" t="s">
        <v>3344</v>
      </c>
      <c r="G660" s="24" t="s">
        <v>3419</v>
      </c>
      <c r="H660" s="25" t="s">
        <v>3420</v>
      </c>
      <c r="I660" s="24" t="s">
        <v>2198</v>
      </c>
      <c r="J660" s="25" t="s">
        <v>3378</v>
      </c>
      <c r="K660" s="26"/>
      <c r="L660" s="27"/>
      <c r="M660" s="26"/>
      <c r="N660" s="27"/>
      <c r="O660" s="26"/>
      <c r="P660" s="27"/>
      <c r="Q660" s="26"/>
      <c r="R660" s="27"/>
      <c r="S660" s="24" t="s">
        <v>2408</v>
      </c>
      <c r="T660" s="25" t="s">
        <v>3349</v>
      </c>
      <c r="U660" s="26"/>
      <c r="V660" s="27"/>
      <c r="W660" s="26"/>
      <c r="X660" s="27"/>
      <c r="Y660" s="28"/>
      <c r="Z660" s="29" t="s">
        <v>3366</v>
      </c>
      <c r="AA660" s="28"/>
      <c r="AB660" s="28"/>
      <c r="AC660" s="28"/>
      <c r="AD660" s="28"/>
      <c r="AE660" s="28"/>
      <c r="AF660" s="28"/>
      <c r="AG660" s="28"/>
      <c r="AH660" s="24" t="s">
        <v>2307</v>
      </c>
      <c r="AI660" s="24" t="s">
        <v>2307</v>
      </c>
      <c r="AJ660" s="24" t="s">
        <v>3421</v>
      </c>
      <c r="AK660" s="24" t="s">
        <v>3425</v>
      </c>
    </row>
    <row r="661" spans="1:37" ht="17.25" customHeight="1" x14ac:dyDescent="0.3">
      <c r="A661" s="24" t="s">
        <v>3426</v>
      </c>
      <c r="B661" s="24" t="s">
        <v>2068</v>
      </c>
      <c r="C661" s="24" t="s">
        <v>3004</v>
      </c>
      <c r="D661" s="25" t="s">
        <v>3005</v>
      </c>
      <c r="E661" s="24" t="s">
        <v>2068</v>
      </c>
      <c r="F661" s="25" t="s">
        <v>3344</v>
      </c>
      <c r="G661" s="24" t="s">
        <v>3419</v>
      </c>
      <c r="H661" s="25" t="s">
        <v>3420</v>
      </c>
      <c r="I661" s="24" t="s">
        <v>2305</v>
      </c>
      <c r="J661" s="25" t="s">
        <v>3380</v>
      </c>
      <c r="K661" s="26"/>
      <c r="L661" s="27"/>
      <c r="M661" s="26"/>
      <c r="N661" s="27"/>
      <c r="O661" s="26"/>
      <c r="P661" s="27"/>
      <c r="Q661" s="26"/>
      <c r="R661" s="27"/>
      <c r="S661" s="24" t="s">
        <v>2408</v>
      </c>
      <c r="T661" s="25" t="s">
        <v>3349</v>
      </c>
      <c r="U661" s="26"/>
      <c r="V661" s="27"/>
      <c r="W661" s="26"/>
      <c r="X661" s="27"/>
      <c r="Y661" s="28"/>
      <c r="Z661" s="29" t="s">
        <v>3366</v>
      </c>
      <c r="AA661" s="28"/>
      <c r="AB661" s="28"/>
      <c r="AC661" s="28"/>
      <c r="AD661" s="28"/>
      <c r="AE661" s="28"/>
      <c r="AF661" s="28"/>
      <c r="AG661" s="28"/>
      <c r="AH661" s="24" t="s">
        <v>2307</v>
      </c>
      <c r="AI661" s="24" t="s">
        <v>2307</v>
      </c>
      <c r="AJ661" s="24" t="s">
        <v>3421</v>
      </c>
      <c r="AK661" s="24" t="s">
        <v>3426</v>
      </c>
    </row>
    <row r="662" spans="1:37" ht="17.25" customHeight="1" x14ac:dyDescent="0.3">
      <c r="A662" s="24" t="s">
        <v>3427</v>
      </c>
      <c r="B662" s="24" t="s">
        <v>2068</v>
      </c>
      <c r="C662" s="24" t="s">
        <v>3004</v>
      </c>
      <c r="D662" s="25" t="s">
        <v>3005</v>
      </c>
      <c r="E662" s="24" t="s">
        <v>2068</v>
      </c>
      <c r="F662" s="25" t="s">
        <v>3344</v>
      </c>
      <c r="G662" s="24" t="s">
        <v>3419</v>
      </c>
      <c r="H662" s="25" t="s">
        <v>3420</v>
      </c>
      <c r="I662" s="24" t="s">
        <v>2352</v>
      </c>
      <c r="J662" s="25" t="s">
        <v>3382</v>
      </c>
      <c r="K662" s="26"/>
      <c r="L662" s="27"/>
      <c r="M662" s="26"/>
      <c r="N662" s="27"/>
      <c r="O662" s="26"/>
      <c r="P662" s="27"/>
      <c r="Q662" s="26"/>
      <c r="R662" s="27"/>
      <c r="S662" s="24" t="s">
        <v>2408</v>
      </c>
      <c r="T662" s="25" t="s">
        <v>3349</v>
      </c>
      <c r="U662" s="26"/>
      <c r="V662" s="27"/>
      <c r="W662" s="26"/>
      <c r="X662" s="27"/>
      <c r="Y662" s="28"/>
      <c r="Z662" s="29" t="s">
        <v>3366</v>
      </c>
      <c r="AA662" s="28"/>
      <c r="AB662" s="28"/>
      <c r="AC662" s="28"/>
      <c r="AD662" s="28"/>
      <c r="AE662" s="28"/>
      <c r="AF662" s="28"/>
      <c r="AG662" s="28"/>
      <c r="AH662" s="24" t="s">
        <v>2307</v>
      </c>
      <c r="AI662" s="24" t="s">
        <v>2307</v>
      </c>
      <c r="AJ662" s="24" t="s">
        <v>3421</v>
      </c>
      <c r="AK662" s="24" t="s">
        <v>3427</v>
      </c>
    </row>
    <row r="663" spans="1:37" ht="17.25" customHeight="1" x14ac:dyDescent="0.3">
      <c r="A663" s="24" t="s">
        <v>3428</v>
      </c>
      <c r="B663" s="24" t="s">
        <v>2068</v>
      </c>
      <c r="C663" s="24" t="s">
        <v>3004</v>
      </c>
      <c r="D663" s="25" t="s">
        <v>3005</v>
      </c>
      <c r="E663" s="24" t="s">
        <v>2068</v>
      </c>
      <c r="F663" s="25" t="s">
        <v>3344</v>
      </c>
      <c r="G663" s="24" t="s">
        <v>3419</v>
      </c>
      <c r="H663" s="25" t="s">
        <v>3420</v>
      </c>
      <c r="I663" s="24" t="s">
        <v>2621</v>
      </c>
      <c r="J663" s="25" t="s">
        <v>3384</v>
      </c>
      <c r="K663" s="26"/>
      <c r="L663" s="27"/>
      <c r="M663" s="26"/>
      <c r="N663" s="27"/>
      <c r="O663" s="26"/>
      <c r="P663" s="27"/>
      <c r="Q663" s="26"/>
      <c r="R663" s="27"/>
      <c r="S663" s="24" t="s">
        <v>2408</v>
      </c>
      <c r="T663" s="25" t="s">
        <v>3349</v>
      </c>
      <c r="U663" s="26"/>
      <c r="V663" s="27"/>
      <c r="W663" s="26"/>
      <c r="X663" s="27"/>
      <c r="Y663" s="28"/>
      <c r="Z663" s="29" t="s">
        <v>3366</v>
      </c>
      <c r="AA663" s="28"/>
      <c r="AB663" s="28"/>
      <c r="AC663" s="28"/>
      <c r="AD663" s="28"/>
      <c r="AE663" s="28"/>
      <c r="AF663" s="28"/>
      <c r="AG663" s="28"/>
      <c r="AH663" s="24" t="s">
        <v>2307</v>
      </c>
      <c r="AI663" s="24" t="s">
        <v>2307</v>
      </c>
      <c r="AJ663" s="24" t="s">
        <v>3421</v>
      </c>
      <c r="AK663" s="24" t="s">
        <v>3428</v>
      </c>
    </row>
    <row r="664" spans="1:37" ht="17.25" customHeight="1" x14ac:dyDescent="0.3">
      <c r="A664" s="24" t="s">
        <v>3429</v>
      </c>
      <c r="B664" s="24" t="s">
        <v>2068</v>
      </c>
      <c r="C664" s="24" t="s">
        <v>3004</v>
      </c>
      <c r="D664" s="25" t="s">
        <v>3005</v>
      </c>
      <c r="E664" s="24" t="s">
        <v>2068</v>
      </c>
      <c r="F664" s="25" t="s">
        <v>3344</v>
      </c>
      <c r="G664" s="24" t="s">
        <v>3419</v>
      </c>
      <c r="H664" s="25" t="s">
        <v>3420</v>
      </c>
      <c r="I664" s="24" t="s">
        <v>2822</v>
      </c>
      <c r="J664" s="25" t="s">
        <v>3386</v>
      </c>
      <c r="K664" s="26"/>
      <c r="L664" s="27"/>
      <c r="M664" s="26"/>
      <c r="N664" s="27"/>
      <c r="O664" s="26"/>
      <c r="P664" s="27"/>
      <c r="Q664" s="26"/>
      <c r="R664" s="27"/>
      <c r="S664" s="24" t="s">
        <v>2408</v>
      </c>
      <c r="T664" s="25" t="s">
        <v>3349</v>
      </c>
      <c r="U664" s="26"/>
      <c r="V664" s="27"/>
      <c r="W664" s="26"/>
      <c r="X664" s="27"/>
      <c r="Y664" s="28"/>
      <c r="Z664" s="29" t="s">
        <v>3366</v>
      </c>
      <c r="AA664" s="28"/>
      <c r="AB664" s="28"/>
      <c r="AC664" s="28"/>
      <c r="AD664" s="28"/>
      <c r="AE664" s="28"/>
      <c r="AF664" s="28"/>
      <c r="AG664" s="28"/>
      <c r="AH664" s="24" t="s">
        <v>2307</v>
      </c>
      <c r="AI664" s="24" t="s">
        <v>2307</v>
      </c>
      <c r="AJ664" s="24" t="s">
        <v>3421</v>
      </c>
      <c r="AK664" s="24" t="s">
        <v>3429</v>
      </c>
    </row>
    <row r="665" spans="1:37" ht="17.25" customHeight="1" x14ac:dyDescent="0.3">
      <c r="A665" s="24" t="s">
        <v>3430</v>
      </c>
      <c r="B665" s="24" t="s">
        <v>2068</v>
      </c>
      <c r="C665" s="24" t="s">
        <v>3004</v>
      </c>
      <c r="D665" s="25" t="s">
        <v>3005</v>
      </c>
      <c r="E665" s="24" t="s">
        <v>2068</v>
      </c>
      <c r="F665" s="25" t="s">
        <v>3344</v>
      </c>
      <c r="G665" s="24" t="s">
        <v>3419</v>
      </c>
      <c r="H665" s="25" t="s">
        <v>3420</v>
      </c>
      <c r="I665" s="24" t="s">
        <v>2906</v>
      </c>
      <c r="J665" s="25" t="s">
        <v>3388</v>
      </c>
      <c r="K665" s="26"/>
      <c r="L665" s="27"/>
      <c r="M665" s="26"/>
      <c r="N665" s="27"/>
      <c r="O665" s="26"/>
      <c r="P665" s="27"/>
      <c r="Q665" s="26"/>
      <c r="R665" s="27"/>
      <c r="S665" s="24" t="s">
        <v>2408</v>
      </c>
      <c r="T665" s="25" t="s">
        <v>3349</v>
      </c>
      <c r="U665" s="26"/>
      <c r="V665" s="27"/>
      <c r="W665" s="26"/>
      <c r="X665" s="27"/>
      <c r="Y665" s="28"/>
      <c r="Z665" s="29" t="s">
        <v>3366</v>
      </c>
      <c r="AA665" s="28"/>
      <c r="AB665" s="28"/>
      <c r="AC665" s="28"/>
      <c r="AD665" s="28"/>
      <c r="AE665" s="28"/>
      <c r="AF665" s="28"/>
      <c r="AG665" s="28"/>
      <c r="AH665" s="24" t="s">
        <v>2307</v>
      </c>
      <c r="AI665" s="24" t="s">
        <v>2307</v>
      </c>
      <c r="AJ665" s="24" t="s">
        <v>3421</v>
      </c>
      <c r="AK665" s="24" t="s">
        <v>3430</v>
      </c>
    </row>
    <row r="666" spans="1:37" ht="17.25" customHeight="1" x14ac:dyDescent="0.3">
      <c r="A666" s="24" t="s">
        <v>3431</v>
      </c>
      <c r="B666" s="24" t="s">
        <v>2068</v>
      </c>
      <c r="C666" s="24" t="s">
        <v>3004</v>
      </c>
      <c r="D666" s="25" t="s">
        <v>3005</v>
      </c>
      <c r="E666" s="24" t="s">
        <v>2068</v>
      </c>
      <c r="F666" s="25" t="s">
        <v>3344</v>
      </c>
      <c r="G666" s="24" t="s">
        <v>3432</v>
      </c>
      <c r="H666" s="25" t="s">
        <v>3433</v>
      </c>
      <c r="I666" s="24" t="s">
        <v>3347</v>
      </c>
      <c r="J666" s="25" t="s">
        <v>3348</v>
      </c>
      <c r="K666" s="26"/>
      <c r="L666" s="27"/>
      <c r="M666" s="26"/>
      <c r="N666" s="27"/>
      <c r="O666" s="26"/>
      <c r="P666" s="27"/>
      <c r="Q666" s="26"/>
      <c r="R666" s="27"/>
      <c r="S666" s="24" t="s">
        <v>2408</v>
      </c>
      <c r="T666" s="25" t="s">
        <v>3349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2307</v>
      </c>
      <c r="AI666" s="24" t="s">
        <v>2146</v>
      </c>
      <c r="AJ666" s="24" t="s">
        <v>3434</v>
      </c>
      <c r="AK666" s="24" t="s">
        <v>3431</v>
      </c>
    </row>
    <row r="667" spans="1:37" ht="17.25" customHeight="1" x14ac:dyDescent="0.3">
      <c r="A667" s="24" t="s">
        <v>3435</v>
      </c>
      <c r="B667" s="24" t="s">
        <v>2068</v>
      </c>
      <c r="C667" s="24" t="s">
        <v>3004</v>
      </c>
      <c r="D667" s="25" t="s">
        <v>3005</v>
      </c>
      <c r="E667" s="24" t="s">
        <v>2068</v>
      </c>
      <c r="F667" s="25" t="s">
        <v>3344</v>
      </c>
      <c r="G667" s="24" t="s">
        <v>3432</v>
      </c>
      <c r="H667" s="25" t="s">
        <v>3433</v>
      </c>
      <c r="I667" s="24" t="s">
        <v>3352</v>
      </c>
      <c r="J667" s="25" t="s">
        <v>3353</v>
      </c>
      <c r="K667" s="26"/>
      <c r="L667" s="27"/>
      <c r="M667" s="26"/>
      <c r="N667" s="27"/>
      <c r="O667" s="26"/>
      <c r="P667" s="27"/>
      <c r="Q667" s="26"/>
      <c r="R667" s="27"/>
      <c r="S667" s="24" t="s">
        <v>2408</v>
      </c>
      <c r="T667" s="25" t="s">
        <v>3349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2307</v>
      </c>
      <c r="AI667" s="24" t="s">
        <v>2146</v>
      </c>
      <c r="AJ667" s="24" t="s">
        <v>3434</v>
      </c>
      <c r="AK667" s="24" t="s">
        <v>3435</v>
      </c>
    </row>
    <row r="668" spans="1:37" ht="17.25" customHeight="1" x14ac:dyDescent="0.3">
      <c r="A668" s="24" t="s">
        <v>3436</v>
      </c>
      <c r="B668" s="24" t="s">
        <v>2068</v>
      </c>
      <c r="C668" s="24" t="s">
        <v>3004</v>
      </c>
      <c r="D668" s="25" t="s">
        <v>3005</v>
      </c>
      <c r="E668" s="24" t="s">
        <v>2068</v>
      </c>
      <c r="F668" s="25" t="s">
        <v>3344</v>
      </c>
      <c r="G668" s="24" t="s">
        <v>3432</v>
      </c>
      <c r="H668" s="25" t="s">
        <v>3433</v>
      </c>
      <c r="I668" s="24" t="s">
        <v>3355</v>
      </c>
      <c r="J668" s="25" t="s">
        <v>3356</v>
      </c>
      <c r="K668" s="26"/>
      <c r="L668" s="27"/>
      <c r="M668" s="26"/>
      <c r="N668" s="27"/>
      <c r="O668" s="26"/>
      <c r="P668" s="27"/>
      <c r="Q668" s="26"/>
      <c r="R668" s="27"/>
      <c r="S668" s="24" t="s">
        <v>2408</v>
      </c>
      <c r="T668" s="25" t="s">
        <v>3349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2307</v>
      </c>
      <c r="AI668" s="24" t="s">
        <v>2146</v>
      </c>
      <c r="AJ668" s="24" t="s">
        <v>3434</v>
      </c>
      <c r="AK668" s="24" t="s">
        <v>3436</v>
      </c>
    </row>
    <row r="669" spans="1:37" ht="17.25" customHeight="1" x14ac:dyDescent="0.3">
      <c r="A669" s="24" t="s">
        <v>3437</v>
      </c>
      <c r="B669" s="24" t="s">
        <v>2068</v>
      </c>
      <c r="C669" s="24" t="s">
        <v>3004</v>
      </c>
      <c r="D669" s="25" t="s">
        <v>3005</v>
      </c>
      <c r="E669" s="24" t="s">
        <v>2068</v>
      </c>
      <c r="F669" s="25" t="s">
        <v>3344</v>
      </c>
      <c r="G669" s="24" t="s">
        <v>3432</v>
      </c>
      <c r="H669" s="25" t="s">
        <v>3433</v>
      </c>
      <c r="I669" s="24" t="s">
        <v>2328</v>
      </c>
      <c r="J669" s="25" t="s">
        <v>3358</v>
      </c>
      <c r="K669" s="26"/>
      <c r="L669" s="27"/>
      <c r="M669" s="26"/>
      <c r="N669" s="27"/>
      <c r="O669" s="26"/>
      <c r="P669" s="27"/>
      <c r="Q669" s="26"/>
      <c r="R669" s="27"/>
      <c r="S669" s="24" t="s">
        <v>2408</v>
      </c>
      <c r="T669" s="25" t="s">
        <v>3349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2307</v>
      </c>
      <c r="AI669" s="24" t="s">
        <v>2146</v>
      </c>
      <c r="AJ669" s="24" t="s">
        <v>3434</v>
      </c>
      <c r="AK669" s="24" t="s">
        <v>3437</v>
      </c>
    </row>
    <row r="670" spans="1:37" ht="17.25" customHeight="1" x14ac:dyDescent="0.3">
      <c r="A670" s="24" t="s">
        <v>3438</v>
      </c>
      <c r="B670" s="24" t="s">
        <v>2068</v>
      </c>
      <c r="C670" s="24" t="s">
        <v>3004</v>
      </c>
      <c r="D670" s="25" t="s">
        <v>3005</v>
      </c>
      <c r="E670" s="24" t="s">
        <v>2068</v>
      </c>
      <c r="F670" s="25" t="s">
        <v>3344</v>
      </c>
      <c r="G670" s="24" t="s">
        <v>3432</v>
      </c>
      <c r="H670" s="25" t="s">
        <v>3433</v>
      </c>
      <c r="I670" s="24" t="s">
        <v>2728</v>
      </c>
      <c r="J670" s="25" t="s">
        <v>3360</v>
      </c>
      <c r="K670" s="26"/>
      <c r="L670" s="27"/>
      <c r="M670" s="26"/>
      <c r="N670" s="27"/>
      <c r="O670" s="26"/>
      <c r="P670" s="27"/>
      <c r="Q670" s="26"/>
      <c r="R670" s="27"/>
      <c r="S670" s="24" t="s">
        <v>2408</v>
      </c>
      <c r="T670" s="25" t="s">
        <v>3349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2307</v>
      </c>
      <c r="AI670" s="24" t="s">
        <v>2146</v>
      </c>
      <c r="AJ670" s="24" t="s">
        <v>3434</v>
      </c>
      <c r="AK670" s="24" t="s">
        <v>3438</v>
      </c>
    </row>
    <row r="671" spans="1:37" ht="17.25" customHeight="1" x14ac:dyDescent="0.3">
      <c r="A671" s="24" t="s">
        <v>3439</v>
      </c>
      <c r="B671" s="24" t="s">
        <v>2068</v>
      </c>
      <c r="C671" s="24" t="s">
        <v>3004</v>
      </c>
      <c r="D671" s="25" t="s">
        <v>3005</v>
      </c>
      <c r="E671" s="24" t="s">
        <v>2068</v>
      </c>
      <c r="F671" s="25" t="s">
        <v>3344</v>
      </c>
      <c r="G671" s="24" t="s">
        <v>3440</v>
      </c>
      <c r="H671" s="25" t="s">
        <v>3441</v>
      </c>
      <c r="I671" s="24" t="s">
        <v>3364</v>
      </c>
      <c r="J671" s="25" t="s">
        <v>3365</v>
      </c>
      <c r="K671" s="26"/>
      <c r="L671" s="27"/>
      <c r="M671" s="26"/>
      <c r="N671" s="27"/>
      <c r="O671" s="26"/>
      <c r="P671" s="27"/>
      <c r="Q671" s="26"/>
      <c r="R671" s="27"/>
      <c r="S671" s="24" t="s">
        <v>2408</v>
      </c>
      <c r="T671" s="25" t="s">
        <v>3349</v>
      </c>
      <c r="U671" s="26"/>
      <c r="V671" s="27"/>
      <c r="W671" s="26"/>
      <c r="X671" s="27"/>
      <c r="Y671" s="28"/>
      <c r="Z671" s="29" t="s">
        <v>3366</v>
      </c>
      <c r="AA671" s="28"/>
      <c r="AB671" s="28"/>
      <c r="AC671" s="28"/>
      <c r="AD671" s="28"/>
      <c r="AE671" s="28"/>
      <c r="AF671" s="28"/>
      <c r="AG671" s="28"/>
      <c r="AH671" s="24" t="s">
        <v>2307</v>
      </c>
      <c r="AI671" s="24" t="s">
        <v>2307</v>
      </c>
      <c r="AJ671" s="24" t="s">
        <v>3442</v>
      </c>
      <c r="AK671" s="24" t="s">
        <v>3439</v>
      </c>
    </row>
    <row r="672" spans="1:37" ht="17.25" customHeight="1" x14ac:dyDescent="0.3">
      <c r="A672" s="24" t="s">
        <v>3443</v>
      </c>
      <c r="B672" s="24" t="s">
        <v>2068</v>
      </c>
      <c r="C672" s="24" t="s">
        <v>3004</v>
      </c>
      <c r="D672" s="25" t="s">
        <v>3005</v>
      </c>
      <c r="E672" s="24" t="s">
        <v>2068</v>
      </c>
      <c r="F672" s="25" t="s">
        <v>3344</v>
      </c>
      <c r="G672" s="24" t="s">
        <v>3440</v>
      </c>
      <c r="H672" s="25" t="s">
        <v>3441</v>
      </c>
      <c r="I672" s="24" t="s">
        <v>3369</v>
      </c>
      <c r="J672" s="25" t="s">
        <v>3370</v>
      </c>
      <c r="K672" s="26"/>
      <c r="L672" s="27"/>
      <c r="M672" s="26"/>
      <c r="N672" s="27"/>
      <c r="O672" s="26"/>
      <c r="P672" s="27"/>
      <c r="Q672" s="26"/>
      <c r="R672" s="27"/>
      <c r="S672" s="24" t="s">
        <v>2408</v>
      </c>
      <c r="T672" s="25" t="s">
        <v>3349</v>
      </c>
      <c r="U672" s="26"/>
      <c r="V672" s="27"/>
      <c r="W672" s="26"/>
      <c r="X672" s="27"/>
      <c r="Y672" s="28"/>
      <c r="Z672" s="29" t="s">
        <v>3366</v>
      </c>
      <c r="AA672" s="28"/>
      <c r="AB672" s="28"/>
      <c r="AC672" s="28"/>
      <c r="AD672" s="28"/>
      <c r="AE672" s="28"/>
      <c r="AF672" s="28"/>
      <c r="AG672" s="28"/>
      <c r="AH672" s="24" t="s">
        <v>2307</v>
      </c>
      <c r="AI672" s="24" t="s">
        <v>2307</v>
      </c>
      <c r="AJ672" s="24" t="s">
        <v>3442</v>
      </c>
      <c r="AK672" s="24" t="s">
        <v>3443</v>
      </c>
    </row>
    <row r="673" spans="1:37" ht="17.25" customHeight="1" x14ac:dyDescent="0.3">
      <c r="A673" s="24" t="s">
        <v>3444</v>
      </c>
      <c r="B673" s="24" t="s">
        <v>2068</v>
      </c>
      <c r="C673" s="24" t="s">
        <v>3004</v>
      </c>
      <c r="D673" s="25" t="s">
        <v>3005</v>
      </c>
      <c r="E673" s="24" t="s">
        <v>2068</v>
      </c>
      <c r="F673" s="25" t="s">
        <v>3344</v>
      </c>
      <c r="G673" s="24" t="s">
        <v>3440</v>
      </c>
      <c r="H673" s="25" t="s">
        <v>3441</v>
      </c>
      <c r="I673" s="24" t="s">
        <v>3372</v>
      </c>
      <c r="J673" s="25" t="s">
        <v>3373</v>
      </c>
      <c r="K673" s="26"/>
      <c r="L673" s="27"/>
      <c r="M673" s="26"/>
      <c r="N673" s="27"/>
      <c r="O673" s="26"/>
      <c r="P673" s="27"/>
      <c r="Q673" s="26"/>
      <c r="R673" s="27"/>
      <c r="S673" s="24" t="s">
        <v>2408</v>
      </c>
      <c r="T673" s="25" t="s">
        <v>3349</v>
      </c>
      <c r="U673" s="26"/>
      <c r="V673" s="27"/>
      <c r="W673" s="26"/>
      <c r="X673" s="27"/>
      <c r="Y673" s="28"/>
      <c r="Z673" s="29" t="s">
        <v>3366</v>
      </c>
      <c r="AA673" s="28"/>
      <c r="AB673" s="28"/>
      <c r="AC673" s="28"/>
      <c r="AD673" s="28"/>
      <c r="AE673" s="28"/>
      <c r="AF673" s="28"/>
      <c r="AG673" s="28"/>
      <c r="AH673" s="24" t="s">
        <v>2307</v>
      </c>
      <c r="AI673" s="24" t="s">
        <v>2307</v>
      </c>
      <c r="AJ673" s="24" t="s">
        <v>3442</v>
      </c>
      <c r="AK673" s="24" t="s">
        <v>3444</v>
      </c>
    </row>
    <row r="674" spans="1:37" ht="17.25" customHeight="1" x14ac:dyDescent="0.3">
      <c r="A674" s="24" t="s">
        <v>3445</v>
      </c>
      <c r="B674" s="24" t="s">
        <v>2068</v>
      </c>
      <c r="C674" s="24" t="s">
        <v>3004</v>
      </c>
      <c r="D674" s="25" t="s">
        <v>3005</v>
      </c>
      <c r="E674" s="24" t="s">
        <v>2068</v>
      </c>
      <c r="F674" s="25" t="s">
        <v>3344</v>
      </c>
      <c r="G674" s="24" t="s">
        <v>3440</v>
      </c>
      <c r="H674" s="25" t="s">
        <v>3441</v>
      </c>
      <c r="I674" s="24" t="s">
        <v>3375</v>
      </c>
      <c r="J674" s="25" t="s">
        <v>3376</v>
      </c>
      <c r="K674" s="26"/>
      <c r="L674" s="27"/>
      <c r="M674" s="26"/>
      <c r="N674" s="27"/>
      <c r="O674" s="26"/>
      <c r="P674" s="27"/>
      <c r="Q674" s="26"/>
      <c r="R674" s="27"/>
      <c r="S674" s="24" t="s">
        <v>2408</v>
      </c>
      <c r="T674" s="25" t="s">
        <v>3349</v>
      </c>
      <c r="U674" s="26"/>
      <c r="V674" s="27"/>
      <c r="W674" s="26"/>
      <c r="X674" s="27"/>
      <c r="Y674" s="28"/>
      <c r="Z674" s="29" t="s">
        <v>3366</v>
      </c>
      <c r="AA674" s="28"/>
      <c r="AB674" s="28"/>
      <c r="AC674" s="28"/>
      <c r="AD674" s="28"/>
      <c r="AE674" s="28"/>
      <c r="AF674" s="28"/>
      <c r="AG674" s="28"/>
      <c r="AH674" s="24" t="s">
        <v>2307</v>
      </c>
      <c r="AI674" s="24" t="s">
        <v>2307</v>
      </c>
      <c r="AJ674" s="24" t="s">
        <v>3442</v>
      </c>
      <c r="AK674" s="24" t="s">
        <v>3445</v>
      </c>
    </row>
    <row r="675" spans="1:37" ht="17.25" customHeight="1" x14ac:dyDescent="0.3">
      <c r="A675" s="24" t="s">
        <v>3446</v>
      </c>
      <c r="B675" s="24" t="s">
        <v>2068</v>
      </c>
      <c r="C675" s="24" t="s">
        <v>3004</v>
      </c>
      <c r="D675" s="25" t="s">
        <v>3005</v>
      </c>
      <c r="E675" s="24" t="s">
        <v>2068</v>
      </c>
      <c r="F675" s="25" t="s">
        <v>3344</v>
      </c>
      <c r="G675" s="24" t="s">
        <v>3440</v>
      </c>
      <c r="H675" s="25" t="s">
        <v>3441</v>
      </c>
      <c r="I675" s="24" t="s">
        <v>2198</v>
      </c>
      <c r="J675" s="25" t="s">
        <v>3378</v>
      </c>
      <c r="K675" s="26"/>
      <c r="L675" s="27"/>
      <c r="M675" s="26"/>
      <c r="N675" s="27"/>
      <c r="O675" s="26"/>
      <c r="P675" s="27"/>
      <c r="Q675" s="26"/>
      <c r="R675" s="27"/>
      <c r="S675" s="24" t="s">
        <v>2408</v>
      </c>
      <c r="T675" s="25" t="s">
        <v>3349</v>
      </c>
      <c r="U675" s="26"/>
      <c r="V675" s="27"/>
      <c r="W675" s="26"/>
      <c r="X675" s="27"/>
      <c r="Y675" s="28"/>
      <c r="Z675" s="29" t="s">
        <v>3366</v>
      </c>
      <c r="AA675" s="28"/>
      <c r="AB675" s="28"/>
      <c r="AC675" s="28"/>
      <c r="AD675" s="28"/>
      <c r="AE675" s="28"/>
      <c r="AF675" s="28"/>
      <c r="AG675" s="28"/>
      <c r="AH675" s="24" t="s">
        <v>2307</v>
      </c>
      <c r="AI675" s="24" t="s">
        <v>2307</v>
      </c>
      <c r="AJ675" s="24" t="s">
        <v>3442</v>
      </c>
      <c r="AK675" s="24" t="s">
        <v>3446</v>
      </c>
    </row>
    <row r="676" spans="1:37" ht="17.25" customHeight="1" x14ac:dyDescent="0.3">
      <c r="A676" s="24" t="s">
        <v>3447</v>
      </c>
      <c r="B676" s="24" t="s">
        <v>2068</v>
      </c>
      <c r="C676" s="24" t="s">
        <v>3004</v>
      </c>
      <c r="D676" s="25" t="s">
        <v>3005</v>
      </c>
      <c r="E676" s="24" t="s">
        <v>2068</v>
      </c>
      <c r="F676" s="25" t="s">
        <v>3344</v>
      </c>
      <c r="G676" s="24" t="s">
        <v>3440</v>
      </c>
      <c r="H676" s="25" t="s">
        <v>3441</v>
      </c>
      <c r="I676" s="24" t="s">
        <v>2305</v>
      </c>
      <c r="J676" s="25" t="s">
        <v>3380</v>
      </c>
      <c r="K676" s="26"/>
      <c r="L676" s="27"/>
      <c r="M676" s="26"/>
      <c r="N676" s="27"/>
      <c r="O676" s="26"/>
      <c r="P676" s="27"/>
      <c r="Q676" s="26"/>
      <c r="R676" s="27"/>
      <c r="S676" s="24" t="s">
        <v>2408</v>
      </c>
      <c r="T676" s="25" t="s">
        <v>3349</v>
      </c>
      <c r="U676" s="26"/>
      <c r="V676" s="27"/>
      <c r="W676" s="26"/>
      <c r="X676" s="27"/>
      <c r="Y676" s="28"/>
      <c r="Z676" s="29" t="s">
        <v>3366</v>
      </c>
      <c r="AA676" s="28"/>
      <c r="AB676" s="28"/>
      <c r="AC676" s="28"/>
      <c r="AD676" s="28"/>
      <c r="AE676" s="28"/>
      <c r="AF676" s="28"/>
      <c r="AG676" s="28"/>
      <c r="AH676" s="24" t="s">
        <v>2307</v>
      </c>
      <c r="AI676" s="24" t="s">
        <v>2307</v>
      </c>
      <c r="AJ676" s="24" t="s">
        <v>3442</v>
      </c>
      <c r="AK676" s="24" t="s">
        <v>3447</v>
      </c>
    </row>
    <row r="677" spans="1:37" ht="17.25" customHeight="1" x14ac:dyDescent="0.3">
      <c r="A677" s="24" t="s">
        <v>3448</v>
      </c>
      <c r="B677" s="24" t="s">
        <v>2068</v>
      </c>
      <c r="C677" s="24" t="s">
        <v>3004</v>
      </c>
      <c r="D677" s="25" t="s">
        <v>3005</v>
      </c>
      <c r="E677" s="24" t="s">
        <v>2068</v>
      </c>
      <c r="F677" s="25" t="s">
        <v>3344</v>
      </c>
      <c r="G677" s="24" t="s">
        <v>3440</v>
      </c>
      <c r="H677" s="25" t="s">
        <v>3441</v>
      </c>
      <c r="I677" s="24" t="s">
        <v>2352</v>
      </c>
      <c r="J677" s="25" t="s">
        <v>3382</v>
      </c>
      <c r="K677" s="26"/>
      <c r="L677" s="27"/>
      <c r="M677" s="26"/>
      <c r="N677" s="27"/>
      <c r="O677" s="26"/>
      <c r="P677" s="27"/>
      <c r="Q677" s="26"/>
      <c r="R677" s="27"/>
      <c r="S677" s="24" t="s">
        <v>2408</v>
      </c>
      <c r="T677" s="25" t="s">
        <v>3349</v>
      </c>
      <c r="U677" s="26"/>
      <c r="V677" s="27"/>
      <c r="W677" s="26"/>
      <c r="X677" s="27"/>
      <c r="Y677" s="28"/>
      <c r="Z677" s="29" t="s">
        <v>3366</v>
      </c>
      <c r="AA677" s="28"/>
      <c r="AB677" s="28"/>
      <c r="AC677" s="28"/>
      <c r="AD677" s="28"/>
      <c r="AE677" s="28"/>
      <c r="AF677" s="28"/>
      <c r="AG677" s="28"/>
      <c r="AH677" s="24" t="s">
        <v>2307</v>
      </c>
      <c r="AI677" s="24" t="s">
        <v>2307</v>
      </c>
      <c r="AJ677" s="24" t="s">
        <v>3442</v>
      </c>
      <c r="AK677" s="24" t="s">
        <v>3448</v>
      </c>
    </row>
    <row r="678" spans="1:37" ht="17.25" customHeight="1" x14ac:dyDescent="0.3">
      <c r="A678" s="24" t="s">
        <v>3449</v>
      </c>
      <c r="B678" s="24" t="s">
        <v>2068</v>
      </c>
      <c r="C678" s="24" t="s">
        <v>3004</v>
      </c>
      <c r="D678" s="25" t="s">
        <v>3005</v>
      </c>
      <c r="E678" s="24" t="s">
        <v>2068</v>
      </c>
      <c r="F678" s="25" t="s">
        <v>3344</v>
      </c>
      <c r="G678" s="24" t="s">
        <v>3440</v>
      </c>
      <c r="H678" s="25" t="s">
        <v>3441</v>
      </c>
      <c r="I678" s="24" t="s">
        <v>2621</v>
      </c>
      <c r="J678" s="25" t="s">
        <v>3384</v>
      </c>
      <c r="K678" s="26"/>
      <c r="L678" s="27"/>
      <c r="M678" s="26"/>
      <c r="N678" s="27"/>
      <c r="O678" s="26"/>
      <c r="P678" s="27"/>
      <c r="Q678" s="26"/>
      <c r="R678" s="27"/>
      <c r="S678" s="24" t="s">
        <v>2408</v>
      </c>
      <c r="T678" s="25" t="s">
        <v>3349</v>
      </c>
      <c r="U678" s="26"/>
      <c r="V678" s="27"/>
      <c r="W678" s="26"/>
      <c r="X678" s="27"/>
      <c r="Y678" s="28"/>
      <c r="Z678" s="29" t="s">
        <v>3366</v>
      </c>
      <c r="AA678" s="28"/>
      <c r="AB678" s="28"/>
      <c r="AC678" s="28"/>
      <c r="AD678" s="28"/>
      <c r="AE678" s="28"/>
      <c r="AF678" s="28"/>
      <c r="AG678" s="28"/>
      <c r="AH678" s="24" t="s">
        <v>2307</v>
      </c>
      <c r="AI678" s="24" t="s">
        <v>2307</v>
      </c>
      <c r="AJ678" s="24" t="s">
        <v>3442</v>
      </c>
      <c r="AK678" s="24" t="s">
        <v>3449</v>
      </c>
    </row>
    <row r="679" spans="1:37" ht="17.25" customHeight="1" x14ac:dyDescent="0.3">
      <c r="A679" s="24" t="s">
        <v>3450</v>
      </c>
      <c r="B679" s="24" t="s">
        <v>2068</v>
      </c>
      <c r="C679" s="24" t="s">
        <v>3004</v>
      </c>
      <c r="D679" s="25" t="s">
        <v>3005</v>
      </c>
      <c r="E679" s="24" t="s">
        <v>2068</v>
      </c>
      <c r="F679" s="25" t="s">
        <v>3344</v>
      </c>
      <c r="G679" s="24" t="s">
        <v>3440</v>
      </c>
      <c r="H679" s="25" t="s">
        <v>3441</v>
      </c>
      <c r="I679" s="24" t="s">
        <v>2822</v>
      </c>
      <c r="J679" s="25" t="s">
        <v>3386</v>
      </c>
      <c r="K679" s="26"/>
      <c r="L679" s="27"/>
      <c r="M679" s="26"/>
      <c r="N679" s="27"/>
      <c r="O679" s="26"/>
      <c r="P679" s="27"/>
      <c r="Q679" s="26"/>
      <c r="R679" s="27"/>
      <c r="S679" s="24" t="s">
        <v>2408</v>
      </c>
      <c r="T679" s="25" t="s">
        <v>3349</v>
      </c>
      <c r="U679" s="26"/>
      <c r="V679" s="27"/>
      <c r="W679" s="26"/>
      <c r="X679" s="27"/>
      <c r="Y679" s="28"/>
      <c r="Z679" s="29" t="s">
        <v>3366</v>
      </c>
      <c r="AA679" s="28"/>
      <c r="AB679" s="28"/>
      <c r="AC679" s="28"/>
      <c r="AD679" s="28"/>
      <c r="AE679" s="28"/>
      <c r="AF679" s="28"/>
      <c r="AG679" s="28"/>
      <c r="AH679" s="24" t="s">
        <v>2307</v>
      </c>
      <c r="AI679" s="24" t="s">
        <v>2307</v>
      </c>
      <c r="AJ679" s="24" t="s">
        <v>3442</v>
      </c>
      <c r="AK679" s="24" t="s">
        <v>3450</v>
      </c>
    </row>
    <row r="680" spans="1:37" ht="17.25" customHeight="1" x14ac:dyDescent="0.3">
      <c r="A680" s="24" t="s">
        <v>3451</v>
      </c>
      <c r="B680" s="24" t="s">
        <v>2068</v>
      </c>
      <c r="C680" s="24" t="s">
        <v>3004</v>
      </c>
      <c r="D680" s="25" t="s">
        <v>3005</v>
      </c>
      <c r="E680" s="24" t="s">
        <v>2068</v>
      </c>
      <c r="F680" s="25" t="s">
        <v>3344</v>
      </c>
      <c r="G680" s="24" t="s">
        <v>3440</v>
      </c>
      <c r="H680" s="25" t="s">
        <v>3441</v>
      </c>
      <c r="I680" s="24" t="s">
        <v>2906</v>
      </c>
      <c r="J680" s="25" t="s">
        <v>3388</v>
      </c>
      <c r="K680" s="26"/>
      <c r="L680" s="27"/>
      <c r="M680" s="26"/>
      <c r="N680" s="27"/>
      <c r="O680" s="26"/>
      <c r="P680" s="27"/>
      <c r="Q680" s="26"/>
      <c r="R680" s="27"/>
      <c r="S680" s="24" t="s">
        <v>2408</v>
      </c>
      <c r="T680" s="25" t="s">
        <v>3349</v>
      </c>
      <c r="U680" s="26"/>
      <c r="V680" s="27"/>
      <c r="W680" s="26"/>
      <c r="X680" s="27"/>
      <c r="Y680" s="28"/>
      <c r="Z680" s="29" t="s">
        <v>3366</v>
      </c>
      <c r="AA680" s="28"/>
      <c r="AB680" s="28"/>
      <c r="AC680" s="28"/>
      <c r="AD680" s="28"/>
      <c r="AE680" s="28"/>
      <c r="AF680" s="28"/>
      <c r="AG680" s="28"/>
      <c r="AH680" s="24" t="s">
        <v>2307</v>
      </c>
      <c r="AI680" s="24" t="s">
        <v>2307</v>
      </c>
      <c r="AJ680" s="24" t="s">
        <v>3442</v>
      </c>
      <c r="AK680" s="24" t="s">
        <v>3451</v>
      </c>
    </row>
    <row r="681" spans="1:37" ht="17.25" customHeight="1" x14ac:dyDescent="0.3">
      <c r="A681" s="24" t="s">
        <v>3452</v>
      </c>
      <c r="B681" s="24" t="s">
        <v>2068</v>
      </c>
      <c r="C681" s="24" t="s">
        <v>3004</v>
      </c>
      <c r="D681" s="25" t="s">
        <v>3005</v>
      </c>
      <c r="E681" s="24" t="s">
        <v>2068</v>
      </c>
      <c r="F681" s="25" t="s">
        <v>3344</v>
      </c>
      <c r="G681" s="24" t="s">
        <v>3453</v>
      </c>
      <c r="H681" s="25" t="s">
        <v>3454</v>
      </c>
      <c r="I681" s="24" t="s">
        <v>3347</v>
      </c>
      <c r="J681" s="25" t="s">
        <v>3348</v>
      </c>
      <c r="K681" s="26"/>
      <c r="L681" s="27"/>
      <c r="M681" s="26"/>
      <c r="N681" s="27"/>
      <c r="O681" s="26"/>
      <c r="P681" s="27"/>
      <c r="Q681" s="26"/>
      <c r="R681" s="27"/>
      <c r="S681" s="24" t="s">
        <v>2408</v>
      </c>
      <c r="T681" s="25" t="s">
        <v>3349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3455</v>
      </c>
      <c r="AF681" s="28"/>
      <c r="AG681" s="28"/>
      <c r="AH681" s="24" t="s">
        <v>2307</v>
      </c>
      <c r="AI681" s="24" t="s">
        <v>2146</v>
      </c>
      <c r="AJ681" s="24" t="s">
        <v>3456</v>
      </c>
      <c r="AK681" s="24" t="s">
        <v>3452</v>
      </c>
    </row>
    <row r="682" spans="1:37" ht="17.25" customHeight="1" x14ac:dyDescent="0.3">
      <c r="A682" s="24" t="s">
        <v>3457</v>
      </c>
      <c r="B682" s="24" t="s">
        <v>2068</v>
      </c>
      <c r="C682" s="24" t="s">
        <v>3004</v>
      </c>
      <c r="D682" s="25" t="s">
        <v>3005</v>
      </c>
      <c r="E682" s="24" t="s">
        <v>2068</v>
      </c>
      <c r="F682" s="25" t="s">
        <v>3344</v>
      </c>
      <c r="G682" s="24" t="s">
        <v>3453</v>
      </c>
      <c r="H682" s="25" t="s">
        <v>3454</v>
      </c>
      <c r="I682" s="24" t="s">
        <v>3352</v>
      </c>
      <c r="J682" s="25" t="s">
        <v>3353</v>
      </c>
      <c r="K682" s="26"/>
      <c r="L682" s="27"/>
      <c r="M682" s="26"/>
      <c r="N682" s="27"/>
      <c r="O682" s="26"/>
      <c r="P682" s="27"/>
      <c r="Q682" s="26"/>
      <c r="R682" s="27"/>
      <c r="S682" s="24" t="s">
        <v>2408</v>
      </c>
      <c r="T682" s="25" t="s">
        <v>3349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3455</v>
      </c>
      <c r="AF682" s="28"/>
      <c r="AG682" s="28"/>
      <c r="AH682" s="24" t="s">
        <v>2307</v>
      </c>
      <c r="AI682" s="24" t="s">
        <v>2146</v>
      </c>
      <c r="AJ682" s="24" t="s">
        <v>3456</v>
      </c>
      <c r="AK682" s="24" t="s">
        <v>3457</v>
      </c>
    </row>
    <row r="683" spans="1:37" ht="17.25" customHeight="1" x14ac:dyDescent="0.3">
      <c r="A683" s="24" t="s">
        <v>3458</v>
      </c>
      <c r="B683" s="24" t="s">
        <v>2068</v>
      </c>
      <c r="C683" s="24" t="s">
        <v>3004</v>
      </c>
      <c r="D683" s="25" t="s">
        <v>3005</v>
      </c>
      <c r="E683" s="24" t="s">
        <v>2068</v>
      </c>
      <c r="F683" s="25" t="s">
        <v>3344</v>
      </c>
      <c r="G683" s="24" t="s">
        <v>3453</v>
      </c>
      <c r="H683" s="25" t="s">
        <v>3454</v>
      </c>
      <c r="I683" s="24" t="s">
        <v>3355</v>
      </c>
      <c r="J683" s="25" t="s">
        <v>3356</v>
      </c>
      <c r="K683" s="26"/>
      <c r="L683" s="27"/>
      <c r="M683" s="26"/>
      <c r="N683" s="27"/>
      <c r="O683" s="26"/>
      <c r="P683" s="27"/>
      <c r="Q683" s="26"/>
      <c r="R683" s="27"/>
      <c r="S683" s="24" t="s">
        <v>2408</v>
      </c>
      <c r="T683" s="25" t="s">
        <v>3349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3455</v>
      </c>
      <c r="AF683" s="28"/>
      <c r="AG683" s="28"/>
      <c r="AH683" s="24" t="s">
        <v>2307</v>
      </c>
      <c r="AI683" s="24" t="s">
        <v>2146</v>
      </c>
      <c r="AJ683" s="24" t="s">
        <v>3456</v>
      </c>
      <c r="AK683" s="24" t="s">
        <v>3458</v>
      </c>
    </row>
    <row r="684" spans="1:37" ht="17.25" customHeight="1" x14ac:dyDescent="0.3">
      <c r="A684" s="24" t="s">
        <v>3459</v>
      </c>
      <c r="B684" s="24" t="s">
        <v>2068</v>
      </c>
      <c r="C684" s="24" t="s">
        <v>3004</v>
      </c>
      <c r="D684" s="25" t="s">
        <v>3005</v>
      </c>
      <c r="E684" s="24" t="s">
        <v>2068</v>
      </c>
      <c r="F684" s="25" t="s">
        <v>3344</v>
      </c>
      <c r="G684" s="24" t="s">
        <v>3453</v>
      </c>
      <c r="H684" s="25" t="s">
        <v>3454</v>
      </c>
      <c r="I684" s="24" t="s">
        <v>2328</v>
      </c>
      <c r="J684" s="25" t="s">
        <v>3358</v>
      </c>
      <c r="K684" s="26"/>
      <c r="L684" s="27"/>
      <c r="M684" s="26"/>
      <c r="N684" s="27"/>
      <c r="O684" s="26"/>
      <c r="P684" s="27"/>
      <c r="Q684" s="26"/>
      <c r="R684" s="27"/>
      <c r="S684" s="24" t="s">
        <v>2408</v>
      </c>
      <c r="T684" s="25" t="s">
        <v>3349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3455</v>
      </c>
      <c r="AF684" s="28"/>
      <c r="AG684" s="28"/>
      <c r="AH684" s="24" t="s">
        <v>2307</v>
      </c>
      <c r="AI684" s="24" t="s">
        <v>2146</v>
      </c>
      <c r="AJ684" s="24" t="s">
        <v>3456</v>
      </c>
      <c r="AK684" s="24" t="s">
        <v>3459</v>
      </c>
    </row>
    <row r="685" spans="1:37" ht="17.25" customHeight="1" x14ac:dyDescent="0.3">
      <c r="A685" s="24" t="s">
        <v>3460</v>
      </c>
      <c r="B685" s="24" t="s">
        <v>2068</v>
      </c>
      <c r="C685" s="24" t="s">
        <v>3004</v>
      </c>
      <c r="D685" s="25" t="s">
        <v>3005</v>
      </c>
      <c r="E685" s="24" t="s">
        <v>2068</v>
      </c>
      <c r="F685" s="25" t="s">
        <v>3344</v>
      </c>
      <c r="G685" s="24" t="s">
        <v>3453</v>
      </c>
      <c r="H685" s="25" t="s">
        <v>3454</v>
      </c>
      <c r="I685" s="24" t="s">
        <v>2728</v>
      </c>
      <c r="J685" s="25" t="s">
        <v>3360</v>
      </c>
      <c r="K685" s="26"/>
      <c r="L685" s="27"/>
      <c r="M685" s="26"/>
      <c r="N685" s="27"/>
      <c r="O685" s="26"/>
      <c r="P685" s="27"/>
      <c r="Q685" s="26"/>
      <c r="R685" s="27"/>
      <c r="S685" s="24" t="s">
        <v>2408</v>
      </c>
      <c r="T685" s="25" t="s">
        <v>3349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3455</v>
      </c>
      <c r="AF685" s="28"/>
      <c r="AG685" s="28"/>
      <c r="AH685" s="24" t="s">
        <v>2307</v>
      </c>
      <c r="AI685" s="24" t="s">
        <v>2146</v>
      </c>
      <c r="AJ685" s="24" t="s">
        <v>3456</v>
      </c>
      <c r="AK685" s="24" t="s">
        <v>3460</v>
      </c>
    </row>
    <row r="686" spans="1:37" ht="17.25" customHeight="1" x14ac:dyDescent="0.3">
      <c r="A686" s="24" t="s">
        <v>3461</v>
      </c>
      <c r="B686" s="24" t="s">
        <v>2068</v>
      </c>
      <c r="C686" s="24" t="s">
        <v>3004</v>
      </c>
      <c r="D686" s="25" t="s">
        <v>3005</v>
      </c>
      <c r="E686" s="24" t="s">
        <v>2068</v>
      </c>
      <c r="F686" s="25" t="s">
        <v>3344</v>
      </c>
      <c r="G686" s="24" t="s">
        <v>3462</v>
      </c>
      <c r="H686" s="25" t="s">
        <v>3463</v>
      </c>
      <c r="I686" s="24" t="s">
        <v>3364</v>
      </c>
      <c r="J686" s="25" t="s">
        <v>3365</v>
      </c>
      <c r="K686" s="26"/>
      <c r="L686" s="27"/>
      <c r="M686" s="26"/>
      <c r="N686" s="27"/>
      <c r="O686" s="26"/>
      <c r="P686" s="27"/>
      <c r="Q686" s="26"/>
      <c r="R686" s="27"/>
      <c r="S686" s="24" t="s">
        <v>2408</v>
      </c>
      <c r="T686" s="25" t="s">
        <v>3349</v>
      </c>
      <c r="U686" s="26"/>
      <c r="V686" s="27"/>
      <c r="W686" s="26"/>
      <c r="X686" s="27"/>
      <c r="Y686" s="28"/>
      <c r="Z686" s="29" t="s">
        <v>3366</v>
      </c>
      <c r="AA686" s="28"/>
      <c r="AB686" s="28"/>
      <c r="AC686" s="28"/>
      <c r="AD686" s="28"/>
      <c r="AE686" s="29" t="s">
        <v>3455</v>
      </c>
      <c r="AF686" s="28"/>
      <c r="AG686" s="28"/>
      <c r="AH686" s="24" t="s">
        <v>2307</v>
      </c>
      <c r="AI686" s="24" t="s">
        <v>2307</v>
      </c>
      <c r="AJ686" s="24" t="s">
        <v>3464</v>
      </c>
      <c r="AK686" s="24" t="s">
        <v>3461</v>
      </c>
    </row>
    <row r="687" spans="1:37" ht="17.25" customHeight="1" x14ac:dyDescent="0.3">
      <c r="A687" s="24" t="s">
        <v>3465</v>
      </c>
      <c r="B687" s="24" t="s">
        <v>2068</v>
      </c>
      <c r="C687" s="24" t="s">
        <v>3004</v>
      </c>
      <c r="D687" s="25" t="s">
        <v>3005</v>
      </c>
      <c r="E687" s="24" t="s">
        <v>2068</v>
      </c>
      <c r="F687" s="25" t="s">
        <v>3344</v>
      </c>
      <c r="G687" s="24" t="s">
        <v>3462</v>
      </c>
      <c r="H687" s="25" t="s">
        <v>3463</v>
      </c>
      <c r="I687" s="24" t="s">
        <v>3369</v>
      </c>
      <c r="J687" s="25" t="s">
        <v>3370</v>
      </c>
      <c r="K687" s="26"/>
      <c r="L687" s="27"/>
      <c r="M687" s="26"/>
      <c r="N687" s="27"/>
      <c r="O687" s="26"/>
      <c r="P687" s="27"/>
      <c r="Q687" s="26"/>
      <c r="R687" s="27"/>
      <c r="S687" s="24" t="s">
        <v>2408</v>
      </c>
      <c r="T687" s="25" t="s">
        <v>3349</v>
      </c>
      <c r="U687" s="26"/>
      <c r="V687" s="27"/>
      <c r="W687" s="26"/>
      <c r="X687" s="27"/>
      <c r="Y687" s="28"/>
      <c r="Z687" s="29" t="s">
        <v>3366</v>
      </c>
      <c r="AA687" s="28"/>
      <c r="AB687" s="28"/>
      <c r="AC687" s="28"/>
      <c r="AD687" s="28"/>
      <c r="AE687" s="29" t="s">
        <v>3455</v>
      </c>
      <c r="AF687" s="28"/>
      <c r="AG687" s="28"/>
      <c r="AH687" s="24" t="s">
        <v>2307</v>
      </c>
      <c r="AI687" s="24" t="s">
        <v>2307</v>
      </c>
      <c r="AJ687" s="24" t="s">
        <v>3464</v>
      </c>
      <c r="AK687" s="24" t="s">
        <v>3465</v>
      </c>
    </row>
    <row r="688" spans="1:37" ht="17.25" customHeight="1" x14ac:dyDescent="0.3">
      <c r="A688" s="24" t="s">
        <v>3466</v>
      </c>
      <c r="B688" s="24" t="s">
        <v>2068</v>
      </c>
      <c r="C688" s="24" t="s">
        <v>3004</v>
      </c>
      <c r="D688" s="25" t="s">
        <v>3005</v>
      </c>
      <c r="E688" s="24" t="s">
        <v>2068</v>
      </c>
      <c r="F688" s="25" t="s">
        <v>3344</v>
      </c>
      <c r="G688" s="24" t="s">
        <v>3462</v>
      </c>
      <c r="H688" s="25" t="s">
        <v>3463</v>
      </c>
      <c r="I688" s="24" t="s">
        <v>3372</v>
      </c>
      <c r="J688" s="25" t="s">
        <v>3373</v>
      </c>
      <c r="K688" s="26"/>
      <c r="L688" s="27"/>
      <c r="M688" s="26"/>
      <c r="N688" s="27"/>
      <c r="O688" s="26"/>
      <c r="P688" s="27"/>
      <c r="Q688" s="26"/>
      <c r="R688" s="27"/>
      <c r="S688" s="24" t="s">
        <v>2408</v>
      </c>
      <c r="T688" s="25" t="s">
        <v>3349</v>
      </c>
      <c r="U688" s="26"/>
      <c r="V688" s="27"/>
      <c r="W688" s="26"/>
      <c r="X688" s="27"/>
      <c r="Y688" s="28"/>
      <c r="Z688" s="29" t="s">
        <v>3366</v>
      </c>
      <c r="AA688" s="28"/>
      <c r="AB688" s="28"/>
      <c r="AC688" s="28"/>
      <c r="AD688" s="28"/>
      <c r="AE688" s="29" t="s">
        <v>3455</v>
      </c>
      <c r="AF688" s="28"/>
      <c r="AG688" s="28"/>
      <c r="AH688" s="24" t="s">
        <v>2307</v>
      </c>
      <c r="AI688" s="24" t="s">
        <v>2307</v>
      </c>
      <c r="AJ688" s="24" t="s">
        <v>3464</v>
      </c>
      <c r="AK688" s="24" t="s">
        <v>3466</v>
      </c>
    </row>
    <row r="689" spans="1:37" ht="17.25" customHeight="1" x14ac:dyDescent="0.3">
      <c r="A689" s="24" t="s">
        <v>3467</v>
      </c>
      <c r="B689" s="24" t="s">
        <v>2068</v>
      </c>
      <c r="C689" s="24" t="s">
        <v>3004</v>
      </c>
      <c r="D689" s="25" t="s">
        <v>3005</v>
      </c>
      <c r="E689" s="24" t="s">
        <v>2068</v>
      </c>
      <c r="F689" s="25" t="s">
        <v>3344</v>
      </c>
      <c r="G689" s="24" t="s">
        <v>3462</v>
      </c>
      <c r="H689" s="25" t="s">
        <v>3463</v>
      </c>
      <c r="I689" s="24" t="s">
        <v>3375</v>
      </c>
      <c r="J689" s="25" t="s">
        <v>3376</v>
      </c>
      <c r="K689" s="26"/>
      <c r="L689" s="27"/>
      <c r="M689" s="26"/>
      <c r="N689" s="27"/>
      <c r="O689" s="26"/>
      <c r="P689" s="27"/>
      <c r="Q689" s="26"/>
      <c r="R689" s="27"/>
      <c r="S689" s="24" t="s">
        <v>2408</v>
      </c>
      <c r="T689" s="25" t="s">
        <v>3349</v>
      </c>
      <c r="U689" s="26"/>
      <c r="V689" s="27"/>
      <c r="W689" s="26"/>
      <c r="X689" s="27"/>
      <c r="Y689" s="28"/>
      <c r="Z689" s="29" t="s">
        <v>3366</v>
      </c>
      <c r="AA689" s="28"/>
      <c r="AB689" s="28"/>
      <c r="AC689" s="28"/>
      <c r="AD689" s="28"/>
      <c r="AE689" s="29" t="s">
        <v>3455</v>
      </c>
      <c r="AF689" s="28"/>
      <c r="AG689" s="28"/>
      <c r="AH689" s="24" t="s">
        <v>2307</v>
      </c>
      <c r="AI689" s="24" t="s">
        <v>2307</v>
      </c>
      <c r="AJ689" s="24" t="s">
        <v>3464</v>
      </c>
      <c r="AK689" s="24" t="s">
        <v>3467</v>
      </c>
    </row>
    <row r="690" spans="1:37" ht="17.25" customHeight="1" x14ac:dyDescent="0.3">
      <c r="A690" s="24" t="s">
        <v>3468</v>
      </c>
      <c r="B690" s="24" t="s">
        <v>2068</v>
      </c>
      <c r="C690" s="24" t="s">
        <v>3004</v>
      </c>
      <c r="D690" s="25" t="s">
        <v>3005</v>
      </c>
      <c r="E690" s="24" t="s">
        <v>2068</v>
      </c>
      <c r="F690" s="25" t="s">
        <v>3344</v>
      </c>
      <c r="G690" s="24" t="s">
        <v>3462</v>
      </c>
      <c r="H690" s="25" t="s">
        <v>3463</v>
      </c>
      <c r="I690" s="24" t="s">
        <v>2198</v>
      </c>
      <c r="J690" s="25" t="s">
        <v>3378</v>
      </c>
      <c r="K690" s="26"/>
      <c r="L690" s="27"/>
      <c r="M690" s="26"/>
      <c r="N690" s="27"/>
      <c r="O690" s="26"/>
      <c r="P690" s="27"/>
      <c r="Q690" s="26"/>
      <c r="R690" s="27"/>
      <c r="S690" s="24" t="s">
        <v>2408</v>
      </c>
      <c r="T690" s="25" t="s">
        <v>3349</v>
      </c>
      <c r="U690" s="26"/>
      <c r="V690" s="27"/>
      <c r="W690" s="26"/>
      <c r="X690" s="27"/>
      <c r="Y690" s="28"/>
      <c r="Z690" s="29" t="s">
        <v>3366</v>
      </c>
      <c r="AA690" s="28"/>
      <c r="AB690" s="28"/>
      <c r="AC690" s="28"/>
      <c r="AD690" s="28"/>
      <c r="AE690" s="29" t="s">
        <v>3455</v>
      </c>
      <c r="AF690" s="28"/>
      <c r="AG690" s="28"/>
      <c r="AH690" s="24" t="s">
        <v>2307</v>
      </c>
      <c r="AI690" s="24" t="s">
        <v>2307</v>
      </c>
      <c r="AJ690" s="24" t="s">
        <v>3464</v>
      </c>
      <c r="AK690" s="24" t="s">
        <v>3468</v>
      </c>
    </row>
    <row r="691" spans="1:37" ht="17.25" customHeight="1" x14ac:dyDescent="0.3">
      <c r="A691" s="24" t="s">
        <v>3469</v>
      </c>
      <c r="B691" s="24" t="s">
        <v>2068</v>
      </c>
      <c r="C691" s="24" t="s">
        <v>3004</v>
      </c>
      <c r="D691" s="25" t="s">
        <v>3005</v>
      </c>
      <c r="E691" s="24" t="s">
        <v>2068</v>
      </c>
      <c r="F691" s="25" t="s">
        <v>3344</v>
      </c>
      <c r="G691" s="24" t="s">
        <v>3462</v>
      </c>
      <c r="H691" s="25" t="s">
        <v>3463</v>
      </c>
      <c r="I691" s="24" t="s">
        <v>2305</v>
      </c>
      <c r="J691" s="25" t="s">
        <v>3380</v>
      </c>
      <c r="K691" s="26"/>
      <c r="L691" s="27"/>
      <c r="M691" s="26"/>
      <c r="N691" s="27"/>
      <c r="O691" s="26"/>
      <c r="P691" s="27"/>
      <c r="Q691" s="26"/>
      <c r="R691" s="27"/>
      <c r="S691" s="24" t="s">
        <v>2408</v>
      </c>
      <c r="T691" s="25" t="s">
        <v>3349</v>
      </c>
      <c r="U691" s="26"/>
      <c r="V691" s="27"/>
      <c r="W691" s="26"/>
      <c r="X691" s="27"/>
      <c r="Y691" s="28"/>
      <c r="Z691" s="29" t="s">
        <v>3366</v>
      </c>
      <c r="AA691" s="28"/>
      <c r="AB691" s="28"/>
      <c r="AC691" s="28"/>
      <c r="AD691" s="28"/>
      <c r="AE691" s="29" t="s">
        <v>3455</v>
      </c>
      <c r="AF691" s="28"/>
      <c r="AG691" s="28"/>
      <c r="AH691" s="24" t="s">
        <v>2307</v>
      </c>
      <c r="AI691" s="24" t="s">
        <v>2307</v>
      </c>
      <c r="AJ691" s="24" t="s">
        <v>3464</v>
      </c>
      <c r="AK691" s="24" t="s">
        <v>3469</v>
      </c>
    </row>
    <row r="692" spans="1:37" ht="17.25" customHeight="1" x14ac:dyDescent="0.3">
      <c r="A692" s="24" t="s">
        <v>3470</v>
      </c>
      <c r="B692" s="24" t="s">
        <v>2068</v>
      </c>
      <c r="C692" s="24" t="s">
        <v>3004</v>
      </c>
      <c r="D692" s="25" t="s">
        <v>3005</v>
      </c>
      <c r="E692" s="24" t="s">
        <v>2068</v>
      </c>
      <c r="F692" s="25" t="s">
        <v>3344</v>
      </c>
      <c r="G692" s="24" t="s">
        <v>3462</v>
      </c>
      <c r="H692" s="25" t="s">
        <v>3463</v>
      </c>
      <c r="I692" s="24" t="s">
        <v>2352</v>
      </c>
      <c r="J692" s="25" t="s">
        <v>3382</v>
      </c>
      <c r="K692" s="26"/>
      <c r="L692" s="27"/>
      <c r="M692" s="26"/>
      <c r="N692" s="27"/>
      <c r="O692" s="26"/>
      <c r="P692" s="27"/>
      <c r="Q692" s="26"/>
      <c r="R692" s="27"/>
      <c r="S692" s="24" t="s">
        <v>2408</v>
      </c>
      <c r="T692" s="25" t="s">
        <v>3349</v>
      </c>
      <c r="U692" s="26"/>
      <c r="V692" s="27"/>
      <c r="W692" s="26"/>
      <c r="X692" s="27"/>
      <c r="Y692" s="28"/>
      <c r="Z692" s="29" t="s">
        <v>3366</v>
      </c>
      <c r="AA692" s="28"/>
      <c r="AB692" s="28"/>
      <c r="AC692" s="28"/>
      <c r="AD692" s="28"/>
      <c r="AE692" s="29" t="s">
        <v>3455</v>
      </c>
      <c r="AF692" s="28"/>
      <c r="AG692" s="28"/>
      <c r="AH692" s="24" t="s">
        <v>2307</v>
      </c>
      <c r="AI692" s="24" t="s">
        <v>2307</v>
      </c>
      <c r="AJ692" s="24" t="s">
        <v>3464</v>
      </c>
      <c r="AK692" s="24" t="s">
        <v>3470</v>
      </c>
    </row>
    <row r="693" spans="1:37" ht="17.25" customHeight="1" x14ac:dyDescent="0.3">
      <c r="A693" s="24" t="s">
        <v>3471</v>
      </c>
      <c r="B693" s="24" t="s">
        <v>2068</v>
      </c>
      <c r="C693" s="24" t="s">
        <v>3004</v>
      </c>
      <c r="D693" s="25" t="s">
        <v>3005</v>
      </c>
      <c r="E693" s="24" t="s">
        <v>2068</v>
      </c>
      <c r="F693" s="25" t="s">
        <v>3344</v>
      </c>
      <c r="G693" s="24" t="s">
        <v>3462</v>
      </c>
      <c r="H693" s="25" t="s">
        <v>3463</v>
      </c>
      <c r="I693" s="24" t="s">
        <v>2621</v>
      </c>
      <c r="J693" s="25" t="s">
        <v>3384</v>
      </c>
      <c r="K693" s="26"/>
      <c r="L693" s="27"/>
      <c r="M693" s="26"/>
      <c r="N693" s="27"/>
      <c r="O693" s="26"/>
      <c r="P693" s="27"/>
      <c r="Q693" s="26"/>
      <c r="R693" s="27"/>
      <c r="S693" s="24" t="s">
        <v>2408</v>
      </c>
      <c r="T693" s="25" t="s">
        <v>3349</v>
      </c>
      <c r="U693" s="26"/>
      <c r="V693" s="27"/>
      <c r="W693" s="26"/>
      <c r="X693" s="27"/>
      <c r="Y693" s="28"/>
      <c r="Z693" s="29" t="s">
        <v>3366</v>
      </c>
      <c r="AA693" s="28"/>
      <c r="AB693" s="28"/>
      <c r="AC693" s="28"/>
      <c r="AD693" s="28"/>
      <c r="AE693" s="29" t="s">
        <v>3455</v>
      </c>
      <c r="AF693" s="28"/>
      <c r="AG693" s="28"/>
      <c r="AH693" s="24" t="s">
        <v>2307</v>
      </c>
      <c r="AI693" s="24" t="s">
        <v>2307</v>
      </c>
      <c r="AJ693" s="24" t="s">
        <v>3464</v>
      </c>
      <c r="AK693" s="24" t="s">
        <v>3471</v>
      </c>
    </row>
    <row r="694" spans="1:37" ht="17.25" customHeight="1" x14ac:dyDescent="0.3">
      <c r="A694" s="24" t="s">
        <v>3472</v>
      </c>
      <c r="B694" s="24" t="s">
        <v>2068</v>
      </c>
      <c r="C694" s="24" t="s">
        <v>3004</v>
      </c>
      <c r="D694" s="25" t="s">
        <v>3005</v>
      </c>
      <c r="E694" s="24" t="s">
        <v>2068</v>
      </c>
      <c r="F694" s="25" t="s">
        <v>3344</v>
      </c>
      <c r="G694" s="24" t="s">
        <v>3462</v>
      </c>
      <c r="H694" s="25" t="s">
        <v>3463</v>
      </c>
      <c r="I694" s="24" t="s">
        <v>2822</v>
      </c>
      <c r="J694" s="25" t="s">
        <v>3386</v>
      </c>
      <c r="K694" s="26"/>
      <c r="L694" s="27"/>
      <c r="M694" s="26"/>
      <c r="N694" s="27"/>
      <c r="O694" s="26"/>
      <c r="P694" s="27"/>
      <c r="Q694" s="26"/>
      <c r="R694" s="27"/>
      <c r="S694" s="24" t="s">
        <v>2408</v>
      </c>
      <c r="T694" s="25" t="s">
        <v>3349</v>
      </c>
      <c r="U694" s="26"/>
      <c r="V694" s="27"/>
      <c r="W694" s="26"/>
      <c r="X694" s="27"/>
      <c r="Y694" s="28"/>
      <c r="Z694" s="29" t="s">
        <v>3366</v>
      </c>
      <c r="AA694" s="28"/>
      <c r="AB694" s="28"/>
      <c r="AC694" s="28"/>
      <c r="AD694" s="28"/>
      <c r="AE694" s="29" t="s">
        <v>3455</v>
      </c>
      <c r="AF694" s="28"/>
      <c r="AG694" s="28"/>
      <c r="AH694" s="24" t="s">
        <v>2307</v>
      </c>
      <c r="AI694" s="24" t="s">
        <v>2307</v>
      </c>
      <c r="AJ694" s="24" t="s">
        <v>3464</v>
      </c>
      <c r="AK694" s="24" t="s">
        <v>3472</v>
      </c>
    </row>
    <row r="695" spans="1:37" ht="17.25" customHeight="1" x14ac:dyDescent="0.3">
      <c r="A695" s="24" t="s">
        <v>3473</v>
      </c>
      <c r="B695" s="24" t="s">
        <v>2068</v>
      </c>
      <c r="C695" s="24" t="s">
        <v>3004</v>
      </c>
      <c r="D695" s="25" t="s">
        <v>3005</v>
      </c>
      <c r="E695" s="24" t="s">
        <v>2068</v>
      </c>
      <c r="F695" s="25" t="s">
        <v>3344</v>
      </c>
      <c r="G695" s="24" t="s">
        <v>3462</v>
      </c>
      <c r="H695" s="25" t="s">
        <v>3463</v>
      </c>
      <c r="I695" s="24" t="s">
        <v>2906</v>
      </c>
      <c r="J695" s="25" t="s">
        <v>3388</v>
      </c>
      <c r="K695" s="26"/>
      <c r="L695" s="27"/>
      <c r="M695" s="26"/>
      <c r="N695" s="27"/>
      <c r="O695" s="26"/>
      <c r="P695" s="27"/>
      <c r="Q695" s="26"/>
      <c r="R695" s="27"/>
      <c r="S695" s="24" t="s">
        <v>2408</v>
      </c>
      <c r="T695" s="25" t="s">
        <v>3349</v>
      </c>
      <c r="U695" s="26"/>
      <c r="V695" s="27"/>
      <c r="W695" s="26"/>
      <c r="X695" s="27"/>
      <c r="Y695" s="28"/>
      <c r="Z695" s="29" t="s">
        <v>3366</v>
      </c>
      <c r="AA695" s="28"/>
      <c r="AB695" s="28"/>
      <c r="AC695" s="28"/>
      <c r="AD695" s="28"/>
      <c r="AE695" s="29" t="s">
        <v>3455</v>
      </c>
      <c r="AF695" s="28"/>
      <c r="AG695" s="28"/>
      <c r="AH695" s="24" t="s">
        <v>2307</v>
      </c>
      <c r="AI695" s="24" t="s">
        <v>2307</v>
      </c>
      <c r="AJ695" s="24" t="s">
        <v>3464</v>
      </c>
      <c r="AK695" s="24" t="s">
        <v>3473</v>
      </c>
    </row>
    <row r="696" spans="1:37" ht="17.25" customHeight="1" x14ac:dyDescent="0.3">
      <c r="A696" s="24" t="s">
        <v>3474</v>
      </c>
      <c r="B696" s="24" t="s">
        <v>2068</v>
      </c>
      <c r="C696" s="24" t="s">
        <v>3004</v>
      </c>
      <c r="D696" s="25" t="s">
        <v>3005</v>
      </c>
      <c r="E696" s="24" t="s">
        <v>2068</v>
      </c>
      <c r="F696" s="25" t="s">
        <v>3344</v>
      </c>
      <c r="G696" s="24" t="s">
        <v>3475</v>
      </c>
      <c r="H696" s="25" t="s">
        <v>3476</v>
      </c>
      <c r="I696" s="24" t="s">
        <v>3347</v>
      </c>
      <c r="J696" s="25" t="s">
        <v>3348</v>
      </c>
      <c r="K696" s="26"/>
      <c r="L696" s="27"/>
      <c r="M696" s="26"/>
      <c r="N696" s="27"/>
      <c r="O696" s="26"/>
      <c r="P696" s="27"/>
      <c r="Q696" s="26"/>
      <c r="R696" s="27"/>
      <c r="S696" s="24" t="s">
        <v>2408</v>
      </c>
      <c r="T696" s="25" t="s">
        <v>3349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3455</v>
      </c>
      <c r="AF696" s="28"/>
      <c r="AG696" s="28"/>
      <c r="AH696" s="24" t="s">
        <v>2307</v>
      </c>
      <c r="AI696" s="24" t="s">
        <v>2146</v>
      </c>
      <c r="AJ696" s="24" t="s">
        <v>3477</v>
      </c>
      <c r="AK696" s="24" t="s">
        <v>3474</v>
      </c>
    </row>
    <row r="697" spans="1:37" ht="17.25" customHeight="1" x14ac:dyDescent="0.3">
      <c r="A697" s="24" t="s">
        <v>3478</v>
      </c>
      <c r="B697" s="24" t="s">
        <v>2068</v>
      </c>
      <c r="C697" s="24" t="s">
        <v>3004</v>
      </c>
      <c r="D697" s="25" t="s">
        <v>3005</v>
      </c>
      <c r="E697" s="24" t="s">
        <v>2068</v>
      </c>
      <c r="F697" s="25" t="s">
        <v>3344</v>
      </c>
      <c r="G697" s="24" t="s">
        <v>3475</v>
      </c>
      <c r="H697" s="25" t="s">
        <v>3476</v>
      </c>
      <c r="I697" s="24" t="s">
        <v>3352</v>
      </c>
      <c r="J697" s="25" t="s">
        <v>3353</v>
      </c>
      <c r="K697" s="26"/>
      <c r="L697" s="27"/>
      <c r="M697" s="26"/>
      <c r="N697" s="27"/>
      <c r="O697" s="26"/>
      <c r="P697" s="27"/>
      <c r="Q697" s="26"/>
      <c r="R697" s="27"/>
      <c r="S697" s="24" t="s">
        <v>2408</v>
      </c>
      <c r="T697" s="25" t="s">
        <v>3349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3455</v>
      </c>
      <c r="AF697" s="28"/>
      <c r="AG697" s="28"/>
      <c r="AH697" s="24" t="s">
        <v>2307</v>
      </c>
      <c r="AI697" s="24" t="s">
        <v>2146</v>
      </c>
      <c r="AJ697" s="24" t="s">
        <v>3477</v>
      </c>
      <c r="AK697" s="24" t="s">
        <v>3478</v>
      </c>
    </row>
    <row r="698" spans="1:37" ht="17.25" customHeight="1" x14ac:dyDescent="0.3">
      <c r="A698" s="24" t="s">
        <v>3479</v>
      </c>
      <c r="B698" s="24" t="s">
        <v>2068</v>
      </c>
      <c r="C698" s="24" t="s">
        <v>3004</v>
      </c>
      <c r="D698" s="25" t="s">
        <v>3005</v>
      </c>
      <c r="E698" s="24" t="s">
        <v>2068</v>
      </c>
      <c r="F698" s="25" t="s">
        <v>3344</v>
      </c>
      <c r="G698" s="24" t="s">
        <v>3475</v>
      </c>
      <c r="H698" s="25" t="s">
        <v>3476</v>
      </c>
      <c r="I698" s="24" t="s">
        <v>3355</v>
      </c>
      <c r="J698" s="25" t="s">
        <v>3356</v>
      </c>
      <c r="K698" s="26"/>
      <c r="L698" s="27"/>
      <c r="M698" s="26"/>
      <c r="N698" s="27"/>
      <c r="O698" s="26"/>
      <c r="P698" s="27"/>
      <c r="Q698" s="26"/>
      <c r="R698" s="27"/>
      <c r="S698" s="24" t="s">
        <v>2408</v>
      </c>
      <c r="T698" s="25" t="s">
        <v>3349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3455</v>
      </c>
      <c r="AF698" s="28"/>
      <c r="AG698" s="28"/>
      <c r="AH698" s="24" t="s">
        <v>2307</v>
      </c>
      <c r="AI698" s="24" t="s">
        <v>2146</v>
      </c>
      <c r="AJ698" s="24" t="s">
        <v>3477</v>
      </c>
      <c r="AK698" s="24" t="s">
        <v>3479</v>
      </c>
    </row>
    <row r="699" spans="1:37" ht="17.25" customHeight="1" x14ac:dyDescent="0.3">
      <c r="A699" s="24" t="s">
        <v>3480</v>
      </c>
      <c r="B699" s="24" t="s">
        <v>2068</v>
      </c>
      <c r="C699" s="24" t="s">
        <v>3004</v>
      </c>
      <c r="D699" s="25" t="s">
        <v>3005</v>
      </c>
      <c r="E699" s="24" t="s">
        <v>2068</v>
      </c>
      <c r="F699" s="25" t="s">
        <v>3344</v>
      </c>
      <c r="G699" s="24" t="s">
        <v>3475</v>
      </c>
      <c r="H699" s="25" t="s">
        <v>3476</v>
      </c>
      <c r="I699" s="24" t="s">
        <v>2328</v>
      </c>
      <c r="J699" s="25" t="s">
        <v>3358</v>
      </c>
      <c r="K699" s="26"/>
      <c r="L699" s="27"/>
      <c r="M699" s="26"/>
      <c r="N699" s="27"/>
      <c r="O699" s="26"/>
      <c r="P699" s="27"/>
      <c r="Q699" s="26"/>
      <c r="R699" s="27"/>
      <c r="S699" s="24" t="s">
        <v>2408</v>
      </c>
      <c r="T699" s="25" t="s">
        <v>3349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3455</v>
      </c>
      <c r="AF699" s="28"/>
      <c r="AG699" s="28"/>
      <c r="AH699" s="24" t="s">
        <v>2307</v>
      </c>
      <c r="AI699" s="24" t="s">
        <v>2146</v>
      </c>
      <c r="AJ699" s="24" t="s">
        <v>3477</v>
      </c>
      <c r="AK699" s="24" t="s">
        <v>3480</v>
      </c>
    </row>
    <row r="700" spans="1:37" ht="17.25" customHeight="1" x14ac:dyDescent="0.3">
      <c r="A700" s="24" t="s">
        <v>3481</v>
      </c>
      <c r="B700" s="24" t="s">
        <v>2068</v>
      </c>
      <c r="C700" s="24" t="s">
        <v>3004</v>
      </c>
      <c r="D700" s="25" t="s">
        <v>3005</v>
      </c>
      <c r="E700" s="24" t="s">
        <v>2068</v>
      </c>
      <c r="F700" s="25" t="s">
        <v>3344</v>
      </c>
      <c r="G700" s="24" t="s">
        <v>3475</v>
      </c>
      <c r="H700" s="25" t="s">
        <v>3476</v>
      </c>
      <c r="I700" s="24" t="s">
        <v>2728</v>
      </c>
      <c r="J700" s="25" t="s">
        <v>3360</v>
      </c>
      <c r="K700" s="26"/>
      <c r="L700" s="27"/>
      <c r="M700" s="26"/>
      <c r="N700" s="27"/>
      <c r="O700" s="26"/>
      <c r="P700" s="27"/>
      <c r="Q700" s="26"/>
      <c r="R700" s="27"/>
      <c r="S700" s="24" t="s">
        <v>2408</v>
      </c>
      <c r="T700" s="25" t="s">
        <v>3349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3455</v>
      </c>
      <c r="AF700" s="28"/>
      <c r="AG700" s="28"/>
      <c r="AH700" s="24" t="s">
        <v>2307</v>
      </c>
      <c r="AI700" s="24" t="s">
        <v>2146</v>
      </c>
      <c r="AJ700" s="24" t="s">
        <v>3477</v>
      </c>
      <c r="AK700" s="24" t="s">
        <v>3481</v>
      </c>
    </row>
    <row r="701" spans="1:37" ht="17.25" customHeight="1" x14ac:dyDescent="0.3">
      <c r="A701" s="24" t="s">
        <v>3482</v>
      </c>
      <c r="B701" s="24" t="s">
        <v>2068</v>
      </c>
      <c r="C701" s="24" t="s">
        <v>3004</v>
      </c>
      <c r="D701" s="25" t="s">
        <v>3005</v>
      </c>
      <c r="E701" s="24" t="s">
        <v>2068</v>
      </c>
      <c r="F701" s="25" t="s">
        <v>3344</v>
      </c>
      <c r="G701" s="24" t="s">
        <v>3483</v>
      </c>
      <c r="H701" s="25" t="s">
        <v>3484</v>
      </c>
      <c r="I701" s="24" t="s">
        <v>3364</v>
      </c>
      <c r="J701" s="25" t="s">
        <v>3365</v>
      </c>
      <c r="K701" s="26"/>
      <c r="L701" s="27"/>
      <c r="M701" s="26"/>
      <c r="N701" s="27"/>
      <c r="O701" s="26"/>
      <c r="P701" s="27"/>
      <c r="Q701" s="26"/>
      <c r="R701" s="27"/>
      <c r="S701" s="24" t="s">
        <v>2408</v>
      </c>
      <c r="T701" s="25" t="s">
        <v>3349</v>
      </c>
      <c r="U701" s="26"/>
      <c r="V701" s="27"/>
      <c r="W701" s="26"/>
      <c r="X701" s="27"/>
      <c r="Y701" s="28"/>
      <c r="Z701" s="29" t="s">
        <v>3366</v>
      </c>
      <c r="AA701" s="28"/>
      <c r="AB701" s="28"/>
      <c r="AC701" s="28"/>
      <c r="AD701" s="28"/>
      <c r="AE701" s="29" t="s">
        <v>3455</v>
      </c>
      <c r="AF701" s="28"/>
      <c r="AG701" s="28"/>
      <c r="AH701" s="24" t="s">
        <v>2307</v>
      </c>
      <c r="AI701" s="24" t="s">
        <v>2307</v>
      </c>
      <c r="AJ701" s="24" t="s">
        <v>3485</v>
      </c>
      <c r="AK701" s="24" t="s">
        <v>3482</v>
      </c>
    </row>
    <row r="702" spans="1:37" ht="17.25" customHeight="1" x14ac:dyDescent="0.3">
      <c r="A702" s="24" t="s">
        <v>3486</v>
      </c>
      <c r="B702" s="24" t="s">
        <v>2068</v>
      </c>
      <c r="C702" s="24" t="s">
        <v>3004</v>
      </c>
      <c r="D702" s="25" t="s">
        <v>3005</v>
      </c>
      <c r="E702" s="24" t="s">
        <v>2068</v>
      </c>
      <c r="F702" s="25" t="s">
        <v>3344</v>
      </c>
      <c r="G702" s="24" t="s">
        <v>3483</v>
      </c>
      <c r="H702" s="25" t="s">
        <v>3484</v>
      </c>
      <c r="I702" s="24" t="s">
        <v>3369</v>
      </c>
      <c r="J702" s="25" t="s">
        <v>3370</v>
      </c>
      <c r="K702" s="26"/>
      <c r="L702" s="27"/>
      <c r="M702" s="26"/>
      <c r="N702" s="27"/>
      <c r="O702" s="26"/>
      <c r="P702" s="27"/>
      <c r="Q702" s="26"/>
      <c r="R702" s="27"/>
      <c r="S702" s="24" t="s">
        <v>2408</v>
      </c>
      <c r="T702" s="25" t="s">
        <v>3349</v>
      </c>
      <c r="U702" s="26"/>
      <c r="V702" s="27"/>
      <c r="W702" s="26"/>
      <c r="X702" s="27"/>
      <c r="Y702" s="28"/>
      <c r="Z702" s="29" t="s">
        <v>3366</v>
      </c>
      <c r="AA702" s="28"/>
      <c r="AB702" s="28"/>
      <c r="AC702" s="28"/>
      <c r="AD702" s="28"/>
      <c r="AE702" s="29" t="s">
        <v>3455</v>
      </c>
      <c r="AF702" s="28"/>
      <c r="AG702" s="28"/>
      <c r="AH702" s="24" t="s">
        <v>2307</v>
      </c>
      <c r="AI702" s="24" t="s">
        <v>2307</v>
      </c>
      <c r="AJ702" s="24" t="s">
        <v>3485</v>
      </c>
      <c r="AK702" s="24" t="s">
        <v>3486</v>
      </c>
    </row>
    <row r="703" spans="1:37" ht="17.25" customHeight="1" x14ac:dyDescent="0.3">
      <c r="A703" s="24" t="s">
        <v>3487</v>
      </c>
      <c r="B703" s="24" t="s">
        <v>2068</v>
      </c>
      <c r="C703" s="24" t="s">
        <v>3004</v>
      </c>
      <c r="D703" s="25" t="s">
        <v>3005</v>
      </c>
      <c r="E703" s="24" t="s">
        <v>2068</v>
      </c>
      <c r="F703" s="25" t="s">
        <v>3344</v>
      </c>
      <c r="G703" s="24" t="s">
        <v>3483</v>
      </c>
      <c r="H703" s="25" t="s">
        <v>3484</v>
      </c>
      <c r="I703" s="24" t="s">
        <v>3372</v>
      </c>
      <c r="J703" s="25" t="s">
        <v>3373</v>
      </c>
      <c r="K703" s="26"/>
      <c r="L703" s="27"/>
      <c r="M703" s="26"/>
      <c r="N703" s="27"/>
      <c r="O703" s="26"/>
      <c r="P703" s="27"/>
      <c r="Q703" s="26"/>
      <c r="R703" s="27"/>
      <c r="S703" s="24" t="s">
        <v>2408</v>
      </c>
      <c r="T703" s="25" t="s">
        <v>3349</v>
      </c>
      <c r="U703" s="26"/>
      <c r="V703" s="27"/>
      <c r="W703" s="26"/>
      <c r="X703" s="27"/>
      <c r="Y703" s="28"/>
      <c r="Z703" s="29" t="s">
        <v>3366</v>
      </c>
      <c r="AA703" s="28"/>
      <c r="AB703" s="28"/>
      <c r="AC703" s="28"/>
      <c r="AD703" s="28"/>
      <c r="AE703" s="29" t="s">
        <v>3455</v>
      </c>
      <c r="AF703" s="28"/>
      <c r="AG703" s="28"/>
      <c r="AH703" s="24" t="s">
        <v>2307</v>
      </c>
      <c r="AI703" s="24" t="s">
        <v>2307</v>
      </c>
      <c r="AJ703" s="24" t="s">
        <v>3485</v>
      </c>
      <c r="AK703" s="24" t="s">
        <v>3487</v>
      </c>
    </row>
    <row r="704" spans="1:37" ht="17.25" customHeight="1" x14ac:dyDescent="0.3">
      <c r="A704" s="24" t="s">
        <v>3488</v>
      </c>
      <c r="B704" s="24" t="s">
        <v>2068</v>
      </c>
      <c r="C704" s="24" t="s">
        <v>3004</v>
      </c>
      <c r="D704" s="25" t="s">
        <v>3005</v>
      </c>
      <c r="E704" s="24" t="s">
        <v>2068</v>
      </c>
      <c r="F704" s="25" t="s">
        <v>3344</v>
      </c>
      <c r="G704" s="24" t="s">
        <v>3483</v>
      </c>
      <c r="H704" s="25" t="s">
        <v>3484</v>
      </c>
      <c r="I704" s="24" t="s">
        <v>3375</v>
      </c>
      <c r="J704" s="25" t="s">
        <v>3376</v>
      </c>
      <c r="K704" s="26"/>
      <c r="L704" s="27"/>
      <c r="M704" s="26"/>
      <c r="N704" s="27"/>
      <c r="O704" s="26"/>
      <c r="P704" s="27"/>
      <c r="Q704" s="26"/>
      <c r="R704" s="27"/>
      <c r="S704" s="24" t="s">
        <v>2408</v>
      </c>
      <c r="T704" s="25" t="s">
        <v>3349</v>
      </c>
      <c r="U704" s="26"/>
      <c r="V704" s="27"/>
      <c r="W704" s="26"/>
      <c r="X704" s="27"/>
      <c r="Y704" s="28"/>
      <c r="Z704" s="29" t="s">
        <v>3366</v>
      </c>
      <c r="AA704" s="28"/>
      <c r="AB704" s="28"/>
      <c r="AC704" s="28"/>
      <c r="AD704" s="28"/>
      <c r="AE704" s="29" t="s">
        <v>3455</v>
      </c>
      <c r="AF704" s="28"/>
      <c r="AG704" s="28"/>
      <c r="AH704" s="24" t="s">
        <v>2307</v>
      </c>
      <c r="AI704" s="24" t="s">
        <v>2307</v>
      </c>
      <c r="AJ704" s="24" t="s">
        <v>3485</v>
      </c>
      <c r="AK704" s="24" t="s">
        <v>3488</v>
      </c>
    </row>
    <row r="705" spans="1:37" ht="17.25" customHeight="1" x14ac:dyDescent="0.3">
      <c r="A705" s="24" t="s">
        <v>3489</v>
      </c>
      <c r="B705" s="24" t="s">
        <v>2068</v>
      </c>
      <c r="C705" s="24" t="s">
        <v>3004</v>
      </c>
      <c r="D705" s="25" t="s">
        <v>3005</v>
      </c>
      <c r="E705" s="24" t="s">
        <v>2068</v>
      </c>
      <c r="F705" s="25" t="s">
        <v>3344</v>
      </c>
      <c r="G705" s="24" t="s">
        <v>3483</v>
      </c>
      <c r="H705" s="25" t="s">
        <v>3484</v>
      </c>
      <c r="I705" s="24" t="s">
        <v>2198</v>
      </c>
      <c r="J705" s="25" t="s">
        <v>3378</v>
      </c>
      <c r="K705" s="26"/>
      <c r="L705" s="27"/>
      <c r="M705" s="26"/>
      <c r="N705" s="27"/>
      <c r="O705" s="26"/>
      <c r="P705" s="27"/>
      <c r="Q705" s="26"/>
      <c r="R705" s="27"/>
      <c r="S705" s="24" t="s">
        <v>2408</v>
      </c>
      <c r="T705" s="25" t="s">
        <v>3349</v>
      </c>
      <c r="U705" s="26"/>
      <c r="V705" s="27"/>
      <c r="W705" s="26"/>
      <c r="X705" s="27"/>
      <c r="Y705" s="28"/>
      <c r="Z705" s="29" t="s">
        <v>3366</v>
      </c>
      <c r="AA705" s="28"/>
      <c r="AB705" s="28"/>
      <c r="AC705" s="28"/>
      <c r="AD705" s="28"/>
      <c r="AE705" s="29" t="s">
        <v>3455</v>
      </c>
      <c r="AF705" s="28"/>
      <c r="AG705" s="28"/>
      <c r="AH705" s="24" t="s">
        <v>2307</v>
      </c>
      <c r="AI705" s="24" t="s">
        <v>2307</v>
      </c>
      <c r="AJ705" s="24" t="s">
        <v>3485</v>
      </c>
      <c r="AK705" s="24" t="s">
        <v>3489</v>
      </c>
    </row>
    <row r="706" spans="1:37" ht="17.25" customHeight="1" x14ac:dyDescent="0.3">
      <c r="A706" s="24" t="s">
        <v>3490</v>
      </c>
      <c r="B706" s="24" t="s">
        <v>2068</v>
      </c>
      <c r="C706" s="24" t="s">
        <v>3004</v>
      </c>
      <c r="D706" s="25" t="s">
        <v>3005</v>
      </c>
      <c r="E706" s="24" t="s">
        <v>2068</v>
      </c>
      <c r="F706" s="25" t="s">
        <v>3344</v>
      </c>
      <c r="G706" s="24" t="s">
        <v>3483</v>
      </c>
      <c r="H706" s="25" t="s">
        <v>3484</v>
      </c>
      <c r="I706" s="24" t="s">
        <v>2305</v>
      </c>
      <c r="J706" s="25" t="s">
        <v>3380</v>
      </c>
      <c r="K706" s="26"/>
      <c r="L706" s="27"/>
      <c r="M706" s="26"/>
      <c r="N706" s="27"/>
      <c r="O706" s="26"/>
      <c r="P706" s="27"/>
      <c r="Q706" s="26"/>
      <c r="R706" s="27"/>
      <c r="S706" s="24" t="s">
        <v>2408</v>
      </c>
      <c r="T706" s="25" t="s">
        <v>3349</v>
      </c>
      <c r="U706" s="26"/>
      <c r="V706" s="27"/>
      <c r="W706" s="26"/>
      <c r="X706" s="27"/>
      <c r="Y706" s="28"/>
      <c r="Z706" s="29" t="s">
        <v>3366</v>
      </c>
      <c r="AA706" s="28"/>
      <c r="AB706" s="28"/>
      <c r="AC706" s="28"/>
      <c r="AD706" s="28"/>
      <c r="AE706" s="29" t="s">
        <v>3455</v>
      </c>
      <c r="AF706" s="28"/>
      <c r="AG706" s="28"/>
      <c r="AH706" s="24" t="s">
        <v>2307</v>
      </c>
      <c r="AI706" s="24" t="s">
        <v>2307</v>
      </c>
      <c r="AJ706" s="24" t="s">
        <v>3485</v>
      </c>
      <c r="AK706" s="24" t="s">
        <v>3490</v>
      </c>
    </row>
    <row r="707" spans="1:37" ht="17.25" customHeight="1" x14ac:dyDescent="0.3">
      <c r="A707" s="24" t="s">
        <v>3491</v>
      </c>
      <c r="B707" s="24" t="s">
        <v>2068</v>
      </c>
      <c r="C707" s="24" t="s">
        <v>3004</v>
      </c>
      <c r="D707" s="25" t="s">
        <v>3005</v>
      </c>
      <c r="E707" s="24" t="s">
        <v>2068</v>
      </c>
      <c r="F707" s="25" t="s">
        <v>3344</v>
      </c>
      <c r="G707" s="24" t="s">
        <v>3483</v>
      </c>
      <c r="H707" s="25" t="s">
        <v>3484</v>
      </c>
      <c r="I707" s="24" t="s">
        <v>2352</v>
      </c>
      <c r="J707" s="25" t="s">
        <v>3382</v>
      </c>
      <c r="K707" s="26"/>
      <c r="L707" s="27"/>
      <c r="M707" s="26"/>
      <c r="N707" s="27"/>
      <c r="O707" s="26"/>
      <c r="P707" s="27"/>
      <c r="Q707" s="26"/>
      <c r="R707" s="27"/>
      <c r="S707" s="24" t="s">
        <v>2408</v>
      </c>
      <c r="T707" s="25" t="s">
        <v>3349</v>
      </c>
      <c r="U707" s="26"/>
      <c r="V707" s="27"/>
      <c r="W707" s="26"/>
      <c r="X707" s="27"/>
      <c r="Y707" s="28"/>
      <c r="Z707" s="29" t="s">
        <v>3366</v>
      </c>
      <c r="AA707" s="28"/>
      <c r="AB707" s="28"/>
      <c r="AC707" s="28"/>
      <c r="AD707" s="28"/>
      <c r="AE707" s="29" t="s">
        <v>3455</v>
      </c>
      <c r="AF707" s="28"/>
      <c r="AG707" s="28"/>
      <c r="AH707" s="24" t="s">
        <v>2307</v>
      </c>
      <c r="AI707" s="24" t="s">
        <v>2307</v>
      </c>
      <c r="AJ707" s="24" t="s">
        <v>3485</v>
      </c>
      <c r="AK707" s="24" t="s">
        <v>3491</v>
      </c>
    </row>
    <row r="708" spans="1:37" ht="17.25" customHeight="1" x14ac:dyDescent="0.3">
      <c r="A708" s="24" t="s">
        <v>3492</v>
      </c>
      <c r="B708" s="24" t="s">
        <v>2068</v>
      </c>
      <c r="C708" s="24" t="s">
        <v>3004</v>
      </c>
      <c r="D708" s="25" t="s">
        <v>3005</v>
      </c>
      <c r="E708" s="24" t="s">
        <v>2068</v>
      </c>
      <c r="F708" s="25" t="s">
        <v>3344</v>
      </c>
      <c r="G708" s="24" t="s">
        <v>3483</v>
      </c>
      <c r="H708" s="25" t="s">
        <v>3484</v>
      </c>
      <c r="I708" s="24" t="s">
        <v>2621</v>
      </c>
      <c r="J708" s="25" t="s">
        <v>3384</v>
      </c>
      <c r="K708" s="26"/>
      <c r="L708" s="27"/>
      <c r="M708" s="26"/>
      <c r="N708" s="27"/>
      <c r="O708" s="26"/>
      <c r="P708" s="27"/>
      <c r="Q708" s="26"/>
      <c r="R708" s="27"/>
      <c r="S708" s="24" t="s">
        <v>2408</v>
      </c>
      <c r="T708" s="25" t="s">
        <v>3349</v>
      </c>
      <c r="U708" s="26"/>
      <c r="V708" s="27"/>
      <c r="W708" s="26"/>
      <c r="X708" s="27"/>
      <c r="Y708" s="28"/>
      <c r="Z708" s="29" t="s">
        <v>3366</v>
      </c>
      <c r="AA708" s="28"/>
      <c r="AB708" s="28"/>
      <c r="AC708" s="28"/>
      <c r="AD708" s="28"/>
      <c r="AE708" s="29" t="s">
        <v>3455</v>
      </c>
      <c r="AF708" s="28"/>
      <c r="AG708" s="28"/>
      <c r="AH708" s="24" t="s">
        <v>2307</v>
      </c>
      <c r="AI708" s="24" t="s">
        <v>2307</v>
      </c>
      <c r="AJ708" s="24" t="s">
        <v>3485</v>
      </c>
      <c r="AK708" s="24" t="s">
        <v>3492</v>
      </c>
    </row>
    <row r="709" spans="1:37" ht="17.25" customHeight="1" x14ac:dyDescent="0.3">
      <c r="A709" s="24" t="s">
        <v>3493</v>
      </c>
      <c r="B709" s="24" t="s">
        <v>2068</v>
      </c>
      <c r="C709" s="24" t="s">
        <v>3004</v>
      </c>
      <c r="D709" s="25" t="s">
        <v>3005</v>
      </c>
      <c r="E709" s="24" t="s">
        <v>2068</v>
      </c>
      <c r="F709" s="25" t="s">
        <v>3344</v>
      </c>
      <c r="G709" s="24" t="s">
        <v>3483</v>
      </c>
      <c r="H709" s="25" t="s">
        <v>3484</v>
      </c>
      <c r="I709" s="24" t="s">
        <v>2822</v>
      </c>
      <c r="J709" s="25" t="s">
        <v>3386</v>
      </c>
      <c r="K709" s="26"/>
      <c r="L709" s="27"/>
      <c r="M709" s="26"/>
      <c r="N709" s="27"/>
      <c r="O709" s="26"/>
      <c r="P709" s="27"/>
      <c r="Q709" s="26"/>
      <c r="R709" s="27"/>
      <c r="S709" s="24" t="s">
        <v>2408</v>
      </c>
      <c r="T709" s="25" t="s">
        <v>3349</v>
      </c>
      <c r="U709" s="26"/>
      <c r="V709" s="27"/>
      <c r="W709" s="26"/>
      <c r="X709" s="27"/>
      <c r="Y709" s="28"/>
      <c r="Z709" s="29" t="s">
        <v>3366</v>
      </c>
      <c r="AA709" s="28"/>
      <c r="AB709" s="28"/>
      <c r="AC709" s="28"/>
      <c r="AD709" s="28"/>
      <c r="AE709" s="29" t="s">
        <v>3455</v>
      </c>
      <c r="AF709" s="28"/>
      <c r="AG709" s="28"/>
      <c r="AH709" s="24" t="s">
        <v>2307</v>
      </c>
      <c r="AI709" s="24" t="s">
        <v>2307</v>
      </c>
      <c r="AJ709" s="24" t="s">
        <v>3485</v>
      </c>
      <c r="AK709" s="24" t="s">
        <v>3493</v>
      </c>
    </row>
    <row r="710" spans="1:37" ht="17.25" customHeight="1" x14ac:dyDescent="0.3">
      <c r="A710" s="24" t="s">
        <v>3494</v>
      </c>
      <c r="B710" s="24" t="s">
        <v>2068</v>
      </c>
      <c r="C710" s="24" t="s">
        <v>3004</v>
      </c>
      <c r="D710" s="25" t="s">
        <v>3005</v>
      </c>
      <c r="E710" s="24" t="s">
        <v>2068</v>
      </c>
      <c r="F710" s="25" t="s">
        <v>3344</v>
      </c>
      <c r="G710" s="24" t="s">
        <v>3483</v>
      </c>
      <c r="H710" s="25" t="s">
        <v>3484</v>
      </c>
      <c r="I710" s="24" t="s">
        <v>2906</v>
      </c>
      <c r="J710" s="25" t="s">
        <v>3388</v>
      </c>
      <c r="K710" s="26"/>
      <c r="L710" s="27"/>
      <c r="M710" s="26"/>
      <c r="N710" s="27"/>
      <c r="O710" s="26"/>
      <c r="P710" s="27"/>
      <c r="Q710" s="26"/>
      <c r="R710" s="27"/>
      <c r="S710" s="24" t="s">
        <v>2408</v>
      </c>
      <c r="T710" s="25" t="s">
        <v>3349</v>
      </c>
      <c r="U710" s="26"/>
      <c r="V710" s="27"/>
      <c r="W710" s="26"/>
      <c r="X710" s="27"/>
      <c r="Y710" s="28"/>
      <c r="Z710" s="29" t="s">
        <v>3366</v>
      </c>
      <c r="AA710" s="28"/>
      <c r="AB710" s="28"/>
      <c r="AC710" s="28"/>
      <c r="AD710" s="28"/>
      <c r="AE710" s="29" t="s">
        <v>3455</v>
      </c>
      <c r="AF710" s="28"/>
      <c r="AG710" s="28"/>
      <c r="AH710" s="24" t="s">
        <v>2307</v>
      </c>
      <c r="AI710" s="24" t="s">
        <v>2307</v>
      </c>
      <c r="AJ710" s="24" t="s">
        <v>3485</v>
      </c>
      <c r="AK710" s="24" t="s">
        <v>3494</v>
      </c>
    </row>
    <row r="711" spans="1:37" ht="17.25" customHeight="1" x14ac:dyDescent="0.3">
      <c r="A711" s="24" t="s">
        <v>3495</v>
      </c>
      <c r="B711" s="24" t="s">
        <v>2068</v>
      </c>
      <c r="C711" s="24" t="s">
        <v>3004</v>
      </c>
      <c r="D711" s="25" t="s">
        <v>3005</v>
      </c>
      <c r="E711" s="24" t="s">
        <v>2068</v>
      </c>
      <c r="F711" s="25" t="s">
        <v>3344</v>
      </c>
      <c r="G711" s="24" t="s">
        <v>3496</v>
      </c>
      <c r="H711" s="25" t="s">
        <v>3497</v>
      </c>
      <c r="I711" s="24" t="s">
        <v>3347</v>
      </c>
      <c r="J711" s="25" t="s">
        <v>3348</v>
      </c>
      <c r="K711" s="26"/>
      <c r="L711" s="27"/>
      <c r="M711" s="26"/>
      <c r="N711" s="27"/>
      <c r="O711" s="26"/>
      <c r="P711" s="27"/>
      <c r="Q711" s="26"/>
      <c r="R711" s="27"/>
      <c r="S711" s="24" t="s">
        <v>2408</v>
      </c>
      <c r="T711" s="25" t="s">
        <v>3349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2307</v>
      </c>
      <c r="AI711" s="24" t="s">
        <v>2146</v>
      </c>
      <c r="AJ711" s="24" t="s">
        <v>3498</v>
      </c>
      <c r="AK711" s="24" t="s">
        <v>3495</v>
      </c>
    </row>
    <row r="712" spans="1:37" ht="17.25" customHeight="1" x14ac:dyDescent="0.3">
      <c r="A712" s="24" t="s">
        <v>3499</v>
      </c>
      <c r="B712" s="24" t="s">
        <v>2068</v>
      </c>
      <c r="C712" s="24" t="s">
        <v>3004</v>
      </c>
      <c r="D712" s="25" t="s">
        <v>3005</v>
      </c>
      <c r="E712" s="24" t="s">
        <v>2068</v>
      </c>
      <c r="F712" s="25" t="s">
        <v>3344</v>
      </c>
      <c r="G712" s="24" t="s">
        <v>3496</v>
      </c>
      <c r="H712" s="25" t="s">
        <v>3497</v>
      </c>
      <c r="I712" s="24" t="s">
        <v>3352</v>
      </c>
      <c r="J712" s="25" t="s">
        <v>3353</v>
      </c>
      <c r="K712" s="26"/>
      <c r="L712" s="27"/>
      <c r="M712" s="26"/>
      <c r="N712" s="27"/>
      <c r="O712" s="26"/>
      <c r="P712" s="27"/>
      <c r="Q712" s="26"/>
      <c r="R712" s="27"/>
      <c r="S712" s="24" t="s">
        <v>2408</v>
      </c>
      <c r="T712" s="25" t="s">
        <v>3349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2307</v>
      </c>
      <c r="AI712" s="24" t="s">
        <v>2146</v>
      </c>
      <c r="AJ712" s="24" t="s">
        <v>3498</v>
      </c>
      <c r="AK712" s="24" t="s">
        <v>3499</v>
      </c>
    </row>
    <row r="713" spans="1:37" ht="17.25" customHeight="1" x14ac:dyDescent="0.3">
      <c r="A713" s="24" t="s">
        <v>3500</v>
      </c>
      <c r="B713" s="24" t="s">
        <v>2068</v>
      </c>
      <c r="C713" s="24" t="s">
        <v>3004</v>
      </c>
      <c r="D713" s="25" t="s">
        <v>3005</v>
      </c>
      <c r="E713" s="24" t="s">
        <v>2068</v>
      </c>
      <c r="F713" s="25" t="s">
        <v>3344</v>
      </c>
      <c r="G713" s="24" t="s">
        <v>3496</v>
      </c>
      <c r="H713" s="25" t="s">
        <v>3497</v>
      </c>
      <c r="I713" s="24" t="s">
        <v>3355</v>
      </c>
      <c r="J713" s="25" t="s">
        <v>3356</v>
      </c>
      <c r="K713" s="26"/>
      <c r="L713" s="27"/>
      <c r="M713" s="26"/>
      <c r="N713" s="27"/>
      <c r="O713" s="26"/>
      <c r="P713" s="27"/>
      <c r="Q713" s="26"/>
      <c r="R713" s="27"/>
      <c r="S713" s="24" t="s">
        <v>2408</v>
      </c>
      <c r="T713" s="25" t="s">
        <v>3349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2307</v>
      </c>
      <c r="AI713" s="24" t="s">
        <v>2146</v>
      </c>
      <c r="AJ713" s="24" t="s">
        <v>3498</v>
      </c>
      <c r="AK713" s="24" t="s">
        <v>3500</v>
      </c>
    </row>
    <row r="714" spans="1:37" ht="17.25" customHeight="1" x14ac:dyDescent="0.3">
      <c r="A714" s="24" t="s">
        <v>3501</v>
      </c>
      <c r="B714" s="24" t="s">
        <v>2068</v>
      </c>
      <c r="C714" s="24" t="s">
        <v>3004</v>
      </c>
      <c r="D714" s="25" t="s">
        <v>3005</v>
      </c>
      <c r="E714" s="24" t="s">
        <v>2068</v>
      </c>
      <c r="F714" s="25" t="s">
        <v>3344</v>
      </c>
      <c r="G714" s="24" t="s">
        <v>3496</v>
      </c>
      <c r="H714" s="25" t="s">
        <v>3497</v>
      </c>
      <c r="I714" s="24" t="s">
        <v>2328</v>
      </c>
      <c r="J714" s="25" t="s">
        <v>3358</v>
      </c>
      <c r="K714" s="26"/>
      <c r="L714" s="27"/>
      <c r="M714" s="26"/>
      <c r="N714" s="27"/>
      <c r="O714" s="26"/>
      <c r="P714" s="27"/>
      <c r="Q714" s="26"/>
      <c r="R714" s="27"/>
      <c r="S714" s="24" t="s">
        <v>2408</v>
      </c>
      <c r="T714" s="25" t="s">
        <v>3349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2307</v>
      </c>
      <c r="AI714" s="24" t="s">
        <v>2146</v>
      </c>
      <c r="AJ714" s="24" t="s">
        <v>3498</v>
      </c>
      <c r="AK714" s="24" t="s">
        <v>3501</v>
      </c>
    </row>
    <row r="715" spans="1:37" ht="17.25" customHeight="1" x14ac:dyDescent="0.3">
      <c r="A715" s="24" t="s">
        <v>3502</v>
      </c>
      <c r="B715" s="24" t="s">
        <v>2068</v>
      </c>
      <c r="C715" s="24" t="s">
        <v>3004</v>
      </c>
      <c r="D715" s="25" t="s">
        <v>3005</v>
      </c>
      <c r="E715" s="24" t="s">
        <v>2068</v>
      </c>
      <c r="F715" s="25" t="s">
        <v>3344</v>
      </c>
      <c r="G715" s="24" t="s">
        <v>3503</v>
      </c>
      <c r="H715" s="25" t="s">
        <v>3504</v>
      </c>
      <c r="I715" s="24" t="s">
        <v>3364</v>
      </c>
      <c r="J715" s="25" t="s">
        <v>3365</v>
      </c>
      <c r="K715" s="26"/>
      <c r="L715" s="27"/>
      <c r="M715" s="26"/>
      <c r="N715" s="27"/>
      <c r="O715" s="26"/>
      <c r="P715" s="27"/>
      <c r="Q715" s="26"/>
      <c r="R715" s="27"/>
      <c r="S715" s="24" t="s">
        <v>2408</v>
      </c>
      <c r="T715" s="25" t="s">
        <v>3349</v>
      </c>
      <c r="U715" s="26"/>
      <c r="V715" s="27"/>
      <c r="W715" s="26"/>
      <c r="X715" s="27"/>
      <c r="Y715" s="28"/>
      <c r="Z715" s="29" t="s">
        <v>3366</v>
      </c>
      <c r="AA715" s="28"/>
      <c r="AB715" s="28"/>
      <c r="AC715" s="28"/>
      <c r="AD715" s="28"/>
      <c r="AE715" s="28"/>
      <c r="AF715" s="28"/>
      <c r="AG715" s="28"/>
      <c r="AH715" s="24" t="s">
        <v>2307</v>
      </c>
      <c r="AI715" s="24" t="s">
        <v>2307</v>
      </c>
      <c r="AJ715" s="24" t="s">
        <v>3505</v>
      </c>
      <c r="AK715" s="24" t="s">
        <v>3502</v>
      </c>
    </row>
    <row r="716" spans="1:37" ht="17.25" customHeight="1" x14ac:dyDescent="0.3">
      <c r="A716" s="24" t="s">
        <v>3506</v>
      </c>
      <c r="B716" s="24" t="s">
        <v>2068</v>
      </c>
      <c r="C716" s="24" t="s">
        <v>3004</v>
      </c>
      <c r="D716" s="25" t="s">
        <v>3005</v>
      </c>
      <c r="E716" s="24" t="s">
        <v>2068</v>
      </c>
      <c r="F716" s="25" t="s">
        <v>3344</v>
      </c>
      <c r="G716" s="24" t="s">
        <v>3503</v>
      </c>
      <c r="H716" s="25" t="s">
        <v>3504</v>
      </c>
      <c r="I716" s="24" t="s">
        <v>3369</v>
      </c>
      <c r="J716" s="25" t="s">
        <v>3370</v>
      </c>
      <c r="K716" s="26"/>
      <c r="L716" s="27"/>
      <c r="M716" s="26"/>
      <c r="N716" s="27"/>
      <c r="O716" s="26"/>
      <c r="P716" s="27"/>
      <c r="Q716" s="26"/>
      <c r="R716" s="27"/>
      <c r="S716" s="24" t="s">
        <v>2408</v>
      </c>
      <c r="T716" s="25" t="s">
        <v>3349</v>
      </c>
      <c r="U716" s="26"/>
      <c r="V716" s="27"/>
      <c r="W716" s="26"/>
      <c r="X716" s="27"/>
      <c r="Y716" s="28"/>
      <c r="Z716" s="29" t="s">
        <v>3366</v>
      </c>
      <c r="AA716" s="28"/>
      <c r="AB716" s="28"/>
      <c r="AC716" s="28"/>
      <c r="AD716" s="28"/>
      <c r="AE716" s="28"/>
      <c r="AF716" s="28"/>
      <c r="AG716" s="28"/>
      <c r="AH716" s="24" t="s">
        <v>2307</v>
      </c>
      <c r="AI716" s="24" t="s">
        <v>2307</v>
      </c>
      <c r="AJ716" s="24" t="s">
        <v>3505</v>
      </c>
      <c r="AK716" s="24" t="s">
        <v>3506</v>
      </c>
    </row>
    <row r="717" spans="1:37" ht="17.25" customHeight="1" x14ac:dyDescent="0.3">
      <c r="A717" s="24" t="s">
        <v>3507</v>
      </c>
      <c r="B717" s="24" t="s">
        <v>2068</v>
      </c>
      <c r="C717" s="24" t="s">
        <v>3004</v>
      </c>
      <c r="D717" s="25" t="s">
        <v>3005</v>
      </c>
      <c r="E717" s="24" t="s">
        <v>2068</v>
      </c>
      <c r="F717" s="25" t="s">
        <v>3344</v>
      </c>
      <c r="G717" s="24" t="s">
        <v>3503</v>
      </c>
      <c r="H717" s="25" t="s">
        <v>3504</v>
      </c>
      <c r="I717" s="24" t="s">
        <v>3372</v>
      </c>
      <c r="J717" s="25" t="s">
        <v>3373</v>
      </c>
      <c r="K717" s="26"/>
      <c r="L717" s="27"/>
      <c r="M717" s="26"/>
      <c r="N717" s="27"/>
      <c r="O717" s="26"/>
      <c r="P717" s="27"/>
      <c r="Q717" s="26"/>
      <c r="R717" s="27"/>
      <c r="S717" s="24" t="s">
        <v>2408</v>
      </c>
      <c r="T717" s="25" t="s">
        <v>3349</v>
      </c>
      <c r="U717" s="26"/>
      <c r="V717" s="27"/>
      <c r="W717" s="26"/>
      <c r="X717" s="27"/>
      <c r="Y717" s="28"/>
      <c r="Z717" s="29" t="s">
        <v>3366</v>
      </c>
      <c r="AA717" s="28"/>
      <c r="AB717" s="28"/>
      <c r="AC717" s="28"/>
      <c r="AD717" s="28"/>
      <c r="AE717" s="28"/>
      <c r="AF717" s="28"/>
      <c r="AG717" s="28"/>
      <c r="AH717" s="24" t="s">
        <v>2307</v>
      </c>
      <c r="AI717" s="24" t="s">
        <v>2307</v>
      </c>
      <c r="AJ717" s="24" t="s">
        <v>3505</v>
      </c>
      <c r="AK717" s="24" t="s">
        <v>3507</v>
      </c>
    </row>
    <row r="718" spans="1:37" ht="17.25" customHeight="1" x14ac:dyDescent="0.3">
      <c r="A718" s="24" t="s">
        <v>3508</v>
      </c>
      <c r="B718" s="24" t="s">
        <v>2068</v>
      </c>
      <c r="C718" s="24" t="s">
        <v>3004</v>
      </c>
      <c r="D718" s="25" t="s">
        <v>3005</v>
      </c>
      <c r="E718" s="24" t="s">
        <v>2068</v>
      </c>
      <c r="F718" s="25" t="s">
        <v>3344</v>
      </c>
      <c r="G718" s="24" t="s">
        <v>3503</v>
      </c>
      <c r="H718" s="25" t="s">
        <v>3504</v>
      </c>
      <c r="I718" s="24" t="s">
        <v>3375</v>
      </c>
      <c r="J718" s="25" t="s">
        <v>3376</v>
      </c>
      <c r="K718" s="26"/>
      <c r="L718" s="27"/>
      <c r="M718" s="26"/>
      <c r="N718" s="27"/>
      <c r="O718" s="26"/>
      <c r="P718" s="27"/>
      <c r="Q718" s="26"/>
      <c r="R718" s="27"/>
      <c r="S718" s="24" t="s">
        <v>2408</v>
      </c>
      <c r="T718" s="25" t="s">
        <v>3349</v>
      </c>
      <c r="U718" s="26"/>
      <c r="V718" s="27"/>
      <c r="W718" s="26"/>
      <c r="X718" s="27"/>
      <c r="Y718" s="28"/>
      <c r="Z718" s="29" t="s">
        <v>3366</v>
      </c>
      <c r="AA718" s="28"/>
      <c r="AB718" s="28"/>
      <c r="AC718" s="28"/>
      <c r="AD718" s="28"/>
      <c r="AE718" s="28"/>
      <c r="AF718" s="28"/>
      <c r="AG718" s="28"/>
      <c r="AH718" s="24" t="s">
        <v>2307</v>
      </c>
      <c r="AI718" s="24" t="s">
        <v>2307</v>
      </c>
      <c r="AJ718" s="24" t="s">
        <v>3505</v>
      </c>
      <c r="AK718" s="24" t="s">
        <v>3508</v>
      </c>
    </row>
    <row r="719" spans="1:37" ht="17.25" customHeight="1" x14ac:dyDescent="0.3">
      <c r="A719" s="24" t="s">
        <v>3509</v>
      </c>
      <c r="B719" s="24" t="s">
        <v>2068</v>
      </c>
      <c r="C719" s="24" t="s">
        <v>3004</v>
      </c>
      <c r="D719" s="25" t="s">
        <v>3005</v>
      </c>
      <c r="E719" s="24" t="s">
        <v>2068</v>
      </c>
      <c r="F719" s="25" t="s">
        <v>3344</v>
      </c>
      <c r="G719" s="24" t="s">
        <v>3503</v>
      </c>
      <c r="H719" s="25" t="s">
        <v>3504</v>
      </c>
      <c r="I719" s="24" t="s">
        <v>2198</v>
      </c>
      <c r="J719" s="25" t="s">
        <v>3378</v>
      </c>
      <c r="K719" s="26"/>
      <c r="L719" s="27"/>
      <c r="M719" s="26"/>
      <c r="N719" s="27"/>
      <c r="O719" s="26"/>
      <c r="P719" s="27"/>
      <c r="Q719" s="26"/>
      <c r="R719" s="27"/>
      <c r="S719" s="24" t="s">
        <v>2408</v>
      </c>
      <c r="T719" s="25" t="s">
        <v>3349</v>
      </c>
      <c r="U719" s="26"/>
      <c r="V719" s="27"/>
      <c r="W719" s="26"/>
      <c r="X719" s="27"/>
      <c r="Y719" s="28"/>
      <c r="Z719" s="29" t="s">
        <v>3366</v>
      </c>
      <c r="AA719" s="28"/>
      <c r="AB719" s="28"/>
      <c r="AC719" s="28"/>
      <c r="AD719" s="28"/>
      <c r="AE719" s="28"/>
      <c r="AF719" s="28"/>
      <c r="AG719" s="28"/>
      <c r="AH719" s="24" t="s">
        <v>2307</v>
      </c>
      <c r="AI719" s="24" t="s">
        <v>2307</v>
      </c>
      <c r="AJ719" s="24" t="s">
        <v>3505</v>
      </c>
      <c r="AK719" s="24" t="s">
        <v>3509</v>
      </c>
    </row>
    <row r="720" spans="1:37" ht="17.25" customHeight="1" x14ac:dyDescent="0.3">
      <c r="A720" s="24" t="s">
        <v>3510</v>
      </c>
      <c r="B720" s="24" t="s">
        <v>2068</v>
      </c>
      <c r="C720" s="24" t="s">
        <v>3004</v>
      </c>
      <c r="D720" s="25" t="s">
        <v>3005</v>
      </c>
      <c r="E720" s="24" t="s">
        <v>2068</v>
      </c>
      <c r="F720" s="25" t="s">
        <v>3344</v>
      </c>
      <c r="G720" s="24" t="s">
        <v>3503</v>
      </c>
      <c r="H720" s="25" t="s">
        <v>3504</v>
      </c>
      <c r="I720" s="24" t="s">
        <v>2305</v>
      </c>
      <c r="J720" s="25" t="s">
        <v>3380</v>
      </c>
      <c r="K720" s="26"/>
      <c r="L720" s="27"/>
      <c r="M720" s="26"/>
      <c r="N720" s="27"/>
      <c r="O720" s="26"/>
      <c r="P720" s="27"/>
      <c r="Q720" s="26"/>
      <c r="R720" s="27"/>
      <c r="S720" s="24" t="s">
        <v>2408</v>
      </c>
      <c r="T720" s="25" t="s">
        <v>3349</v>
      </c>
      <c r="U720" s="26"/>
      <c r="V720" s="27"/>
      <c r="W720" s="26"/>
      <c r="X720" s="27"/>
      <c r="Y720" s="28"/>
      <c r="Z720" s="29" t="s">
        <v>3366</v>
      </c>
      <c r="AA720" s="28"/>
      <c r="AB720" s="28"/>
      <c r="AC720" s="28"/>
      <c r="AD720" s="28"/>
      <c r="AE720" s="28"/>
      <c r="AF720" s="28"/>
      <c r="AG720" s="28"/>
      <c r="AH720" s="24" t="s">
        <v>2307</v>
      </c>
      <c r="AI720" s="24" t="s">
        <v>2307</v>
      </c>
      <c r="AJ720" s="24" t="s">
        <v>3505</v>
      </c>
      <c r="AK720" s="24" t="s">
        <v>3510</v>
      </c>
    </row>
    <row r="721" spans="1:37" ht="17.25" customHeight="1" x14ac:dyDescent="0.3">
      <c r="A721" s="24" t="s">
        <v>3511</v>
      </c>
      <c r="B721" s="24" t="s">
        <v>2068</v>
      </c>
      <c r="C721" s="24" t="s">
        <v>3004</v>
      </c>
      <c r="D721" s="25" t="s">
        <v>3005</v>
      </c>
      <c r="E721" s="24" t="s">
        <v>2068</v>
      </c>
      <c r="F721" s="25" t="s">
        <v>3344</v>
      </c>
      <c r="G721" s="24" t="s">
        <v>3503</v>
      </c>
      <c r="H721" s="25" t="s">
        <v>3504</v>
      </c>
      <c r="I721" s="24" t="s">
        <v>2352</v>
      </c>
      <c r="J721" s="25" t="s">
        <v>3382</v>
      </c>
      <c r="K721" s="26"/>
      <c r="L721" s="27"/>
      <c r="M721" s="26"/>
      <c r="N721" s="27"/>
      <c r="O721" s="26"/>
      <c r="P721" s="27"/>
      <c r="Q721" s="26"/>
      <c r="R721" s="27"/>
      <c r="S721" s="24" t="s">
        <v>2408</v>
      </c>
      <c r="T721" s="25" t="s">
        <v>3349</v>
      </c>
      <c r="U721" s="26"/>
      <c r="V721" s="27"/>
      <c r="W721" s="26"/>
      <c r="X721" s="27"/>
      <c r="Y721" s="28"/>
      <c r="Z721" s="29" t="s">
        <v>3366</v>
      </c>
      <c r="AA721" s="28"/>
      <c r="AB721" s="28"/>
      <c r="AC721" s="28"/>
      <c r="AD721" s="28"/>
      <c r="AE721" s="28"/>
      <c r="AF721" s="28"/>
      <c r="AG721" s="28"/>
      <c r="AH721" s="24" t="s">
        <v>2307</v>
      </c>
      <c r="AI721" s="24" t="s">
        <v>2307</v>
      </c>
      <c r="AJ721" s="24" t="s">
        <v>3505</v>
      </c>
      <c r="AK721" s="24" t="s">
        <v>3511</v>
      </c>
    </row>
    <row r="722" spans="1:37" ht="17.25" customHeight="1" x14ac:dyDescent="0.3">
      <c r="A722" s="24" t="s">
        <v>3512</v>
      </c>
      <c r="B722" s="24" t="s">
        <v>2068</v>
      </c>
      <c r="C722" s="24" t="s">
        <v>3004</v>
      </c>
      <c r="D722" s="25" t="s">
        <v>3005</v>
      </c>
      <c r="E722" s="24" t="s">
        <v>2068</v>
      </c>
      <c r="F722" s="25" t="s">
        <v>3344</v>
      </c>
      <c r="G722" s="24" t="s">
        <v>3503</v>
      </c>
      <c r="H722" s="25" t="s">
        <v>3504</v>
      </c>
      <c r="I722" s="24" t="s">
        <v>2621</v>
      </c>
      <c r="J722" s="25" t="s">
        <v>3384</v>
      </c>
      <c r="K722" s="26"/>
      <c r="L722" s="27"/>
      <c r="M722" s="26"/>
      <c r="N722" s="27"/>
      <c r="O722" s="26"/>
      <c r="P722" s="27"/>
      <c r="Q722" s="26"/>
      <c r="R722" s="27"/>
      <c r="S722" s="24" t="s">
        <v>2408</v>
      </c>
      <c r="T722" s="25" t="s">
        <v>3349</v>
      </c>
      <c r="U722" s="26"/>
      <c r="V722" s="27"/>
      <c r="W722" s="26"/>
      <c r="X722" s="27"/>
      <c r="Y722" s="28"/>
      <c r="Z722" s="29" t="s">
        <v>3366</v>
      </c>
      <c r="AA722" s="28"/>
      <c r="AB722" s="28"/>
      <c r="AC722" s="28"/>
      <c r="AD722" s="28"/>
      <c r="AE722" s="28"/>
      <c r="AF722" s="28"/>
      <c r="AG722" s="28"/>
      <c r="AH722" s="24" t="s">
        <v>2307</v>
      </c>
      <c r="AI722" s="24" t="s">
        <v>2307</v>
      </c>
      <c r="AJ722" s="24" t="s">
        <v>3505</v>
      </c>
      <c r="AK722" s="24" t="s">
        <v>3512</v>
      </c>
    </row>
    <row r="723" spans="1:37" ht="17.25" customHeight="1" x14ac:dyDescent="0.3">
      <c r="A723" s="24" t="s">
        <v>3513</v>
      </c>
      <c r="B723" s="24" t="s">
        <v>2068</v>
      </c>
      <c r="C723" s="24" t="s">
        <v>3004</v>
      </c>
      <c r="D723" s="25" t="s">
        <v>3005</v>
      </c>
      <c r="E723" s="24" t="s">
        <v>2068</v>
      </c>
      <c r="F723" s="25" t="s">
        <v>3344</v>
      </c>
      <c r="G723" s="24" t="s">
        <v>3514</v>
      </c>
      <c r="H723" s="25" t="s">
        <v>3515</v>
      </c>
      <c r="I723" s="24" t="s">
        <v>3347</v>
      </c>
      <c r="J723" s="25" t="s">
        <v>3348</v>
      </c>
      <c r="K723" s="26"/>
      <c r="L723" s="27"/>
      <c r="M723" s="26"/>
      <c r="N723" s="27"/>
      <c r="O723" s="26"/>
      <c r="P723" s="27"/>
      <c r="Q723" s="26"/>
      <c r="R723" s="27"/>
      <c r="S723" s="24" t="s">
        <v>2408</v>
      </c>
      <c r="T723" s="25" t="s">
        <v>3349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2307</v>
      </c>
      <c r="AI723" s="24" t="s">
        <v>2146</v>
      </c>
      <c r="AJ723" s="24" t="s">
        <v>3516</v>
      </c>
      <c r="AK723" s="24" t="s">
        <v>3513</v>
      </c>
    </row>
    <row r="724" spans="1:37" ht="17.25" customHeight="1" x14ac:dyDescent="0.3">
      <c r="A724" s="24" t="s">
        <v>3517</v>
      </c>
      <c r="B724" s="24" t="s">
        <v>2068</v>
      </c>
      <c r="C724" s="24" t="s">
        <v>3004</v>
      </c>
      <c r="D724" s="25" t="s">
        <v>3005</v>
      </c>
      <c r="E724" s="24" t="s">
        <v>2068</v>
      </c>
      <c r="F724" s="25" t="s">
        <v>3344</v>
      </c>
      <c r="G724" s="24" t="s">
        <v>3514</v>
      </c>
      <c r="H724" s="25" t="s">
        <v>3515</v>
      </c>
      <c r="I724" s="24" t="s">
        <v>3352</v>
      </c>
      <c r="J724" s="25" t="s">
        <v>3353</v>
      </c>
      <c r="K724" s="26"/>
      <c r="L724" s="27"/>
      <c r="M724" s="26"/>
      <c r="N724" s="27"/>
      <c r="O724" s="26"/>
      <c r="P724" s="27"/>
      <c r="Q724" s="26"/>
      <c r="R724" s="27"/>
      <c r="S724" s="24" t="s">
        <v>2408</v>
      </c>
      <c r="T724" s="25" t="s">
        <v>3349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2307</v>
      </c>
      <c r="AI724" s="24" t="s">
        <v>2146</v>
      </c>
      <c r="AJ724" s="24" t="s">
        <v>3516</v>
      </c>
      <c r="AK724" s="24" t="s">
        <v>3517</v>
      </c>
    </row>
    <row r="725" spans="1:37" ht="17.25" customHeight="1" x14ac:dyDescent="0.3">
      <c r="A725" s="24" t="s">
        <v>3518</v>
      </c>
      <c r="B725" s="24" t="s">
        <v>2068</v>
      </c>
      <c r="C725" s="24" t="s">
        <v>3004</v>
      </c>
      <c r="D725" s="25" t="s">
        <v>3005</v>
      </c>
      <c r="E725" s="24" t="s">
        <v>2068</v>
      </c>
      <c r="F725" s="25" t="s">
        <v>3344</v>
      </c>
      <c r="G725" s="24" t="s">
        <v>3514</v>
      </c>
      <c r="H725" s="25" t="s">
        <v>3515</v>
      </c>
      <c r="I725" s="24" t="s">
        <v>3355</v>
      </c>
      <c r="J725" s="25" t="s">
        <v>3356</v>
      </c>
      <c r="K725" s="26"/>
      <c r="L725" s="27"/>
      <c r="M725" s="26"/>
      <c r="N725" s="27"/>
      <c r="O725" s="26"/>
      <c r="P725" s="27"/>
      <c r="Q725" s="26"/>
      <c r="R725" s="27"/>
      <c r="S725" s="24" t="s">
        <v>2408</v>
      </c>
      <c r="T725" s="25" t="s">
        <v>3349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2307</v>
      </c>
      <c r="AI725" s="24" t="s">
        <v>2146</v>
      </c>
      <c r="AJ725" s="24" t="s">
        <v>3516</v>
      </c>
      <c r="AK725" s="24" t="s">
        <v>3518</v>
      </c>
    </row>
    <row r="726" spans="1:37" ht="17.25" customHeight="1" x14ac:dyDescent="0.3">
      <c r="A726" s="24" t="s">
        <v>3519</v>
      </c>
      <c r="B726" s="24" t="s">
        <v>2068</v>
      </c>
      <c r="C726" s="24" t="s">
        <v>3004</v>
      </c>
      <c r="D726" s="25" t="s">
        <v>3005</v>
      </c>
      <c r="E726" s="24" t="s">
        <v>2068</v>
      </c>
      <c r="F726" s="25" t="s">
        <v>3344</v>
      </c>
      <c r="G726" s="24" t="s">
        <v>3514</v>
      </c>
      <c r="H726" s="25" t="s">
        <v>3515</v>
      </c>
      <c r="I726" s="24" t="s">
        <v>2328</v>
      </c>
      <c r="J726" s="25" t="s">
        <v>3358</v>
      </c>
      <c r="K726" s="26"/>
      <c r="L726" s="27"/>
      <c r="M726" s="26"/>
      <c r="N726" s="27"/>
      <c r="O726" s="26"/>
      <c r="P726" s="27"/>
      <c r="Q726" s="26"/>
      <c r="R726" s="27"/>
      <c r="S726" s="24" t="s">
        <v>2408</v>
      </c>
      <c r="T726" s="25" t="s">
        <v>3349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2307</v>
      </c>
      <c r="AI726" s="24" t="s">
        <v>2146</v>
      </c>
      <c r="AJ726" s="24" t="s">
        <v>3516</v>
      </c>
      <c r="AK726" s="24" t="s">
        <v>3519</v>
      </c>
    </row>
    <row r="727" spans="1:37" ht="17.25" customHeight="1" x14ac:dyDescent="0.3">
      <c r="A727" s="24" t="s">
        <v>3520</v>
      </c>
      <c r="B727" s="24" t="s">
        <v>2068</v>
      </c>
      <c r="C727" s="24" t="s">
        <v>3004</v>
      </c>
      <c r="D727" s="25" t="s">
        <v>3005</v>
      </c>
      <c r="E727" s="24" t="s">
        <v>2068</v>
      </c>
      <c r="F727" s="25" t="s">
        <v>3344</v>
      </c>
      <c r="G727" s="24" t="s">
        <v>3521</v>
      </c>
      <c r="H727" s="25" t="s">
        <v>3522</v>
      </c>
      <c r="I727" s="24" t="s">
        <v>3364</v>
      </c>
      <c r="J727" s="25" t="s">
        <v>3365</v>
      </c>
      <c r="K727" s="26"/>
      <c r="L727" s="27"/>
      <c r="M727" s="26"/>
      <c r="N727" s="27"/>
      <c r="O727" s="26"/>
      <c r="P727" s="27"/>
      <c r="Q727" s="26"/>
      <c r="R727" s="27"/>
      <c r="S727" s="24" t="s">
        <v>2408</v>
      </c>
      <c r="T727" s="25" t="s">
        <v>3349</v>
      </c>
      <c r="U727" s="26"/>
      <c r="V727" s="27"/>
      <c r="W727" s="26"/>
      <c r="X727" s="27"/>
      <c r="Y727" s="28"/>
      <c r="Z727" s="29" t="s">
        <v>3366</v>
      </c>
      <c r="AA727" s="28"/>
      <c r="AB727" s="28"/>
      <c r="AC727" s="28"/>
      <c r="AD727" s="28"/>
      <c r="AE727" s="28"/>
      <c r="AF727" s="28"/>
      <c r="AG727" s="28"/>
      <c r="AH727" s="24" t="s">
        <v>2307</v>
      </c>
      <c r="AI727" s="24" t="s">
        <v>2307</v>
      </c>
      <c r="AJ727" s="24" t="s">
        <v>3523</v>
      </c>
      <c r="AK727" s="24" t="s">
        <v>3520</v>
      </c>
    </row>
    <row r="728" spans="1:37" ht="17.25" customHeight="1" x14ac:dyDescent="0.3">
      <c r="A728" s="24" t="s">
        <v>3524</v>
      </c>
      <c r="B728" s="24" t="s">
        <v>2068</v>
      </c>
      <c r="C728" s="24" t="s">
        <v>3004</v>
      </c>
      <c r="D728" s="25" t="s">
        <v>3005</v>
      </c>
      <c r="E728" s="24" t="s">
        <v>2068</v>
      </c>
      <c r="F728" s="25" t="s">
        <v>3344</v>
      </c>
      <c r="G728" s="24" t="s">
        <v>3521</v>
      </c>
      <c r="H728" s="25" t="s">
        <v>3522</v>
      </c>
      <c r="I728" s="24" t="s">
        <v>3369</v>
      </c>
      <c r="J728" s="25" t="s">
        <v>3370</v>
      </c>
      <c r="K728" s="26"/>
      <c r="L728" s="27"/>
      <c r="M728" s="26"/>
      <c r="N728" s="27"/>
      <c r="O728" s="26"/>
      <c r="P728" s="27"/>
      <c r="Q728" s="26"/>
      <c r="R728" s="27"/>
      <c r="S728" s="24" t="s">
        <v>2408</v>
      </c>
      <c r="T728" s="25" t="s">
        <v>3349</v>
      </c>
      <c r="U728" s="26"/>
      <c r="V728" s="27"/>
      <c r="W728" s="26"/>
      <c r="X728" s="27"/>
      <c r="Y728" s="28"/>
      <c r="Z728" s="29" t="s">
        <v>3366</v>
      </c>
      <c r="AA728" s="28"/>
      <c r="AB728" s="28"/>
      <c r="AC728" s="28"/>
      <c r="AD728" s="28"/>
      <c r="AE728" s="28"/>
      <c r="AF728" s="28"/>
      <c r="AG728" s="28"/>
      <c r="AH728" s="24" t="s">
        <v>2307</v>
      </c>
      <c r="AI728" s="24" t="s">
        <v>2307</v>
      </c>
      <c r="AJ728" s="24" t="s">
        <v>3523</v>
      </c>
      <c r="AK728" s="24" t="s">
        <v>3524</v>
      </c>
    </row>
    <row r="729" spans="1:37" ht="17.25" customHeight="1" x14ac:dyDescent="0.3">
      <c r="A729" s="24" t="s">
        <v>3525</v>
      </c>
      <c r="B729" s="24" t="s">
        <v>2068</v>
      </c>
      <c r="C729" s="24" t="s">
        <v>3004</v>
      </c>
      <c r="D729" s="25" t="s">
        <v>3005</v>
      </c>
      <c r="E729" s="24" t="s">
        <v>2068</v>
      </c>
      <c r="F729" s="25" t="s">
        <v>3344</v>
      </c>
      <c r="G729" s="24" t="s">
        <v>3521</v>
      </c>
      <c r="H729" s="25" t="s">
        <v>3522</v>
      </c>
      <c r="I729" s="24" t="s">
        <v>3372</v>
      </c>
      <c r="J729" s="25" t="s">
        <v>3373</v>
      </c>
      <c r="K729" s="26"/>
      <c r="L729" s="27"/>
      <c r="M729" s="26"/>
      <c r="N729" s="27"/>
      <c r="O729" s="26"/>
      <c r="P729" s="27"/>
      <c r="Q729" s="26"/>
      <c r="R729" s="27"/>
      <c r="S729" s="24" t="s">
        <v>2408</v>
      </c>
      <c r="T729" s="25" t="s">
        <v>3349</v>
      </c>
      <c r="U729" s="26"/>
      <c r="V729" s="27"/>
      <c r="W729" s="26"/>
      <c r="X729" s="27"/>
      <c r="Y729" s="28"/>
      <c r="Z729" s="29" t="s">
        <v>3366</v>
      </c>
      <c r="AA729" s="28"/>
      <c r="AB729" s="28"/>
      <c r="AC729" s="28"/>
      <c r="AD729" s="28"/>
      <c r="AE729" s="28"/>
      <c r="AF729" s="28"/>
      <c r="AG729" s="28"/>
      <c r="AH729" s="24" t="s">
        <v>2307</v>
      </c>
      <c r="AI729" s="24" t="s">
        <v>2307</v>
      </c>
      <c r="AJ729" s="24" t="s">
        <v>3523</v>
      </c>
      <c r="AK729" s="24" t="s">
        <v>3525</v>
      </c>
    </row>
    <row r="730" spans="1:37" ht="17.25" customHeight="1" x14ac:dyDescent="0.3">
      <c r="A730" s="24" t="s">
        <v>3526</v>
      </c>
      <c r="B730" s="24" t="s">
        <v>2068</v>
      </c>
      <c r="C730" s="24" t="s">
        <v>3004</v>
      </c>
      <c r="D730" s="25" t="s">
        <v>3005</v>
      </c>
      <c r="E730" s="24" t="s">
        <v>2068</v>
      </c>
      <c r="F730" s="25" t="s">
        <v>3344</v>
      </c>
      <c r="G730" s="24" t="s">
        <v>3521</v>
      </c>
      <c r="H730" s="25" t="s">
        <v>3522</v>
      </c>
      <c r="I730" s="24" t="s">
        <v>3375</v>
      </c>
      <c r="J730" s="25" t="s">
        <v>3376</v>
      </c>
      <c r="K730" s="26"/>
      <c r="L730" s="27"/>
      <c r="M730" s="26"/>
      <c r="N730" s="27"/>
      <c r="O730" s="26"/>
      <c r="P730" s="27"/>
      <c r="Q730" s="26"/>
      <c r="R730" s="27"/>
      <c r="S730" s="24" t="s">
        <v>2408</v>
      </c>
      <c r="T730" s="25" t="s">
        <v>3349</v>
      </c>
      <c r="U730" s="26"/>
      <c r="V730" s="27"/>
      <c r="W730" s="26"/>
      <c r="X730" s="27"/>
      <c r="Y730" s="28"/>
      <c r="Z730" s="29" t="s">
        <v>3366</v>
      </c>
      <c r="AA730" s="28"/>
      <c r="AB730" s="28"/>
      <c r="AC730" s="28"/>
      <c r="AD730" s="28"/>
      <c r="AE730" s="28"/>
      <c r="AF730" s="28"/>
      <c r="AG730" s="28"/>
      <c r="AH730" s="24" t="s">
        <v>2307</v>
      </c>
      <c r="AI730" s="24" t="s">
        <v>2307</v>
      </c>
      <c r="AJ730" s="24" t="s">
        <v>3523</v>
      </c>
      <c r="AK730" s="24" t="s">
        <v>3526</v>
      </c>
    </row>
    <row r="731" spans="1:37" ht="17.25" customHeight="1" x14ac:dyDescent="0.3">
      <c r="A731" s="24" t="s">
        <v>3527</v>
      </c>
      <c r="B731" s="24" t="s">
        <v>2068</v>
      </c>
      <c r="C731" s="24" t="s">
        <v>3004</v>
      </c>
      <c r="D731" s="25" t="s">
        <v>3005</v>
      </c>
      <c r="E731" s="24" t="s">
        <v>2068</v>
      </c>
      <c r="F731" s="25" t="s">
        <v>3344</v>
      </c>
      <c r="G731" s="24" t="s">
        <v>3521</v>
      </c>
      <c r="H731" s="25" t="s">
        <v>3522</v>
      </c>
      <c r="I731" s="24" t="s">
        <v>2198</v>
      </c>
      <c r="J731" s="25" t="s">
        <v>3378</v>
      </c>
      <c r="K731" s="26"/>
      <c r="L731" s="27"/>
      <c r="M731" s="26"/>
      <c r="N731" s="27"/>
      <c r="O731" s="26"/>
      <c r="P731" s="27"/>
      <c r="Q731" s="26"/>
      <c r="R731" s="27"/>
      <c r="S731" s="24" t="s">
        <v>2408</v>
      </c>
      <c r="T731" s="25" t="s">
        <v>3349</v>
      </c>
      <c r="U731" s="26"/>
      <c r="V731" s="27"/>
      <c r="W731" s="26"/>
      <c r="X731" s="27"/>
      <c r="Y731" s="28"/>
      <c r="Z731" s="29" t="s">
        <v>3366</v>
      </c>
      <c r="AA731" s="28"/>
      <c r="AB731" s="28"/>
      <c r="AC731" s="28"/>
      <c r="AD731" s="28"/>
      <c r="AE731" s="28"/>
      <c r="AF731" s="28"/>
      <c r="AG731" s="28"/>
      <c r="AH731" s="24" t="s">
        <v>2307</v>
      </c>
      <c r="AI731" s="24" t="s">
        <v>2307</v>
      </c>
      <c r="AJ731" s="24" t="s">
        <v>3523</v>
      </c>
      <c r="AK731" s="24" t="s">
        <v>3527</v>
      </c>
    </row>
    <row r="732" spans="1:37" ht="17.25" customHeight="1" x14ac:dyDescent="0.3">
      <c r="A732" s="24" t="s">
        <v>3528</v>
      </c>
      <c r="B732" s="24" t="s">
        <v>2068</v>
      </c>
      <c r="C732" s="24" t="s">
        <v>3004</v>
      </c>
      <c r="D732" s="25" t="s">
        <v>3005</v>
      </c>
      <c r="E732" s="24" t="s">
        <v>2068</v>
      </c>
      <c r="F732" s="25" t="s">
        <v>3344</v>
      </c>
      <c r="G732" s="24" t="s">
        <v>3521</v>
      </c>
      <c r="H732" s="25" t="s">
        <v>3522</v>
      </c>
      <c r="I732" s="24" t="s">
        <v>2305</v>
      </c>
      <c r="J732" s="25" t="s">
        <v>3380</v>
      </c>
      <c r="K732" s="26"/>
      <c r="L732" s="27"/>
      <c r="M732" s="26"/>
      <c r="N732" s="27"/>
      <c r="O732" s="26"/>
      <c r="P732" s="27"/>
      <c r="Q732" s="26"/>
      <c r="R732" s="27"/>
      <c r="S732" s="24" t="s">
        <v>2408</v>
      </c>
      <c r="T732" s="25" t="s">
        <v>3349</v>
      </c>
      <c r="U732" s="26"/>
      <c r="V732" s="27"/>
      <c r="W732" s="26"/>
      <c r="X732" s="27"/>
      <c r="Y732" s="28"/>
      <c r="Z732" s="29" t="s">
        <v>3366</v>
      </c>
      <c r="AA732" s="28"/>
      <c r="AB732" s="28"/>
      <c r="AC732" s="28"/>
      <c r="AD732" s="28"/>
      <c r="AE732" s="28"/>
      <c r="AF732" s="28"/>
      <c r="AG732" s="28"/>
      <c r="AH732" s="24" t="s">
        <v>2307</v>
      </c>
      <c r="AI732" s="24" t="s">
        <v>2307</v>
      </c>
      <c r="AJ732" s="24" t="s">
        <v>3523</v>
      </c>
      <c r="AK732" s="24" t="s">
        <v>3528</v>
      </c>
    </row>
    <row r="733" spans="1:37" ht="17.25" customHeight="1" x14ac:dyDescent="0.3">
      <c r="A733" s="24" t="s">
        <v>3529</v>
      </c>
      <c r="B733" s="24" t="s">
        <v>2068</v>
      </c>
      <c r="C733" s="24" t="s">
        <v>3004</v>
      </c>
      <c r="D733" s="25" t="s">
        <v>3005</v>
      </c>
      <c r="E733" s="24" t="s">
        <v>2068</v>
      </c>
      <c r="F733" s="25" t="s">
        <v>3344</v>
      </c>
      <c r="G733" s="24" t="s">
        <v>3521</v>
      </c>
      <c r="H733" s="25" t="s">
        <v>3522</v>
      </c>
      <c r="I733" s="24" t="s">
        <v>2352</v>
      </c>
      <c r="J733" s="25" t="s">
        <v>3382</v>
      </c>
      <c r="K733" s="26"/>
      <c r="L733" s="27"/>
      <c r="M733" s="26"/>
      <c r="N733" s="27"/>
      <c r="O733" s="26"/>
      <c r="P733" s="27"/>
      <c r="Q733" s="26"/>
      <c r="R733" s="27"/>
      <c r="S733" s="24" t="s">
        <v>2408</v>
      </c>
      <c r="T733" s="25" t="s">
        <v>3349</v>
      </c>
      <c r="U733" s="26"/>
      <c r="V733" s="27"/>
      <c r="W733" s="26"/>
      <c r="X733" s="27"/>
      <c r="Y733" s="28"/>
      <c r="Z733" s="29" t="s">
        <v>3366</v>
      </c>
      <c r="AA733" s="28"/>
      <c r="AB733" s="28"/>
      <c r="AC733" s="28"/>
      <c r="AD733" s="28"/>
      <c r="AE733" s="28"/>
      <c r="AF733" s="28"/>
      <c r="AG733" s="28"/>
      <c r="AH733" s="24" t="s">
        <v>2307</v>
      </c>
      <c r="AI733" s="24" t="s">
        <v>2307</v>
      </c>
      <c r="AJ733" s="24" t="s">
        <v>3523</v>
      </c>
      <c r="AK733" s="24" t="s">
        <v>3529</v>
      </c>
    </row>
    <row r="734" spans="1:37" ht="17.25" customHeight="1" x14ac:dyDescent="0.3">
      <c r="A734" s="24" t="s">
        <v>3530</v>
      </c>
      <c r="B734" s="24" t="s">
        <v>2068</v>
      </c>
      <c r="C734" s="24" t="s">
        <v>3004</v>
      </c>
      <c r="D734" s="25" t="s">
        <v>3005</v>
      </c>
      <c r="E734" s="24" t="s">
        <v>2068</v>
      </c>
      <c r="F734" s="25" t="s">
        <v>3344</v>
      </c>
      <c r="G734" s="24" t="s">
        <v>3521</v>
      </c>
      <c r="H734" s="25" t="s">
        <v>3522</v>
      </c>
      <c r="I734" s="24" t="s">
        <v>2621</v>
      </c>
      <c r="J734" s="25" t="s">
        <v>3384</v>
      </c>
      <c r="K734" s="26"/>
      <c r="L734" s="27"/>
      <c r="M734" s="26"/>
      <c r="N734" s="27"/>
      <c r="O734" s="26"/>
      <c r="P734" s="27"/>
      <c r="Q734" s="26"/>
      <c r="R734" s="27"/>
      <c r="S734" s="24" t="s">
        <v>2408</v>
      </c>
      <c r="T734" s="25" t="s">
        <v>3349</v>
      </c>
      <c r="U734" s="26"/>
      <c r="V734" s="27"/>
      <c r="W734" s="26"/>
      <c r="X734" s="27"/>
      <c r="Y734" s="28"/>
      <c r="Z734" s="29" t="s">
        <v>3366</v>
      </c>
      <c r="AA734" s="28"/>
      <c r="AB734" s="28"/>
      <c r="AC734" s="28"/>
      <c r="AD734" s="28"/>
      <c r="AE734" s="28"/>
      <c r="AF734" s="28"/>
      <c r="AG734" s="28"/>
      <c r="AH734" s="24" t="s">
        <v>2307</v>
      </c>
      <c r="AI734" s="24" t="s">
        <v>2307</v>
      </c>
      <c r="AJ734" s="24" t="s">
        <v>3523</v>
      </c>
      <c r="AK734" s="24" t="s">
        <v>3530</v>
      </c>
    </row>
    <row r="735" spans="1:37" ht="17.25" customHeight="1" x14ac:dyDescent="0.3">
      <c r="A735" s="24" t="s">
        <v>3531</v>
      </c>
      <c r="B735" s="24" t="s">
        <v>2068</v>
      </c>
      <c r="C735" s="24" t="s">
        <v>3004</v>
      </c>
      <c r="D735" s="25" t="s">
        <v>3005</v>
      </c>
      <c r="E735" s="24" t="s">
        <v>2068</v>
      </c>
      <c r="F735" s="25" t="s">
        <v>3344</v>
      </c>
      <c r="G735" s="24" t="s">
        <v>3532</v>
      </c>
      <c r="H735" s="25" t="s">
        <v>3533</v>
      </c>
      <c r="I735" s="24" t="s">
        <v>3347</v>
      </c>
      <c r="J735" s="25" t="s">
        <v>3348</v>
      </c>
      <c r="K735" s="26"/>
      <c r="L735" s="27"/>
      <c r="M735" s="26"/>
      <c r="N735" s="27"/>
      <c r="O735" s="26"/>
      <c r="P735" s="27"/>
      <c r="Q735" s="26"/>
      <c r="R735" s="27"/>
      <c r="S735" s="24" t="s">
        <v>2408</v>
      </c>
      <c r="T735" s="25" t="s">
        <v>3349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2307</v>
      </c>
      <c r="AI735" s="24" t="s">
        <v>2146</v>
      </c>
      <c r="AJ735" s="24" t="s">
        <v>3534</v>
      </c>
      <c r="AK735" s="24" t="s">
        <v>3531</v>
      </c>
    </row>
    <row r="736" spans="1:37" ht="17.25" customHeight="1" x14ac:dyDescent="0.3">
      <c r="A736" s="24" t="s">
        <v>3535</v>
      </c>
      <c r="B736" s="24" t="s">
        <v>2068</v>
      </c>
      <c r="C736" s="24" t="s">
        <v>3004</v>
      </c>
      <c r="D736" s="25" t="s">
        <v>3005</v>
      </c>
      <c r="E736" s="24" t="s">
        <v>2068</v>
      </c>
      <c r="F736" s="25" t="s">
        <v>3344</v>
      </c>
      <c r="G736" s="24" t="s">
        <v>3532</v>
      </c>
      <c r="H736" s="25" t="s">
        <v>3533</v>
      </c>
      <c r="I736" s="24" t="s">
        <v>3352</v>
      </c>
      <c r="J736" s="25" t="s">
        <v>3353</v>
      </c>
      <c r="K736" s="26"/>
      <c r="L736" s="27"/>
      <c r="M736" s="26"/>
      <c r="N736" s="27"/>
      <c r="O736" s="26"/>
      <c r="P736" s="27"/>
      <c r="Q736" s="26"/>
      <c r="R736" s="27"/>
      <c r="S736" s="24" t="s">
        <v>2408</v>
      </c>
      <c r="T736" s="25" t="s">
        <v>3349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2307</v>
      </c>
      <c r="AI736" s="24" t="s">
        <v>2146</v>
      </c>
      <c r="AJ736" s="24" t="s">
        <v>3534</v>
      </c>
      <c r="AK736" s="24" t="s">
        <v>3535</v>
      </c>
    </row>
    <row r="737" spans="1:37" ht="17.25" customHeight="1" x14ac:dyDescent="0.3">
      <c r="A737" s="24" t="s">
        <v>3536</v>
      </c>
      <c r="B737" s="24" t="s">
        <v>2068</v>
      </c>
      <c r="C737" s="24" t="s">
        <v>3004</v>
      </c>
      <c r="D737" s="25" t="s">
        <v>3005</v>
      </c>
      <c r="E737" s="24" t="s">
        <v>2068</v>
      </c>
      <c r="F737" s="25" t="s">
        <v>3344</v>
      </c>
      <c r="G737" s="24" t="s">
        <v>3532</v>
      </c>
      <c r="H737" s="25" t="s">
        <v>3533</v>
      </c>
      <c r="I737" s="24" t="s">
        <v>3355</v>
      </c>
      <c r="J737" s="25" t="s">
        <v>3356</v>
      </c>
      <c r="K737" s="26"/>
      <c r="L737" s="27"/>
      <c r="M737" s="26"/>
      <c r="N737" s="27"/>
      <c r="O737" s="26"/>
      <c r="P737" s="27"/>
      <c r="Q737" s="26"/>
      <c r="R737" s="27"/>
      <c r="S737" s="24" t="s">
        <v>2408</v>
      </c>
      <c r="T737" s="25" t="s">
        <v>3349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2307</v>
      </c>
      <c r="AI737" s="24" t="s">
        <v>2146</v>
      </c>
      <c r="AJ737" s="24" t="s">
        <v>3534</v>
      </c>
      <c r="AK737" s="24" t="s">
        <v>3536</v>
      </c>
    </row>
    <row r="738" spans="1:37" ht="17.25" customHeight="1" x14ac:dyDescent="0.3">
      <c r="A738" s="24" t="s">
        <v>3537</v>
      </c>
      <c r="B738" s="24" t="s">
        <v>2068</v>
      </c>
      <c r="C738" s="24" t="s">
        <v>3004</v>
      </c>
      <c r="D738" s="25" t="s">
        <v>3005</v>
      </c>
      <c r="E738" s="24" t="s">
        <v>2068</v>
      </c>
      <c r="F738" s="25" t="s">
        <v>3344</v>
      </c>
      <c r="G738" s="24" t="s">
        <v>3532</v>
      </c>
      <c r="H738" s="25" t="s">
        <v>3533</v>
      </c>
      <c r="I738" s="24" t="s">
        <v>2328</v>
      </c>
      <c r="J738" s="25" t="s">
        <v>3358</v>
      </c>
      <c r="K738" s="26"/>
      <c r="L738" s="27"/>
      <c r="M738" s="26"/>
      <c r="N738" s="27"/>
      <c r="O738" s="26"/>
      <c r="P738" s="27"/>
      <c r="Q738" s="26"/>
      <c r="R738" s="27"/>
      <c r="S738" s="24" t="s">
        <v>2408</v>
      </c>
      <c r="T738" s="25" t="s">
        <v>3349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2307</v>
      </c>
      <c r="AI738" s="24" t="s">
        <v>2146</v>
      </c>
      <c r="AJ738" s="24" t="s">
        <v>3534</v>
      </c>
      <c r="AK738" s="24" t="s">
        <v>3537</v>
      </c>
    </row>
    <row r="739" spans="1:37" ht="17.25" customHeight="1" x14ac:dyDescent="0.3">
      <c r="A739" s="24" t="s">
        <v>3538</v>
      </c>
      <c r="B739" s="24" t="s">
        <v>2068</v>
      </c>
      <c r="C739" s="24" t="s">
        <v>3004</v>
      </c>
      <c r="D739" s="25" t="s">
        <v>3005</v>
      </c>
      <c r="E739" s="24" t="s">
        <v>2068</v>
      </c>
      <c r="F739" s="25" t="s">
        <v>3344</v>
      </c>
      <c r="G739" s="24" t="s">
        <v>3539</v>
      </c>
      <c r="H739" s="25" t="s">
        <v>3540</v>
      </c>
      <c r="I739" s="24" t="s">
        <v>3364</v>
      </c>
      <c r="J739" s="25" t="s">
        <v>3365</v>
      </c>
      <c r="K739" s="26"/>
      <c r="L739" s="27"/>
      <c r="M739" s="26"/>
      <c r="N739" s="27"/>
      <c r="O739" s="26"/>
      <c r="P739" s="27"/>
      <c r="Q739" s="26"/>
      <c r="R739" s="27"/>
      <c r="S739" s="24" t="s">
        <v>2408</v>
      </c>
      <c r="T739" s="25" t="s">
        <v>3349</v>
      </c>
      <c r="U739" s="26"/>
      <c r="V739" s="27"/>
      <c r="W739" s="26"/>
      <c r="X739" s="27"/>
      <c r="Y739" s="28"/>
      <c r="Z739" s="29" t="s">
        <v>3366</v>
      </c>
      <c r="AA739" s="28"/>
      <c r="AB739" s="28"/>
      <c r="AC739" s="28"/>
      <c r="AD739" s="28"/>
      <c r="AE739" s="28"/>
      <c r="AF739" s="28"/>
      <c r="AG739" s="28"/>
      <c r="AH739" s="24" t="s">
        <v>2307</v>
      </c>
      <c r="AI739" s="24" t="s">
        <v>2307</v>
      </c>
      <c r="AJ739" s="24" t="s">
        <v>3541</v>
      </c>
      <c r="AK739" s="24" t="s">
        <v>3538</v>
      </c>
    </row>
    <row r="740" spans="1:37" ht="17.25" customHeight="1" x14ac:dyDescent="0.3">
      <c r="A740" s="24" t="s">
        <v>3542</v>
      </c>
      <c r="B740" s="24" t="s">
        <v>2068</v>
      </c>
      <c r="C740" s="24" t="s">
        <v>3004</v>
      </c>
      <c r="D740" s="25" t="s">
        <v>3005</v>
      </c>
      <c r="E740" s="24" t="s">
        <v>2068</v>
      </c>
      <c r="F740" s="25" t="s">
        <v>3344</v>
      </c>
      <c r="G740" s="24" t="s">
        <v>3539</v>
      </c>
      <c r="H740" s="25" t="s">
        <v>3540</v>
      </c>
      <c r="I740" s="24" t="s">
        <v>3369</v>
      </c>
      <c r="J740" s="25" t="s">
        <v>3370</v>
      </c>
      <c r="K740" s="26"/>
      <c r="L740" s="27"/>
      <c r="M740" s="26"/>
      <c r="N740" s="27"/>
      <c r="O740" s="26"/>
      <c r="P740" s="27"/>
      <c r="Q740" s="26"/>
      <c r="R740" s="27"/>
      <c r="S740" s="24" t="s">
        <v>2408</v>
      </c>
      <c r="T740" s="25" t="s">
        <v>3349</v>
      </c>
      <c r="U740" s="26"/>
      <c r="V740" s="27"/>
      <c r="W740" s="26"/>
      <c r="X740" s="27"/>
      <c r="Y740" s="28"/>
      <c r="Z740" s="29" t="s">
        <v>3366</v>
      </c>
      <c r="AA740" s="28"/>
      <c r="AB740" s="28"/>
      <c r="AC740" s="28"/>
      <c r="AD740" s="28"/>
      <c r="AE740" s="28"/>
      <c r="AF740" s="28"/>
      <c r="AG740" s="28"/>
      <c r="AH740" s="24" t="s">
        <v>2307</v>
      </c>
      <c r="AI740" s="24" t="s">
        <v>2307</v>
      </c>
      <c r="AJ740" s="24" t="s">
        <v>3541</v>
      </c>
      <c r="AK740" s="24" t="s">
        <v>3542</v>
      </c>
    </row>
    <row r="741" spans="1:37" ht="17.25" customHeight="1" x14ac:dyDescent="0.3">
      <c r="A741" s="24" t="s">
        <v>3543</v>
      </c>
      <c r="B741" s="24" t="s">
        <v>2068</v>
      </c>
      <c r="C741" s="24" t="s">
        <v>3004</v>
      </c>
      <c r="D741" s="25" t="s">
        <v>3005</v>
      </c>
      <c r="E741" s="24" t="s">
        <v>2068</v>
      </c>
      <c r="F741" s="25" t="s">
        <v>3344</v>
      </c>
      <c r="G741" s="24" t="s">
        <v>3539</v>
      </c>
      <c r="H741" s="25" t="s">
        <v>3540</v>
      </c>
      <c r="I741" s="24" t="s">
        <v>3372</v>
      </c>
      <c r="J741" s="25" t="s">
        <v>3373</v>
      </c>
      <c r="K741" s="26"/>
      <c r="L741" s="27"/>
      <c r="M741" s="26"/>
      <c r="N741" s="27"/>
      <c r="O741" s="26"/>
      <c r="P741" s="27"/>
      <c r="Q741" s="26"/>
      <c r="R741" s="27"/>
      <c r="S741" s="24" t="s">
        <v>2408</v>
      </c>
      <c r="T741" s="25" t="s">
        <v>3349</v>
      </c>
      <c r="U741" s="26"/>
      <c r="V741" s="27"/>
      <c r="W741" s="26"/>
      <c r="X741" s="27"/>
      <c r="Y741" s="28"/>
      <c r="Z741" s="29" t="s">
        <v>3366</v>
      </c>
      <c r="AA741" s="28"/>
      <c r="AB741" s="28"/>
      <c r="AC741" s="28"/>
      <c r="AD741" s="28"/>
      <c r="AE741" s="28"/>
      <c r="AF741" s="28"/>
      <c r="AG741" s="28"/>
      <c r="AH741" s="24" t="s">
        <v>2307</v>
      </c>
      <c r="AI741" s="24" t="s">
        <v>2307</v>
      </c>
      <c r="AJ741" s="24" t="s">
        <v>3541</v>
      </c>
      <c r="AK741" s="24" t="s">
        <v>3543</v>
      </c>
    </row>
    <row r="742" spans="1:37" ht="17.25" customHeight="1" x14ac:dyDescent="0.3">
      <c r="A742" s="24" t="s">
        <v>3544</v>
      </c>
      <c r="B742" s="24" t="s">
        <v>2068</v>
      </c>
      <c r="C742" s="24" t="s">
        <v>3004</v>
      </c>
      <c r="D742" s="25" t="s">
        <v>3005</v>
      </c>
      <c r="E742" s="24" t="s">
        <v>2068</v>
      </c>
      <c r="F742" s="25" t="s">
        <v>3344</v>
      </c>
      <c r="G742" s="24" t="s">
        <v>3539</v>
      </c>
      <c r="H742" s="25" t="s">
        <v>3540</v>
      </c>
      <c r="I742" s="24" t="s">
        <v>3375</v>
      </c>
      <c r="J742" s="25" t="s">
        <v>3376</v>
      </c>
      <c r="K742" s="26"/>
      <c r="L742" s="27"/>
      <c r="M742" s="26"/>
      <c r="N742" s="27"/>
      <c r="O742" s="26"/>
      <c r="P742" s="27"/>
      <c r="Q742" s="26"/>
      <c r="R742" s="27"/>
      <c r="S742" s="24" t="s">
        <v>2408</v>
      </c>
      <c r="T742" s="25" t="s">
        <v>3349</v>
      </c>
      <c r="U742" s="26"/>
      <c r="V742" s="27"/>
      <c r="W742" s="26"/>
      <c r="X742" s="27"/>
      <c r="Y742" s="28"/>
      <c r="Z742" s="29" t="s">
        <v>3366</v>
      </c>
      <c r="AA742" s="28"/>
      <c r="AB742" s="28"/>
      <c r="AC742" s="28"/>
      <c r="AD742" s="28"/>
      <c r="AE742" s="28"/>
      <c r="AF742" s="28"/>
      <c r="AG742" s="28"/>
      <c r="AH742" s="24" t="s">
        <v>2307</v>
      </c>
      <c r="AI742" s="24" t="s">
        <v>2307</v>
      </c>
      <c r="AJ742" s="24" t="s">
        <v>3541</v>
      </c>
      <c r="AK742" s="24" t="s">
        <v>3544</v>
      </c>
    </row>
    <row r="743" spans="1:37" ht="17.25" customHeight="1" x14ac:dyDescent="0.3">
      <c r="A743" s="24" t="s">
        <v>3545</v>
      </c>
      <c r="B743" s="24" t="s">
        <v>2068</v>
      </c>
      <c r="C743" s="24" t="s">
        <v>3004</v>
      </c>
      <c r="D743" s="25" t="s">
        <v>3005</v>
      </c>
      <c r="E743" s="24" t="s">
        <v>2068</v>
      </c>
      <c r="F743" s="25" t="s">
        <v>3344</v>
      </c>
      <c r="G743" s="24" t="s">
        <v>3539</v>
      </c>
      <c r="H743" s="25" t="s">
        <v>3540</v>
      </c>
      <c r="I743" s="24" t="s">
        <v>2198</v>
      </c>
      <c r="J743" s="25" t="s">
        <v>3378</v>
      </c>
      <c r="K743" s="26"/>
      <c r="L743" s="27"/>
      <c r="M743" s="26"/>
      <c r="N743" s="27"/>
      <c r="O743" s="26"/>
      <c r="P743" s="27"/>
      <c r="Q743" s="26"/>
      <c r="R743" s="27"/>
      <c r="S743" s="24" t="s">
        <v>2408</v>
      </c>
      <c r="T743" s="25" t="s">
        <v>3349</v>
      </c>
      <c r="U743" s="26"/>
      <c r="V743" s="27"/>
      <c r="W743" s="26"/>
      <c r="X743" s="27"/>
      <c r="Y743" s="28"/>
      <c r="Z743" s="29" t="s">
        <v>3366</v>
      </c>
      <c r="AA743" s="28"/>
      <c r="AB743" s="28"/>
      <c r="AC743" s="28"/>
      <c r="AD743" s="28"/>
      <c r="AE743" s="28"/>
      <c r="AF743" s="28"/>
      <c r="AG743" s="28"/>
      <c r="AH743" s="24" t="s">
        <v>2307</v>
      </c>
      <c r="AI743" s="24" t="s">
        <v>2307</v>
      </c>
      <c r="AJ743" s="24" t="s">
        <v>3541</v>
      </c>
      <c r="AK743" s="24" t="s">
        <v>3545</v>
      </c>
    </row>
    <row r="744" spans="1:37" ht="17.25" customHeight="1" x14ac:dyDescent="0.3">
      <c r="A744" s="24" t="s">
        <v>3546</v>
      </c>
      <c r="B744" s="24" t="s">
        <v>2068</v>
      </c>
      <c r="C744" s="24" t="s">
        <v>3004</v>
      </c>
      <c r="D744" s="25" t="s">
        <v>3005</v>
      </c>
      <c r="E744" s="24" t="s">
        <v>2068</v>
      </c>
      <c r="F744" s="25" t="s">
        <v>3344</v>
      </c>
      <c r="G744" s="24" t="s">
        <v>3539</v>
      </c>
      <c r="H744" s="25" t="s">
        <v>3540</v>
      </c>
      <c r="I744" s="24" t="s">
        <v>2305</v>
      </c>
      <c r="J744" s="25" t="s">
        <v>3380</v>
      </c>
      <c r="K744" s="26"/>
      <c r="L744" s="27"/>
      <c r="M744" s="26"/>
      <c r="N744" s="27"/>
      <c r="O744" s="26"/>
      <c r="P744" s="27"/>
      <c r="Q744" s="26"/>
      <c r="R744" s="27"/>
      <c r="S744" s="24" t="s">
        <v>2408</v>
      </c>
      <c r="T744" s="25" t="s">
        <v>3349</v>
      </c>
      <c r="U744" s="26"/>
      <c r="V744" s="27"/>
      <c r="W744" s="26"/>
      <c r="X744" s="27"/>
      <c r="Y744" s="28"/>
      <c r="Z744" s="29" t="s">
        <v>3366</v>
      </c>
      <c r="AA744" s="28"/>
      <c r="AB744" s="28"/>
      <c r="AC744" s="28"/>
      <c r="AD744" s="28"/>
      <c r="AE744" s="28"/>
      <c r="AF744" s="28"/>
      <c r="AG744" s="28"/>
      <c r="AH744" s="24" t="s">
        <v>2307</v>
      </c>
      <c r="AI744" s="24" t="s">
        <v>2307</v>
      </c>
      <c r="AJ744" s="24" t="s">
        <v>3541</v>
      </c>
      <c r="AK744" s="24" t="s">
        <v>3546</v>
      </c>
    </row>
    <row r="745" spans="1:37" ht="17.25" customHeight="1" x14ac:dyDescent="0.3">
      <c r="A745" s="24" t="s">
        <v>3547</v>
      </c>
      <c r="B745" s="24" t="s">
        <v>2068</v>
      </c>
      <c r="C745" s="24" t="s">
        <v>3004</v>
      </c>
      <c r="D745" s="25" t="s">
        <v>3005</v>
      </c>
      <c r="E745" s="24" t="s">
        <v>2068</v>
      </c>
      <c r="F745" s="25" t="s">
        <v>3344</v>
      </c>
      <c r="G745" s="24" t="s">
        <v>3539</v>
      </c>
      <c r="H745" s="25" t="s">
        <v>3540</v>
      </c>
      <c r="I745" s="24" t="s">
        <v>2352</v>
      </c>
      <c r="J745" s="25" t="s">
        <v>3382</v>
      </c>
      <c r="K745" s="26"/>
      <c r="L745" s="27"/>
      <c r="M745" s="26"/>
      <c r="N745" s="27"/>
      <c r="O745" s="26"/>
      <c r="P745" s="27"/>
      <c r="Q745" s="26"/>
      <c r="R745" s="27"/>
      <c r="S745" s="24" t="s">
        <v>2408</v>
      </c>
      <c r="T745" s="25" t="s">
        <v>3349</v>
      </c>
      <c r="U745" s="26"/>
      <c r="V745" s="27"/>
      <c r="W745" s="26"/>
      <c r="X745" s="27"/>
      <c r="Y745" s="28"/>
      <c r="Z745" s="29" t="s">
        <v>3366</v>
      </c>
      <c r="AA745" s="28"/>
      <c r="AB745" s="28"/>
      <c r="AC745" s="28"/>
      <c r="AD745" s="28"/>
      <c r="AE745" s="28"/>
      <c r="AF745" s="28"/>
      <c r="AG745" s="28"/>
      <c r="AH745" s="24" t="s">
        <v>2307</v>
      </c>
      <c r="AI745" s="24" t="s">
        <v>2307</v>
      </c>
      <c r="AJ745" s="24" t="s">
        <v>3541</v>
      </c>
      <c r="AK745" s="24" t="s">
        <v>3547</v>
      </c>
    </row>
    <row r="746" spans="1:37" ht="17.25" customHeight="1" x14ac:dyDescent="0.3">
      <c r="A746" s="24" t="s">
        <v>3548</v>
      </c>
      <c r="B746" s="24" t="s">
        <v>2068</v>
      </c>
      <c r="C746" s="24" t="s">
        <v>3004</v>
      </c>
      <c r="D746" s="25" t="s">
        <v>3005</v>
      </c>
      <c r="E746" s="24" t="s">
        <v>2068</v>
      </c>
      <c r="F746" s="25" t="s">
        <v>3344</v>
      </c>
      <c r="G746" s="24" t="s">
        <v>3539</v>
      </c>
      <c r="H746" s="25" t="s">
        <v>3540</v>
      </c>
      <c r="I746" s="24" t="s">
        <v>2621</v>
      </c>
      <c r="J746" s="25" t="s">
        <v>3384</v>
      </c>
      <c r="K746" s="26"/>
      <c r="L746" s="27"/>
      <c r="M746" s="26"/>
      <c r="N746" s="27"/>
      <c r="O746" s="26"/>
      <c r="P746" s="27"/>
      <c r="Q746" s="26"/>
      <c r="R746" s="27"/>
      <c r="S746" s="24" t="s">
        <v>2408</v>
      </c>
      <c r="T746" s="25" t="s">
        <v>3349</v>
      </c>
      <c r="U746" s="26"/>
      <c r="V746" s="27"/>
      <c r="W746" s="26"/>
      <c r="X746" s="27"/>
      <c r="Y746" s="28"/>
      <c r="Z746" s="29" t="s">
        <v>3366</v>
      </c>
      <c r="AA746" s="28"/>
      <c r="AB746" s="28"/>
      <c r="AC746" s="28"/>
      <c r="AD746" s="28"/>
      <c r="AE746" s="28"/>
      <c r="AF746" s="28"/>
      <c r="AG746" s="28"/>
      <c r="AH746" s="24" t="s">
        <v>2307</v>
      </c>
      <c r="AI746" s="24" t="s">
        <v>2307</v>
      </c>
      <c r="AJ746" s="24" t="s">
        <v>3541</v>
      </c>
      <c r="AK746" s="24" t="s">
        <v>3548</v>
      </c>
    </row>
    <row r="747" spans="1:37" ht="17.25" customHeight="1" x14ac:dyDescent="0.3">
      <c r="A747" s="24" t="s">
        <v>3549</v>
      </c>
      <c r="B747" s="24" t="s">
        <v>2068</v>
      </c>
      <c r="C747" s="24" t="s">
        <v>3004</v>
      </c>
      <c r="D747" s="25" t="s">
        <v>3005</v>
      </c>
      <c r="E747" s="24" t="s">
        <v>2068</v>
      </c>
      <c r="F747" s="25" t="s">
        <v>3344</v>
      </c>
      <c r="G747" s="24" t="s">
        <v>3550</v>
      </c>
      <c r="H747" s="25" t="s">
        <v>3551</v>
      </c>
      <c r="I747" s="24" t="s">
        <v>3347</v>
      </c>
      <c r="J747" s="25" t="s">
        <v>3348</v>
      </c>
      <c r="K747" s="26"/>
      <c r="L747" s="27"/>
      <c r="M747" s="26"/>
      <c r="N747" s="27"/>
      <c r="O747" s="26"/>
      <c r="P747" s="27"/>
      <c r="Q747" s="26"/>
      <c r="R747" s="27"/>
      <c r="S747" s="24" t="s">
        <v>2408</v>
      </c>
      <c r="T747" s="25" t="s">
        <v>3349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2307</v>
      </c>
      <c r="AI747" s="24" t="s">
        <v>2146</v>
      </c>
      <c r="AJ747" s="24" t="s">
        <v>3552</v>
      </c>
      <c r="AK747" s="24" t="s">
        <v>3549</v>
      </c>
    </row>
    <row r="748" spans="1:37" ht="17.25" customHeight="1" x14ac:dyDescent="0.3">
      <c r="A748" s="24" t="s">
        <v>3553</v>
      </c>
      <c r="B748" s="24" t="s">
        <v>2068</v>
      </c>
      <c r="C748" s="24" t="s">
        <v>3004</v>
      </c>
      <c r="D748" s="25" t="s">
        <v>3005</v>
      </c>
      <c r="E748" s="24" t="s">
        <v>2068</v>
      </c>
      <c r="F748" s="25" t="s">
        <v>3344</v>
      </c>
      <c r="G748" s="24" t="s">
        <v>3550</v>
      </c>
      <c r="H748" s="25" t="s">
        <v>3551</v>
      </c>
      <c r="I748" s="24" t="s">
        <v>3352</v>
      </c>
      <c r="J748" s="25" t="s">
        <v>3353</v>
      </c>
      <c r="K748" s="26"/>
      <c r="L748" s="27"/>
      <c r="M748" s="26"/>
      <c r="N748" s="27"/>
      <c r="O748" s="26"/>
      <c r="P748" s="27"/>
      <c r="Q748" s="26"/>
      <c r="R748" s="27"/>
      <c r="S748" s="24" t="s">
        <v>2408</v>
      </c>
      <c r="T748" s="25" t="s">
        <v>3349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2307</v>
      </c>
      <c r="AI748" s="24" t="s">
        <v>2146</v>
      </c>
      <c r="AJ748" s="24" t="s">
        <v>3552</v>
      </c>
      <c r="AK748" s="24" t="s">
        <v>3553</v>
      </c>
    </row>
    <row r="749" spans="1:37" ht="17.25" customHeight="1" x14ac:dyDescent="0.3">
      <c r="A749" s="24" t="s">
        <v>3554</v>
      </c>
      <c r="B749" s="24" t="s">
        <v>2068</v>
      </c>
      <c r="C749" s="24" t="s">
        <v>3004</v>
      </c>
      <c r="D749" s="25" t="s">
        <v>3005</v>
      </c>
      <c r="E749" s="24" t="s">
        <v>2068</v>
      </c>
      <c r="F749" s="25" t="s">
        <v>3344</v>
      </c>
      <c r="G749" s="24" t="s">
        <v>3550</v>
      </c>
      <c r="H749" s="25" t="s">
        <v>3551</v>
      </c>
      <c r="I749" s="24" t="s">
        <v>3355</v>
      </c>
      <c r="J749" s="25" t="s">
        <v>3356</v>
      </c>
      <c r="K749" s="26"/>
      <c r="L749" s="27"/>
      <c r="M749" s="26"/>
      <c r="N749" s="27"/>
      <c r="O749" s="26"/>
      <c r="P749" s="27"/>
      <c r="Q749" s="26"/>
      <c r="R749" s="27"/>
      <c r="S749" s="24" t="s">
        <v>2408</v>
      </c>
      <c r="T749" s="25" t="s">
        <v>3349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2307</v>
      </c>
      <c r="AI749" s="24" t="s">
        <v>2146</v>
      </c>
      <c r="AJ749" s="24" t="s">
        <v>3552</v>
      </c>
      <c r="AK749" s="24" t="s">
        <v>3554</v>
      </c>
    </row>
    <row r="750" spans="1:37" ht="17.25" customHeight="1" x14ac:dyDescent="0.3">
      <c r="A750" s="24" t="s">
        <v>3555</v>
      </c>
      <c r="B750" s="24" t="s">
        <v>2068</v>
      </c>
      <c r="C750" s="24" t="s">
        <v>3004</v>
      </c>
      <c r="D750" s="25" t="s">
        <v>3005</v>
      </c>
      <c r="E750" s="24" t="s">
        <v>2068</v>
      </c>
      <c r="F750" s="25" t="s">
        <v>3344</v>
      </c>
      <c r="G750" s="24" t="s">
        <v>3550</v>
      </c>
      <c r="H750" s="25" t="s">
        <v>3551</v>
      </c>
      <c r="I750" s="24" t="s">
        <v>2328</v>
      </c>
      <c r="J750" s="25" t="s">
        <v>3358</v>
      </c>
      <c r="K750" s="26"/>
      <c r="L750" s="27"/>
      <c r="M750" s="26"/>
      <c r="N750" s="27"/>
      <c r="O750" s="26"/>
      <c r="P750" s="27"/>
      <c r="Q750" s="26"/>
      <c r="R750" s="27"/>
      <c r="S750" s="24" t="s">
        <v>2408</v>
      </c>
      <c r="T750" s="25" t="s">
        <v>3349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2307</v>
      </c>
      <c r="AI750" s="24" t="s">
        <v>2146</v>
      </c>
      <c r="AJ750" s="24" t="s">
        <v>3552</v>
      </c>
      <c r="AK750" s="24" t="s">
        <v>3555</v>
      </c>
    </row>
    <row r="751" spans="1:37" ht="17.25" customHeight="1" x14ac:dyDescent="0.3">
      <c r="A751" s="24" t="s">
        <v>3556</v>
      </c>
      <c r="B751" s="24" t="s">
        <v>2068</v>
      </c>
      <c r="C751" s="24" t="s">
        <v>3004</v>
      </c>
      <c r="D751" s="25" t="s">
        <v>3005</v>
      </c>
      <c r="E751" s="24" t="s">
        <v>2068</v>
      </c>
      <c r="F751" s="25" t="s">
        <v>3344</v>
      </c>
      <c r="G751" s="24" t="s">
        <v>3557</v>
      </c>
      <c r="H751" s="25" t="s">
        <v>3558</v>
      </c>
      <c r="I751" s="24" t="s">
        <v>3364</v>
      </c>
      <c r="J751" s="25" t="s">
        <v>3365</v>
      </c>
      <c r="K751" s="26"/>
      <c r="L751" s="27"/>
      <c r="M751" s="26"/>
      <c r="N751" s="27"/>
      <c r="O751" s="26"/>
      <c r="P751" s="27"/>
      <c r="Q751" s="26"/>
      <c r="R751" s="27"/>
      <c r="S751" s="24" t="s">
        <v>2408</v>
      </c>
      <c r="T751" s="25" t="s">
        <v>3349</v>
      </c>
      <c r="U751" s="26"/>
      <c r="V751" s="27"/>
      <c r="W751" s="26"/>
      <c r="X751" s="27"/>
      <c r="Y751" s="28"/>
      <c r="Z751" s="29" t="s">
        <v>3366</v>
      </c>
      <c r="AA751" s="28"/>
      <c r="AB751" s="28"/>
      <c r="AC751" s="28"/>
      <c r="AD751" s="28"/>
      <c r="AE751" s="28"/>
      <c r="AF751" s="28"/>
      <c r="AG751" s="28"/>
      <c r="AH751" s="24" t="s">
        <v>2307</v>
      </c>
      <c r="AI751" s="24" t="s">
        <v>2307</v>
      </c>
      <c r="AJ751" s="24" t="s">
        <v>3559</v>
      </c>
      <c r="AK751" s="24" t="s">
        <v>3556</v>
      </c>
    </row>
    <row r="752" spans="1:37" ht="17.25" customHeight="1" x14ac:dyDescent="0.3">
      <c r="A752" s="24" t="s">
        <v>3560</v>
      </c>
      <c r="B752" s="24" t="s">
        <v>2068</v>
      </c>
      <c r="C752" s="24" t="s">
        <v>3004</v>
      </c>
      <c r="D752" s="25" t="s">
        <v>3005</v>
      </c>
      <c r="E752" s="24" t="s">
        <v>2068</v>
      </c>
      <c r="F752" s="25" t="s">
        <v>3344</v>
      </c>
      <c r="G752" s="24" t="s">
        <v>3557</v>
      </c>
      <c r="H752" s="25" t="s">
        <v>3558</v>
      </c>
      <c r="I752" s="24" t="s">
        <v>3369</v>
      </c>
      <c r="J752" s="25" t="s">
        <v>3370</v>
      </c>
      <c r="K752" s="26"/>
      <c r="L752" s="27"/>
      <c r="M752" s="26"/>
      <c r="N752" s="27"/>
      <c r="O752" s="26"/>
      <c r="P752" s="27"/>
      <c r="Q752" s="26"/>
      <c r="R752" s="27"/>
      <c r="S752" s="24" t="s">
        <v>2408</v>
      </c>
      <c r="T752" s="25" t="s">
        <v>3349</v>
      </c>
      <c r="U752" s="26"/>
      <c r="V752" s="27"/>
      <c r="W752" s="26"/>
      <c r="X752" s="27"/>
      <c r="Y752" s="28"/>
      <c r="Z752" s="29" t="s">
        <v>3366</v>
      </c>
      <c r="AA752" s="28"/>
      <c r="AB752" s="28"/>
      <c r="AC752" s="28"/>
      <c r="AD752" s="28"/>
      <c r="AE752" s="28"/>
      <c r="AF752" s="28"/>
      <c r="AG752" s="28"/>
      <c r="AH752" s="24" t="s">
        <v>2307</v>
      </c>
      <c r="AI752" s="24" t="s">
        <v>2307</v>
      </c>
      <c r="AJ752" s="24" t="s">
        <v>3559</v>
      </c>
      <c r="AK752" s="24" t="s">
        <v>3560</v>
      </c>
    </row>
    <row r="753" spans="1:37" ht="17.25" customHeight="1" x14ac:dyDescent="0.3">
      <c r="A753" s="24" t="s">
        <v>3561</v>
      </c>
      <c r="B753" s="24" t="s">
        <v>2068</v>
      </c>
      <c r="C753" s="24" t="s">
        <v>3004</v>
      </c>
      <c r="D753" s="25" t="s">
        <v>3005</v>
      </c>
      <c r="E753" s="24" t="s">
        <v>2068</v>
      </c>
      <c r="F753" s="25" t="s">
        <v>3344</v>
      </c>
      <c r="G753" s="24" t="s">
        <v>3557</v>
      </c>
      <c r="H753" s="25" t="s">
        <v>3558</v>
      </c>
      <c r="I753" s="24" t="s">
        <v>3372</v>
      </c>
      <c r="J753" s="25" t="s">
        <v>3373</v>
      </c>
      <c r="K753" s="26"/>
      <c r="L753" s="27"/>
      <c r="M753" s="26"/>
      <c r="N753" s="27"/>
      <c r="O753" s="26"/>
      <c r="P753" s="27"/>
      <c r="Q753" s="26"/>
      <c r="R753" s="27"/>
      <c r="S753" s="24" t="s">
        <v>2408</v>
      </c>
      <c r="T753" s="25" t="s">
        <v>3349</v>
      </c>
      <c r="U753" s="26"/>
      <c r="V753" s="27"/>
      <c r="W753" s="26"/>
      <c r="X753" s="27"/>
      <c r="Y753" s="28"/>
      <c r="Z753" s="29" t="s">
        <v>3366</v>
      </c>
      <c r="AA753" s="28"/>
      <c r="AB753" s="28"/>
      <c r="AC753" s="28"/>
      <c r="AD753" s="28"/>
      <c r="AE753" s="28"/>
      <c r="AF753" s="28"/>
      <c r="AG753" s="28"/>
      <c r="AH753" s="24" t="s">
        <v>2307</v>
      </c>
      <c r="AI753" s="24" t="s">
        <v>2307</v>
      </c>
      <c r="AJ753" s="24" t="s">
        <v>3559</v>
      </c>
      <c r="AK753" s="24" t="s">
        <v>3561</v>
      </c>
    </row>
    <row r="754" spans="1:37" ht="17.25" customHeight="1" x14ac:dyDescent="0.3">
      <c r="A754" s="24" t="s">
        <v>3562</v>
      </c>
      <c r="B754" s="24" t="s">
        <v>2068</v>
      </c>
      <c r="C754" s="24" t="s">
        <v>3004</v>
      </c>
      <c r="D754" s="25" t="s">
        <v>3005</v>
      </c>
      <c r="E754" s="24" t="s">
        <v>2068</v>
      </c>
      <c r="F754" s="25" t="s">
        <v>3344</v>
      </c>
      <c r="G754" s="24" t="s">
        <v>3557</v>
      </c>
      <c r="H754" s="25" t="s">
        <v>3558</v>
      </c>
      <c r="I754" s="24" t="s">
        <v>3375</v>
      </c>
      <c r="J754" s="25" t="s">
        <v>3376</v>
      </c>
      <c r="K754" s="26"/>
      <c r="L754" s="27"/>
      <c r="M754" s="26"/>
      <c r="N754" s="27"/>
      <c r="O754" s="26"/>
      <c r="P754" s="27"/>
      <c r="Q754" s="26"/>
      <c r="R754" s="27"/>
      <c r="S754" s="24" t="s">
        <v>2408</v>
      </c>
      <c r="T754" s="25" t="s">
        <v>3349</v>
      </c>
      <c r="U754" s="26"/>
      <c r="V754" s="27"/>
      <c r="W754" s="26"/>
      <c r="X754" s="27"/>
      <c r="Y754" s="28"/>
      <c r="Z754" s="29" t="s">
        <v>3366</v>
      </c>
      <c r="AA754" s="28"/>
      <c r="AB754" s="28"/>
      <c r="AC754" s="28"/>
      <c r="AD754" s="28"/>
      <c r="AE754" s="28"/>
      <c r="AF754" s="28"/>
      <c r="AG754" s="28"/>
      <c r="AH754" s="24" t="s">
        <v>2307</v>
      </c>
      <c r="AI754" s="24" t="s">
        <v>2307</v>
      </c>
      <c r="AJ754" s="24" t="s">
        <v>3559</v>
      </c>
      <c r="AK754" s="24" t="s">
        <v>3562</v>
      </c>
    </row>
    <row r="755" spans="1:37" ht="17.25" customHeight="1" x14ac:dyDescent="0.3">
      <c r="A755" s="24" t="s">
        <v>3563</v>
      </c>
      <c r="B755" s="24" t="s">
        <v>2068</v>
      </c>
      <c r="C755" s="24" t="s">
        <v>3004</v>
      </c>
      <c r="D755" s="25" t="s">
        <v>3005</v>
      </c>
      <c r="E755" s="24" t="s">
        <v>2068</v>
      </c>
      <c r="F755" s="25" t="s">
        <v>3344</v>
      </c>
      <c r="G755" s="24" t="s">
        <v>3557</v>
      </c>
      <c r="H755" s="25" t="s">
        <v>3558</v>
      </c>
      <c r="I755" s="24" t="s">
        <v>2198</v>
      </c>
      <c r="J755" s="25" t="s">
        <v>3378</v>
      </c>
      <c r="K755" s="26"/>
      <c r="L755" s="27"/>
      <c r="M755" s="26"/>
      <c r="N755" s="27"/>
      <c r="O755" s="26"/>
      <c r="P755" s="27"/>
      <c r="Q755" s="26"/>
      <c r="R755" s="27"/>
      <c r="S755" s="24" t="s">
        <v>2408</v>
      </c>
      <c r="T755" s="25" t="s">
        <v>3349</v>
      </c>
      <c r="U755" s="26"/>
      <c r="V755" s="27"/>
      <c r="W755" s="26"/>
      <c r="X755" s="27"/>
      <c r="Y755" s="28"/>
      <c r="Z755" s="29" t="s">
        <v>3366</v>
      </c>
      <c r="AA755" s="28"/>
      <c r="AB755" s="28"/>
      <c r="AC755" s="28"/>
      <c r="AD755" s="28"/>
      <c r="AE755" s="28"/>
      <c r="AF755" s="28"/>
      <c r="AG755" s="28"/>
      <c r="AH755" s="24" t="s">
        <v>2307</v>
      </c>
      <c r="AI755" s="24" t="s">
        <v>2307</v>
      </c>
      <c r="AJ755" s="24" t="s">
        <v>3559</v>
      </c>
      <c r="AK755" s="24" t="s">
        <v>3563</v>
      </c>
    </row>
    <row r="756" spans="1:37" ht="17.25" customHeight="1" x14ac:dyDescent="0.3">
      <c r="A756" s="24" t="s">
        <v>3564</v>
      </c>
      <c r="B756" s="24" t="s">
        <v>2068</v>
      </c>
      <c r="C756" s="24" t="s">
        <v>3004</v>
      </c>
      <c r="D756" s="25" t="s">
        <v>3005</v>
      </c>
      <c r="E756" s="24" t="s">
        <v>2068</v>
      </c>
      <c r="F756" s="25" t="s">
        <v>3344</v>
      </c>
      <c r="G756" s="24" t="s">
        <v>3557</v>
      </c>
      <c r="H756" s="25" t="s">
        <v>3558</v>
      </c>
      <c r="I756" s="24" t="s">
        <v>2305</v>
      </c>
      <c r="J756" s="25" t="s">
        <v>3380</v>
      </c>
      <c r="K756" s="26"/>
      <c r="L756" s="27"/>
      <c r="M756" s="26"/>
      <c r="N756" s="27"/>
      <c r="O756" s="26"/>
      <c r="P756" s="27"/>
      <c r="Q756" s="26"/>
      <c r="R756" s="27"/>
      <c r="S756" s="24" t="s">
        <v>2408</v>
      </c>
      <c r="T756" s="25" t="s">
        <v>3349</v>
      </c>
      <c r="U756" s="26"/>
      <c r="V756" s="27"/>
      <c r="W756" s="26"/>
      <c r="X756" s="27"/>
      <c r="Y756" s="28"/>
      <c r="Z756" s="29" t="s">
        <v>3366</v>
      </c>
      <c r="AA756" s="28"/>
      <c r="AB756" s="28"/>
      <c r="AC756" s="28"/>
      <c r="AD756" s="28"/>
      <c r="AE756" s="28"/>
      <c r="AF756" s="28"/>
      <c r="AG756" s="28"/>
      <c r="AH756" s="24" t="s">
        <v>2307</v>
      </c>
      <c r="AI756" s="24" t="s">
        <v>2307</v>
      </c>
      <c r="AJ756" s="24" t="s">
        <v>3559</v>
      </c>
      <c r="AK756" s="24" t="s">
        <v>3564</v>
      </c>
    </row>
    <row r="757" spans="1:37" ht="17.25" customHeight="1" x14ac:dyDescent="0.3">
      <c r="A757" s="24" t="s">
        <v>3565</v>
      </c>
      <c r="B757" s="24" t="s">
        <v>2068</v>
      </c>
      <c r="C757" s="24" t="s">
        <v>3004</v>
      </c>
      <c r="D757" s="25" t="s">
        <v>3005</v>
      </c>
      <c r="E757" s="24" t="s">
        <v>2068</v>
      </c>
      <c r="F757" s="25" t="s">
        <v>3344</v>
      </c>
      <c r="G757" s="24" t="s">
        <v>3557</v>
      </c>
      <c r="H757" s="25" t="s">
        <v>3558</v>
      </c>
      <c r="I757" s="24" t="s">
        <v>2352</v>
      </c>
      <c r="J757" s="25" t="s">
        <v>3382</v>
      </c>
      <c r="K757" s="26"/>
      <c r="L757" s="27"/>
      <c r="M757" s="26"/>
      <c r="N757" s="27"/>
      <c r="O757" s="26"/>
      <c r="P757" s="27"/>
      <c r="Q757" s="26"/>
      <c r="R757" s="27"/>
      <c r="S757" s="24" t="s">
        <v>2408</v>
      </c>
      <c r="T757" s="25" t="s">
        <v>3349</v>
      </c>
      <c r="U757" s="26"/>
      <c r="V757" s="27"/>
      <c r="W757" s="26"/>
      <c r="X757" s="27"/>
      <c r="Y757" s="28"/>
      <c r="Z757" s="29" t="s">
        <v>3366</v>
      </c>
      <c r="AA757" s="28"/>
      <c r="AB757" s="28"/>
      <c r="AC757" s="28"/>
      <c r="AD757" s="28"/>
      <c r="AE757" s="28"/>
      <c r="AF757" s="28"/>
      <c r="AG757" s="28"/>
      <c r="AH757" s="24" t="s">
        <v>2307</v>
      </c>
      <c r="AI757" s="24" t="s">
        <v>2307</v>
      </c>
      <c r="AJ757" s="24" t="s">
        <v>3559</v>
      </c>
      <c r="AK757" s="24" t="s">
        <v>3565</v>
      </c>
    </row>
    <row r="758" spans="1:37" ht="17.25" customHeight="1" x14ac:dyDescent="0.3">
      <c r="A758" s="24" t="s">
        <v>3566</v>
      </c>
      <c r="B758" s="24" t="s">
        <v>2068</v>
      </c>
      <c r="C758" s="24" t="s">
        <v>3004</v>
      </c>
      <c r="D758" s="25" t="s">
        <v>3005</v>
      </c>
      <c r="E758" s="24" t="s">
        <v>2068</v>
      </c>
      <c r="F758" s="25" t="s">
        <v>3344</v>
      </c>
      <c r="G758" s="24" t="s">
        <v>3557</v>
      </c>
      <c r="H758" s="25" t="s">
        <v>3558</v>
      </c>
      <c r="I758" s="24" t="s">
        <v>2621</v>
      </c>
      <c r="J758" s="25" t="s">
        <v>3384</v>
      </c>
      <c r="K758" s="26"/>
      <c r="L758" s="27"/>
      <c r="M758" s="26"/>
      <c r="N758" s="27"/>
      <c r="O758" s="26"/>
      <c r="P758" s="27"/>
      <c r="Q758" s="26"/>
      <c r="R758" s="27"/>
      <c r="S758" s="24" t="s">
        <v>2408</v>
      </c>
      <c r="T758" s="25" t="s">
        <v>3349</v>
      </c>
      <c r="U758" s="26"/>
      <c r="V758" s="27"/>
      <c r="W758" s="26"/>
      <c r="X758" s="27"/>
      <c r="Y758" s="28"/>
      <c r="Z758" s="29" t="s">
        <v>3366</v>
      </c>
      <c r="AA758" s="28"/>
      <c r="AB758" s="28"/>
      <c r="AC758" s="28"/>
      <c r="AD758" s="28"/>
      <c r="AE758" s="28"/>
      <c r="AF758" s="28"/>
      <c r="AG758" s="28"/>
      <c r="AH758" s="24" t="s">
        <v>2307</v>
      </c>
      <c r="AI758" s="24" t="s">
        <v>2307</v>
      </c>
      <c r="AJ758" s="24" t="s">
        <v>3559</v>
      </c>
      <c r="AK758" s="24" t="s">
        <v>3566</v>
      </c>
    </row>
    <row r="759" spans="1:37" ht="17.25" customHeight="1" x14ac:dyDescent="0.3">
      <c r="A759" s="24" t="s">
        <v>3567</v>
      </c>
      <c r="B759" s="24" t="s">
        <v>2068</v>
      </c>
      <c r="C759" s="24" t="s">
        <v>3004</v>
      </c>
      <c r="D759" s="25" t="s">
        <v>3005</v>
      </c>
      <c r="E759" s="24" t="s">
        <v>2068</v>
      </c>
      <c r="F759" s="25" t="s">
        <v>3344</v>
      </c>
      <c r="G759" s="24" t="s">
        <v>3568</v>
      </c>
      <c r="H759" s="25" t="s">
        <v>3569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2408</v>
      </c>
      <c r="T759" s="25" t="s">
        <v>3349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2307</v>
      </c>
      <c r="AI759" s="24" t="s">
        <v>2146</v>
      </c>
      <c r="AJ759" s="24" t="s">
        <v>3570</v>
      </c>
      <c r="AK759" s="24" t="s">
        <v>3567</v>
      </c>
    </row>
    <row r="760" spans="1:37" ht="17.25" customHeight="1" x14ac:dyDescent="0.3">
      <c r="A760" s="24" t="s">
        <v>3571</v>
      </c>
      <c r="B760" s="24" t="s">
        <v>2068</v>
      </c>
      <c r="C760" s="24" t="s">
        <v>3004</v>
      </c>
      <c r="D760" s="25" t="s">
        <v>3005</v>
      </c>
      <c r="E760" s="24" t="s">
        <v>2068</v>
      </c>
      <c r="F760" s="25" t="s">
        <v>3344</v>
      </c>
      <c r="G760" s="24" t="s">
        <v>3572</v>
      </c>
      <c r="H760" s="25" t="s">
        <v>3573</v>
      </c>
      <c r="I760" s="24" t="s">
        <v>2937</v>
      </c>
      <c r="J760" s="25" t="s">
        <v>3574</v>
      </c>
      <c r="K760" s="26"/>
      <c r="L760" s="27"/>
      <c r="M760" s="26"/>
      <c r="N760" s="27"/>
      <c r="O760" s="26"/>
      <c r="P760" s="27"/>
      <c r="Q760" s="26"/>
      <c r="R760" s="27"/>
      <c r="S760" s="24" t="s">
        <v>2408</v>
      </c>
      <c r="T760" s="25" t="s">
        <v>3349</v>
      </c>
      <c r="U760" s="26"/>
      <c r="V760" s="27"/>
      <c r="W760" s="26"/>
      <c r="X760" s="27"/>
      <c r="Y760" s="28"/>
      <c r="Z760" s="29" t="s">
        <v>3366</v>
      </c>
      <c r="AA760" s="28"/>
      <c r="AB760" s="28"/>
      <c r="AC760" s="28"/>
      <c r="AD760" s="28"/>
      <c r="AE760" s="28"/>
      <c r="AF760" s="28"/>
      <c r="AG760" s="28"/>
      <c r="AH760" s="24" t="s">
        <v>2307</v>
      </c>
      <c r="AI760" s="24" t="s">
        <v>2307</v>
      </c>
      <c r="AJ760" s="24" t="s">
        <v>3575</v>
      </c>
      <c r="AK760" s="24" t="s">
        <v>3571</v>
      </c>
    </row>
    <row r="761" spans="1:37" ht="17.25" customHeight="1" x14ac:dyDescent="0.3">
      <c r="A761" s="24" t="s">
        <v>3576</v>
      </c>
      <c r="B761" s="24" t="s">
        <v>2068</v>
      </c>
      <c r="C761" s="24" t="s">
        <v>3004</v>
      </c>
      <c r="D761" s="25" t="s">
        <v>3005</v>
      </c>
      <c r="E761" s="24" t="s">
        <v>2068</v>
      </c>
      <c r="F761" s="25" t="s">
        <v>3344</v>
      </c>
      <c r="G761" s="24" t="s">
        <v>3572</v>
      </c>
      <c r="H761" s="25" t="s">
        <v>3573</v>
      </c>
      <c r="I761" s="24" t="s">
        <v>2950</v>
      </c>
      <c r="J761" s="25" t="s">
        <v>3577</v>
      </c>
      <c r="K761" s="26"/>
      <c r="L761" s="27"/>
      <c r="M761" s="26"/>
      <c r="N761" s="27"/>
      <c r="O761" s="26"/>
      <c r="P761" s="27"/>
      <c r="Q761" s="26"/>
      <c r="R761" s="27"/>
      <c r="S761" s="24" t="s">
        <v>2408</v>
      </c>
      <c r="T761" s="25" t="s">
        <v>3349</v>
      </c>
      <c r="U761" s="26"/>
      <c r="V761" s="27"/>
      <c r="W761" s="26"/>
      <c r="X761" s="27"/>
      <c r="Y761" s="28"/>
      <c r="Z761" s="29" t="s">
        <v>3366</v>
      </c>
      <c r="AA761" s="28"/>
      <c r="AB761" s="28"/>
      <c r="AC761" s="28"/>
      <c r="AD761" s="28"/>
      <c r="AE761" s="28"/>
      <c r="AF761" s="28"/>
      <c r="AG761" s="28"/>
      <c r="AH761" s="24" t="s">
        <v>2307</v>
      </c>
      <c r="AI761" s="24" t="s">
        <v>2307</v>
      </c>
      <c r="AJ761" s="24" t="s">
        <v>3575</v>
      </c>
      <c r="AK761" s="24" t="s">
        <v>3576</v>
      </c>
    </row>
    <row r="762" spans="1:37" ht="17.25" customHeight="1" x14ac:dyDescent="0.3">
      <c r="A762" s="24" t="s">
        <v>3578</v>
      </c>
      <c r="B762" s="24" t="s">
        <v>2068</v>
      </c>
      <c r="C762" s="24" t="s">
        <v>3004</v>
      </c>
      <c r="D762" s="25" t="s">
        <v>3005</v>
      </c>
      <c r="E762" s="24" t="s">
        <v>2068</v>
      </c>
      <c r="F762" s="25" t="s">
        <v>3344</v>
      </c>
      <c r="G762" s="24" t="s">
        <v>3579</v>
      </c>
      <c r="H762" s="25" t="s">
        <v>3580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2408</v>
      </c>
      <c r="T762" s="25" t="s">
        <v>3349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2307</v>
      </c>
      <c r="AI762" s="24" t="s">
        <v>2146</v>
      </c>
      <c r="AJ762" s="24" t="s">
        <v>3581</v>
      </c>
      <c r="AK762" s="24" t="s">
        <v>3578</v>
      </c>
    </row>
    <row r="763" spans="1:37" ht="17.25" customHeight="1" x14ac:dyDescent="0.3">
      <c r="A763" s="24" t="s">
        <v>3582</v>
      </c>
      <c r="B763" s="24" t="s">
        <v>2068</v>
      </c>
      <c r="C763" s="24" t="s">
        <v>3004</v>
      </c>
      <c r="D763" s="25" t="s">
        <v>3005</v>
      </c>
      <c r="E763" s="24" t="s">
        <v>2068</v>
      </c>
      <c r="F763" s="25" t="s">
        <v>3344</v>
      </c>
      <c r="G763" s="24" t="s">
        <v>3583</v>
      </c>
      <c r="H763" s="25" t="s">
        <v>3584</v>
      </c>
      <c r="I763" s="24" t="s">
        <v>2937</v>
      </c>
      <c r="J763" s="25" t="s">
        <v>3574</v>
      </c>
      <c r="K763" s="26"/>
      <c r="L763" s="27"/>
      <c r="M763" s="26"/>
      <c r="N763" s="27"/>
      <c r="O763" s="26"/>
      <c r="P763" s="27"/>
      <c r="Q763" s="26"/>
      <c r="R763" s="27"/>
      <c r="S763" s="24" t="s">
        <v>2408</v>
      </c>
      <c r="T763" s="25" t="s">
        <v>3349</v>
      </c>
      <c r="U763" s="26"/>
      <c r="V763" s="27"/>
      <c r="W763" s="26"/>
      <c r="X763" s="27"/>
      <c r="Y763" s="28"/>
      <c r="Z763" s="29" t="s">
        <v>3366</v>
      </c>
      <c r="AA763" s="28"/>
      <c r="AB763" s="28"/>
      <c r="AC763" s="28"/>
      <c r="AD763" s="28"/>
      <c r="AE763" s="28"/>
      <c r="AF763" s="28"/>
      <c r="AG763" s="28"/>
      <c r="AH763" s="24" t="s">
        <v>2307</v>
      </c>
      <c r="AI763" s="24" t="s">
        <v>2307</v>
      </c>
      <c r="AJ763" s="24" t="s">
        <v>3585</v>
      </c>
      <c r="AK763" s="24" t="s">
        <v>3582</v>
      </c>
    </row>
    <row r="764" spans="1:37" ht="17.25" customHeight="1" x14ac:dyDescent="0.3">
      <c r="A764" s="24" t="s">
        <v>3586</v>
      </c>
      <c r="B764" s="24" t="s">
        <v>2068</v>
      </c>
      <c r="C764" s="24" t="s">
        <v>3004</v>
      </c>
      <c r="D764" s="25" t="s">
        <v>3005</v>
      </c>
      <c r="E764" s="24" t="s">
        <v>2068</v>
      </c>
      <c r="F764" s="25" t="s">
        <v>3344</v>
      </c>
      <c r="G764" s="24" t="s">
        <v>3583</v>
      </c>
      <c r="H764" s="25" t="s">
        <v>3584</v>
      </c>
      <c r="I764" s="24" t="s">
        <v>2950</v>
      </c>
      <c r="J764" s="25" t="s">
        <v>3577</v>
      </c>
      <c r="K764" s="26"/>
      <c r="L764" s="27"/>
      <c r="M764" s="26"/>
      <c r="N764" s="27"/>
      <c r="O764" s="26"/>
      <c r="P764" s="27"/>
      <c r="Q764" s="26"/>
      <c r="R764" s="27"/>
      <c r="S764" s="24" t="s">
        <v>2408</v>
      </c>
      <c r="T764" s="25" t="s">
        <v>3349</v>
      </c>
      <c r="U764" s="26"/>
      <c r="V764" s="27"/>
      <c r="W764" s="26"/>
      <c r="X764" s="27"/>
      <c r="Y764" s="28"/>
      <c r="Z764" s="29" t="s">
        <v>3366</v>
      </c>
      <c r="AA764" s="28"/>
      <c r="AB764" s="28"/>
      <c r="AC764" s="28"/>
      <c r="AD764" s="28"/>
      <c r="AE764" s="28"/>
      <c r="AF764" s="28"/>
      <c r="AG764" s="28"/>
      <c r="AH764" s="24" t="s">
        <v>2307</v>
      </c>
      <c r="AI764" s="24" t="s">
        <v>2307</v>
      </c>
      <c r="AJ764" s="24" t="s">
        <v>3585</v>
      </c>
      <c r="AK764" s="24" t="s">
        <v>3586</v>
      </c>
    </row>
    <row r="765" spans="1:37" ht="17.25" customHeight="1" x14ac:dyDescent="0.3">
      <c r="A765" s="24" t="s">
        <v>3587</v>
      </c>
      <c r="B765" s="24" t="s">
        <v>2068</v>
      </c>
      <c r="C765" s="24" t="s">
        <v>3004</v>
      </c>
      <c r="D765" s="25" t="s">
        <v>3005</v>
      </c>
      <c r="E765" s="24" t="s">
        <v>2068</v>
      </c>
      <c r="F765" s="25" t="s">
        <v>3344</v>
      </c>
      <c r="G765" s="24" t="s">
        <v>3588</v>
      </c>
      <c r="H765" s="25" t="s">
        <v>3589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2408</v>
      </c>
      <c r="T765" s="25" t="s">
        <v>3349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2307</v>
      </c>
      <c r="AI765" s="24" t="s">
        <v>2146</v>
      </c>
      <c r="AJ765" s="24" t="s">
        <v>3590</v>
      </c>
      <c r="AK765" s="24" t="s">
        <v>3587</v>
      </c>
    </row>
    <row r="766" spans="1:37" ht="17.25" customHeight="1" x14ac:dyDescent="0.3">
      <c r="A766" s="24" t="s">
        <v>3591</v>
      </c>
      <c r="B766" s="24" t="s">
        <v>2068</v>
      </c>
      <c r="C766" s="24" t="s">
        <v>3004</v>
      </c>
      <c r="D766" s="25" t="s">
        <v>3005</v>
      </c>
      <c r="E766" s="24" t="s">
        <v>2068</v>
      </c>
      <c r="F766" s="25" t="s">
        <v>3344</v>
      </c>
      <c r="G766" s="24" t="s">
        <v>3592</v>
      </c>
      <c r="H766" s="25" t="s">
        <v>3593</v>
      </c>
      <c r="I766" s="24" t="s">
        <v>2937</v>
      </c>
      <c r="J766" s="25" t="s">
        <v>3574</v>
      </c>
      <c r="K766" s="26"/>
      <c r="L766" s="27"/>
      <c r="M766" s="26"/>
      <c r="N766" s="27"/>
      <c r="O766" s="26"/>
      <c r="P766" s="27"/>
      <c r="Q766" s="26"/>
      <c r="R766" s="27"/>
      <c r="S766" s="24" t="s">
        <v>2408</v>
      </c>
      <c r="T766" s="25" t="s">
        <v>3349</v>
      </c>
      <c r="U766" s="26"/>
      <c r="V766" s="27"/>
      <c r="W766" s="26"/>
      <c r="X766" s="27"/>
      <c r="Y766" s="28"/>
      <c r="Z766" s="29" t="s">
        <v>3366</v>
      </c>
      <c r="AA766" s="28"/>
      <c r="AB766" s="28"/>
      <c r="AC766" s="28"/>
      <c r="AD766" s="28"/>
      <c r="AE766" s="28"/>
      <c r="AF766" s="28"/>
      <c r="AG766" s="28"/>
      <c r="AH766" s="24" t="s">
        <v>2307</v>
      </c>
      <c r="AI766" s="24" t="s">
        <v>2307</v>
      </c>
      <c r="AJ766" s="24" t="s">
        <v>3594</v>
      </c>
      <c r="AK766" s="24" t="s">
        <v>3591</v>
      </c>
    </row>
    <row r="767" spans="1:37" ht="17.25" customHeight="1" x14ac:dyDescent="0.3">
      <c r="A767" s="24" t="s">
        <v>3595</v>
      </c>
      <c r="B767" s="24" t="s">
        <v>2068</v>
      </c>
      <c r="C767" s="24" t="s">
        <v>3004</v>
      </c>
      <c r="D767" s="25" t="s">
        <v>3005</v>
      </c>
      <c r="E767" s="24" t="s">
        <v>2068</v>
      </c>
      <c r="F767" s="25" t="s">
        <v>3344</v>
      </c>
      <c r="G767" s="24" t="s">
        <v>3592</v>
      </c>
      <c r="H767" s="25" t="s">
        <v>3593</v>
      </c>
      <c r="I767" s="24" t="s">
        <v>2950</v>
      </c>
      <c r="J767" s="25" t="s">
        <v>3577</v>
      </c>
      <c r="K767" s="26"/>
      <c r="L767" s="27"/>
      <c r="M767" s="26"/>
      <c r="N767" s="27"/>
      <c r="O767" s="26"/>
      <c r="P767" s="27"/>
      <c r="Q767" s="26"/>
      <c r="R767" s="27"/>
      <c r="S767" s="24" t="s">
        <v>2408</v>
      </c>
      <c r="T767" s="25" t="s">
        <v>3349</v>
      </c>
      <c r="U767" s="26"/>
      <c r="V767" s="27"/>
      <c r="W767" s="26"/>
      <c r="X767" s="27"/>
      <c r="Y767" s="28"/>
      <c r="Z767" s="29" t="s">
        <v>3366</v>
      </c>
      <c r="AA767" s="28"/>
      <c r="AB767" s="28"/>
      <c r="AC767" s="28"/>
      <c r="AD767" s="28"/>
      <c r="AE767" s="28"/>
      <c r="AF767" s="28"/>
      <c r="AG767" s="28"/>
      <c r="AH767" s="24" t="s">
        <v>2307</v>
      </c>
      <c r="AI767" s="24" t="s">
        <v>2307</v>
      </c>
      <c r="AJ767" s="24" t="s">
        <v>3594</v>
      </c>
      <c r="AK767" s="24" t="s">
        <v>3595</v>
      </c>
    </row>
    <row r="768" spans="1:37" ht="17.25" customHeight="1" x14ac:dyDescent="0.3">
      <c r="A768" s="24" t="s">
        <v>3596</v>
      </c>
      <c r="B768" s="24" t="s">
        <v>2068</v>
      </c>
      <c r="C768" s="24" t="s">
        <v>3004</v>
      </c>
      <c r="D768" s="25" t="s">
        <v>3005</v>
      </c>
      <c r="E768" s="24" t="s">
        <v>2068</v>
      </c>
      <c r="F768" s="25" t="s">
        <v>3344</v>
      </c>
      <c r="G768" s="24" t="s">
        <v>3597</v>
      </c>
      <c r="H768" s="25" t="s">
        <v>3598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2408</v>
      </c>
      <c r="T768" s="25" t="s">
        <v>3349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2307</v>
      </c>
      <c r="AI768" s="24" t="s">
        <v>2146</v>
      </c>
      <c r="AJ768" s="24" t="s">
        <v>3599</v>
      </c>
      <c r="AK768" s="24" t="s">
        <v>3596</v>
      </c>
    </row>
    <row r="769" spans="1:37" ht="17.25" customHeight="1" x14ac:dyDescent="0.3">
      <c r="A769" s="24" t="s">
        <v>3600</v>
      </c>
      <c r="B769" s="24" t="s">
        <v>2068</v>
      </c>
      <c r="C769" s="24" t="s">
        <v>3004</v>
      </c>
      <c r="D769" s="25" t="s">
        <v>3005</v>
      </c>
      <c r="E769" s="24" t="s">
        <v>2068</v>
      </c>
      <c r="F769" s="25" t="s">
        <v>3344</v>
      </c>
      <c r="G769" s="24" t="s">
        <v>3601</v>
      </c>
      <c r="H769" s="25" t="s">
        <v>3602</v>
      </c>
      <c r="I769" s="24" t="s">
        <v>2937</v>
      </c>
      <c r="J769" s="25" t="s">
        <v>3574</v>
      </c>
      <c r="K769" s="26"/>
      <c r="L769" s="27"/>
      <c r="M769" s="26"/>
      <c r="N769" s="27"/>
      <c r="O769" s="26"/>
      <c r="P769" s="27"/>
      <c r="Q769" s="26"/>
      <c r="R769" s="27"/>
      <c r="S769" s="24" t="s">
        <v>2408</v>
      </c>
      <c r="T769" s="25" t="s">
        <v>3349</v>
      </c>
      <c r="U769" s="26"/>
      <c r="V769" s="27"/>
      <c r="W769" s="26"/>
      <c r="X769" s="27"/>
      <c r="Y769" s="28"/>
      <c r="Z769" s="29" t="s">
        <v>3366</v>
      </c>
      <c r="AA769" s="28"/>
      <c r="AB769" s="28"/>
      <c r="AC769" s="28"/>
      <c r="AD769" s="28"/>
      <c r="AE769" s="28"/>
      <c r="AF769" s="28"/>
      <c r="AG769" s="28"/>
      <c r="AH769" s="24" t="s">
        <v>2307</v>
      </c>
      <c r="AI769" s="24" t="s">
        <v>2307</v>
      </c>
      <c r="AJ769" s="24" t="s">
        <v>3603</v>
      </c>
      <c r="AK769" s="24" t="s">
        <v>3600</v>
      </c>
    </row>
    <row r="770" spans="1:37" ht="17.25" customHeight="1" x14ac:dyDescent="0.3">
      <c r="A770" s="24" t="s">
        <v>3604</v>
      </c>
      <c r="B770" s="24" t="s">
        <v>2068</v>
      </c>
      <c r="C770" s="24" t="s">
        <v>3004</v>
      </c>
      <c r="D770" s="25" t="s">
        <v>3005</v>
      </c>
      <c r="E770" s="24" t="s">
        <v>2068</v>
      </c>
      <c r="F770" s="25" t="s">
        <v>3344</v>
      </c>
      <c r="G770" s="24" t="s">
        <v>3601</v>
      </c>
      <c r="H770" s="25" t="s">
        <v>3602</v>
      </c>
      <c r="I770" s="24" t="s">
        <v>2950</v>
      </c>
      <c r="J770" s="25" t="s">
        <v>3577</v>
      </c>
      <c r="K770" s="26"/>
      <c r="L770" s="27"/>
      <c r="M770" s="26"/>
      <c r="N770" s="27"/>
      <c r="O770" s="26"/>
      <c r="P770" s="27"/>
      <c r="Q770" s="26"/>
      <c r="R770" s="27"/>
      <c r="S770" s="24" t="s">
        <v>2408</v>
      </c>
      <c r="T770" s="25" t="s">
        <v>3349</v>
      </c>
      <c r="U770" s="26"/>
      <c r="V770" s="27"/>
      <c r="W770" s="26"/>
      <c r="X770" s="27"/>
      <c r="Y770" s="28"/>
      <c r="Z770" s="29" t="s">
        <v>3366</v>
      </c>
      <c r="AA770" s="28"/>
      <c r="AB770" s="28"/>
      <c r="AC770" s="28"/>
      <c r="AD770" s="28"/>
      <c r="AE770" s="28"/>
      <c r="AF770" s="28"/>
      <c r="AG770" s="28"/>
      <c r="AH770" s="24" t="s">
        <v>2307</v>
      </c>
      <c r="AI770" s="24" t="s">
        <v>2307</v>
      </c>
      <c r="AJ770" s="24" t="s">
        <v>3603</v>
      </c>
      <c r="AK770" s="24" t="s">
        <v>3604</v>
      </c>
    </row>
    <row r="771" spans="1:37" ht="17.25" customHeight="1" x14ac:dyDescent="0.3">
      <c r="A771" s="24" t="s">
        <v>3605</v>
      </c>
      <c r="B771" s="24" t="s">
        <v>2068</v>
      </c>
      <c r="C771" s="24" t="s">
        <v>3004</v>
      </c>
      <c r="D771" s="25" t="s">
        <v>3005</v>
      </c>
      <c r="E771" s="24" t="s">
        <v>2068</v>
      </c>
      <c r="F771" s="25" t="s">
        <v>3344</v>
      </c>
      <c r="G771" s="24" t="s">
        <v>3606</v>
      </c>
      <c r="H771" s="25" t="s">
        <v>3607</v>
      </c>
      <c r="I771" s="24" t="s">
        <v>3006</v>
      </c>
      <c r="J771" s="25" t="s">
        <v>3608</v>
      </c>
      <c r="K771" s="26"/>
      <c r="L771" s="27"/>
      <c r="M771" s="26"/>
      <c r="N771" s="27"/>
      <c r="O771" s="26"/>
      <c r="P771" s="27"/>
      <c r="Q771" s="26"/>
      <c r="R771" s="27"/>
      <c r="S771" s="24" t="s">
        <v>2408</v>
      </c>
      <c r="T771" s="25" t="s">
        <v>3349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2307</v>
      </c>
      <c r="AI771" s="24" t="s">
        <v>2146</v>
      </c>
      <c r="AJ771" s="24" t="s">
        <v>3609</v>
      </c>
      <c r="AK771" s="24" t="s">
        <v>3605</v>
      </c>
    </row>
    <row r="772" spans="1:37" ht="17.25" customHeight="1" x14ac:dyDescent="0.3">
      <c r="A772" s="24" t="s">
        <v>3610</v>
      </c>
      <c r="B772" s="24" t="s">
        <v>2068</v>
      </c>
      <c r="C772" s="24" t="s">
        <v>3004</v>
      </c>
      <c r="D772" s="25" t="s">
        <v>3005</v>
      </c>
      <c r="E772" s="24" t="s">
        <v>2068</v>
      </c>
      <c r="F772" s="25" t="s">
        <v>3344</v>
      </c>
      <c r="G772" s="24" t="s">
        <v>3606</v>
      </c>
      <c r="H772" s="25" t="s">
        <v>3607</v>
      </c>
      <c r="I772" s="24" t="s">
        <v>3085</v>
      </c>
      <c r="J772" s="25" t="s">
        <v>3611</v>
      </c>
      <c r="K772" s="26"/>
      <c r="L772" s="27"/>
      <c r="M772" s="26"/>
      <c r="N772" s="27"/>
      <c r="O772" s="26"/>
      <c r="P772" s="27"/>
      <c r="Q772" s="26"/>
      <c r="R772" s="27"/>
      <c r="S772" s="24" t="s">
        <v>2408</v>
      </c>
      <c r="T772" s="25" t="s">
        <v>3349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2307</v>
      </c>
      <c r="AI772" s="24" t="s">
        <v>2146</v>
      </c>
      <c r="AJ772" s="24" t="s">
        <v>3609</v>
      </c>
      <c r="AK772" s="24" t="s">
        <v>3610</v>
      </c>
    </row>
    <row r="773" spans="1:37" ht="17.25" customHeight="1" x14ac:dyDescent="0.3">
      <c r="A773" s="24" t="s">
        <v>3612</v>
      </c>
      <c r="B773" s="24" t="s">
        <v>2068</v>
      </c>
      <c r="C773" s="24" t="s">
        <v>3004</v>
      </c>
      <c r="D773" s="25" t="s">
        <v>3005</v>
      </c>
      <c r="E773" s="24" t="s">
        <v>2068</v>
      </c>
      <c r="F773" s="25" t="s">
        <v>3344</v>
      </c>
      <c r="G773" s="24" t="s">
        <v>3606</v>
      </c>
      <c r="H773" s="25" t="s">
        <v>3607</v>
      </c>
      <c r="I773" s="24" t="s">
        <v>3147</v>
      </c>
      <c r="J773" s="25" t="s">
        <v>3613</v>
      </c>
      <c r="K773" s="26"/>
      <c r="L773" s="27"/>
      <c r="M773" s="26"/>
      <c r="N773" s="27"/>
      <c r="O773" s="26"/>
      <c r="P773" s="27"/>
      <c r="Q773" s="26"/>
      <c r="R773" s="27"/>
      <c r="S773" s="24" t="s">
        <v>2408</v>
      </c>
      <c r="T773" s="25" t="s">
        <v>3349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2307</v>
      </c>
      <c r="AI773" s="24" t="s">
        <v>2146</v>
      </c>
      <c r="AJ773" s="24" t="s">
        <v>3609</v>
      </c>
      <c r="AK773" s="24" t="s">
        <v>3612</v>
      </c>
    </row>
    <row r="774" spans="1:37" ht="17.25" customHeight="1" x14ac:dyDescent="0.3">
      <c r="A774" s="24" t="s">
        <v>3614</v>
      </c>
      <c r="B774" s="24" t="s">
        <v>2068</v>
      </c>
      <c r="C774" s="24" t="s">
        <v>3004</v>
      </c>
      <c r="D774" s="25" t="s">
        <v>3005</v>
      </c>
      <c r="E774" s="24" t="s">
        <v>2068</v>
      </c>
      <c r="F774" s="25" t="s">
        <v>3344</v>
      </c>
      <c r="G774" s="24" t="s">
        <v>3606</v>
      </c>
      <c r="H774" s="25" t="s">
        <v>3607</v>
      </c>
      <c r="I774" s="24" t="s">
        <v>3223</v>
      </c>
      <c r="J774" s="25" t="s">
        <v>3615</v>
      </c>
      <c r="K774" s="26"/>
      <c r="L774" s="27"/>
      <c r="M774" s="26"/>
      <c r="N774" s="27"/>
      <c r="O774" s="26"/>
      <c r="P774" s="27"/>
      <c r="Q774" s="26"/>
      <c r="R774" s="27"/>
      <c r="S774" s="24" t="s">
        <v>2408</v>
      </c>
      <c r="T774" s="25" t="s">
        <v>3349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2307</v>
      </c>
      <c r="AI774" s="24" t="s">
        <v>2146</v>
      </c>
      <c r="AJ774" s="24" t="s">
        <v>3609</v>
      </c>
      <c r="AK774" s="24" t="s">
        <v>3614</v>
      </c>
    </row>
    <row r="775" spans="1:37" ht="17.25" customHeight="1" x14ac:dyDescent="0.3">
      <c r="A775" s="24" t="s">
        <v>3616</v>
      </c>
      <c r="B775" s="24" t="s">
        <v>2068</v>
      </c>
      <c r="C775" s="24" t="s">
        <v>3004</v>
      </c>
      <c r="D775" s="25" t="s">
        <v>3005</v>
      </c>
      <c r="E775" s="24" t="s">
        <v>2068</v>
      </c>
      <c r="F775" s="25" t="s">
        <v>3344</v>
      </c>
      <c r="G775" s="24" t="s">
        <v>3606</v>
      </c>
      <c r="H775" s="25" t="s">
        <v>3607</v>
      </c>
      <c r="I775" s="24" t="s">
        <v>3235</v>
      </c>
      <c r="J775" s="25" t="s">
        <v>3617</v>
      </c>
      <c r="K775" s="26"/>
      <c r="L775" s="27"/>
      <c r="M775" s="26"/>
      <c r="N775" s="27"/>
      <c r="O775" s="26"/>
      <c r="P775" s="27"/>
      <c r="Q775" s="26"/>
      <c r="R775" s="27"/>
      <c r="S775" s="24" t="s">
        <v>2408</v>
      </c>
      <c r="T775" s="25" t="s">
        <v>3349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2307</v>
      </c>
      <c r="AI775" s="24" t="s">
        <v>2146</v>
      </c>
      <c r="AJ775" s="24" t="s">
        <v>3609</v>
      </c>
      <c r="AK775" s="24" t="s">
        <v>3616</v>
      </c>
    </row>
    <row r="776" spans="1:37" ht="17.25" customHeight="1" x14ac:dyDescent="0.3">
      <c r="A776" s="24" t="s">
        <v>3618</v>
      </c>
      <c r="B776" s="24" t="s">
        <v>2068</v>
      </c>
      <c r="C776" s="24" t="s">
        <v>3004</v>
      </c>
      <c r="D776" s="25" t="s">
        <v>3005</v>
      </c>
      <c r="E776" s="24" t="s">
        <v>2068</v>
      </c>
      <c r="F776" s="25" t="s">
        <v>3344</v>
      </c>
      <c r="G776" s="24" t="s">
        <v>3606</v>
      </c>
      <c r="H776" s="25" t="s">
        <v>3607</v>
      </c>
      <c r="I776" s="24" t="s">
        <v>2068</v>
      </c>
      <c r="J776" s="25" t="s">
        <v>3619</v>
      </c>
      <c r="K776" s="26"/>
      <c r="L776" s="27"/>
      <c r="M776" s="26"/>
      <c r="N776" s="27"/>
      <c r="O776" s="26"/>
      <c r="P776" s="27"/>
      <c r="Q776" s="26"/>
      <c r="R776" s="27"/>
      <c r="S776" s="24" t="s">
        <v>2408</v>
      </c>
      <c r="T776" s="25" t="s">
        <v>3349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2307</v>
      </c>
      <c r="AI776" s="24" t="s">
        <v>2146</v>
      </c>
      <c r="AJ776" s="24" t="s">
        <v>3609</v>
      </c>
      <c r="AK776" s="24" t="s">
        <v>3618</v>
      </c>
    </row>
    <row r="777" spans="1:37" ht="17.25" customHeight="1" x14ac:dyDescent="0.3">
      <c r="A777" s="24" t="s">
        <v>3620</v>
      </c>
      <c r="B777" s="24" t="s">
        <v>2068</v>
      </c>
      <c r="C777" s="24" t="s">
        <v>3004</v>
      </c>
      <c r="D777" s="25" t="s">
        <v>3005</v>
      </c>
      <c r="E777" s="24" t="s">
        <v>2068</v>
      </c>
      <c r="F777" s="25" t="s">
        <v>3344</v>
      </c>
      <c r="G777" s="24" t="s">
        <v>3606</v>
      </c>
      <c r="H777" s="25" t="s">
        <v>3607</v>
      </c>
      <c r="I777" s="24" t="s">
        <v>3621</v>
      </c>
      <c r="J777" s="25" t="s">
        <v>3622</v>
      </c>
      <c r="K777" s="26"/>
      <c r="L777" s="27"/>
      <c r="M777" s="26"/>
      <c r="N777" s="27"/>
      <c r="O777" s="26"/>
      <c r="P777" s="27"/>
      <c r="Q777" s="26"/>
      <c r="R777" s="27"/>
      <c r="S777" s="24" t="s">
        <v>2408</v>
      </c>
      <c r="T777" s="25" t="s">
        <v>3349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2307</v>
      </c>
      <c r="AI777" s="24" t="s">
        <v>2146</v>
      </c>
      <c r="AJ777" s="24" t="s">
        <v>3609</v>
      </c>
      <c r="AK777" s="24" t="s">
        <v>3620</v>
      </c>
    </row>
    <row r="778" spans="1:37" ht="17.25" customHeight="1" x14ac:dyDescent="0.3">
      <c r="A778" s="24" t="s">
        <v>3623</v>
      </c>
      <c r="B778" s="24" t="s">
        <v>2068</v>
      </c>
      <c r="C778" s="24" t="s">
        <v>3004</v>
      </c>
      <c r="D778" s="25" t="s">
        <v>3005</v>
      </c>
      <c r="E778" s="24" t="s">
        <v>2068</v>
      </c>
      <c r="F778" s="25" t="s">
        <v>3344</v>
      </c>
      <c r="G778" s="24" t="s">
        <v>3606</v>
      </c>
      <c r="H778" s="25" t="s">
        <v>3607</v>
      </c>
      <c r="I778" s="24" t="s">
        <v>3624</v>
      </c>
      <c r="J778" s="25" t="s">
        <v>3625</v>
      </c>
      <c r="K778" s="26"/>
      <c r="L778" s="27"/>
      <c r="M778" s="26"/>
      <c r="N778" s="27"/>
      <c r="O778" s="26"/>
      <c r="P778" s="27"/>
      <c r="Q778" s="26"/>
      <c r="R778" s="27"/>
      <c r="S778" s="24" t="s">
        <v>2408</v>
      </c>
      <c r="T778" s="25" t="s">
        <v>3349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2307</v>
      </c>
      <c r="AI778" s="24" t="s">
        <v>2146</v>
      </c>
      <c r="AJ778" s="24" t="s">
        <v>3609</v>
      </c>
      <c r="AK778" s="24" t="s">
        <v>3623</v>
      </c>
    </row>
    <row r="779" spans="1:37" ht="17.25" customHeight="1" x14ac:dyDescent="0.3">
      <c r="A779" s="24" t="s">
        <v>3626</v>
      </c>
      <c r="B779" s="24" t="s">
        <v>2068</v>
      </c>
      <c r="C779" s="24" t="s">
        <v>3004</v>
      </c>
      <c r="D779" s="25" t="s">
        <v>3005</v>
      </c>
      <c r="E779" s="24" t="s">
        <v>2068</v>
      </c>
      <c r="F779" s="25" t="s">
        <v>3344</v>
      </c>
      <c r="G779" s="24" t="s">
        <v>3606</v>
      </c>
      <c r="H779" s="25" t="s">
        <v>3607</v>
      </c>
      <c r="I779" s="24" t="s">
        <v>3627</v>
      </c>
      <c r="J779" s="25" t="s">
        <v>3628</v>
      </c>
      <c r="K779" s="26"/>
      <c r="L779" s="27"/>
      <c r="M779" s="26"/>
      <c r="N779" s="27"/>
      <c r="O779" s="26"/>
      <c r="P779" s="27"/>
      <c r="Q779" s="26"/>
      <c r="R779" s="27"/>
      <c r="S779" s="24" t="s">
        <v>2408</v>
      </c>
      <c r="T779" s="25" t="s">
        <v>3349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2307</v>
      </c>
      <c r="AI779" s="24" t="s">
        <v>2146</v>
      </c>
      <c r="AJ779" s="24" t="s">
        <v>3609</v>
      </c>
      <c r="AK779" s="24" t="s">
        <v>3626</v>
      </c>
    </row>
    <row r="780" spans="1:37" ht="17.25" customHeight="1" x14ac:dyDescent="0.3">
      <c r="A780" s="24" t="s">
        <v>3629</v>
      </c>
      <c r="B780" s="24" t="s">
        <v>2068</v>
      </c>
      <c r="C780" s="24" t="s">
        <v>3004</v>
      </c>
      <c r="D780" s="25" t="s">
        <v>3005</v>
      </c>
      <c r="E780" s="24" t="s">
        <v>2068</v>
      </c>
      <c r="F780" s="25" t="s">
        <v>3344</v>
      </c>
      <c r="G780" s="24" t="s">
        <v>3606</v>
      </c>
      <c r="H780" s="25" t="s">
        <v>3607</v>
      </c>
      <c r="I780" s="24" t="s">
        <v>3630</v>
      </c>
      <c r="J780" s="25" t="s">
        <v>3631</v>
      </c>
      <c r="K780" s="26"/>
      <c r="L780" s="27"/>
      <c r="M780" s="26"/>
      <c r="N780" s="27"/>
      <c r="O780" s="26"/>
      <c r="P780" s="27"/>
      <c r="Q780" s="26"/>
      <c r="R780" s="27"/>
      <c r="S780" s="24" t="s">
        <v>2408</v>
      </c>
      <c r="T780" s="25" t="s">
        <v>3349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2307</v>
      </c>
      <c r="AI780" s="24" t="s">
        <v>2146</v>
      </c>
      <c r="AJ780" s="24" t="s">
        <v>3609</v>
      </c>
      <c r="AK780" s="24" t="s">
        <v>3629</v>
      </c>
    </row>
    <row r="781" spans="1:37" ht="17.25" customHeight="1" x14ac:dyDescent="0.3">
      <c r="A781" s="24" t="s">
        <v>3632</v>
      </c>
      <c r="B781" s="24" t="s">
        <v>2068</v>
      </c>
      <c r="C781" s="24" t="s">
        <v>3004</v>
      </c>
      <c r="D781" s="25" t="s">
        <v>3005</v>
      </c>
      <c r="E781" s="24" t="s">
        <v>2068</v>
      </c>
      <c r="F781" s="25" t="s">
        <v>3344</v>
      </c>
      <c r="G781" s="24" t="s">
        <v>3633</v>
      </c>
      <c r="H781" s="25" t="s">
        <v>3634</v>
      </c>
      <c r="I781" s="24" t="s">
        <v>3006</v>
      </c>
      <c r="J781" s="25" t="s">
        <v>3608</v>
      </c>
      <c r="K781" s="26"/>
      <c r="L781" s="27"/>
      <c r="M781" s="26"/>
      <c r="N781" s="27"/>
      <c r="O781" s="26"/>
      <c r="P781" s="27"/>
      <c r="Q781" s="26"/>
      <c r="R781" s="27"/>
      <c r="S781" s="24" t="s">
        <v>2408</v>
      </c>
      <c r="T781" s="25" t="s">
        <v>3349</v>
      </c>
      <c r="U781" s="26"/>
      <c r="V781" s="27"/>
      <c r="W781" s="26"/>
      <c r="X781" s="27"/>
      <c r="Y781" s="28"/>
      <c r="Z781" s="29" t="s">
        <v>3366</v>
      </c>
      <c r="AA781" s="28"/>
      <c r="AB781" s="28"/>
      <c r="AC781" s="28"/>
      <c r="AD781" s="28"/>
      <c r="AE781" s="28"/>
      <c r="AF781" s="28"/>
      <c r="AG781" s="28"/>
      <c r="AH781" s="24" t="s">
        <v>2307</v>
      </c>
      <c r="AI781" s="24" t="s">
        <v>2307</v>
      </c>
      <c r="AJ781" s="24" t="s">
        <v>3635</v>
      </c>
      <c r="AK781" s="24" t="s">
        <v>3632</v>
      </c>
    </row>
    <row r="782" spans="1:37" ht="17.25" customHeight="1" x14ac:dyDescent="0.3">
      <c r="A782" s="24" t="s">
        <v>3636</v>
      </c>
      <c r="B782" s="24" t="s">
        <v>2068</v>
      </c>
      <c r="C782" s="24" t="s">
        <v>3004</v>
      </c>
      <c r="D782" s="25" t="s">
        <v>3005</v>
      </c>
      <c r="E782" s="24" t="s">
        <v>2068</v>
      </c>
      <c r="F782" s="25" t="s">
        <v>3344</v>
      </c>
      <c r="G782" s="24" t="s">
        <v>3633</v>
      </c>
      <c r="H782" s="25" t="s">
        <v>3634</v>
      </c>
      <c r="I782" s="24" t="s">
        <v>3085</v>
      </c>
      <c r="J782" s="25" t="s">
        <v>3611</v>
      </c>
      <c r="K782" s="26"/>
      <c r="L782" s="27"/>
      <c r="M782" s="26"/>
      <c r="N782" s="27"/>
      <c r="O782" s="26"/>
      <c r="P782" s="27"/>
      <c r="Q782" s="26"/>
      <c r="R782" s="27"/>
      <c r="S782" s="24" t="s">
        <v>2408</v>
      </c>
      <c r="T782" s="25" t="s">
        <v>3349</v>
      </c>
      <c r="U782" s="26"/>
      <c r="V782" s="27"/>
      <c r="W782" s="26"/>
      <c r="X782" s="27"/>
      <c r="Y782" s="28"/>
      <c r="Z782" s="29" t="s">
        <v>3366</v>
      </c>
      <c r="AA782" s="28"/>
      <c r="AB782" s="28"/>
      <c r="AC782" s="28"/>
      <c r="AD782" s="28"/>
      <c r="AE782" s="28"/>
      <c r="AF782" s="28"/>
      <c r="AG782" s="28"/>
      <c r="AH782" s="24" t="s">
        <v>2307</v>
      </c>
      <c r="AI782" s="24" t="s">
        <v>2307</v>
      </c>
      <c r="AJ782" s="24" t="s">
        <v>3635</v>
      </c>
      <c r="AK782" s="24" t="s">
        <v>3636</v>
      </c>
    </row>
    <row r="783" spans="1:37" ht="17.25" customHeight="1" x14ac:dyDescent="0.3">
      <c r="A783" s="24" t="s">
        <v>3637</v>
      </c>
      <c r="B783" s="24" t="s">
        <v>2068</v>
      </c>
      <c r="C783" s="24" t="s">
        <v>3004</v>
      </c>
      <c r="D783" s="25" t="s">
        <v>3005</v>
      </c>
      <c r="E783" s="24" t="s">
        <v>2068</v>
      </c>
      <c r="F783" s="25" t="s">
        <v>3344</v>
      </c>
      <c r="G783" s="24" t="s">
        <v>3633</v>
      </c>
      <c r="H783" s="25" t="s">
        <v>3634</v>
      </c>
      <c r="I783" s="24" t="s">
        <v>3147</v>
      </c>
      <c r="J783" s="25" t="s">
        <v>3613</v>
      </c>
      <c r="K783" s="26"/>
      <c r="L783" s="27"/>
      <c r="M783" s="26"/>
      <c r="N783" s="27"/>
      <c r="O783" s="26"/>
      <c r="P783" s="27"/>
      <c r="Q783" s="26"/>
      <c r="R783" s="27"/>
      <c r="S783" s="24" t="s">
        <v>2408</v>
      </c>
      <c r="T783" s="25" t="s">
        <v>3349</v>
      </c>
      <c r="U783" s="26"/>
      <c r="V783" s="27"/>
      <c r="W783" s="26"/>
      <c r="X783" s="27"/>
      <c r="Y783" s="28"/>
      <c r="Z783" s="29" t="s">
        <v>3366</v>
      </c>
      <c r="AA783" s="28"/>
      <c r="AB783" s="28"/>
      <c r="AC783" s="28"/>
      <c r="AD783" s="28"/>
      <c r="AE783" s="28"/>
      <c r="AF783" s="28"/>
      <c r="AG783" s="28"/>
      <c r="AH783" s="24" t="s">
        <v>2307</v>
      </c>
      <c r="AI783" s="24" t="s">
        <v>2307</v>
      </c>
      <c r="AJ783" s="24" t="s">
        <v>3635</v>
      </c>
      <c r="AK783" s="24" t="s">
        <v>3637</v>
      </c>
    </row>
    <row r="784" spans="1:37" ht="17.25" customHeight="1" x14ac:dyDescent="0.3">
      <c r="A784" s="24" t="s">
        <v>3638</v>
      </c>
      <c r="B784" s="24" t="s">
        <v>2068</v>
      </c>
      <c r="C784" s="24" t="s">
        <v>3004</v>
      </c>
      <c r="D784" s="25" t="s">
        <v>3005</v>
      </c>
      <c r="E784" s="24" t="s">
        <v>2068</v>
      </c>
      <c r="F784" s="25" t="s">
        <v>3344</v>
      </c>
      <c r="G784" s="24" t="s">
        <v>3633</v>
      </c>
      <c r="H784" s="25" t="s">
        <v>3634</v>
      </c>
      <c r="I784" s="24" t="s">
        <v>3223</v>
      </c>
      <c r="J784" s="25" t="s">
        <v>3615</v>
      </c>
      <c r="K784" s="26"/>
      <c r="L784" s="27"/>
      <c r="M784" s="26"/>
      <c r="N784" s="27"/>
      <c r="O784" s="26"/>
      <c r="P784" s="27"/>
      <c r="Q784" s="26"/>
      <c r="R784" s="27"/>
      <c r="S784" s="24" t="s">
        <v>2408</v>
      </c>
      <c r="T784" s="25" t="s">
        <v>3349</v>
      </c>
      <c r="U784" s="26"/>
      <c r="V784" s="27"/>
      <c r="W784" s="26"/>
      <c r="X784" s="27"/>
      <c r="Y784" s="28"/>
      <c r="Z784" s="29" t="s">
        <v>3366</v>
      </c>
      <c r="AA784" s="28"/>
      <c r="AB784" s="28"/>
      <c r="AC784" s="28"/>
      <c r="AD784" s="28"/>
      <c r="AE784" s="28"/>
      <c r="AF784" s="28"/>
      <c r="AG784" s="28"/>
      <c r="AH784" s="24" t="s">
        <v>2307</v>
      </c>
      <c r="AI784" s="24" t="s">
        <v>2307</v>
      </c>
      <c r="AJ784" s="24" t="s">
        <v>3635</v>
      </c>
      <c r="AK784" s="24" t="s">
        <v>3638</v>
      </c>
    </row>
    <row r="785" spans="1:37" ht="17.25" customHeight="1" x14ac:dyDescent="0.3">
      <c r="A785" s="24" t="s">
        <v>3639</v>
      </c>
      <c r="B785" s="24" t="s">
        <v>2068</v>
      </c>
      <c r="C785" s="24" t="s">
        <v>3004</v>
      </c>
      <c r="D785" s="25" t="s">
        <v>3005</v>
      </c>
      <c r="E785" s="24" t="s">
        <v>2068</v>
      </c>
      <c r="F785" s="25" t="s">
        <v>3344</v>
      </c>
      <c r="G785" s="24" t="s">
        <v>3633</v>
      </c>
      <c r="H785" s="25" t="s">
        <v>3634</v>
      </c>
      <c r="I785" s="24" t="s">
        <v>3235</v>
      </c>
      <c r="J785" s="25" t="s">
        <v>3617</v>
      </c>
      <c r="K785" s="26"/>
      <c r="L785" s="27"/>
      <c r="M785" s="26"/>
      <c r="N785" s="27"/>
      <c r="O785" s="26"/>
      <c r="P785" s="27"/>
      <c r="Q785" s="26"/>
      <c r="R785" s="27"/>
      <c r="S785" s="24" t="s">
        <v>2408</v>
      </c>
      <c r="T785" s="25" t="s">
        <v>3349</v>
      </c>
      <c r="U785" s="26"/>
      <c r="V785" s="27"/>
      <c r="W785" s="26"/>
      <c r="X785" s="27"/>
      <c r="Y785" s="28"/>
      <c r="Z785" s="29" t="s">
        <v>3366</v>
      </c>
      <c r="AA785" s="28"/>
      <c r="AB785" s="28"/>
      <c r="AC785" s="28"/>
      <c r="AD785" s="28"/>
      <c r="AE785" s="28"/>
      <c r="AF785" s="28"/>
      <c r="AG785" s="28"/>
      <c r="AH785" s="24" t="s">
        <v>2307</v>
      </c>
      <c r="AI785" s="24" t="s">
        <v>2307</v>
      </c>
      <c r="AJ785" s="24" t="s">
        <v>3635</v>
      </c>
      <c r="AK785" s="24" t="s">
        <v>3639</v>
      </c>
    </row>
    <row r="786" spans="1:37" ht="17.25" customHeight="1" x14ac:dyDescent="0.3">
      <c r="A786" s="24" t="s">
        <v>3640</v>
      </c>
      <c r="B786" s="24" t="s">
        <v>2068</v>
      </c>
      <c r="C786" s="24" t="s">
        <v>3004</v>
      </c>
      <c r="D786" s="25" t="s">
        <v>3005</v>
      </c>
      <c r="E786" s="24" t="s">
        <v>2068</v>
      </c>
      <c r="F786" s="25" t="s">
        <v>3344</v>
      </c>
      <c r="G786" s="24" t="s">
        <v>3633</v>
      </c>
      <c r="H786" s="25" t="s">
        <v>3634</v>
      </c>
      <c r="I786" s="24" t="s">
        <v>2068</v>
      </c>
      <c r="J786" s="25" t="s">
        <v>3619</v>
      </c>
      <c r="K786" s="26"/>
      <c r="L786" s="27"/>
      <c r="M786" s="26"/>
      <c r="N786" s="27"/>
      <c r="O786" s="26"/>
      <c r="P786" s="27"/>
      <c r="Q786" s="26"/>
      <c r="R786" s="27"/>
      <c r="S786" s="24" t="s">
        <v>2408</v>
      </c>
      <c r="T786" s="25" t="s">
        <v>3349</v>
      </c>
      <c r="U786" s="26"/>
      <c r="V786" s="27"/>
      <c r="W786" s="26"/>
      <c r="X786" s="27"/>
      <c r="Y786" s="28"/>
      <c r="Z786" s="29" t="s">
        <v>3366</v>
      </c>
      <c r="AA786" s="28"/>
      <c r="AB786" s="28"/>
      <c r="AC786" s="28"/>
      <c r="AD786" s="28"/>
      <c r="AE786" s="28"/>
      <c r="AF786" s="28"/>
      <c r="AG786" s="28"/>
      <c r="AH786" s="24" t="s">
        <v>2307</v>
      </c>
      <c r="AI786" s="24" t="s">
        <v>2307</v>
      </c>
      <c r="AJ786" s="24" t="s">
        <v>3635</v>
      </c>
      <c r="AK786" s="24" t="s">
        <v>3640</v>
      </c>
    </row>
    <row r="787" spans="1:37" ht="17.25" customHeight="1" x14ac:dyDescent="0.3">
      <c r="A787" s="24" t="s">
        <v>3641</v>
      </c>
      <c r="B787" s="24" t="s">
        <v>2068</v>
      </c>
      <c r="C787" s="24" t="s">
        <v>3004</v>
      </c>
      <c r="D787" s="25" t="s">
        <v>3005</v>
      </c>
      <c r="E787" s="24" t="s">
        <v>2068</v>
      </c>
      <c r="F787" s="25" t="s">
        <v>3344</v>
      </c>
      <c r="G787" s="24" t="s">
        <v>3633</v>
      </c>
      <c r="H787" s="25" t="s">
        <v>3634</v>
      </c>
      <c r="I787" s="24" t="s">
        <v>3621</v>
      </c>
      <c r="J787" s="25" t="s">
        <v>3622</v>
      </c>
      <c r="K787" s="26"/>
      <c r="L787" s="27"/>
      <c r="M787" s="26"/>
      <c r="N787" s="27"/>
      <c r="O787" s="26"/>
      <c r="P787" s="27"/>
      <c r="Q787" s="26"/>
      <c r="R787" s="27"/>
      <c r="S787" s="24" t="s">
        <v>2408</v>
      </c>
      <c r="T787" s="25" t="s">
        <v>3349</v>
      </c>
      <c r="U787" s="26"/>
      <c r="V787" s="27"/>
      <c r="W787" s="26"/>
      <c r="X787" s="27"/>
      <c r="Y787" s="28"/>
      <c r="Z787" s="29" t="s">
        <v>3366</v>
      </c>
      <c r="AA787" s="28"/>
      <c r="AB787" s="28"/>
      <c r="AC787" s="28"/>
      <c r="AD787" s="28"/>
      <c r="AE787" s="28"/>
      <c r="AF787" s="28"/>
      <c r="AG787" s="28"/>
      <c r="AH787" s="24" t="s">
        <v>2307</v>
      </c>
      <c r="AI787" s="24" t="s">
        <v>2307</v>
      </c>
      <c r="AJ787" s="24" t="s">
        <v>3635</v>
      </c>
      <c r="AK787" s="24" t="s">
        <v>3641</v>
      </c>
    </row>
    <row r="788" spans="1:37" ht="17.25" customHeight="1" x14ac:dyDescent="0.3">
      <c r="A788" s="24" t="s">
        <v>3642</v>
      </c>
      <c r="B788" s="24" t="s">
        <v>2068</v>
      </c>
      <c r="C788" s="24" t="s">
        <v>3004</v>
      </c>
      <c r="D788" s="25" t="s">
        <v>3005</v>
      </c>
      <c r="E788" s="24" t="s">
        <v>2068</v>
      </c>
      <c r="F788" s="25" t="s">
        <v>3344</v>
      </c>
      <c r="G788" s="24" t="s">
        <v>3633</v>
      </c>
      <c r="H788" s="25" t="s">
        <v>3634</v>
      </c>
      <c r="I788" s="24" t="s">
        <v>3624</v>
      </c>
      <c r="J788" s="25" t="s">
        <v>3625</v>
      </c>
      <c r="K788" s="26"/>
      <c r="L788" s="27"/>
      <c r="M788" s="26"/>
      <c r="N788" s="27"/>
      <c r="O788" s="26"/>
      <c r="P788" s="27"/>
      <c r="Q788" s="26"/>
      <c r="R788" s="27"/>
      <c r="S788" s="24" t="s">
        <v>2408</v>
      </c>
      <c r="T788" s="25" t="s">
        <v>3349</v>
      </c>
      <c r="U788" s="26"/>
      <c r="V788" s="27"/>
      <c r="W788" s="26"/>
      <c r="X788" s="27"/>
      <c r="Y788" s="28"/>
      <c r="Z788" s="29" t="s">
        <v>3366</v>
      </c>
      <c r="AA788" s="28"/>
      <c r="AB788" s="28"/>
      <c r="AC788" s="28"/>
      <c r="AD788" s="28"/>
      <c r="AE788" s="28"/>
      <c r="AF788" s="28"/>
      <c r="AG788" s="28"/>
      <c r="AH788" s="24" t="s">
        <v>2307</v>
      </c>
      <c r="AI788" s="24" t="s">
        <v>2307</v>
      </c>
      <c r="AJ788" s="24" t="s">
        <v>3635</v>
      </c>
      <c r="AK788" s="24" t="s">
        <v>3642</v>
      </c>
    </row>
    <row r="789" spans="1:37" ht="17.25" customHeight="1" x14ac:dyDescent="0.3">
      <c r="A789" s="24" t="s">
        <v>3643</v>
      </c>
      <c r="B789" s="24" t="s">
        <v>2068</v>
      </c>
      <c r="C789" s="24" t="s">
        <v>3004</v>
      </c>
      <c r="D789" s="25" t="s">
        <v>3005</v>
      </c>
      <c r="E789" s="24" t="s">
        <v>2068</v>
      </c>
      <c r="F789" s="25" t="s">
        <v>3344</v>
      </c>
      <c r="G789" s="24" t="s">
        <v>3633</v>
      </c>
      <c r="H789" s="25" t="s">
        <v>3634</v>
      </c>
      <c r="I789" s="24" t="s">
        <v>3627</v>
      </c>
      <c r="J789" s="25" t="s">
        <v>3628</v>
      </c>
      <c r="K789" s="26"/>
      <c r="L789" s="27"/>
      <c r="M789" s="26"/>
      <c r="N789" s="27"/>
      <c r="O789" s="26"/>
      <c r="P789" s="27"/>
      <c r="Q789" s="26"/>
      <c r="R789" s="27"/>
      <c r="S789" s="24" t="s">
        <v>2408</v>
      </c>
      <c r="T789" s="25" t="s">
        <v>3349</v>
      </c>
      <c r="U789" s="26"/>
      <c r="V789" s="27"/>
      <c r="W789" s="26"/>
      <c r="X789" s="27"/>
      <c r="Y789" s="28"/>
      <c r="Z789" s="29" t="s">
        <v>3366</v>
      </c>
      <c r="AA789" s="28"/>
      <c r="AB789" s="28"/>
      <c r="AC789" s="28"/>
      <c r="AD789" s="28"/>
      <c r="AE789" s="28"/>
      <c r="AF789" s="28"/>
      <c r="AG789" s="28"/>
      <c r="AH789" s="24" t="s">
        <v>2307</v>
      </c>
      <c r="AI789" s="24" t="s">
        <v>2307</v>
      </c>
      <c r="AJ789" s="24" t="s">
        <v>3635</v>
      </c>
      <c r="AK789" s="24" t="s">
        <v>3643</v>
      </c>
    </row>
    <row r="790" spans="1:37" ht="17.25" customHeight="1" x14ac:dyDescent="0.3">
      <c r="A790" s="24" t="s">
        <v>3644</v>
      </c>
      <c r="B790" s="24" t="s">
        <v>2068</v>
      </c>
      <c r="C790" s="24" t="s">
        <v>3004</v>
      </c>
      <c r="D790" s="25" t="s">
        <v>3005</v>
      </c>
      <c r="E790" s="24" t="s">
        <v>2068</v>
      </c>
      <c r="F790" s="25" t="s">
        <v>3344</v>
      </c>
      <c r="G790" s="24" t="s">
        <v>3633</v>
      </c>
      <c r="H790" s="25" t="s">
        <v>3634</v>
      </c>
      <c r="I790" s="24" t="s">
        <v>3630</v>
      </c>
      <c r="J790" s="25" t="s">
        <v>3631</v>
      </c>
      <c r="K790" s="26"/>
      <c r="L790" s="27"/>
      <c r="M790" s="26"/>
      <c r="N790" s="27"/>
      <c r="O790" s="26"/>
      <c r="P790" s="27"/>
      <c r="Q790" s="26"/>
      <c r="R790" s="27"/>
      <c r="S790" s="24" t="s">
        <v>2408</v>
      </c>
      <c r="T790" s="25" t="s">
        <v>3349</v>
      </c>
      <c r="U790" s="26"/>
      <c r="V790" s="27"/>
      <c r="W790" s="26"/>
      <c r="X790" s="27"/>
      <c r="Y790" s="28"/>
      <c r="Z790" s="29" t="s">
        <v>3366</v>
      </c>
      <c r="AA790" s="28"/>
      <c r="AB790" s="28"/>
      <c r="AC790" s="28"/>
      <c r="AD790" s="28"/>
      <c r="AE790" s="28"/>
      <c r="AF790" s="28"/>
      <c r="AG790" s="28"/>
      <c r="AH790" s="24" t="s">
        <v>2307</v>
      </c>
      <c r="AI790" s="24" t="s">
        <v>2307</v>
      </c>
      <c r="AJ790" s="24" t="s">
        <v>3635</v>
      </c>
      <c r="AK790" s="24" t="s">
        <v>3644</v>
      </c>
    </row>
    <row r="791" spans="1:37" ht="17.25" customHeight="1" x14ac:dyDescent="0.3">
      <c r="A791" s="24" t="s">
        <v>3645</v>
      </c>
      <c r="B791" s="24" t="s">
        <v>2068</v>
      </c>
      <c r="C791" s="24" t="s">
        <v>3004</v>
      </c>
      <c r="D791" s="25" t="s">
        <v>3005</v>
      </c>
      <c r="E791" s="24" t="s">
        <v>2068</v>
      </c>
      <c r="F791" s="25" t="s">
        <v>3344</v>
      </c>
      <c r="G791" s="24" t="s">
        <v>3646</v>
      </c>
      <c r="H791" s="25" t="s">
        <v>3647</v>
      </c>
      <c r="I791" s="24" t="s">
        <v>3006</v>
      </c>
      <c r="J791" s="25" t="s">
        <v>3608</v>
      </c>
      <c r="K791" s="26"/>
      <c r="L791" s="27"/>
      <c r="M791" s="26"/>
      <c r="N791" s="27"/>
      <c r="O791" s="26"/>
      <c r="P791" s="27"/>
      <c r="Q791" s="26"/>
      <c r="R791" s="27"/>
      <c r="S791" s="24" t="s">
        <v>2408</v>
      </c>
      <c r="T791" s="25" t="s">
        <v>3349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3455</v>
      </c>
      <c r="AF791" s="28"/>
      <c r="AG791" s="28"/>
      <c r="AH791" s="24" t="s">
        <v>2307</v>
      </c>
      <c r="AI791" s="24" t="s">
        <v>2146</v>
      </c>
      <c r="AJ791" s="24" t="s">
        <v>3648</v>
      </c>
      <c r="AK791" s="24" t="s">
        <v>3645</v>
      </c>
    </row>
    <row r="792" spans="1:37" ht="17.25" customHeight="1" x14ac:dyDescent="0.3">
      <c r="A792" s="24" t="s">
        <v>3649</v>
      </c>
      <c r="B792" s="24" t="s">
        <v>2068</v>
      </c>
      <c r="C792" s="24" t="s">
        <v>3004</v>
      </c>
      <c r="D792" s="25" t="s">
        <v>3005</v>
      </c>
      <c r="E792" s="24" t="s">
        <v>2068</v>
      </c>
      <c r="F792" s="25" t="s">
        <v>3344</v>
      </c>
      <c r="G792" s="24" t="s">
        <v>3646</v>
      </c>
      <c r="H792" s="25" t="s">
        <v>3647</v>
      </c>
      <c r="I792" s="24" t="s">
        <v>3085</v>
      </c>
      <c r="J792" s="25" t="s">
        <v>3611</v>
      </c>
      <c r="K792" s="26"/>
      <c r="L792" s="27"/>
      <c r="M792" s="26"/>
      <c r="N792" s="27"/>
      <c r="O792" s="26"/>
      <c r="P792" s="27"/>
      <c r="Q792" s="26"/>
      <c r="R792" s="27"/>
      <c r="S792" s="24" t="s">
        <v>2408</v>
      </c>
      <c r="T792" s="25" t="s">
        <v>3349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3455</v>
      </c>
      <c r="AF792" s="28"/>
      <c r="AG792" s="28"/>
      <c r="AH792" s="24" t="s">
        <v>2307</v>
      </c>
      <c r="AI792" s="24" t="s">
        <v>2146</v>
      </c>
      <c r="AJ792" s="24" t="s">
        <v>3648</v>
      </c>
      <c r="AK792" s="24" t="s">
        <v>3649</v>
      </c>
    </row>
    <row r="793" spans="1:37" ht="17.25" customHeight="1" x14ac:dyDescent="0.3">
      <c r="A793" s="24" t="s">
        <v>3650</v>
      </c>
      <c r="B793" s="24" t="s">
        <v>2068</v>
      </c>
      <c r="C793" s="24" t="s">
        <v>3004</v>
      </c>
      <c r="D793" s="25" t="s">
        <v>3005</v>
      </c>
      <c r="E793" s="24" t="s">
        <v>2068</v>
      </c>
      <c r="F793" s="25" t="s">
        <v>3344</v>
      </c>
      <c r="G793" s="24" t="s">
        <v>3646</v>
      </c>
      <c r="H793" s="25" t="s">
        <v>3647</v>
      </c>
      <c r="I793" s="24" t="s">
        <v>3235</v>
      </c>
      <c r="J793" s="25" t="s">
        <v>3617</v>
      </c>
      <c r="K793" s="26"/>
      <c r="L793" s="27"/>
      <c r="M793" s="26"/>
      <c r="N793" s="27"/>
      <c r="O793" s="26"/>
      <c r="P793" s="27"/>
      <c r="Q793" s="26"/>
      <c r="R793" s="27"/>
      <c r="S793" s="24" t="s">
        <v>2408</v>
      </c>
      <c r="T793" s="25" t="s">
        <v>3349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3455</v>
      </c>
      <c r="AF793" s="28"/>
      <c r="AG793" s="28"/>
      <c r="AH793" s="24" t="s">
        <v>2307</v>
      </c>
      <c r="AI793" s="24" t="s">
        <v>2146</v>
      </c>
      <c r="AJ793" s="24" t="s">
        <v>3648</v>
      </c>
      <c r="AK793" s="24" t="s">
        <v>3650</v>
      </c>
    </row>
    <row r="794" spans="1:37" ht="17.25" customHeight="1" x14ac:dyDescent="0.3">
      <c r="A794" s="24" t="s">
        <v>3651</v>
      </c>
      <c r="B794" s="24" t="s">
        <v>2068</v>
      </c>
      <c r="C794" s="24" t="s">
        <v>3004</v>
      </c>
      <c r="D794" s="25" t="s">
        <v>3005</v>
      </c>
      <c r="E794" s="24" t="s">
        <v>2068</v>
      </c>
      <c r="F794" s="25" t="s">
        <v>3344</v>
      </c>
      <c r="G794" s="24" t="s">
        <v>3646</v>
      </c>
      <c r="H794" s="25" t="s">
        <v>3647</v>
      </c>
      <c r="I794" s="24" t="s">
        <v>2068</v>
      </c>
      <c r="J794" s="25" t="s">
        <v>3619</v>
      </c>
      <c r="K794" s="26"/>
      <c r="L794" s="27"/>
      <c r="M794" s="26"/>
      <c r="N794" s="27"/>
      <c r="O794" s="26"/>
      <c r="P794" s="27"/>
      <c r="Q794" s="26"/>
      <c r="R794" s="27"/>
      <c r="S794" s="24" t="s">
        <v>2408</v>
      </c>
      <c r="T794" s="25" t="s">
        <v>3349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3455</v>
      </c>
      <c r="AF794" s="28"/>
      <c r="AG794" s="28"/>
      <c r="AH794" s="24" t="s">
        <v>2307</v>
      </c>
      <c r="AI794" s="24" t="s">
        <v>2146</v>
      </c>
      <c r="AJ794" s="24" t="s">
        <v>3648</v>
      </c>
      <c r="AK794" s="24" t="s">
        <v>3651</v>
      </c>
    </row>
    <row r="795" spans="1:37" ht="17.25" customHeight="1" x14ac:dyDescent="0.3">
      <c r="A795" s="24" t="s">
        <v>3652</v>
      </c>
      <c r="B795" s="24" t="s">
        <v>2068</v>
      </c>
      <c r="C795" s="24" t="s">
        <v>3004</v>
      </c>
      <c r="D795" s="25" t="s">
        <v>3005</v>
      </c>
      <c r="E795" s="24" t="s">
        <v>2068</v>
      </c>
      <c r="F795" s="25" t="s">
        <v>3344</v>
      </c>
      <c r="G795" s="24" t="s">
        <v>3646</v>
      </c>
      <c r="H795" s="25" t="s">
        <v>3647</v>
      </c>
      <c r="I795" s="24" t="s">
        <v>3627</v>
      </c>
      <c r="J795" s="25" t="s">
        <v>3628</v>
      </c>
      <c r="K795" s="26"/>
      <c r="L795" s="27"/>
      <c r="M795" s="26"/>
      <c r="N795" s="27"/>
      <c r="O795" s="26"/>
      <c r="P795" s="27"/>
      <c r="Q795" s="26"/>
      <c r="R795" s="27"/>
      <c r="S795" s="24" t="s">
        <v>2408</v>
      </c>
      <c r="T795" s="25" t="s">
        <v>3349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3455</v>
      </c>
      <c r="AF795" s="28"/>
      <c r="AG795" s="28"/>
      <c r="AH795" s="24" t="s">
        <v>2307</v>
      </c>
      <c r="AI795" s="24" t="s">
        <v>2146</v>
      </c>
      <c r="AJ795" s="24" t="s">
        <v>3648</v>
      </c>
      <c r="AK795" s="24" t="s">
        <v>3652</v>
      </c>
    </row>
    <row r="796" spans="1:37" ht="17.25" customHeight="1" x14ac:dyDescent="0.3">
      <c r="A796" s="24" t="s">
        <v>3653</v>
      </c>
      <c r="B796" s="24" t="s">
        <v>2068</v>
      </c>
      <c r="C796" s="24" t="s">
        <v>3004</v>
      </c>
      <c r="D796" s="25" t="s">
        <v>3005</v>
      </c>
      <c r="E796" s="24" t="s">
        <v>2068</v>
      </c>
      <c r="F796" s="25" t="s">
        <v>3344</v>
      </c>
      <c r="G796" s="24" t="s">
        <v>3646</v>
      </c>
      <c r="H796" s="25" t="s">
        <v>3647</v>
      </c>
      <c r="I796" s="24" t="s">
        <v>3630</v>
      </c>
      <c r="J796" s="25" t="s">
        <v>3631</v>
      </c>
      <c r="K796" s="26"/>
      <c r="L796" s="27"/>
      <c r="M796" s="26"/>
      <c r="N796" s="27"/>
      <c r="O796" s="26"/>
      <c r="P796" s="27"/>
      <c r="Q796" s="26"/>
      <c r="R796" s="27"/>
      <c r="S796" s="24" t="s">
        <v>2408</v>
      </c>
      <c r="T796" s="25" t="s">
        <v>3349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3455</v>
      </c>
      <c r="AF796" s="28"/>
      <c r="AG796" s="28"/>
      <c r="AH796" s="24" t="s">
        <v>2307</v>
      </c>
      <c r="AI796" s="24" t="s">
        <v>2146</v>
      </c>
      <c r="AJ796" s="24" t="s">
        <v>3648</v>
      </c>
      <c r="AK796" s="24" t="s">
        <v>3653</v>
      </c>
    </row>
    <row r="797" spans="1:37" ht="17.25" customHeight="1" x14ac:dyDescent="0.3">
      <c r="A797" s="24" t="s">
        <v>3654</v>
      </c>
      <c r="B797" s="24" t="s">
        <v>2068</v>
      </c>
      <c r="C797" s="24" t="s">
        <v>3004</v>
      </c>
      <c r="D797" s="25" t="s">
        <v>3005</v>
      </c>
      <c r="E797" s="24" t="s">
        <v>2068</v>
      </c>
      <c r="F797" s="25" t="s">
        <v>3344</v>
      </c>
      <c r="G797" s="24" t="s">
        <v>3655</v>
      </c>
      <c r="H797" s="25" t="s">
        <v>3656</v>
      </c>
      <c r="I797" s="24" t="s">
        <v>3006</v>
      </c>
      <c r="J797" s="25" t="s">
        <v>3608</v>
      </c>
      <c r="K797" s="26"/>
      <c r="L797" s="27"/>
      <c r="M797" s="26"/>
      <c r="N797" s="27"/>
      <c r="O797" s="26"/>
      <c r="P797" s="27"/>
      <c r="Q797" s="26"/>
      <c r="R797" s="27"/>
      <c r="S797" s="24" t="s">
        <v>2408</v>
      </c>
      <c r="T797" s="25" t="s">
        <v>3349</v>
      </c>
      <c r="U797" s="26"/>
      <c r="V797" s="27"/>
      <c r="W797" s="26"/>
      <c r="X797" s="27"/>
      <c r="Y797" s="28"/>
      <c r="Z797" s="29" t="s">
        <v>3366</v>
      </c>
      <c r="AA797" s="28"/>
      <c r="AB797" s="28"/>
      <c r="AC797" s="28"/>
      <c r="AD797" s="28"/>
      <c r="AE797" s="29" t="s">
        <v>3455</v>
      </c>
      <c r="AF797" s="28"/>
      <c r="AG797" s="28"/>
      <c r="AH797" s="24" t="s">
        <v>2307</v>
      </c>
      <c r="AI797" s="24" t="s">
        <v>2307</v>
      </c>
      <c r="AJ797" s="24" t="s">
        <v>3657</v>
      </c>
      <c r="AK797" s="24" t="s">
        <v>3654</v>
      </c>
    </row>
    <row r="798" spans="1:37" ht="17.25" customHeight="1" x14ac:dyDescent="0.3">
      <c r="A798" s="24" t="s">
        <v>3658</v>
      </c>
      <c r="B798" s="24" t="s">
        <v>2068</v>
      </c>
      <c r="C798" s="24" t="s">
        <v>3004</v>
      </c>
      <c r="D798" s="25" t="s">
        <v>3005</v>
      </c>
      <c r="E798" s="24" t="s">
        <v>2068</v>
      </c>
      <c r="F798" s="25" t="s">
        <v>3344</v>
      </c>
      <c r="G798" s="24" t="s">
        <v>3655</v>
      </c>
      <c r="H798" s="25" t="s">
        <v>3656</v>
      </c>
      <c r="I798" s="24" t="s">
        <v>3085</v>
      </c>
      <c r="J798" s="25" t="s">
        <v>3611</v>
      </c>
      <c r="K798" s="26"/>
      <c r="L798" s="27"/>
      <c r="M798" s="26"/>
      <c r="N798" s="27"/>
      <c r="O798" s="26"/>
      <c r="P798" s="27"/>
      <c r="Q798" s="26"/>
      <c r="R798" s="27"/>
      <c r="S798" s="24" t="s">
        <v>2408</v>
      </c>
      <c r="T798" s="25" t="s">
        <v>3349</v>
      </c>
      <c r="U798" s="26"/>
      <c r="V798" s="27"/>
      <c r="W798" s="26"/>
      <c r="X798" s="27"/>
      <c r="Y798" s="28"/>
      <c r="Z798" s="29" t="s">
        <v>3366</v>
      </c>
      <c r="AA798" s="28"/>
      <c r="AB798" s="28"/>
      <c r="AC798" s="28"/>
      <c r="AD798" s="28"/>
      <c r="AE798" s="29" t="s">
        <v>3455</v>
      </c>
      <c r="AF798" s="28"/>
      <c r="AG798" s="28"/>
      <c r="AH798" s="24" t="s">
        <v>2307</v>
      </c>
      <c r="AI798" s="24" t="s">
        <v>2307</v>
      </c>
      <c r="AJ798" s="24" t="s">
        <v>3657</v>
      </c>
      <c r="AK798" s="24" t="s">
        <v>3658</v>
      </c>
    </row>
    <row r="799" spans="1:37" ht="17.25" customHeight="1" x14ac:dyDescent="0.3">
      <c r="A799" s="24" t="s">
        <v>3659</v>
      </c>
      <c r="B799" s="24" t="s">
        <v>2068</v>
      </c>
      <c r="C799" s="24" t="s">
        <v>3004</v>
      </c>
      <c r="D799" s="25" t="s">
        <v>3005</v>
      </c>
      <c r="E799" s="24" t="s">
        <v>2068</v>
      </c>
      <c r="F799" s="25" t="s">
        <v>3344</v>
      </c>
      <c r="G799" s="24" t="s">
        <v>3655</v>
      </c>
      <c r="H799" s="25" t="s">
        <v>3656</v>
      </c>
      <c r="I799" s="24" t="s">
        <v>3235</v>
      </c>
      <c r="J799" s="25" t="s">
        <v>3617</v>
      </c>
      <c r="K799" s="26"/>
      <c r="L799" s="27"/>
      <c r="M799" s="26"/>
      <c r="N799" s="27"/>
      <c r="O799" s="26"/>
      <c r="P799" s="27"/>
      <c r="Q799" s="26"/>
      <c r="R799" s="27"/>
      <c r="S799" s="24" t="s">
        <v>2408</v>
      </c>
      <c r="T799" s="25" t="s">
        <v>3349</v>
      </c>
      <c r="U799" s="26"/>
      <c r="V799" s="27"/>
      <c r="W799" s="26"/>
      <c r="X799" s="27"/>
      <c r="Y799" s="28"/>
      <c r="Z799" s="29" t="s">
        <v>3366</v>
      </c>
      <c r="AA799" s="28"/>
      <c r="AB799" s="28"/>
      <c r="AC799" s="28"/>
      <c r="AD799" s="28"/>
      <c r="AE799" s="29" t="s">
        <v>3455</v>
      </c>
      <c r="AF799" s="28"/>
      <c r="AG799" s="28"/>
      <c r="AH799" s="24" t="s">
        <v>2307</v>
      </c>
      <c r="AI799" s="24" t="s">
        <v>2307</v>
      </c>
      <c r="AJ799" s="24" t="s">
        <v>3657</v>
      </c>
      <c r="AK799" s="24" t="s">
        <v>3659</v>
      </c>
    </row>
    <row r="800" spans="1:37" ht="17.25" customHeight="1" x14ac:dyDescent="0.3">
      <c r="A800" s="24" t="s">
        <v>3660</v>
      </c>
      <c r="B800" s="24" t="s">
        <v>2068</v>
      </c>
      <c r="C800" s="24" t="s">
        <v>3004</v>
      </c>
      <c r="D800" s="25" t="s">
        <v>3005</v>
      </c>
      <c r="E800" s="24" t="s">
        <v>2068</v>
      </c>
      <c r="F800" s="25" t="s">
        <v>3344</v>
      </c>
      <c r="G800" s="24" t="s">
        <v>3655</v>
      </c>
      <c r="H800" s="25" t="s">
        <v>3656</v>
      </c>
      <c r="I800" s="24" t="s">
        <v>2068</v>
      </c>
      <c r="J800" s="25" t="s">
        <v>3619</v>
      </c>
      <c r="K800" s="26"/>
      <c r="L800" s="27"/>
      <c r="M800" s="26"/>
      <c r="N800" s="27"/>
      <c r="O800" s="26"/>
      <c r="P800" s="27"/>
      <c r="Q800" s="26"/>
      <c r="R800" s="27"/>
      <c r="S800" s="24" t="s">
        <v>2408</v>
      </c>
      <c r="T800" s="25" t="s">
        <v>3349</v>
      </c>
      <c r="U800" s="26"/>
      <c r="V800" s="27"/>
      <c r="W800" s="26"/>
      <c r="X800" s="27"/>
      <c r="Y800" s="28"/>
      <c r="Z800" s="29" t="s">
        <v>3366</v>
      </c>
      <c r="AA800" s="28"/>
      <c r="AB800" s="28"/>
      <c r="AC800" s="28"/>
      <c r="AD800" s="28"/>
      <c r="AE800" s="29" t="s">
        <v>3455</v>
      </c>
      <c r="AF800" s="28"/>
      <c r="AG800" s="28"/>
      <c r="AH800" s="24" t="s">
        <v>2307</v>
      </c>
      <c r="AI800" s="24" t="s">
        <v>2307</v>
      </c>
      <c r="AJ800" s="24" t="s">
        <v>3657</v>
      </c>
      <c r="AK800" s="24" t="s">
        <v>3660</v>
      </c>
    </row>
    <row r="801" spans="1:37" ht="17.25" customHeight="1" x14ac:dyDescent="0.3">
      <c r="A801" s="24" t="s">
        <v>3661</v>
      </c>
      <c r="B801" s="24" t="s">
        <v>2068</v>
      </c>
      <c r="C801" s="24" t="s">
        <v>3004</v>
      </c>
      <c r="D801" s="25" t="s">
        <v>3005</v>
      </c>
      <c r="E801" s="24" t="s">
        <v>2068</v>
      </c>
      <c r="F801" s="25" t="s">
        <v>3344</v>
      </c>
      <c r="G801" s="24" t="s">
        <v>3655</v>
      </c>
      <c r="H801" s="25" t="s">
        <v>3656</v>
      </c>
      <c r="I801" s="24" t="s">
        <v>3627</v>
      </c>
      <c r="J801" s="25" t="s">
        <v>3628</v>
      </c>
      <c r="K801" s="26"/>
      <c r="L801" s="27"/>
      <c r="M801" s="26"/>
      <c r="N801" s="27"/>
      <c r="O801" s="26"/>
      <c r="P801" s="27"/>
      <c r="Q801" s="26"/>
      <c r="R801" s="27"/>
      <c r="S801" s="24" t="s">
        <v>2408</v>
      </c>
      <c r="T801" s="25" t="s">
        <v>3349</v>
      </c>
      <c r="U801" s="26"/>
      <c r="V801" s="27"/>
      <c r="W801" s="26"/>
      <c r="X801" s="27"/>
      <c r="Y801" s="28"/>
      <c r="Z801" s="29" t="s">
        <v>3366</v>
      </c>
      <c r="AA801" s="28"/>
      <c r="AB801" s="28"/>
      <c r="AC801" s="28"/>
      <c r="AD801" s="28"/>
      <c r="AE801" s="29" t="s">
        <v>3455</v>
      </c>
      <c r="AF801" s="28"/>
      <c r="AG801" s="28"/>
      <c r="AH801" s="24" t="s">
        <v>2307</v>
      </c>
      <c r="AI801" s="24" t="s">
        <v>2307</v>
      </c>
      <c r="AJ801" s="24" t="s">
        <v>3657</v>
      </c>
      <c r="AK801" s="24" t="s">
        <v>3661</v>
      </c>
    </row>
    <row r="802" spans="1:37" ht="17.25" customHeight="1" x14ac:dyDescent="0.3">
      <c r="A802" s="24" t="s">
        <v>3662</v>
      </c>
      <c r="B802" s="24" t="s">
        <v>2068</v>
      </c>
      <c r="C802" s="24" t="s">
        <v>3004</v>
      </c>
      <c r="D802" s="25" t="s">
        <v>3005</v>
      </c>
      <c r="E802" s="24" t="s">
        <v>2068</v>
      </c>
      <c r="F802" s="25" t="s">
        <v>3344</v>
      </c>
      <c r="G802" s="24" t="s">
        <v>3655</v>
      </c>
      <c r="H802" s="25" t="s">
        <v>3656</v>
      </c>
      <c r="I802" s="24" t="s">
        <v>3630</v>
      </c>
      <c r="J802" s="25" t="s">
        <v>3631</v>
      </c>
      <c r="K802" s="26"/>
      <c r="L802" s="27"/>
      <c r="M802" s="26"/>
      <c r="N802" s="27"/>
      <c r="O802" s="26"/>
      <c r="P802" s="27"/>
      <c r="Q802" s="26"/>
      <c r="R802" s="27"/>
      <c r="S802" s="24" t="s">
        <v>2408</v>
      </c>
      <c r="T802" s="25" t="s">
        <v>3349</v>
      </c>
      <c r="U802" s="26"/>
      <c r="V802" s="27"/>
      <c r="W802" s="26"/>
      <c r="X802" s="27"/>
      <c r="Y802" s="28"/>
      <c r="Z802" s="29" t="s">
        <v>3366</v>
      </c>
      <c r="AA802" s="28"/>
      <c r="AB802" s="28"/>
      <c r="AC802" s="28"/>
      <c r="AD802" s="28"/>
      <c r="AE802" s="29" t="s">
        <v>3455</v>
      </c>
      <c r="AF802" s="28"/>
      <c r="AG802" s="28"/>
      <c r="AH802" s="24" t="s">
        <v>2307</v>
      </c>
      <c r="AI802" s="24" t="s">
        <v>2307</v>
      </c>
      <c r="AJ802" s="24" t="s">
        <v>3657</v>
      </c>
      <c r="AK802" s="24" t="s">
        <v>3662</v>
      </c>
    </row>
    <row r="803" spans="1:37" ht="17.25" customHeight="1" x14ac:dyDescent="0.3">
      <c r="A803" s="24" t="s">
        <v>3663</v>
      </c>
      <c r="B803" s="24" t="s">
        <v>2068</v>
      </c>
      <c r="C803" s="24" t="s">
        <v>3004</v>
      </c>
      <c r="D803" s="25" t="s">
        <v>3005</v>
      </c>
      <c r="E803" s="24" t="s">
        <v>2068</v>
      </c>
      <c r="F803" s="25" t="s">
        <v>3344</v>
      </c>
      <c r="G803" s="24" t="s">
        <v>3664</v>
      </c>
      <c r="H803" s="25" t="s">
        <v>3665</v>
      </c>
      <c r="I803" s="24" t="s">
        <v>3006</v>
      </c>
      <c r="J803" s="25" t="s">
        <v>3608</v>
      </c>
      <c r="K803" s="26"/>
      <c r="L803" s="27"/>
      <c r="M803" s="26"/>
      <c r="N803" s="27"/>
      <c r="O803" s="26"/>
      <c r="P803" s="27"/>
      <c r="Q803" s="26"/>
      <c r="R803" s="27"/>
      <c r="S803" s="24" t="s">
        <v>2408</v>
      </c>
      <c r="T803" s="25" t="s">
        <v>3349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2307</v>
      </c>
      <c r="AI803" s="24" t="s">
        <v>2146</v>
      </c>
      <c r="AJ803" s="24" t="s">
        <v>3666</v>
      </c>
      <c r="AK803" s="24" t="s">
        <v>3663</v>
      </c>
    </row>
    <row r="804" spans="1:37" ht="17.25" customHeight="1" x14ac:dyDescent="0.3">
      <c r="A804" s="24" t="s">
        <v>3667</v>
      </c>
      <c r="B804" s="24" t="s">
        <v>2068</v>
      </c>
      <c r="C804" s="24" t="s">
        <v>3004</v>
      </c>
      <c r="D804" s="25" t="s">
        <v>3005</v>
      </c>
      <c r="E804" s="24" t="s">
        <v>2068</v>
      </c>
      <c r="F804" s="25" t="s">
        <v>3344</v>
      </c>
      <c r="G804" s="24" t="s">
        <v>3664</v>
      </c>
      <c r="H804" s="25" t="s">
        <v>3665</v>
      </c>
      <c r="I804" s="24" t="s">
        <v>3085</v>
      </c>
      <c r="J804" s="25" t="s">
        <v>3611</v>
      </c>
      <c r="K804" s="26"/>
      <c r="L804" s="27"/>
      <c r="M804" s="26"/>
      <c r="N804" s="27"/>
      <c r="O804" s="26"/>
      <c r="P804" s="27"/>
      <c r="Q804" s="26"/>
      <c r="R804" s="27"/>
      <c r="S804" s="24" t="s">
        <v>2408</v>
      </c>
      <c r="T804" s="25" t="s">
        <v>3349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2307</v>
      </c>
      <c r="AI804" s="24" t="s">
        <v>2146</v>
      </c>
      <c r="AJ804" s="24" t="s">
        <v>3666</v>
      </c>
      <c r="AK804" s="24" t="s">
        <v>3667</v>
      </c>
    </row>
    <row r="805" spans="1:37" ht="17.25" customHeight="1" x14ac:dyDescent="0.3">
      <c r="A805" s="24" t="s">
        <v>3668</v>
      </c>
      <c r="B805" s="24" t="s">
        <v>2068</v>
      </c>
      <c r="C805" s="24" t="s">
        <v>3004</v>
      </c>
      <c r="D805" s="25" t="s">
        <v>3005</v>
      </c>
      <c r="E805" s="24" t="s">
        <v>2068</v>
      </c>
      <c r="F805" s="25" t="s">
        <v>3344</v>
      </c>
      <c r="G805" s="24" t="s">
        <v>3669</v>
      </c>
      <c r="H805" s="25" t="s">
        <v>3670</v>
      </c>
      <c r="I805" s="24" t="s">
        <v>3006</v>
      </c>
      <c r="J805" s="25" t="s">
        <v>3608</v>
      </c>
      <c r="K805" s="26"/>
      <c r="L805" s="27"/>
      <c r="M805" s="26"/>
      <c r="N805" s="27"/>
      <c r="O805" s="26"/>
      <c r="P805" s="27"/>
      <c r="Q805" s="26"/>
      <c r="R805" s="27"/>
      <c r="S805" s="24" t="s">
        <v>2408</v>
      </c>
      <c r="T805" s="25" t="s">
        <v>3349</v>
      </c>
      <c r="U805" s="26"/>
      <c r="V805" s="27"/>
      <c r="W805" s="26"/>
      <c r="X805" s="27"/>
      <c r="Y805" s="28"/>
      <c r="Z805" s="29" t="s">
        <v>3366</v>
      </c>
      <c r="AA805" s="28"/>
      <c r="AB805" s="28"/>
      <c r="AC805" s="28"/>
      <c r="AD805" s="28"/>
      <c r="AE805" s="28"/>
      <c r="AF805" s="28"/>
      <c r="AG805" s="28"/>
      <c r="AH805" s="24" t="s">
        <v>2307</v>
      </c>
      <c r="AI805" s="24" t="s">
        <v>2307</v>
      </c>
      <c r="AJ805" s="24" t="s">
        <v>3671</v>
      </c>
      <c r="AK805" s="24" t="s">
        <v>3668</v>
      </c>
    </row>
    <row r="806" spans="1:37" ht="17.25" customHeight="1" x14ac:dyDescent="0.3">
      <c r="A806" s="24" t="s">
        <v>3672</v>
      </c>
      <c r="B806" s="24" t="s">
        <v>2068</v>
      </c>
      <c r="C806" s="24" t="s">
        <v>3004</v>
      </c>
      <c r="D806" s="25" t="s">
        <v>3005</v>
      </c>
      <c r="E806" s="24" t="s">
        <v>2068</v>
      </c>
      <c r="F806" s="25" t="s">
        <v>3344</v>
      </c>
      <c r="G806" s="24" t="s">
        <v>3669</v>
      </c>
      <c r="H806" s="25" t="s">
        <v>3670</v>
      </c>
      <c r="I806" s="24" t="s">
        <v>3085</v>
      </c>
      <c r="J806" s="25" t="s">
        <v>3611</v>
      </c>
      <c r="K806" s="26"/>
      <c r="L806" s="27"/>
      <c r="M806" s="26"/>
      <c r="N806" s="27"/>
      <c r="O806" s="26"/>
      <c r="P806" s="27"/>
      <c r="Q806" s="26"/>
      <c r="R806" s="27"/>
      <c r="S806" s="24" t="s">
        <v>2408</v>
      </c>
      <c r="T806" s="25" t="s">
        <v>3349</v>
      </c>
      <c r="U806" s="26"/>
      <c r="V806" s="27"/>
      <c r="W806" s="26"/>
      <c r="X806" s="27"/>
      <c r="Y806" s="28"/>
      <c r="Z806" s="29" t="s">
        <v>3366</v>
      </c>
      <c r="AA806" s="28"/>
      <c r="AB806" s="28"/>
      <c r="AC806" s="28"/>
      <c r="AD806" s="28"/>
      <c r="AE806" s="28"/>
      <c r="AF806" s="28"/>
      <c r="AG806" s="28"/>
      <c r="AH806" s="24" t="s">
        <v>2307</v>
      </c>
      <c r="AI806" s="24" t="s">
        <v>2307</v>
      </c>
      <c r="AJ806" s="24" t="s">
        <v>3671</v>
      </c>
      <c r="AK806" s="24" t="s">
        <v>3672</v>
      </c>
    </row>
    <row r="807" spans="1:37" ht="17.25" customHeight="1" x14ac:dyDescent="0.3">
      <c r="A807" s="24" t="s">
        <v>3673</v>
      </c>
      <c r="B807" s="24" t="s">
        <v>2068</v>
      </c>
      <c r="C807" s="24" t="s">
        <v>3004</v>
      </c>
      <c r="D807" s="25" t="s">
        <v>3005</v>
      </c>
      <c r="E807" s="24" t="s">
        <v>2068</v>
      </c>
      <c r="F807" s="25" t="s">
        <v>3344</v>
      </c>
      <c r="G807" s="24" t="s">
        <v>3674</v>
      </c>
      <c r="H807" s="25" t="s">
        <v>3675</v>
      </c>
      <c r="I807" s="24" t="s">
        <v>3006</v>
      </c>
      <c r="J807" s="25" t="s">
        <v>3608</v>
      </c>
      <c r="K807" s="26"/>
      <c r="L807" s="27"/>
      <c r="M807" s="26"/>
      <c r="N807" s="27"/>
      <c r="O807" s="26"/>
      <c r="P807" s="27"/>
      <c r="Q807" s="26"/>
      <c r="R807" s="27"/>
      <c r="S807" s="24" t="s">
        <v>2408</v>
      </c>
      <c r="T807" s="25" t="s">
        <v>3349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2307</v>
      </c>
      <c r="AI807" s="24" t="s">
        <v>2146</v>
      </c>
      <c r="AJ807" s="24" t="s">
        <v>3676</v>
      </c>
      <c r="AK807" s="24" t="s">
        <v>3673</v>
      </c>
    </row>
    <row r="808" spans="1:37" ht="17.25" customHeight="1" x14ac:dyDescent="0.3">
      <c r="A808" s="24" t="s">
        <v>3677</v>
      </c>
      <c r="B808" s="24" t="s">
        <v>2068</v>
      </c>
      <c r="C808" s="24" t="s">
        <v>3004</v>
      </c>
      <c r="D808" s="25" t="s">
        <v>3005</v>
      </c>
      <c r="E808" s="24" t="s">
        <v>2068</v>
      </c>
      <c r="F808" s="25" t="s">
        <v>3344</v>
      </c>
      <c r="G808" s="24" t="s">
        <v>3674</v>
      </c>
      <c r="H808" s="25" t="s">
        <v>3675</v>
      </c>
      <c r="I808" s="24" t="s">
        <v>3085</v>
      </c>
      <c r="J808" s="25" t="s">
        <v>3611</v>
      </c>
      <c r="K808" s="26"/>
      <c r="L808" s="27"/>
      <c r="M808" s="26"/>
      <c r="N808" s="27"/>
      <c r="O808" s="26"/>
      <c r="P808" s="27"/>
      <c r="Q808" s="26"/>
      <c r="R808" s="27"/>
      <c r="S808" s="24" t="s">
        <v>2408</v>
      </c>
      <c r="T808" s="25" t="s">
        <v>3349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2307</v>
      </c>
      <c r="AI808" s="24" t="s">
        <v>2146</v>
      </c>
      <c r="AJ808" s="24" t="s">
        <v>3676</v>
      </c>
      <c r="AK808" s="24" t="s">
        <v>3677</v>
      </c>
    </row>
    <row r="809" spans="1:37" ht="17.25" customHeight="1" x14ac:dyDescent="0.3">
      <c r="A809" s="24" t="s">
        <v>3678</v>
      </c>
      <c r="B809" s="24" t="s">
        <v>2068</v>
      </c>
      <c r="C809" s="24" t="s">
        <v>3004</v>
      </c>
      <c r="D809" s="25" t="s">
        <v>3005</v>
      </c>
      <c r="E809" s="24" t="s">
        <v>2068</v>
      </c>
      <c r="F809" s="25" t="s">
        <v>3344</v>
      </c>
      <c r="G809" s="24" t="s">
        <v>3674</v>
      </c>
      <c r="H809" s="25" t="s">
        <v>3675</v>
      </c>
      <c r="I809" s="24" t="s">
        <v>3147</v>
      </c>
      <c r="J809" s="25" t="s">
        <v>3613</v>
      </c>
      <c r="K809" s="26"/>
      <c r="L809" s="27"/>
      <c r="M809" s="26"/>
      <c r="N809" s="27"/>
      <c r="O809" s="26"/>
      <c r="P809" s="27"/>
      <c r="Q809" s="26"/>
      <c r="R809" s="27"/>
      <c r="S809" s="24" t="s">
        <v>2408</v>
      </c>
      <c r="T809" s="25" t="s">
        <v>3349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2307</v>
      </c>
      <c r="AI809" s="24" t="s">
        <v>2146</v>
      </c>
      <c r="AJ809" s="24" t="s">
        <v>3676</v>
      </c>
      <c r="AK809" s="24" t="s">
        <v>3678</v>
      </c>
    </row>
    <row r="810" spans="1:37" ht="17.25" customHeight="1" x14ac:dyDescent="0.3">
      <c r="A810" s="24" t="s">
        <v>3679</v>
      </c>
      <c r="B810" s="24" t="s">
        <v>2068</v>
      </c>
      <c r="C810" s="24" t="s">
        <v>3004</v>
      </c>
      <c r="D810" s="25" t="s">
        <v>3005</v>
      </c>
      <c r="E810" s="24" t="s">
        <v>2068</v>
      </c>
      <c r="F810" s="25" t="s">
        <v>3344</v>
      </c>
      <c r="G810" s="24" t="s">
        <v>3674</v>
      </c>
      <c r="H810" s="25" t="s">
        <v>3675</v>
      </c>
      <c r="I810" s="24" t="s">
        <v>3223</v>
      </c>
      <c r="J810" s="25" t="s">
        <v>3615</v>
      </c>
      <c r="K810" s="26"/>
      <c r="L810" s="27"/>
      <c r="M810" s="26"/>
      <c r="N810" s="27"/>
      <c r="O810" s="26"/>
      <c r="P810" s="27"/>
      <c r="Q810" s="26"/>
      <c r="R810" s="27"/>
      <c r="S810" s="24" t="s">
        <v>2408</v>
      </c>
      <c r="T810" s="25" t="s">
        <v>3349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2307</v>
      </c>
      <c r="AI810" s="24" t="s">
        <v>2146</v>
      </c>
      <c r="AJ810" s="24" t="s">
        <v>3676</v>
      </c>
      <c r="AK810" s="24" t="s">
        <v>3679</v>
      </c>
    </row>
    <row r="811" spans="1:37" ht="17.25" customHeight="1" x14ac:dyDescent="0.3">
      <c r="A811" s="24" t="s">
        <v>3680</v>
      </c>
      <c r="B811" s="24" t="s">
        <v>2068</v>
      </c>
      <c r="C811" s="24" t="s">
        <v>3004</v>
      </c>
      <c r="D811" s="25" t="s">
        <v>3005</v>
      </c>
      <c r="E811" s="24" t="s">
        <v>2068</v>
      </c>
      <c r="F811" s="25" t="s">
        <v>3344</v>
      </c>
      <c r="G811" s="24" t="s">
        <v>3674</v>
      </c>
      <c r="H811" s="25" t="s">
        <v>3675</v>
      </c>
      <c r="I811" s="24" t="s">
        <v>3235</v>
      </c>
      <c r="J811" s="25" t="s">
        <v>3617</v>
      </c>
      <c r="K811" s="26"/>
      <c r="L811" s="27"/>
      <c r="M811" s="26"/>
      <c r="N811" s="27"/>
      <c r="O811" s="26"/>
      <c r="P811" s="27"/>
      <c r="Q811" s="26"/>
      <c r="R811" s="27"/>
      <c r="S811" s="24" t="s">
        <v>2408</v>
      </c>
      <c r="T811" s="25" t="s">
        <v>3349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2307</v>
      </c>
      <c r="AI811" s="24" t="s">
        <v>2146</v>
      </c>
      <c r="AJ811" s="24" t="s">
        <v>3676</v>
      </c>
      <c r="AK811" s="24" t="s">
        <v>3680</v>
      </c>
    </row>
    <row r="812" spans="1:37" ht="17.25" customHeight="1" x14ac:dyDescent="0.3">
      <c r="A812" s="24" t="s">
        <v>3681</v>
      </c>
      <c r="B812" s="24" t="s">
        <v>2068</v>
      </c>
      <c r="C812" s="24" t="s">
        <v>3004</v>
      </c>
      <c r="D812" s="25" t="s">
        <v>3005</v>
      </c>
      <c r="E812" s="24" t="s">
        <v>2068</v>
      </c>
      <c r="F812" s="25" t="s">
        <v>3344</v>
      </c>
      <c r="G812" s="24" t="s">
        <v>3674</v>
      </c>
      <c r="H812" s="25" t="s">
        <v>3675</v>
      </c>
      <c r="I812" s="24" t="s">
        <v>2068</v>
      </c>
      <c r="J812" s="25" t="s">
        <v>3619</v>
      </c>
      <c r="K812" s="26"/>
      <c r="L812" s="27"/>
      <c r="M812" s="26"/>
      <c r="N812" s="27"/>
      <c r="O812" s="26"/>
      <c r="P812" s="27"/>
      <c r="Q812" s="26"/>
      <c r="R812" s="27"/>
      <c r="S812" s="24" t="s">
        <v>2408</v>
      </c>
      <c r="T812" s="25" t="s">
        <v>3349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2307</v>
      </c>
      <c r="AI812" s="24" t="s">
        <v>2146</v>
      </c>
      <c r="AJ812" s="24" t="s">
        <v>3676</v>
      </c>
      <c r="AK812" s="24" t="s">
        <v>3681</v>
      </c>
    </row>
    <row r="813" spans="1:37" ht="17.25" customHeight="1" x14ac:dyDescent="0.3">
      <c r="A813" s="24" t="s">
        <v>3682</v>
      </c>
      <c r="B813" s="24" t="s">
        <v>2068</v>
      </c>
      <c r="C813" s="24" t="s">
        <v>3004</v>
      </c>
      <c r="D813" s="25" t="s">
        <v>3005</v>
      </c>
      <c r="E813" s="24" t="s">
        <v>2068</v>
      </c>
      <c r="F813" s="25" t="s">
        <v>3344</v>
      </c>
      <c r="G813" s="24" t="s">
        <v>3674</v>
      </c>
      <c r="H813" s="25" t="s">
        <v>3675</v>
      </c>
      <c r="I813" s="24" t="s">
        <v>3621</v>
      </c>
      <c r="J813" s="25" t="s">
        <v>3622</v>
      </c>
      <c r="K813" s="26"/>
      <c r="L813" s="27"/>
      <c r="M813" s="26"/>
      <c r="N813" s="27"/>
      <c r="O813" s="26"/>
      <c r="P813" s="27"/>
      <c r="Q813" s="26"/>
      <c r="R813" s="27"/>
      <c r="S813" s="24" t="s">
        <v>2408</v>
      </c>
      <c r="T813" s="25" t="s">
        <v>3349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2307</v>
      </c>
      <c r="AI813" s="24" t="s">
        <v>2146</v>
      </c>
      <c r="AJ813" s="24" t="s">
        <v>3676</v>
      </c>
      <c r="AK813" s="24" t="s">
        <v>3682</v>
      </c>
    </row>
    <row r="814" spans="1:37" ht="17.25" customHeight="1" x14ac:dyDescent="0.3">
      <c r="A814" s="24" t="s">
        <v>3683</v>
      </c>
      <c r="B814" s="24" t="s">
        <v>2068</v>
      </c>
      <c r="C814" s="24" t="s">
        <v>3004</v>
      </c>
      <c r="D814" s="25" t="s">
        <v>3005</v>
      </c>
      <c r="E814" s="24" t="s">
        <v>2068</v>
      </c>
      <c r="F814" s="25" t="s">
        <v>3344</v>
      </c>
      <c r="G814" s="24" t="s">
        <v>3674</v>
      </c>
      <c r="H814" s="25" t="s">
        <v>3675</v>
      </c>
      <c r="I814" s="24" t="s">
        <v>3624</v>
      </c>
      <c r="J814" s="25" t="s">
        <v>3625</v>
      </c>
      <c r="K814" s="26"/>
      <c r="L814" s="27"/>
      <c r="M814" s="26"/>
      <c r="N814" s="27"/>
      <c r="O814" s="26"/>
      <c r="P814" s="27"/>
      <c r="Q814" s="26"/>
      <c r="R814" s="27"/>
      <c r="S814" s="24" t="s">
        <v>2408</v>
      </c>
      <c r="T814" s="25" t="s">
        <v>3349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2307</v>
      </c>
      <c r="AI814" s="24" t="s">
        <v>2146</v>
      </c>
      <c r="AJ814" s="24" t="s">
        <v>3676</v>
      </c>
      <c r="AK814" s="24" t="s">
        <v>3683</v>
      </c>
    </row>
    <row r="815" spans="1:37" ht="17.25" customHeight="1" x14ac:dyDescent="0.3">
      <c r="A815" s="24" t="s">
        <v>3684</v>
      </c>
      <c r="B815" s="24" t="s">
        <v>2068</v>
      </c>
      <c r="C815" s="24" t="s">
        <v>3004</v>
      </c>
      <c r="D815" s="25" t="s">
        <v>3005</v>
      </c>
      <c r="E815" s="24" t="s">
        <v>2068</v>
      </c>
      <c r="F815" s="25" t="s">
        <v>3344</v>
      </c>
      <c r="G815" s="24" t="s">
        <v>3674</v>
      </c>
      <c r="H815" s="25" t="s">
        <v>3675</v>
      </c>
      <c r="I815" s="24" t="s">
        <v>3627</v>
      </c>
      <c r="J815" s="25" t="s">
        <v>3628</v>
      </c>
      <c r="K815" s="26"/>
      <c r="L815" s="27"/>
      <c r="M815" s="26"/>
      <c r="N815" s="27"/>
      <c r="O815" s="26"/>
      <c r="P815" s="27"/>
      <c r="Q815" s="26"/>
      <c r="R815" s="27"/>
      <c r="S815" s="24" t="s">
        <v>2408</v>
      </c>
      <c r="T815" s="25" t="s">
        <v>3349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2307</v>
      </c>
      <c r="AI815" s="24" t="s">
        <v>2146</v>
      </c>
      <c r="AJ815" s="24" t="s">
        <v>3676</v>
      </c>
      <c r="AK815" s="24" t="s">
        <v>3684</v>
      </c>
    </row>
    <row r="816" spans="1:37" ht="17.25" customHeight="1" x14ac:dyDescent="0.3">
      <c r="A816" s="24" t="s">
        <v>3685</v>
      </c>
      <c r="B816" s="24" t="s">
        <v>2068</v>
      </c>
      <c r="C816" s="24" t="s">
        <v>3004</v>
      </c>
      <c r="D816" s="25" t="s">
        <v>3005</v>
      </c>
      <c r="E816" s="24" t="s">
        <v>2068</v>
      </c>
      <c r="F816" s="25" t="s">
        <v>3344</v>
      </c>
      <c r="G816" s="24" t="s">
        <v>3674</v>
      </c>
      <c r="H816" s="25" t="s">
        <v>3675</v>
      </c>
      <c r="I816" s="24" t="s">
        <v>3630</v>
      </c>
      <c r="J816" s="25" t="s">
        <v>3631</v>
      </c>
      <c r="K816" s="26"/>
      <c r="L816" s="27"/>
      <c r="M816" s="26"/>
      <c r="N816" s="27"/>
      <c r="O816" s="26"/>
      <c r="P816" s="27"/>
      <c r="Q816" s="26"/>
      <c r="R816" s="27"/>
      <c r="S816" s="24" t="s">
        <v>2408</v>
      </c>
      <c r="T816" s="25" t="s">
        <v>3349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2307</v>
      </c>
      <c r="AI816" s="24" t="s">
        <v>2146</v>
      </c>
      <c r="AJ816" s="24" t="s">
        <v>3676</v>
      </c>
      <c r="AK816" s="24" t="s">
        <v>3685</v>
      </c>
    </row>
    <row r="817" spans="1:37" ht="17.25" customHeight="1" x14ac:dyDescent="0.3">
      <c r="A817" s="24" t="s">
        <v>3686</v>
      </c>
      <c r="B817" s="24" t="s">
        <v>2068</v>
      </c>
      <c r="C817" s="24" t="s">
        <v>3004</v>
      </c>
      <c r="D817" s="25" t="s">
        <v>3005</v>
      </c>
      <c r="E817" s="24" t="s">
        <v>2068</v>
      </c>
      <c r="F817" s="25" t="s">
        <v>3344</v>
      </c>
      <c r="G817" s="24" t="s">
        <v>3687</v>
      </c>
      <c r="H817" s="25" t="s">
        <v>3688</v>
      </c>
      <c r="I817" s="24" t="s">
        <v>3006</v>
      </c>
      <c r="J817" s="25" t="s">
        <v>3608</v>
      </c>
      <c r="K817" s="26"/>
      <c r="L817" s="27"/>
      <c r="M817" s="26"/>
      <c r="N817" s="27"/>
      <c r="O817" s="26"/>
      <c r="P817" s="27"/>
      <c r="Q817" s="26"/>
      <c r="R817" s="27"/>
      <c r="S817" s="24" t="s">
        <v>2408</v>
      </c>
      <c r="T817" s="25" t="s">
        <v>3349</v>
      </c>
      <c r="U817" s="26"/>
      <c r="V817" s="27"/>
      <c r="W817" s="26"/>
      <c r="X817" s="27"/>
      <c r="Y817" s="28"/>
      <c r="Z817" s="29" t="s">
        <v>3366</v>
      </c>
      <c r="AA817" s="28"/>
      <c r="AB817" s="28"/>
      <c r="AC817" s="28"/>
      <c r="AD817" s="28"/>
      <c r="AE817" s="28"/>
      <c r="AF817" s="28"/>
      <c r="AG817" s="28"/>
      <c r="AH817" s="24" t="s">
        <v>2307</v>
      </c>
      <c r="AI817" s="24" t="s">
        <v>2307</v>
      </c>
      <c r="AJ817" s="24" t="s">
        <v>3689</v>
      </c>
      <c r="AK817" s="24" t="s">
        <v>3686</v>
      </c>
    </row>
    <row r="818" spans="1:37" ht="17.25" customHeight="1" x14ac:dyDescent="0.3">
      <c r="A818" s="24" t="s">
        <v>3690</v>
      </c>
      <c r="B818" s="24" t="s">
        <v>2068</v>
      </c>
      <c r="C818" s="24" t="s">
        <v>3004</v>
      </c>
      <c r="D818" s="25" t="s">
        <v>3005</v>
      </c>
      <c r="E818" s="24" t="s">
        <v>2068</v>
      </c>
      <c r="F818" s="25" t="s">
        <v>3344</v>
      </c>
      <c r="G818" s="24" t="s">
        <v>3687</v>
      </c>
      <c r="H818" s="25" t="s">
        <v>3688</v>
      </c>
      <c r="I818" s="24" t="s">
        <v>3085</v>
      </c>
      <c r="J818" s="25" t="s">
        <v>3611</v>
      </c>
      <c r="K818" s="26"/>
      <c r="L818" s="27"/>
      <c r="M818" s="26"/>
      <c r="N818" s="27"/>
      <c r="O818" s="26"/>
      <c r="P818" s="27"/>
      <c r="Q818" s="26"/>
      <c r="R818" s="27"/>
      <c r="S818" s="24" t="s">
        <v>2408</v>
      </c>
      <c r="T818" s="25" t="s">
        <v>3349</v>
      </c>
      <c r="U818" s="26"/>
      <c r="V818" s="27"/>
      <c r="W818" s="26"/>
      <c r="X818" s="27"/>
      <c r="Y818" s="28"/>
      <c r="Z818" s="29" t="s">
        <v>3366</v>
      </c>
      <c r="AA818" s="28"/>
      <c r="AB818" s="28"/>
      <c r="AC818" s="28"/>
      <c r="AD818" s="28"/>
      <c r="AE818" s="28"/>
      <c r="AF818" s="28"/>
      <c r="AG818" s="28"/>
      <c r="AH818" s="24" t="s">
        <v>2307</v>
      </c>
      <c r="AI818" s="24" t="s">
        <v>2307</v>
      </c>
      <c r="AJ818" s="24" t="s">
        <v>3689</v>
      </c>
      <c r="AK818" s="24" t="s">
        <v>3690</v>
      </c>
    </row>
    <row r="819" spans="1:37" ht="17.25" customHeight="1" x14ac:dyDescent="0.3">
      <c r="A819" s="24" t="s">
        <v>3691</v>
      </c>
      <c r="B819" s="24" t="s">
        <v>2068</v>
      </c>
      <c r="C819" s="24" t="s">
        <v>3004</v>
      </c>
      <c r="D819" s="25" t="s">
        <v>3005</v>
      </c>
      <c r="E819" s="24" t="s">
        <v>2068</v>
      </c>
      <c r="F819" s="25" t="s">
        <v>3344</v>
      </c>
      <c r="G819" s="24" t="s">
        <v>3687</v>
      </c>
      <c r="H819" s="25" t="s">
        <v>3688</v>
      </c>
      <c r="I819" s="24" t="s">
        <v>3147</v>
      </c>
      <c r="J819" s="25" t="s">
        <v>3613</v>
      </c>
      <c r="K819" s="26"/>
      <c r="L819" s="27"/>
      <c r="M819" s="26"/>
      <c r="N819" s="27"/>
      <c r="O819" s="26"/>
      <c r="P819" s="27"/>
      <c r="Q819" s="26"/>
      <c r="R819" s="27"/>
      <c r="S819" s="24" t="s">
        <v>2408</v>
      </c>
      <c r="T819" s="25" t="s">
        <v>3349</v>
      </c>
      <c r="U819" s="26"/>
      <c r="V819" s="27"/>
      <c r="W819" s="26"/>
      <c r="X819" s="27"/>
      <c r="Y819" s="28"/>
      <c r="Z819" s="29" t="s">
        <v>3366</v>
      </c>
      <c r="AA819" s="28"/>
      <c r="AB819" s="28"/>
      <c r="AC819" s="28"/>
      <c r="AD819" s="28"/>
      <c r="AE819" s="28"/>
      <c r="AF819" s="28"/>
      <c r="AG819" s="28"/>
      <c r="AH819" s="24" t="s">
        <v>2307</v>
      </c>
      <c r="AI819" s="24" t="s">
        <v>2307</v>
      </c>
      <c r="AJ819" s="24" t="s">
        <v>3689</v>
      </c>
      <c r="AK819" s="24" t="s">
        <v>3691</v>
      </c>
    </row>
    <row r="820" spans="1:37" ht="17.25" customHeight="1" x14ac:dyDescent="0.3">
      <c r="A820" s="24" t="s">
        <v>3692</v>
      </c>
      <c r="B820" s="24" t="s">
        <v>2068</v>
      </c>
      <c r="C820" s="24" t="s">
        <v>3004</v>
      </c>
      <c r="D820" s="25" t="s">
        <v>3005</v>
      </c>
      <c r="E820" s="24" t="s">
        <v>2068</v>
      </c>
      <c r="F820" s="25" t="s">
        <v>3344</v>
      </c>
      <c r="G820" s="24" t="s">
        <v>3687</v>
      </c>
      <c r="H820" s="25" t="s">
        <v>3688</v>
      </c>
      <c r="I820" s="24" t="s">
        <v>3223</v>
      </c>
      <c r="J820" s="25" t="s">
        <v>3615</v>
      </c>
      <c r="K820" s="26"/>
      <c r="L820" s="27"/>
      <c r="M820" s="26"/>
      <c r="N820" s="27"/>
      <c r="O820" s="26"/>
      <c r="P820" s="27"/>
      <c r="Q820" s="26"/>
      <c r="R820" s="27"/>
      <c r="S820" s="24" t="s">
        <v>2408</v>
      </c>
      <c r="T820" s="25" t="s">
        <v>3349</v>
      </c>
      <c r="U820" s="26"/>
      <c r="V820" s="27"/>
      <c r="W820" s="26"/>
      <c r="X820" s="27"/>
      <c r="Y820" s="28"/>
      <c r="Z820" s="29" t="s">
        <v>3366</v>
      </c>
      <c r="AA820" s="28"/>
      <c r="AB820" s="28"/>
      <c r="AC820" s="28"/>
      <c r="AD820" s="28"/>
      <c r="AE820" s="28"/>
      <c r="AF820" s="28"/>
      <c r="AG820" s="28"/>
      <c r="AH820" s="24" t="s">
        <v>2307</v>
      </c>
      <c r="AI820" s="24" t="s">
        <v>2307</v>
      </c>
      <c r="AJ820" s="24" t="s">
        <v>3689</v>
      </c>
      <c r="AK820" s="24" t="s">
        <v>3692</v>
      </c>
    </row>
    <row r="821" spans="1:37" ht="17.25" customHeight="1" x14ac:dyDescent="0.3">
      <c r="A821" s="24" t="s">
        <v>3693</v>
      </c>
      <c r="B821" s="24" t="s">
        <v>2068</v>
      </c>
      <c r="C821" s="24" t="s">
        <v>3004</v>
      </c>
      <c r="D821" s="25" t="s">
        <v>3005</v>
      </c>
      <c r="E821" s="24" t="s">
        <v>2068</v>
      </c>
      <c r="F821" s="25" t="s">
        <v>3344</v>
      </c>
      <c r="G821" s="24" t="s">
        <v>3687</v>
      </c>
      <c r="H821" s="25" t="s">
        <v>3688</v>
      </c>
      <c r="I821" s="24" t="s">
        <v>3235</v>
      </c>
      <c r="J821" s="25" t="s">
        <v>3617</v>
      </c>
      <c r="K821" s="26"/>
      <c r="L821" s="27"/>
      <c r="M821" s="26"/>
      <c r="N821" s="27"/>
      <c r="O821" s="26"/>
      <c r="P821" s="27"/>
      <c r="Q821" s="26"/>
      <c r="R821" s="27"/>
      <c r="S821" s="24" t="s">
        <v>2408</v>
      </c>
      <c r="T821" s="25" t="s">
        <v>3349</v>
      </c>
      <c r="U821" s="26"/>
      <c r="V821" s="27"/>
      <c r="W821" s="26"/>
      <c r="X821" s="27"/>
      <c r="Y821" s="28"/>
      <c r="Z821" s="29" t="s">
        <v>3366</v>
      </c>
      <c r="AA821" s="28"/>
      <c r="AB821" s="28"/>
      <c r="AC821" s="28"/>
      <c r="AD821" s="28"/>
      <c r="AE821" s="28"/>
      <c r="AF821" s="28"/>
      <c r="AG821" s="28"/>
      <c r="AH821" s="24" t="s">
        <v>2307</v>
      </c>
      <c r="AI821" s="24" t="s">
        <v>2307</v>
      </c>
      <c r="AJ821" s="24" t="s">
        <v>3689</v>
      </c>
      <c r="AK821" s="24" t="s">
        <v>3693</v>
      </c>
    </row>
    <row r="822" spans="1:37" ht="17.25" customHeight="1" x14ac:dyDescent="0.3">
      <c r="A822" s="24" t="s">
        <v>3694</v>
      </c>
      <c r="B822" s="24" t="s">
        <v>2068</v>
      </c>
      <c r="C822" s="24" t="s">
        <v>3004</v>
      </c>
      <c r="D822" s="25" t="s">
        <v>3005</v>
      </c>
      <c r="E822" s="24" t="s">
        <v>2068</v>
      </c>
      <c r="F822" s="25" t="s">
        <v>3344</v>
      </c>
      <c r="G822" s="24" t="s">
        <v>3687</v>
      </c>
      <c r="H822" s="25" t="s">
        <v>3688</v>
      </c>
      <c r="I822" s="24" t="s">
        <v>2068</v>
      </c>
      <c r="J822" s="25" t="s">
        <v>3619</v>
      </c>
      <c r="K822" s="26"/>
      <c r="L822" s="27"/>
      <c r="M822" s="26"/>
      <c r="N822" s="27"/>
      <c r="O822" s="26"/>
      <c r="P822" s="27"/>
      <c r="Q822" s="26"/>
      <c r="R822" s="27"/>
      <c r="S822" s="24" t="s">
        <v>2408</v>
      </c>
      <c r="T822" s="25" t="s">
        <v>3349</v>
      </c>
      <c r="U822" s="26"/>
      <c r="V822" s="27"/>
      <c r="W822" s="26"/>
      <c r="X822" s="27"/>
      <c r="Y822" s="28"/>
      <c r="Z822" s="29" t="s">
        <v>3366</v>
      </c>
      <c r="AA822" s="28"/>
      <c r="AB822" s="28"/>
      <c r="AC822" s="28"/>
      <c r="AD822" s="28"/>
      <c r="AE822" s="28"/>
      <c r="AF822" s="28"/>
      <c r="AG822" s="28"/>
      <c r="AH822" s="24" t="s">
        <v>2307</v>
      </c>
      <c r="AI822" s="24" t="s">
        <v>2307</v>
      </c>
      <c r="AJ822" s="24" t="s">
        <v>3689</v>
      </c>
      <c r="AK822" s="24" t="s">
        <v>3694</v>
      </c>
    </row>
    <row r="823" spans="1:37" ht="17.25" customHeight="1" x14ac:dyDescent="0.3">
      <c r="A823" s="24" t="s">
        <v>3695</v>
      </c>
      <c r="B823" s="24" t="s">
        <v>2068</v>
      </c>
      <c r="C823" s="24" t="s">
        <v>3004</v>
      </c>
      <c r="D823" s="25" t="s">
        <v>3005</v>
      </c>
      <c r="E823" s="24" t="s">
        <v>2068</v>
      </c>
      <c r="F823" s="25" t="s">
        <v>3344</v>
      </c>
      <c r="G823" s="24" t="s">
        <v>3687</v>
      </c>
      <c r="H823" s="25" t="s">
        <v>3688</v>
      </c>
      <c r="I823" s="24" t="s">
        <v>3621</v>
      </c>
      <c r="J823" s="25" t="s">
        <v>3622</v>
      </c>
      <c r="K823" s="26"/>
      <c r="L823" s="27"/>
      <c r="M823" s="26"/>
      <c r="N823" s="27"/>
      <c r="O823" s="26"/>
      <c r="P823" s="27"/>
      <c r="Q823" s="26"/>
      <c r="R823" s="27"/>
      <c r="S823" s="24" t="s">
        <v>2408</v>
      </c>
      <c r="T823" s="25" t="s">
        <v>3349</v>
      </c>
      <c r="U823" s="26"/>
      <c r="V823" s="27"/>
      <c r="W823" s="26"/>
      <c r="X823" s="27"/>
      <c r="Y823" s="28"/>
      <c r="Z823" s="29" t="s">
        <v>3366</v>
      </c>
      <c r="AA823" s="28"/>
      <c r="AB823" s="28"/>
      <c r="AC823" s="28"/>
      <c r="AD823" s="28"/>
      <c r="AE823" s="28"/>
      <c r="AF823" s="28"/>
      <c r="AG823" s="28"/>
      <c r="AH823" s="24" t="s">
        <v>2307</v>
      </c>
      <c r="AI823" s="24" t="s">
        <v>2307</v>
      </c>
      <c r="AJ823" s="24" t="s">
        <v>3689</v>
      </c>
      <c r="AK823" s="24" t="s">
        <v>3695</v>
      </c>
    </row>
    <row r="824" spans="1:37" ht="17.25" customHeight="1" x14ac:dyDescent="0.3">
      <c r="A824" s="24" t="s">
        <v>3696</v>
      </c>
      <c r="B824" s="24" t="s">
        <v>2068</v>
      </c>
      <c r="C824" s="24" t="s">
        <v>3004</v>
      </c>
      <c r="D824" s="25" t="s">
        <v>3005</v>
      </c>
      <c r="E824" s="24" t="s">
        <v>2068</v>
      </c>
      <c r="F824" s="25" t="s">
        <v>3344</v>
      </c>
      <c r="G824" s="24" t="s">
        <v>3687</v>
      </c>
      <c r="H824" s="25" t="s">
        <v>3688</v>
      </c>
      <c r="I824" s="24" t="s">
        <v>3624</v>
      </c>
      <c r="J824" s="25" t="s">
        <v>3625</v>
      </c>
      <c r="K824" s="26"/>
      <c r="L824" s="27"/>
      <c r="M824" s="26"/>
      <c r="N824" s="27"/>
      <c r="O824" s="26"/>
      <c r="P824" s="27"/>
      <c r="Q824" s="26"/>
      <c r="R824" s="27"/>
      <c r="S824" s="24" t="s">
        <v>2408</v>
      </c>
      <c r="T824" s="25" t="s">
        <v>3349</v>
      </c>
      <c r="U824" s="26"/>
      <c r="V824" s="27"/>
      <c r="W824" s="26"/>
      <c r="X824" s="27"/>
      <c r="Y824" s="28"/>
      <c r="Z824" s="29" t="s">
        <v>3366</v>
      </c>
      <c r="AA824" s="28"/>
      <c r="AB824" s="28"/>
      <c r="AC824" s="28"/>
      <c r="AD824" s="28"/>
      <c r="AE824" s="28"/>
      <c r="AF824" s="28"/>
      <c r="AG824" s="28"/>
      <c r="AH824" s="24" t="s">
        <v>2307</v>
      </c>
      <c r="AI824" s="24" t="s">
        <v>2307</v>
      </c>
      <c r="AJ824" s="24" t="s">
        <v>3689</v>
      </c>
      <c r="AK824" s="24" t="s">
        <v>3696</v>
      </c>
    </row>
    <row r="825" spans="1:37" ht="17.25" customHeight="1" x14ac:dyDescent="0.3">
      <c r="A825" s="24" t="s">
        <v>3697</v>
      </c>
      <c r="B825" s="24" t="s">
        <v>2068</v>
      </c>
      <c r="C825" s="24" t="s">
        <v>3004</v>
      </c>
      <c r="D825" s="25" t="s">
        <v>3005</v>
      </c>
      <c r="E825" s="24" t="s">
        <v>2068</v>
      </c>
      <c r="F825" s="25" t="s">
        <v>3344</v>
      </c>
      <c r="G825" s="24" t="s">
        <v>3687</v>
      </c>
      <c r="H825" s="25" t="s">
        <v>3688</v>
      </c>
      <c r="I825" s="24" t="s">
        <v>3627</v>
      </c>
      <c r="J825" s="25" t="s">
        <v>3628</v>
      </c>
      <c r="K825" s="26"/>
      <c r="L825" s="27"/>
      <c r="M825" s="26"/>
      <c r="N825" s="27"/>
      <c r="O825" s="26"/>
      <c r="P825" s="27"/>
      <c r="Q825" s="26"/>
      <c r="R825" s="27"/>
      <c r="S825" s="24" t="s">
        <v>2408</v>
      </c>
      <c r="T825" s="25" t="s">
        <v>3349</v>
      </c>
      <c r="U825" s="26"/>
      <c r="V825" s="27"/>
      <c r="W825" s="26"/>
      <c r="X825" s="27"/>
      <c r="Y825" s="28"/>
      <c r="Z825" s="29" t="s">
        <v>3366</v>
      </c>
      <c r="AA825" s="28"/>
      <c r="AB825" s="28"/>
      <c r="AC825" s="28"/>
      <c r="AD825" s="28"/>
      <c r="AE825" s="28"/>
      <c r="AF825" s="28"/>
      <c r="AG825" s="28"/>
      <c r="AH825" s="24" t="s">
        <v>2307</v>
      </c>
      <c r="AI825" s="24" t="s">
        <v>2307</v>
      </c>
      <c r="AJ825" s="24" t="s">
        <v>3689</v>
      </c>
      <c r="AK825" s="24" t="s">
        <v>3697</v>
      </c>
    </row>
    <row r="826" spans="1:37" ht="17.25" customHeight="1" x14ac:dyDescent="0.3">
      <c r="A826" s="24" t="s">
        <v>3698</v>
      </c>
      <c r="B826" s="24" t="s">
        <v>2068</v>
      </c>
      <c r="C826" s="24" t="s">
        <v>3004</v>
      </c>
      <c r="D826" s="25" t="s">
        <v>3005</v>
      </c>
      <c r="E826" s="24" t="s">
        <v>2068</v>
      </c>
      <c r="F826" s="25" t="s">
        <v>3344</v>
      </c>
      <c r="G826" s="24" t="s">
        <v>3687</v>
      </c>
      <c r="H826" s="25" t="s">
        <v>3688</v>
      </c>
      <c r="I826" s="24" t="s">
        <v>3630</v>
      </c>
      <c r="J826" s="25" t="s">
        <v>3631</v>
      </c>
      <c r="K826" s="26"/>
      <c r="L826" s="27"/>
      <c r="M826" s="26"/>
      <c r="N826" s="27"/>
      <c r="O826" s="26"/>
      <c r="P826" s="27"/>
      <c r="Q826" s="26"/>
      <c r="R826" s="27"/>
      <c r="S826" s="24" t="s">
        <v>2408</v>
      </c>
      <c r="T826" s="25" t="s">
        <v>3349</v>
      </c>
      <c r="U826" s="26"/>
      <c r="V826" s="27"/>
      <c r="W826" s="26"/>
      <c r="X826" s="27"/>
      <c r="Y826" s="28"/>
      <c r="Z826" s="29" t="s">
        <v>3366</v>
      </c>
      <c r="AA826" s="28"/>
      <c r="AB826" s="28"/>
      <c r="AC826" s="28"/>
      <c r="AD826" s="28"/>
      <c r="AE826" s="28"/>
      <c r="AF826" s="28"/>
      <c r="AG826" s="28"/>
      <c r="AH826" s="24" t="s">
        <v>2307</v>
      </c>
      <c r="AI826" s="24" t="s">
        <v>2307</v>
      </c>
      <c r="AJ826" s="24" t="s">
        <v>3689</v>
      </c>
      <c r="AK826" s="24" t="s">
        <v>3698</v>
      </c>
    </row>
    <row r="827" spans="1:37" ht="17.25" customHeight="1" x14ac:dyDescent="0.3">
      <c r="A827" s="24" t="s">
        <v>3699</v>
      </c>
      <c r="B827" s="24" t="s">
        <v>2068</v>
      </c>
      <c r="C827" s="24" t="s">
        <v>3004</v>
      </c>
      <c r="D827" s="25" t="s">
        <v>3005</v>
      </c>
      <c r="E827" s="24" t="s">
        <v>2068</v>
      </c>
      <c r="F827" s="25" t="s">
        <v>3344</v>
      </c>
      <c r="G827" s="24" t="s">
        <v>3700</v>
      </c>
      <c r="H827" s="25" t="s">
        <v>3701</v>
      </c>
      <c r="I827" s="24" t="s">
        <v>3006</v>
      </c>
      <c r="J827" s="25" t="s">
        <v>3608</v>
      </c>
      <c r="K827" s="26"/>
      <c r="L827" s="27"/>
      <c r="M827" s="26"/>
      <c r="N827" s="27"/>
      <c r="O827" s="26"/>
      <c r="P827" s="27"/>
      <c r="Q827" s="26"/>
      <c r="R827" s="27"/>
      <c r="S827" s="24" t="s">
        <v>2408</v>
      </c>
      <c r="T827" s="25" t="s">
        <v>3349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2307</v>
      </c>
      <c r="AI827" s="24" t="s">
        <v>2146</v>
      </c>
      <c r="AJ827" s="24" t="s">
        <v>3702</v>
      </c>
      <c r="AK827" s="24" t="s">
        <v>3699</v>
      </c>
    </row>
    <row r="828" spans="1:37" ht="17.25" customHeight="1" x14ac:dyDescent="0.3">
      <c r="A828" s="24" t="s">
        <v>3703</v>
      </c>
      <c r="B828" s="24" t="s">
        <v>2068</v>
      </c>
      <c r="C828" s="24" t="s">
        <v>3004</v>
      </c>
      <c r="D828" s="25" t="s">
        <v>3005</v>
      </c>
      <c r="E828" s="24" t="s">
        <v>2068</v>
      </c>
      <c r="F828" s="25" t="s">
        <v>3344</v>
      </c>
      <c r="G828" s="24" t="s">
        <v>3700</v>
      </c>
      <c r="H828" s="25" t="s">
        <v>3701</v>
      </c>
      <c r="I828" s="24" t="s">
        <v>3085</v>
      </c>
      <c r="J828" s="25" t="s">
        <v>3611</v>
      </c>
      <c r="K828" s="26"/>
      <c r="L828" s="27"/>
      <c r="M828" s="26"/>
      <c r="N828" s="27"/>
      <c r="O828" s="26"/>
      <c r="P828" s="27"/>
      <c r="Q828" s="26"/>
      <c r="R828" s="27"/>
      <c r="S828" s="24" t="s">
        <v>2408</v>
      </c>
      <c r="T828" s="25" t="s">
        <v>3349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2307</v>
      </c>
      <c r="AI828" s="24" t="s">
        <v>2146</v>
      </c>
      <c r="AJ828" s="24" t="s">
        <v>3702</v>
      </c>
      <c r="AK828" s="24" t="s">
        <v>3703</v>
      </c>
    </row>
    <row r="829" spans="1:37" ht="17.25" customHeight="1" x14ac:dyDescent="0.3">
      <c r="A829" s="24" t="s">
        <v>3704</v>
      </c>
      <c r="B829" s="24" t="s">
        <v>2068</v>
      </c>
      <c r="C829" s="24" t="s">
        <v>3004</v>
      </c>
      <c r="D829" s="25" t="s">
        <v>3005</v>
      </c>
      <c r="E829" s="24" t="s">
        <v>2068</v>
      </c>
      <c r="F829" s="25" t="s">
        <v>3344</v>
      </c>
      <c r="G829" s="24" t="s">
        <v>3705</v>
      </c>
      <c r="H829" s="25" t="s">
        <v>3706</v>
      </c>
      <c r="I829" s="24" t="s">
        <v>3006</v>
      </c>
      <c r="J829" s="25" t="s">
        <v>3608</v>
      </c>
      <c r="K829" s="26"/>
      <c r="L829" s="27"/>
      <c r="M829" s="26"/>
      <c r="N829" s="27"/>
      <c r="O829" s="26"/>
      <c r="P829" s="27"/>
      <c r="Q829" s="26"/>
      <c r="R829" s="27"/>
      <c r="S829" s="24" t="s">
        <v>2408</v>
      </c>
      <c r="T829" s="25" t="s">
        <v>3349</v>
      </c>
      <c r="U829" s="26"/>
      <c r="V829" s="27"/>
      <c r="W829" s="26"/>
      <c r="X829" s="27"/>
      <c r="Y829" s="28"/>
      <c r="Z829" s="29" t="s">
        <v>3366</v>
      </c>
      <c r="AA829" s="28"/>
      <c r="AB829" s="28"/>
      <c r="AC829" s="28"/>
      <c r="AD829" s="28"/>
      <c r="AE829" s="28"/>
      <c r="AF829" s="28"/>
      <c r="AG829" s="28"/>
      <c r="AH829" s="24" t="s">
        <v>2307</v>
      </c>
      <c r="AI829" s="24" t="s">
        <v>2307</v>
      </c>
      <c r="AJ829" s="24" t="s">
        <v>3707</v>
      </c>
      <c r="AK829" s="24" t="s">
        <v>3704</v>
      </c>
    </row>
    <row r="830" spans="1:37" ht="17.25" customHeight="1" x14ac:dyDescent="0.3">
      <c r="A830" s="24" t="s">
        <v>3708</v>
      </c>
      <c r="B830" s="24" t="s">
        <v>2068</v>
      </c>
      <c r="C830" s="24" t="s">
        <v>3004</v>
      </c>
      <c r="D830" s="25" t="s">
        <v>3005</v>
      </c>
      <c r="E830" s="24" t="s">
        <v>2068</v>
      </c>
      <c r="F830" s="25" t="s">
        <v>3344</v>
      </c>
      <c r="G830" s="24" t="s">
        <v>3705</v>
      </c>
      <c r="H830" s="25" t="s">
        <v>3706</v>
      </c>
      <c r="I830" s="24" t="s">
        <v>3085</v>
      </c>
      <c r="J830" s="25" t="s">
        <v>3611</v>
      </c>
      <c r="K830" s="26"/>
      <c r="L830" s="27"/>
      <c r="M830" s="26"/>
      <c r="N830" s="27"/>
      <c r="O830" s="26"/>
      <c r="P830" s="27"/>
      <c r="Q830" s="26"/>
      <c r="R830" s="27"/>
      <c r="S830" s="24" t="s">
        <v>2408</v>
      </c>
      <c r="T830" s="25" t="s">
        <v>3349</v>
      </c>
      <c r="U830" s="26"/>
      <c r="V830" s="27"/>
      <c r="W830" s="26"/>
      <c r="X830" s="27"/>
      <c r="Y830" s="28"/>
      <c r="Z830" s="29" t="s">
        <v>3366</v>
      </c>
      <c r="AA830" s="28"/>
      <c r="AB830" s="28"/>
      <c r="AC830" s="28"/>
      <c r="AD830" s="28"/>
      <c r="AE830" s="28"/>
      <c r="AF830" s="28"/>
      <c r="AG830" s="28"/>
      <c r="AH830" s="24" t="s">
        <v>2307</v>
      </c>
      <c r="AI830" s="24" t="s">
        <v>2307</v>
      </c>
      <c r="AJ830" s="24" t="s">
        <v>3707</v>
      </c>
      <c r="AK830" s="24" t="s">
        <v>3708</v>
      </c>
    </row>
    <row r="831" spans="1:37" ht="17.25" customHeight="1" x14ac:dyDescent="0.3">
      <c r="A831" s="24" t="s">
        <v>3709</v>
      </c>
      <c r="B831" s="24" t="s">
        <v>2068</v>
      </c>
      <c r="C831" s="24" t="s">
        <v>3004</v>
      </c>
      <c r="D831" s="25" t="s">
        <v>3005</v>
      </c>
      <c r="E831" s="24" t="s">
        <v>2068</v>
      </c>
      <c r="F831" s="25" t="s">
        <v>3344</v>
      </c>
      <c r="G831" s="24" t="s">
        <v>3710</v>
      </c>
      <c r="H831" s="25" t="s">
        <v>3711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2408</v>
      </c>
      <c r="T831" s="25" t="s">
        <v>3349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2307</v>
      </c>
      <c r="AI831" s="24" t="s">
        <v>2146</v>
      </c>
      <c r="AJ831" s="24" t="s">
        <v>3712</v>
      </c>
      <c r="AK831" s="24" t="s">
        <v>3709</v>
      </c>
    </row>
    <row r="832" spans="1:37" ht="17.25" customHeight="1" x14ac:dyDescent="0.3">
      <c r="A832" s="24" t="s">
        <v>3713</v>
      </c>
      <c r="B832" s="24" t="s">
        <v>2068</v>
      </c>
      <c r="C832" s="24" t="s">
        <v>3004</v>
      </c>
      <c r="D832" s="25" t="s">
        <v>3005</v>
      </c>
      <c r="E832" s="24" t="s">
        <v>2068</v>
      </c>
      <c r="F832" s="25" t="s">
        <v>3344</v>
      </c>
      <c r="G832" s="24" t="s">
        <v>3714</v>
      </c>
      <c r="H832" s="25" t="s">
        <v>3715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2408</v>
      </c>
      <c r="T832" s="25" t="s">
        <v>3349</v>
      </c>
      <c r="U832" s="26"/>
      <c r="V832" s="27"/>
      <c r="W832" s="26"/>
      <c r="X832" s="27"/>
      <c r="Y832" s="28"/>
      <c r="Z832" s="29" t="s">
        <v>3366</v>
      </c>
      <c r="AA832" s="28"/>
      <c r="AB832" s="28"/>
      <c r="AC832" s="28"/>
      <c r="AD832" s="28"/>
      <c r="AE832" s="28"/>
      <c r="AF832" s="28"/>
      <c r="AG832" s="28"/>
      <c r="AH832" s="24" t="s">
        <v>2307</v>
      </c>
      <c r="AI832" s="24" t="s">
        <v>2307</v>
      </c>
      <c r="AJ832" s="24" t="s">
        <v>3716</v>
      </c>
      <c r="AK832" s="24" t="s">
        <v>3713</v>
      </c>
    </row>
    <row r="833" spans="1:37" ht="17.25" customHeight="1" x14ac:dyDescent="0.3">
      <c r="A833" s="24" t="s">
        <v>3717</v>
      </c>
      <c r="B833" s="24" t="s">
        <v>2068</v>
      </c>
      <c r="C833" s="24" t="s">
        <v>3004</v>
      </c>
      <c r="D833" s="25" t="s">
        <v>3005</v>
      </c>
      <c r="E833" s="24" t="s">
        <v>2068</v>
      </c>
      <c r="F833" s="25" t="s">
        <v>3344</v>
      </c>
      <c r="G833" s="24" t="s">
        <v>3718</v>
      </c>
      <c r="H833" s="25" t="s">
        <v>3719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2408</v>
      </c>
      <c r="T833" s="25" t="s">
        <v>3349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2307</v>
      </c>
      <c r="AI833" s="24" t="s">
        <v>2146</v>
      </c>
      <c r="AJ833" s="24" t="s">
        <v>3720</v>
      </c>
      <c r="AK833" s="24" t="s">
        <v>3717</v>
      </c>
    </row>
    <row r="834" spans="1:37" ht="17.25" customHeight="1" x14ac:dyDescent="0.3">
      <c r="A834" s="24" t="s">
        <v>3721</v>
      </c>
      <c r="B834" s="24" t="s">
        <v>2068</v>
      </c>
      <c r="C834" s="24" t="s">
        <v>3004</v>
      </c>
      <c r="D834" s="25" t="s">
        <v>3005</v>
      </c>
      <c r="E834" s="24" t="s">
        <v>2068</v>
      </c>
      <c r="F834" s="25" t="s">
        <v>3344</v>
      </c>
      <c r="G834" s="24" t="s">
        <v>3722</v>
      </c>
      <c r="H834" s="25" t="s">
        <v>3723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2408</v>
      </c>
      <c r="T834" s="25" t="s">
        <v>3349</v>
      </c>
      <c r="U834" s="26"/>
      <c r="V834" s="27"/>
      <c r="W834" s="26"/>
      <c r="X834" s="27"/>
      <c r="Y834" s="28"/>
      <c r="Z834" s="29" t="s">
        <v>3366</v>
      </c>
      <c r="AA834" s="28"/>
      <c r="AB834" s="28"/>
      <c r="AC834" s="28"/>
      <c r="AD834" s="28"/>
      <c r="AE834" s="28"/>
      <c r="AF834" s="28"/>
      <c r="AG834" s="28"/>
      <c r="AH834" s="24" t="s">
        <v>2307</v>
      </c>
      <c r="AI834" s="24" t="s">
        <v>2307</v>
      </c>
      <c r="AJ834" s="24" t="s">
        <v>3724</v>
      </c>
      <c r="AK834" s="24" t="s">
        <v>3721</v>
      </c>
    </row>
    <row r="835" spans="1:37" ht="17.25" customHeight="1" x14ac:dyDescent="0.3">
      <c r="A835" s="24" t="s">
        <v>3725</v>
      </c>
      <c r="B835" s="24" t="s">
        <v>2068</v>
      </c>
      <c r="C835" s="24" t="s">
        <v>3004</v>
      </c>
      <c r="D835" s="25" t="s">
        <v>3005</v>
      </c>
      <c r="E835" s="24" t="s">
        <v>2068</v>
      </c>
      <c r="F835" s="25" t="s">
        <v>3344</v>
      </c>
      <c r="G835" s="24" t="s">
        <v>3726</v>
      </c>
      <c r="H835" s="25" t="s">
        <v>3727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2408</v>
      </c>
      <c r="T835" s="25" t="s">
        <v>3349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2307</v>
      </c>
      <c r="AI835" s="24" t="s">
        <v>2146</v>
      </c>
      <c r="AJ835" s="24" t="s">
        <v>3728</v>
      </c>
      <c r="AK835" s="24" t="s">
        <v>3725</v>
      </c>
    </row>
    <row r="836" spans="1:37" ht="17.25" customHeight="1" x14ac:dyDescent="0.3">
      <c r="A836" s="24" t="s">
        <v>3729</v>
      </c>
      <c r="B836" s="24" t="s">
        <v>2068</v>
      </c>
      <c r="C836" s="24" t="s">
        <v>3004</v>
      </c>
      <c r="D836" s="25" t="s">
        <v>3005</v>
      </c>
      <c r="E836" s="24" t="s">
        <v>2068</v>
      </c>
      <c r="F836" s="25" t="s">
        <v>3344</v>
      </c>
      <c r="G836" s="24" t="s">
        <v>3730</v>
      </c>
      <c r="H836" s="25" t="s">
        <v>3731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2408</v>
      </c>
      <c r="T836" s="25" t="s">
        <v>3349</v>
      </c>
      <c r="U836" s="26"/>
      <c r="V836" s="27"/>
      <c r="W836" s="26"/>
      <c r="X836" s="27"/>
      <c r="Y836" s="28"/>
      <c r="Z836" s="29" t="s">
        <v>3366</v>
      </c>
      <c r="AA836" s="28"/>
      <c r="AB836" s="28"/>
      <c r="AC836" s="28"/>
      <c r="AD836" s="28"/>
      <c r="AE836" s="28"/>
      <c r="AF836" s="28"/>
      <c r="AG836" s="28"/>
      <c r="AH836" s="24" t="s">
        <v>2307</v>
      </c>
      <c r="AI836" s="24" t="s">
        <v>2307</v>
      </c>
      <c r="AJ836" s="24" t="s">
        <v>3732</v>
      </c>
      <c r="AK836" s="24" t="s">
        <v>3729</v>
      </c>
    </row>
    <row r="837" spans="1:37" ht="17.25" customHeight="1" x14ac:dyDescent="0.3">
      <c r="A837" s="24" t="s">
        <v>3733</v>
      </c>
      <c r="B837" s="24" t="s">
        <v>2068</v>
      </c>
      <c r="C837" s="24" t="s">
        <v>3004</v>
      </c>
      <c r="D837" s="25" t="s">
        <v>3005</v>
      </c>
      <c r="E837" s="24" t="s">
        <v>2068</v>
      </c>
      <c r="F837" s="25" t="s">
        <v>3344</v>
      </c>
      <c r="G837" s="24" t="s">
        <v>3734</v>
      </c>
      <c r="H837" s="25" t="s">
        <v>3735</v>
      </c>
      <c r="I837" s="24" t="s">
        <v>3736</v>
      </c>
      <c r="J837" s="25" t="s">
        <v>3737</v>
      </c>
      <c r="K837" s="26"/>
      <c r="L837" s="27"/>
      <c r="M837" s="26"/>
      <c r="N837" s="27"/>
      <c r="O837" s="26"/>
      <c r="P837" s="27"/>
      <c r="Q837" s="26"/>
      <c r="R837" s="27"/>
      <c r="S837" s="24" t="s">
        <v>2408</v>
      </c>
      <c r="T837" s="25" t="s">
        <v>3349</v>
      </c>
      <c r="U837" s="26"/>
      <c r="V837" s="27"/>
      <c r="W837" s="26"/>
      <c r="X837" s="27"/>
      <c r="Y837" s="28"/>
      <c r="Z837" s="29" t="s">
        <v>2205</v>
      </c>
      <c r="AA837" s="28"/>
      <c r="AB837" s="28"/>
      <c r="AC837" s="28"/>
      <c r="AD837" s="28"/>
      <c r="AE837" s="28"/>
      <c r="AF837" s="28"/>
      <c r="AG837" s="28"/>
      <c r="AH837" s="24" t="s">
        <v>2307</v>
      </c>
      <c r="AI837" s="24" t="s">
        <v>2307</v>
      </c>
      <c r="AJ837" s="24" t="s">
        <v>3738</v>
      </c>
      <c r="AK837" s="24" t="s">
        <v>3733</v>
      </c>
    </row>
    <row r="838" spans="1:37" ht="17.25" customHeight="1" x14ac:dyDescent="0.3">
      <c r="A838" s="24" t="s">
        <v>3739</v>
      </c>
      <c r="B838" s="24" t="s">
        <v>2068</v>
      </c>
      <c r="C838" s="24" t="s">
        <v>3004</v>
      </c>
      <c r="D838" s="25" t="s">
        <v>3005</v>
      </c>
      <c r="E838" s="24" t="s">
        <v>2068</v>
      </c>
      <c r="F838" s="25" t="s">
        <v>3344</v>
      </c>
      <c r="G838" s="24" t="s">
        <v>3734</v>
      </c>
      <c r="H838" s="25" t="s">
        <v>3735</v>
      </c>
      <c r="I838" s="24" t="s">
        <v>3740</v>
      </c>
      <c r="J838" s="25" t="s">
        <v>3741</v>
      </c>
      <c r="K838" s="26"/>
      <c r="L838" s="27"/>
      <c r="M838" s="26"/>
      <c r="N838" s="27"/>
      <c r="O838" s="26"/>
      <c r="P838" s="27"/>
      <c r="Q838" s="26"/>
      <c r="R838" s="27"/>
      <c r="S838" s="24" t="s">
        <v>2408</v>
      </c>
      <c r="T838" s="25" t="s">
        <v>3349</v>
      </c>
      <c r="U838" s="26"/>
      <c r="V838" s="27"/>
      <c r="W838" s="26"/>
      <c r="X838" s="27"/>
      <c r="Y838" s="28"/>
      <c r="Z838" s="29" t="s">
        <v>2205</v>
      </c>
      <c r="AA838" s="28"/>
      <c r="AB838" s="28"/>
      <c r="AC838" s="28"/>
      <c r="AD838" s="28"/>
      <c r="AE838" s="28"/>
      <c r="AF838" s="28"/>
      <c r="AG838" s="28"/>
      <c r="AH838" s="24" t="s">
        <v>2307</v>
      </c>
      <c r="AI838" s="24" t="s">
        <v>2307</v>
      </c>
      <c r="AJ838" s="24" t="s">
        <v>3738</v>
      </c>
      <c r="AK838" s="24" t="s">
        <v>3739</v>
      </c>
    </row>
    <row r="839" spans="1:37" ht="17.25" customHeight="1" x14ac:dyDescent="0.3">
      <c r="A839" s="24" t="s">
        <v>3742</v>
      </c>
      <c r="B839" s="24" t="s">
        <v>2068</v>
      </c>
      <c r="C839" s="24" t="s">
        <v>3004</v>
      </c>
      <c r="D839" s="25" t="s">
        <v>3005</v>
      </c>
      <c r="E839" s="24" t="s">
        <v>2068</v>
      </c>
      <c r="F839" s="25" t="s">
        <v>3344</v>
      </c>
      <c r="G839" s="24" t="s">
        <v>3743</v>
      </c>
      <c r="H839" s="25" t="s">
        <v>3744</v>
      </c>
      <c r="I839" s="24" t="s">
        <v>3745</v>
      </c>
      <c r="J839" s="25" t="s">
        <v>3746</v>
      </c>
      <c r="K839" s="26"/>
      <c r="L839" s="27"/>
      <c r="M839" s="26"/>
      <c r="N839" s="27"/>
      <c r="O839" s="26"/>
      <c r="P839" s="27"/>
      <c r="Q839" s="26"/>
      <c r="R839" s="27"/>
      <c r="S839" s="24" t="s">
        <v>2408</v>
      </c>
      <c r="T839" s="25" t="s">
        <v>3349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2307</v>
      </c>
      <c r="AI839" s="24" t="s">
        <v>2146</v>
      </c>
      <c r="AJ839" s="24" t="s">
        <v>3747</v>
      </c>
      <c r="AK839" s="24" t="s">
        <v>3742</v>
      </c>
    </row>
    <row r="840" spans="1:37" ht="17.25" customHeight="1" x14ac:dyDescent="0.3">
      <c r="A840" s="24" t="s">
        <v>3748</v>
      </c>
      <c r="B840" s="24" t="s">
        <v>2068</v>
      </c>
      <c r="C840" s="24" t="s">
        <v>3004</v>
      </c>
      <c r="D840" s="25" t="s">
        <v>3005</v>
      </c>
      <c r="E840" s="24" t="s">
        <v>2068</v>
      </c>
      <c r="F840" s="25" t="s">
        <v>3344</v>
      </c>
      <c r="G840" s="24" t="s">
        <v>3743</v>
      </c>
      <c r="H840" s="25" t="s">
        <v>3744</v>
      </c>
      <c r="I840" s="24" t="s">
        <v>3749</v>
      </c>
      <c r="J840" s="25" t="s">
        <v>3750</v>
      </c>
      <c r="K840" s="26"/>
      <c r="L840" s="27"/>
      <c r="M840" s="26"/>
      <c r="N840" s="27"/>
      <c r="O840" s="26"/>
      <c r="P840" s="27"/>
      <c r="Q840" s="26"/>
      <c r="R840" s="27"/>
      <c r="S840" s="24" t="s">
        <v>2408</v>
      </c>
      <c r="T840" s="25" t="s">
        <v>3349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2307</v>
      </c>
      <c r="AI840" s="24" t="s">
        <v>2146</v>
      </c>
      <c r="AJ840" s="24" t="s">
        <v>3747</v>
      </c>
      <c r="AK840" s="24" t="s">
        <v>3748</v>
      </c>
    </row>
    <row r="841" spans="1:37" ht="17.25" customHeight="1" x14ac:dyDescent="0.3">
      <c r="A841" s="24" t="s">
        <v>3751</v>
      </c>
      <c r="B841" s="24" t="s">
        <v>2068</v>
      </c>
      <c r="C841" s="24" t="s">
        <v>3004</v>
      </c>
      <c r="D841" s="25" t="s">
        <v>3005</v>
      </c>
      <c r="E841" s="24" t="s">
        <v>2068</v>
      </c>
      <c r="F841" s="25" t="s">
        <v>3344</v>
      </c>
      <c r="G841" s="24" t="s">
        <v>3752</v>
      </c>
      <c r="H841" s="25" t="s">
        <v>3753</v>
      </c>
      <c r="I841" s="24" t="s">
        <v>3745</v>
      </c>
      <c r="J841" s="25" t="s">
        <v>3746</v>
      </c>
      <c r="K841" s="26"/>
      <c r="L841" s="27"/>
      <c r="M841" s="26"/>
      <c r="N841" s="27"/>
      <c r="O841" s="26"/>
      <c r="P841" s="27"/>
      <c r="Q841" s="26"/>
      <c r="R841" s="27"/>
      <c r="S841" s="24" t="s">
        <v>2408</v>
      </c>
      <c r="T841" s="25" t="s">
        <v>3349</v>
      </c>
      <c r="U841" s="26"/>
      <c r="V841" s="27"/>
      <c r="W841" s="26"/>
      <c r="X841" s="27"/>
      <c r="Y841" s="28"/>
      <c r="Z841" s="29" t="s">
        <v>3366</v>
      </c>
      <c r="AA841" s="28"/>
      <c r="AB841" s="28"/>
      <c r="AC841" s="28"/>
      <c r="AD841" s="28"/>
      <c r="AE841" s="28"/>
      <c r="AF841" s="28"/>
      <c r="AG841" s="28"/>
      <c r="AH841" s="24" t="s">
        <v>2307</v>
      </c>
      <c r="AI841" s="24" t="s">
        <v>2307</v>
      </c>
      <c r="AJ841" s="24" t="s">
        <v>3754</v>
      </c>
      <c r="AK841" s="24" t="s">
        <v>3751</v>
      </c>
    </row>
    <row r="842" spans="1:37" ht="17.25" customHeight="1" x14ac:dyDescent="0.3">
      <c r="A842" s="24" t="s">
        <v>3755</v>
      </c>
      <c r="B842" s="24" t="s">
        <v>2068</v>
      </c>
      <c r="C842" s="24" t="s">
        <v>3004</v>
      </c>
      <c r="D842" s="25" t="s">
        <v>3005</v>
      </c>
      <c r="E842" s="24" t="s">
        <v>2068</v>
      </c>
      <c r="F842" s="25" t="s">
        <v>3344</v>
      </c>
      <c r="G842" s="24" t="s">
        <v>3752</v>
      </c>
      <c r="H842" s="25" t="s">
        <v>3753</v>
      </c>
      <c r="I842" s="24" t="s">
        <v>3749</v>
      </c>
      <c r="J842" s="25" t="s">
        <v>3750</v>
      </c>
      <c r="K842" s="26"/>
      <c r="L842" s="27"/>
      <c r="M842" s="26"/>
      <c r="N842" s="27"/>
      <c r="O842" s="26"/>
      <c r="P842" s="27"/>
      <c r="Q842" s="26"/>
      <c r="R842" s="27"/>
      <c r="S842" s="24" t="s">
        <v>2408</v>
      </c>
      <c r="T842" s="25" t="s">
        <v>3349</v>
      </c>
      <c r="U842" s="26"/>
      <c r="V842" s="27"/>
      <c r="W842" s="26"/>
      <c r="X842" s="27"/>
      <c r="Y842" s="28"/>
      <c r="Z842" s="29" t="s">
        <v>3366</v>
      </c>
      <c r="AA842" s="28"/>
      <c r="AB842" s="28"/>
      <c r="AC842" s="28"/>
      <c r="AD842" s="28"/>
      <c r="AE842" s="28"/>
      <c r="AF842" s="28"/>
      <c r="AG842" s="28"/>
      <c r="AH842" s="24" t="s">
        <v>2307</v>
      </c>
      <c r="AI842" s="24" t="s">
        <v>2307</v>
      </c>
      <c r="AJ842" s="24" t="s">
        <v>3754</v>
      </c>
      <c r="AK842" s="24" t="s">
        <v>3755</v>
      </c>
    </row>
    <row r="843" spans="1:37" ht="17.25" customHeight="1" x14ac:dyDescent="0.3">
      <c r="A843" s="24" t="s">
        <v>3756</v>
      </c>
      <c r="B843" s="24" t="s">
        <v>2068</v>
      </c>
      <c r="C843" s="24" t="s">
        <v>3004</v>
      </c>
      <c r="D843" s="25" t="s">
        <v>3005</v>
      </c>
      <c r="E843" s="24" t="s">
        <v>2068</v>
      </c>
      <c r="F843" s="25" t="s">
        <v>3344</v>
      </c>
      <c r="G843" s="24" t="s">
        <v>3757</v>
      </c>
      <c r="H843" s="25" t="s">
        <v>3758</v>
      </c>
      <c r="I843" s="24" t="s">
        <v>3745</v>
      </c>
      <c r="J843" s="25" t="s">
        <v>3746</v>
      </c>
      <c r="K843" s="26"/>
      <c r="L843" s="27"/>
      <c r="M843" s="26"/>
      <c r="N843" s="27"/>
      <c r="O843" s="26"/>
      <c r="P843" s="27"/>
      <c r="Q843" s="26"/>
      <c r="R843" s="27"/>
      <c r="S843" s="24" t="s">
        <v>2408</v>
      </c>
      <c r="T843" s="25" t="s">
        <v>3349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2307</v>
      </c>
      <c r="AI843" s="24" t="s">
        <v>2146</v>
      </c>
      <c r="AJ843" s="24" t="s">
        <v>3759</v>
      </c>
      <c r="AK843" s="24" t="s">
        <v>3756</v>
      </c>
    </row>
    <row r="844" spans="1:37" ht="17.25" customHeight="1" x14ac:dyDescent="0.3">
      <c r="A844" s="24" t="s">
        <v>3760</v>
      </c>
      <c r="B844" s="24" t="s">
        <v>2068</v>
      </c>
      <c r="C844" s="24" t="s">
        <v>3004</v>
      </c>
      <c r="D844" s="25" t="s">
        <v>3005</v>
      </c>
      <c r="E844" s="24" t="s">
        <v>2068</v>
      </c>
      <c r="F844" s="25" t="s">
        <v>3344</v>
      </c>
      <c r="G844" s="24" t="s">
        <v>3757</v>
      </c>
      <c r="H844" s="25" t="s">
        <v>3758</v>
      </c>
      <c r="I844" s="24" t="s">
        <v>3749</v>
      </c>
      <c r="J844" s="25" t="s">
        <v>3750</v>
      </c>
      <c r="K844" s="26"/>
      <c r="L844" s="27"/>
      <c r="M844" s="26"/>
      <c r="N844" s="27"/>
      <c r="O844" s="26"/>
      <c r="P844" s="27"/>
      <c r="Q844" s="26"/>
      <c r="R844" s="27"/>
      <c r="S844" s="24" t="s">
        <v>2408</v>
      </c>
      <c r="T844" s="25" t="s">
        <v>3349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2307</v>
      </c>
      <c r="AI844" s="24" t="s">
        <v>2146</v>
      </c>
      <c r="AJ844" s="24" t="s">
        <v>3759</v>
      </c>
      <c r="AK844" s="24" t="s">
        <v>3760</v>
      </c>
    </row>
    <row r="845" spans="1:37" ht="17.25" customHeight="1" x14ac:dyDescent="0.3">
      <c r="A845" s="24" t="s">
        <v>3761</v>
      </c>
      <c r="B845" s="24" t="s">
        <v>2068</v>
      </c>
      <c r="C845" s="24" t="s">
        <v>3004</v>
      </c>
      <c r="D845" s="25" t="s">
        <v>3005</v>
      </c>
      <c r="E845" s="24" t="s">
        <v>2068</v>
      </c>
      <c r="F845" s="25" t="s">
        <v>3344</v>
      </c>
      <c r="G845" s="24" t="s">
        <v>3762</v>
      </c>
      <c r="H845" s="25" t="s">
        <v>3763</v>
      </c>
      <c r="I845" s="24" t="s">
        <v>3745</v>
      </c>
      <c r="J845" s="25" t="s">
        <v>3746</v>
      </c>
      <c r="K845" s="26"/>
      <c r="L845" s="27"/>
      <c r="M845" s="26"/>
      <c r="N845" s="27"/>
      <c r="O845" s="26"/>
      <c r="P845" s="27"/>
      <c r="Q845" s="26"/>
      <c r="R845" s="27"/>
      <c r="S845" s="24" t="s">
        <v>2408</v>
      </c>
      <c r="T845" s="25" t="s">
        <v>3349</v>
      </c>
      <c r="U845" s="26"/>
      <c r="V845" s="27"/>
      <c r="W845" s="26"/>
      <c r="X845" s="27"/>
      <c r="Y845" s="28"/>
      <c r="Z845" s="29" t="s">
        <v>3366</v>
      </c>
      <c r="AA845" s="28"/>
      <c r="AB845" s="28"/>
      <c r="AC845" s="28"/>
      <c r="AD845" s="28"/>
      <c r="AE845" s="28"/>
      <c r="AF845" s="28"/>
      <c r="AG845" s="28"/>
      <c r="AH845" s="24" t="s">
        <v>2307</v>
      </c>
      <c r="AI845" s="24" t="s">
        <v>2307</v>
      </c>
      <c r="AJ845" s="24" t="s">
        <v>3764</v>
      </c>
      <c r="AK845" s="24" t="s">
        <v>3761</v>
      </c>
    </row>
    <row r="846" spans="1:37" ht="17.25" customHeight="1" x14ac:dyDescent="0.3">
      <c r="A846" s="24" t="s">
        <v>3765</v>
      </c>
      <c r="B846" s="24" t="s">
        <v>2068</v>
      </c>
      <c r="C846" s="24" t="s">
        <v>3004</v>
      </c>
      <c r="D846" s="25" t="s">
        <v>3005</v>
      </c>
      <c r="E846" s="24" t="s">
        <v>2068</v>
      </c>
      <c r="F846" s="25" t="s">
        <v>3344</v>
      </c>
      <c r="G846" s="24" t="s">
        <v>3762</v>
      </c>
      <c r="H846" s="25" t="s">
        <v>3763</v>
      </c>
      <c r="I846" s="24" t="s">
        <v>3749</v>
      </c>
      <c r="J846" s="25" t="s">
        <v>3750</v>
      </c>
      <c r="K846" s="26"/>
      <c r="L846" s="27"/>
      <c r="M846" s="26"/>
      <c r="N846" s="27"/>
      <c r="O846" s="26"/>
      <c r="P846" s="27"/>
      <c r="Q846" s="26"/>
      <c r="R846" s="27"/>
      <c r="S846" s="24" t="s">
        <v>2408</v>
      </c>
      <c r="T846" s="25" t="s">
        <v>3349</v>
      </c>
      <c r="U846" s="26"/>
      <c r="V846" s="27"/>
      <c r="W846" s="26"/>
      <c r="X846" s="27"/>
      <c r="Y846" s="28"/>
      <c r="Z846" s="29" t="s">
        <v>3366</v>
      </c>
      <c r="AA846" s="28"/>
      <c r="AB846" s="28"/>
      <c r="AC846" s="28"/>
      <c r="AD846" s="28"/>
      <c r="AE846" s="28"/>
      <c r="AF846" s="28"/>
      <c r="AG846" s="28"/>
      <c r="AH846" s="24" t="s">
        <v>2307</v>
      </c>
      <c r="AI846" s="24" t="s">
        <v>2307</v>
      </c>
      <c r="AJ846" s="24" t="s">
        <v>3764</v>
      </c>
      <c r="AK846" s="24" t="s">
        <v>3765</v>
      </c>
    </row>
    <row r="847" spans="1:37" ht="17.25" customHeight="1" x14ac:dyDescent="0.3">
      <c r="A847" s="24" t="s">
        <v>3766</v>
      </c>
      <c r="B847" s="24" t="s">
        <v>2068</v>
      </c>
      <c r="C847" s="24" t="s">
        <v>3004</v>
      </c>
      <c r="D847" s="25" t="s">
        <v>3005</v>
      </c>
      <c r="E847" s="24" t="s">
        <v>2068</v>
      </c>
      <c r="F847" s="25" t="s">
        <v>3344</v>
      </c>
      <c r="G847" s="24" t="s">
        <v>3767</v>
      </c>
      <c r="H847" s="25" t="s">
        <v>3768</v>
      </c>
      <c r="I847" s="24" t="s">
        <v>3749</v>
      </c>
      <c r="J847" s="25" t="s">
        <v>3750</v>
      </c>
      <c r="K847" s="26"/>
      <c r="L847" s="27"/>
      <c r="M847" s="26"/>
      <c r="N847" s="27"/>
      <c r="O847" s="26"/>
      <c r="P847" s="27"/>
      <c r="Q847" s="26"/>
      <c r="R847" s="27"/>
      <c r="S847" s="24" t="s">
        <v>2408</v>
      </c>
      <c r="T847" s="25" t="s">
        <v>3349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2307</v>
      </c>
      <c r="AI847" s="24" t="s">
        <v>2146</v>
      </c>
      <c r="AJ847" s="24" t="s">
        <v>3769</v>
      </c>
      <c r="AK847" s="24" t="s">
        <v>3766</v>
      </c>
    </row>
    <row r="848" spans="1:37" ht="17.25" customHeight="1" x14ac:dyDescent="0.3">
      <c r="A848" s="24" t="s">
        <v>3770</v>
      </c>
      <c r="B848" s="24" t="s">
        <v>2068</v>
      </c>
      <c r="C848" s="24" t="s">
        <v>3004</v>
      </c>
      <c r="D848" s="25" t="s">
        <v>3005</v>
      </c>
      <c r="E848" s="24" t="s">
        <v>2068</v>
      </c>
      <c r="F848" s="25" t="s">
        <v>3344</v>
      </c>
      <c r="G848" s="24" t="s">
        <v>3771</v>
      </c>
      <c r="H848" s="25" t="s">
        <v>3772</v>
      </c>
      <c r="I848" s="24" t="s">
        <v>3749</v>
      </c>
      <c r="J848" s="25" t="s">
        <v>3750</v>
      </c>
      <c r="K848" s="26"/>
      <c r="L848" s="27"/>
      <c r="M848" s="26"/>
      <c r="N848" s="27"/>
      <c r="O848" s="26"/>
      <c r="P848" s="27"/>
      <c r="Q848" s="26"/>
      <c r="R848" s="27"/>
      <c r="S848" s="24" t="s">
        <v>2408</v>
      </c>
      <c r="T848" s="25" t="s">
        <v>3349</v>
      </c>
      <c r="U848" s="26"/>
      <c r="V848" s="27"/>
      <c r="W848" s="26"/>
      <c r="X848" s="27"/>
      <c r="Y848" s="28"/>
      <c r="Z848" s="29" t="s">
        <v>3366</v>
      </c>
      <c r="AA848" s="28"/>
      <c r="AB848" s="28"/>
      <c r="AC848" s="28"/>
      <c r="AD848" s="28"/>
      <c r="AE848" s="28"/>
      <c r="AF848" s="28"/>
      <c r="AG848" s="28"/>
      <c r="AH848" s="24" t="s">
        <v>2307</v>
      </c>
      <c r="AI848" s="24" t="s">
        <v>2307</v>
      </c>
      <c r="AJ848" s="24" t="s">
        <v>3773</v>
      </c>
      <c r="AK848" s="24" t="s">
        <v>3770</v>
      </c>
    </row>
    <row r="849" spans="1:37" ht="17.25" customHeight="1" x14ac:dyDescent="0.3">
      <c r="A849" s="24" t="s">
        <v>3774</v>
      </c>
      <c r="B849" s="24" t="s">
        <v>2068</v>
      </c>
      <c r="C849" s="24" t="s">
        <v>3004</v>
      </c>
      <c r="D849" s="25" t="s">
        <v>3005</v>
      </c>
      <c r="E849" s="24" t="s">
        <v>2068</v>
      </c>
      <c r="F849" s="25" t="s">
        <v>3344</v>
      </c>
      <c r="G849" s="24" t="s">
        <v>3775</v>
      </c>
      <c r="H849" s="25" t="s">
        <v>3776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2408</v>
      </c>
      <c r="T849" s="25" t="s">
        <v>3349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2307</v>
      </c>
      <c r="AI849" s="24" t="s">
        <v>2146</v>
      </c>
      <c r="AJ849" s="24" t="s">
        <v>3777</v>
      </c>
      <c r="AK849" s="24" t="s">
        <v>3774</v>
      </c>
    </row>
    <row r="850" spans="1:37" ht="17.25" customHeight="1" x14ac:dyDescent="0.3">
      <c r="A850" s="24" t="s">
        <v>3778</v>
      </c>
      <c r="B850" s="24" t="s">
        <v>2068</v>
      </c>
      <c r="C850" s="24" t="s">
        <v>3004</v>
      </c>
      <c r="D850" s="25" t="s">
        <v>3005</v>
      </c>
      <c r="E850" s="24" t="s">
        <v>2068</v>
      </c>
      <c r="F850" s="25" t="s">
        <v>3344</v>
      </c>
      <c r="G850" s="24" t="s">
        <v>3779</v>
      </c>
      <c r="H850" s="25" t="s">
        <v>3780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2408</v>
      </c>
      <c r="T850" s="25" t="s">
        <v>3349</v>
      </c>
      <c r="U850" s="26"/>
      <c r="V850" s="27"/>
      <c r="W850" s="26"/>
      <c r="X850" s="27"/>
      <c r="Y850" s="28"/>
      <c r="Z850" s="29" t="s">
        <v>3366</v>
      </c>
      <c r="AA850" s="28"/>
      <c r="AB850" s="28"/>
      <c r="AC850" s="28"/>
      <c r="AD850" s="28"/>
      <c r="AE850" s="28"/>
      <c r="AF850" s="28"/>
      <c r="AG850" s="28"/>
      <c r="AH850" s="24" t="s">
        <v>2307</v>
      </c>
      <c r="AI850" s="24" t="s">
        <v>2307</v>
      </c>
      <c r="AJ850" s="24" t="s">
        <v>3781</v>
      </c>
      <c r="AK850" s="24" t="s">
        <v>3778</v>
      </c>
    </row>
    <row r="851" spans="1:37" ht="17.25" customHeight="1" x14ac:dyDescent="0.3">
      <c r="A851" s="24" t="s">
        <v>3782</v>
      </c>
      <c r="B851" s="24" t="s">
        <v>2068</v>
      </c>
      <c r="C851" s="24" t="s">
        <v>3004</v>
      </c>
      <c r="D851" s="25" t="s">
        <v>3005</v>
      </c>
      <c r="E851" s="24" t="s">
        <v>2068</v>
      </c>
      <c r="F851" s="25" t="s">
        <v>3344</v>
      </c>
      <c r="G851" s="24" t="s">
        <v>3783</v>
      </c>
      <c r="H851" s="25" t="s">
        <v>3784</v>
      </c>
      <c r="I851" s="24" t="s">
        <v>3785</v>
      </c>
      <c r="J851" s="25" t="s">
        <v>3786</v>
      </c>
      <c r="K851" s="26"/>
      <c r="L851" s="27"/>
      <c r="M851" s="26"/>
      <c r="N851" s="27"/>
      <c r="O851" s="26"/>
      <c r="P851" s="27"/>
      <c r="Q851" s="26"/>
      <c r="R851" s="27"/>
      <c r="S851" s="24" t="s">
        <v>2356</v>
      </c>
      <c r="T851" s="25" t="s">
        <v>3787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3788</v>
      </c>
      <c r="AI851" s="24" t="s">
        <v>3788</v>
      </c>
      <c r="AJ851" s="24" t="s">
        <v>3789</v>
      </c>
      <c r="AK851" s="24" t="s">
        <v>3782</v>
      </c>
    </row>
    <row r="852" spans="1:37" ht="17.25" customHeight="1" x14ac:dyDescent="0.3">
      <c r="A852" s="24" t="s">
        <v>3790</v>
      </c>
      <c r="B852" s="24" t="s">
        <v>2068</v>
      </c>
      <c r="C852" s="24" t="s">
        <v>3004</v>
      </c>
      <c r="D852" s="25" t="s">
        <v>3005</v>
      </c>
      <c r="E852" s="24" t="s">
        <v>2068</v>
      </c>
      <c r="F852" s="25" t="s">
        <v>3344</v>
      </c>
      <c r="G852" s="24" t="s">
        <v>3791</v>
      </c>
      <c r="H852" s="25" t="s">
        <v>3792</v>
      </c>
      <c r="I852" s="24" t="s">
        <v>3347</v>
      </c>
      <c r="J852" s="25" t="s">
        <v>3348</v>
      </c>
      <c r="K852" s="26"/>
      <c r="L852" s="27"/>
      <c r="M852" s="26"/>
      <c r="N852" s="27"/>
      <c r="O852" s="26"/>
      <c r="P852" s="27"/>
      <c r="Q852" s="26"/>
      <c r="R852" s="27"/>
      <c r="S852" s="24" t="s">
        <v>2408</v>
      </c>
      <c r="T852" s="25" t="s">
        <v>3349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2307</v>
      </c>
      <c r="AI852" s="24" t="s">
        <v>2146</v>
      </c>
      <c r="AJ852" s="24" t="s">
        <v>3793</v>
      </c>
      <c r="AK852" s="24" t="s">
        <v>3790</v>
      </c>
    </row>
    <row r="853" spans="1:37" ht="17.25" customHeight="1" x14ac:dyDescent="0.3">
      <c r="A853" s="24" t="s">
        <v>3794</v>
      </c>
      <c r="B853" s="24" t="s">
        <v>2068</v>
      </c>
      <c r="C853" s="24" t="s">
        <v>3004</v>
      </c>
      <c r="D853" s="25" t="s">
        <v>3005</v>
      </c>
      <c r="E853" s="24" t="s">
        <v>2068</v>
      </c>
      <c r="F853" s="25" t="s">
        <v>3344</v>
      </c>
      <c r="G853" s="24" t="s">
        <v>3791</v>
      </c>
      <c r="H853" s="25" t="s">
        <v>3792</v>
      </c>
      <c r="I853" s="24" t="s">
        <v>3352</v>
      </c>
      <c r="J853" s="25" t="s">
        <v>3353</v>
      </c>
      <c r="K853" s="26"/>
      <c r="L853" s="27"/>
      <c r="M853" s="26"/>
      <c r="N853" s="27"/>
      <c r="O853" s="26"/>
      <c r="P853" s="27"/>
      <c r="Q853" s="26"/>
      <c r="R853" s="27"/>
      <c r="S853" s="24" t="s">
        <v>2408</v>
      </c>
      <c r="T853" s="25" t="s">
        <v>3349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2307</v>
      </c>
      <c r="AI853" s="24" t="s">
        <v>2146</v>
      </c>
      <c r="AJ853" s="24" t="s">
        <v>3793</v>
      </c>
      <c r="AK853" s="24" t="s">
        <v>3794</v>
      </c>
    </row>
    <row r="854" spans="1:37" ht="17.25" customHeight="1" x14ac:dyDescent="0.3">
      <c r="A854" s="24" t="s">
        <v>3795</v>
      </c>
      <c r="B854" s="24" t="s">
        <v>2068</v>
      </c>
      <c r="C854" s="24" t="s">
        <v>3004</v>
      </c>
      <c r="D854" s="25" t="s">
        <v>3005</v>
      </c>
      <c r="E854" s="24" t="s">
        <v>2068</v>
      </c>
      <c r="F854" s="25" t="s">
        <v>3344</v>
      </c>
      <c r="G854" s="24" t="s">
        <v>3791</v>
      </c>
      <c r="H854" s="25" t="s">
        <v>3792</v>
      </c>
      <c r="I854" s="24" t="s">
        <v>3355</v>
      </c>
      <c r="J854" s="25" t="s">
        <v>3356</v>
      </c>
      <c r="K854" s="26"/>
      <c r="L854" s="27"/>
      <c r="M854" s="26"/>
      <c r="N854" s="27"/>
      <c r="O854" s="26"/>
      <c r="P854" s="27"/>
      <c r="Q854" s="26"/>
      <c r="R854" s="27"/>
      <c r="S854" s="24" t="s">
        <v>2408</v>
      </c>
      <c r="T854" s="25" t="s">
        <v>3349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2307</v>
      </c>
      <c r="AI854" s="24" t="s">
        <v>2146</v>
      </c>
      <c r="AJ854" s="24" t="s">
        <v>3793</v>
      </c>
      <c r="AK854" s="24" t="s">
        <v>3795</v>
      </c>
    </row>
    <row r="855" spans="1:37" ht="17.25" customHeight="1" x14ac:dyDescent="0.3">
      <c r="A855" s="24" t="s">
        <v>2027</v>
      </c>
      <c r="B855" s="24" t="s">
        <v>2068</v>
      </c>
      <c r="C855" s="24" t="s">
        <v>3004</v>
      </c>
      <c r="D855" s="25" t="s">
        <v>3005</v>
      </c>
      <c r="E855" s="24" t="s">
        <v>2068</v>
      </c>
      <c r="F855" s="25" t="s">
        <v>3344</v>
      </c>
      <c r="G855" s="24" t="s">
        <v>3796</v>
      </c>
      <c r="H855" s="25" t="s">
        <v>3797</v>
      </c>
      <c r="I855" s="24" t="s">
        <v>3347</v>
      </c>
      <c r="J855" s="25" t="s">
        <v>3348</v>
      </c>
      <c r="K855" s="26"/>
      <c r="L855" s="27"/>
      <c r="M855" s="26"/>
      <c r="N855" s="27"/>
      <c r="O855" s="26"/>
      <c r="P855" s="27"/>
      <c r="Q855" s="26"/>
      <c r="R855" s="27"/>
      <c r="S855" s="24" t="s">
        <v>2408</v>
      </c>
      <c r="T855" s="25" t="s">
        <v>3349</v>
      </c>
      <c r="U855" s="26"/>
      <c r="V855" s="27"/>
      <c r="W855" s="26"/>
      <c r="X855" s="27"/>
      <c r="Y855" s="28"/>
      <c r="Z855" s="29" t="s">
        <v>3366</v>
      </c>
      <c r="AA855" s="28"/>
      <c r="AB855" s="28"/>
      <c r="AC855" s="28"/>
      <c r="AD855" s="28"/>
      <c r="AE855" s="28"/>
      <c r="AF855" s="28"/>
      <c r="AG855" s="28"/>
      <c r="AH855" s="24" t="s">
        <v>2307</v>
      </c>
      <c r="AI855" s="24" t="s">
        <v>2307</v>
      </c>
      <c r="AJ855" s="24" t="s">
        <v>3798</v>
      </c>
      <c r="AK855" s="24" t="s">
        <v>2027</v>
      </c>
    </row>
    <row r="856" spans="1:37" ht="17.25" customHeight="1" x14ac:dyDescent="0.3">
      <c r="A856" s="24" t="s">
        <v>2028</v>
      </c>
      <c r="B856" s="24" t="s">
        <v>2068</v>
      </c>
      <c r="C856" s="24" t="s">
        <v>3004</v>
      </c>
      <c r="D856" s="25" t="s">
        <v>3005</v>
      </c>
      <c r="E856" s="24" t="s">
        <v>2068</v>
      </c>
      <c r="F856" s="25" t="s">
        <v>3344</v>
      </c>
      <c r="G856" s="24" t="s">
        <v>3796</v>
      </c>
      <c r="H856" s="25" t="s">
        <v>3797</v>
      </c>
      <c r="I856" s="24" t="s">
        <v>3352</v>
      </c>
      <c r="J856" s="25" t="s">
        <v>3353</v>
      </c>
      <c r="K856" s="26"/>
      <c r="L856" s="27"/>
      <c r="M856" s="26"/>
      <c r="N856" s="27"/>
      <c r="O856" s="26"/>
      <c r="P856" s="27"/>
      <c r="Q856" s="26"/>
      <c r="R856" s="27"/>
      <c r="S856" s="24" t="s">
        <v>2408</v>
      </c>
      <c r="T856" s="25" t="s">
        <v>3349</v>
      </c>
      <c r="U856" s="26"/>
      <c r="V856" s="27"/>
      <c r="W856" s="26"/>
      <c r="X856" s="27"/>
      <c r="Y856" s="28"/>
      <c r="Z856" s="29" t="s">
        <v>3366</v>
      </c>
      <c r="AA856" s="28"/>
      <c r="AB856" s="28"/>
      <c r="AC856" s="28"/>
      <c r="AD856" s="28"/>
      <c r="AE856" s="28"/>
      <c r="AF856" s="28"/>
      <c r="AG856" s="28"/>
      <c r="AH856" s="24" t="s">
        <v>2307</v>
      </c>
      <c r="AI856" s="24" t="s">
        <v>2307</v>
      </c>
      <c r="AJ856" s="24" t="s">
        <v>3798</v>
      </c>
      <c r="AK856" s="24" t="s">
        <v>2028</v>
      </c>
    </row>
    <row r="857" spans="1:37" ht="17.25" customHeight="1" x14ac:dyDescent="0.3">
      <c r="A857" s="24" t="s">
        <v>2029</v>
      </c>
      <c r="B857" s="24" t="s">
        <v>2068</v>
      </c>
      <c r="C857" s="24" t="s">
        <v>3004</v>
      </c>
      <c r="D857" s="25" t="s">
        <v>3005</v>
      </c>
      <c r="E857" s="24" t="s">
        <v>2068</v>
      </c>
      <c r="F857" s="25" t="s">
        <v>3344</v>
      </c>
      <c r="G857" s="24" t="s">
        <v>3796</v>
      </c>
      <c r="H857" s="25" t="s">
        <v>3797</v>
      </c>
      <c r="I857" s="24" t="s">
        <v>3355</v>
      </c>
      <c r="J857" s="25" t="s">
        <v>3356</v>
      </c>
      <c r="K857" s="26"/>
      <c r="L857" s="27"/>
      <c r="M857" s="26"/>
      <c r="N857" s="27"/>
      <c r="O857" s="26"/>
      <c r="P857" s="27"/>
      <c r="Q857" s="26"/>
      <c r="R857" s="27"/>
      <c r="S857" s="24" t="s">
        <v>2408</v>
      </c>
      <c r="T857" s="25" t="s">
        <v>3349</v>
      </c>
      <c r="U857" s="26"/>
      <c r="V857" s="27"/>
      <c r="W857" s="26"/>
      <c r="X857" s="27"/>
      <c r="Y857" s="28"/>
      <c r="Z857" s="29" t="s">
        <v>3366</v>
      </c>
      <c r="AA857" s="28"/>
      <c r="AB857" s="28"/>
      <c r="AC857" s="28"/>
      <c r="AD857" s="28"/>
      <c r="AE857" s="28"/>
      <c r="AF857" s="28"/>
      <c r="AG857" s="28"/>
      <c r="AH857" s="24" t="s">
        <v>2307</v>
      </c>
      <c r="AI857" s="24" t="s">
        <v>2307</v>
      </c>
      <c r="AJ857" s="24" t="s">
        <v>3798</v>
      </c>
      <c r="AK857" s="24" t="s">
        <v>2029</v>
      </c>
    </row>
    <row r="858" spans="1:37" ht="17.25" customHeight="1" x14ac:dyDescent="0.3">
      <c r="A858" s="24" t="s">
        <v>3799</v>
      </c>
      <c r="B858" s="24" t="s">
        <v>2068</v>
      </c>
      <c r="C858" s="24" t="s">
        <v>3004</v>
      </c>
      <c r="D858" s="25" t="s">
        <v>3005</v>
      </c>
      <c r="E858" s="24" t="s">
        <v>2068</v>
      </c>
      <c r="F858" s="25" t="s">
        <v>3344</v>
      </c>
      <c r="G858" s="24" t="s">
        <v>3800</v>
      </c>
      <c r="H858" s="25" t="s">
        <v>3801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2408</v>
      </c>
      <c r="T858" s="25" t="s">
        <v>3349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3455</v>
      </c>
      <c r="AF858" s="28"/>
      <c r="AG858" s="28"/>
      <c r="AH858" s="24" t="s">
        <v>2307</v>
      </c>
      <c r="AI858" s="24" t="s">
        <v>2146</v>
      </c>
      <c r="AJ858" s="24" t="s">
        <v>3802</v>
      </c>
      <c r="AK858" s="24" t="s">
        <v>3799</v>
      </c>
    </row>
    <row r="859" spans="1:37" ht="17.25" customHeight="1" x14ac:dyDescent="0.3">
      <c r="A859" s="24" t="s">
        <v>2030</v>
      </c>
      <c r="B859" s="24" t="s">
        <v>2068</v>
      </c>
      <c r="C859" s="24" t="s">
        <v>3004</v>
      </c>
      <c r="D859" s="25" t="s">
        <v>3005</v>
      </c>
      <c r="E859" s="24" t="s">
        <v>2068</v>
      </c>
      <c r="F859" s="25" t="s">
        <v>3344</v>
      </c>
      <c r="G859" s="24" t="s">
        <v>3803</v>
      </c>
      <c r="H859" s="25" t="s">
        <v>3804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2408</v>
      </c>
      <c r="T859" s="25" t="s">
        <v>3349</v>
      </c>
      <c r="U859" s="26"/>
      <c r="V859" s="27"/>
      <c r="W859" s="26"/>
      <c r="X859" s="27"/>
      <c r="Y859" s="28"/>
      <c r="Z859" s="29" t="s">
        <v>3366</v>
      </c>
      <c r="AA859" s="28"/>
      <c r="AB859" s="28"/>
      <c r="AC859" s="28"/>
      <c r="AD859" s="28"/>
      <c r="AE859" s="29" t="s">
        <v>3805</v>
      </c>
      <c r="AF859" s="28"/>
      <c r="AG859" s="28"/>
      <c r="AH859" s="24" t="s">
        <v>2307</v>
      </c>
      <c r="AI859" s="24" t="s">
        <v>2307</v>
      </c>
      <c r="AJ859" s="24" t="s">
        <v>3806</v>
      </c>
      <c r="AK859" s="24" t="s">
        <v>2030</v>
      </c>
    </row>
    <row r="860" spans="1:37" ht="17.25" customHeight="1" x14ac:dyDescent="0.3">
      <c r="A860" s="24" t="s">
        <v>3807</v>
      </c>
      <c r="B860" s="24" t="s">
        <v>2068</v>
      </c>
      <c r="C860" s="24" t="s">
        <v>3004</v>
      </c>
      <c r="D860" s="25" t="s">
        <v>3005</v>
      </c>
      <c r="E860" s="24" t="s">
        <v>2068</v>
      </c>
      <c r="F860" s="25" t="s">
        <v>3344</v>
      </c>
      <c r="G860" s="24" t="s">
        <v>3808</v>
      </c>
      <c r="H860" s="25" t="s">
        <v>3809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2408</v>
      </c>
      <c r="T860" s="25" t="s">
        <v>3349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2307</v>
      </c>
      <c r="AI860" s="24" t="s">
        <v>2146</v>
      </c>
      <c r="AJ860" s="24" t="s">
        <v>3810</v>
      </c>
      <c r="AK860" s="24" t="s">
        <v>3807</v>
      </c>
    </row>
    <row r="861" spans="1:37" ht="17.25" customHeight="1" x14ac:dyDescent="0.3">
      <c r="A861" s="24" t="s">
        <v>2031</v>
      </c>
      <c r="B861" s="24" t="s">
        <v>2068</v>
      </c>
      <c r="C861" s="24" t="s">
        <v>3004</v>
      </c>
      <c r="D861" s="25" t="s">
        <v>3005</v>
      </c>
      <c r="E861" s="24" t="s">
        <v>2068</v>
      </c>
      <c r="F861" s="25" t="s">
        <v>3344</v>
      </c>
      <c r="G861" s="24" t="s">
        <v>3811</v>
      </c>
      <c r="H861" s="25" t="s">
        <v>3812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2408</v>
      </c>
      <c r="T861" s="25" t="s">
        <v>3349</v>
      </c>
      <c r="U861" s="26"/>
      <c r="V861" s="27"/>
      <c r="W861" s="26"/>
      <c r="X861" s="27"/>
      <c r="Y861" s="28"/>
      <c r="Z861" s="29" t="s">
        <v>3366</v>
      </c>
      <c r="AA861" s="28"/>
      <c r="AB861" s="28"/>
      <c r="AC861" s="28"/>
      <c r="AD861" s="28"/>
      <c r="AE861" s="28"/>
      <c r="AF861" s="28"/>
      <c r="AG861" s="28"/>
      <c r="AH861" s="24" t="s">
        <v>2307</v>
      </c>
      <c r="AI861" s="24" t="s">
        <v>2307</v>
      </c>
      <c r="AJ861" s="24" t="s">
        <v>3813</v>
      </c>
      <c r="AK861" s="24" t="s">
        <v>2031</v>
      </c>
    </row>
    <row r="862" spans="1:37" ht="17.25" customHeight="1" x14ac:dyDescent="0.3">
      <c r="A862" s="24" t="s">
        <v>3814</v>
      </c>
      <c r="B862" s="24" t="s">
        <v>2068</v>
      </c>
      <c r="C862" s="24" t="s">
        <v>3004</v>
      </c>
      <c r="D862" s="25" t="s">
        <v>3005</v>
      </c>
      <c r="E862" s="24" t="s">
        <v>2068</v>
      </c>
      <c r="F862" s="25" t="s">
        <v>3344</v>
      </c>
      <c r="G862" s="24" t="s">
        <v>3815</v>
      </c>
      <c r="H862" s="25" t="s">
        <v>3816</v>
      </c>
      <c r="I862" s="24" t="s">
        <v>3347</v>
      </c>
      <c r="J862" s="25" t="s">
        <v>3348</v>
      </c>
      <c r="K862" s="26"/>
      <c r="L862" s="27"/>
      <c r="M862" s="26"/>
      <c r="N862" s="27"/>
      <c r="O862" s="26"/>
      <c r="P862" s="27"/>
      <c r="Q862" s="26"/>
      <c r="R862" s="27"/>
      <c r="S862" s="24" t="s">
        <v>2408</v>
      </c>
      <c r="T862" s="25" t="s">
        <v>3349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2307</v>
      </c>
      <c r="AI862" s="24" t="s">
        <v>2146</v>
      </c>
      <c r="AJ862" s="24" t="s">
        <v>3817</v>
      </c>
      <c r="AK862" s="24" t="s">
        <v>3814</v>
      </c>
    </row>
    <row r="863" spans="1:37" ht="17.25" customHeight="1" x14ac:dyDescent="0.3">
      <c r="A863" s="24" t="s">
        <v>3818</v>
      </c>
      <c r="B863" s="24" t="s">
        <v>2068</v>
      </c>
      <c r="C863" s="24" t="s">
        <v>3004</v>
      </c>
      <c r="D863" s="25" t="s">
        <v>3005</v>
      </c>
      <c r="E863" s="24" t="s">
        <v>2068</v>
      </c>
      <c r="F863" s="25" t="s">
        <v>3344</v>
      </c>
      <c r="G863" s="24" t="s">
        <v>3815</v>
      </c>
      <c r="H863" s="25" t="s">
        <v>3816</v>
      </c>
      <c r="I863" s="24" t="s">
        <v>3352</v>
      </c>
      <c r="J863" s="25" t="s">
        <v>3353</v>
      </c>
      <c r="K863" s="26"/>
      <c r="L863" s="27"/>
      <c r="M863" s="26"/>
      <c r="N863" s="27"/>
      <c r="O863" s="26"/>
      <c r="P863" s="27"/>
      <c r="Q863" s="26"/>
      <c r="R863" s="27"/>
      <c r="S863" s="24" t="s">
        <v>2408</v>
      </c>
      <c r="T863" s="25" t="s">
        <v>3349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2307</v>
      </c>
      <c r="AI863" s="24" t="s">
        <v>2146</v>
      </c>
      <c r="AJ863" s="24" t="s">
        <v>3817</v>
      </c>
      <c r="AK863" s="24" t="s">
        <v>3818</v>
      </c>
    </row>
    <row r="864" spans="1:37" ht="17.25" customHeight="1" x14ac:dyDescent="0.3">
      <c r="A864" s="24" t="s">
        <v>3819</v>
      </c>
      <c r="B864" s="24" t="s">
        <v>2068</v>
      </c>
      <c r="C864" s="24" t="s">
        <v>3004</v>
      </c>
      <c r="D864" s="25" t="s">
        <v>3005</v>
      </c>
      <c r="E864" s="24" t="s">
        <v>2068</v>
      </c>
      <c r="F864" s="25" t="s">
        <v>3344</v>
      </c>
      <c r="G864" s="24" t="s">
        <v>3815</v>
      </c>
      <c r="H864" s="25" t="s">
        <v>3816</v>
      </c>
      <c r="I864" s="24" t="s">
        <v>3355</v>
      </c>
      <c r="J864" s="25" t="s">
        <v>3356</v>
      </c>
      <c r="K864" s="26"/>
      <c r="L864" s="27"/>
      <c r="M864" s="26"/>
      <c r="N864" s="27"/>
      <c r="O864" s="26"/>
      <c r="P864" s="27"/>
      <c r="Q864" s="26"/>
      <c r="R864" s="27"/>
      <c r="S864" s="24" t="s">
        <v>2408</v>
      </c>
      <c r="T864" s="25" t="s">
        <v>3349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2307</v>
      </c>
      <c r="AI864" s="24" t="s">
        <v>2146</v>
      </c>
      <c r="AJ864" s="24" t="s">
        <v>3817</v>
      </c>
      <c r="AK864" s="24" t="s">
        <v>3819</v>
      </c>
    </row>
    <row r="865" spans="1:37" ht="17.25" customHeight="1" x14ac:dyDescent="0.3">
      <c r="A865" s="24" t="s">
        <v>2033</v>
      </c>
      <c r="B865" s="24" t="s">
        <v>2068</v>
      </c>
      <c r="C865" s="24" t="s">
        <v>3004</v>
      </c>
      <c r="D865" s="25" t="s">
        <v>3005</v>
      </c>
      <c r="E865" s="24" t="s">
        <v>2068</v>
      </c>
      <c r="F865" s="25" t="s">
        <v>3344</v>
      </c>
      <c r="G865" s="24" t="s">
        <v>3820</v>
      </c>
      <c r="H865" s="25" t="s">
        <v>3821</v>
      </c>
      <c r="I865" s="24" t="s">
        <v>3347</v>
      </c>
      <c r="J865" s="25" t="s">
        <v>3348</v>
      </c>
      <c r="K865" s="26"/>
      <c r="L865" s="27"/>
      <c r="M865" s="26"/>
      <c r="N865" s="27"/>
      <c r="O865" s="26"/>
      <c r="P865" s="27"/>
      <c r="Q865" s="26"/>
      <c r="R865" s="27"/>
      <c r="S865" s="24" t="s">
        <v>2408</v>
      </c>
      <c r="T865" s="25" t="s">
        <v>3349</v>
      </c>
      <c r="U865" s="26"/>
      <c r="V865" s="27"/>
      <c r="W865" s="26"/>
      <c r="X865" s="27"/>
      <c r="Y865" s="28"/>
      <c r="Z865" s="29" t="s">
        <v>3366</v>
      </c>
      <c r="AA865" s="28"/>
      <c r="AB865" s="28"/>
      <c r="AC865" s="28"/>
      <c r="AD865" s="28"/>
      <c r="AE865" s="28"/>
      <c r="AF865" s="28"/>
      <c r="AG865" s="28"/>
      <c r="AH865" s="24" t="s">
        <v>2307</v>
      </c>
      <c r="AI865" s="24" t="s">
        <v>2307</v>
      </c>
      <c r="AJ865" s="24" t="s">
        <v>3822</v>
      </c>
      <c r="AK865" s="24" t="s">
        <v>2033</v>
      </c>
    </row>
    <row r="866" spans="1:37" ht="17.25" customHeight="1" x14ac:dyDescent="0.3">
      <c r="A866" s="24" t="s">
        <v>3823</v>
      </c>
      <c r="B866" s="24" t="s">
        <v>2068</v>
      </c>
      <c r="C866" s="24" t="s">
        <v>3004</v>
      </c>
      <c r="D866" s="25" t="s">
        <v>3005</v>
      </c>
      <c r="E866" s="24" t="s">
        <v>2068</v>
      </c>
      <c r="F866" s="25" t="s">
        <v>3344</v>
      </c>
      <c r="G866" s="24" t="s">
        <v>3820</v>
      </c>
      <c r="H866" s="25" t="s">
        <v>3821</v>
      </c>
      <c r="I866" s="24" t="s">
        <v>3352</v>
      </c>
      <c r="J866" s="25" t="s">
        <v>3353</v>
      </c>
      <c r="K866" s="26"/>
      <c r="L866" s="27"/>
      <c r="M866" s="26"/>
      <c r="N866" s="27"/>
      <c r="O866" s="26"/>
      <c r="P866" s="27"/>
      <c r="Q866" s="26"/>
      <c r="R866" s="27"/>
      <c r="S866" s="24" t="s">
        <v>2408</v>
      </c>
      <c r="T866" s="25" t="s">
        <v>3349</v>
      </c>
      <c r="U866" s="26"/>
      <c r="V866" s="27"/>
      <c r="W866" s="26"/>
      <c r="X866" s="27"/>
      <c r="Y866" s="28"/>
      <c r="Z866" s="29" t="s">
        <v>3366</v>
      </c>
      <c r="AA866" s="28"/>
      <c r="AB866" s="28"/>
      <c r="AC866" s="28"/>
      <c r="AD866" s="28"/>
      <c r="AE866" s="28"/>
      <c r="AF866" s="28"/>
      <c r="AG866" s="28"/>
      <c r="AH866" s="24" t="s">
        <v>2307</v>
      </c>
      <c r="AI866" s="24" t="s">
        <v>2307</v>
      </c>
      <c r="AJ866" s="24" t="s">
        <v>3822</v>
      </c>
      <c r="AK866" s="24" t="s">
        <v>3823</v>
      </c>
    </row>
    <row r="867" spans="1:37" ht="17.25" customHeight="1" x14ac:dyDescent="0.3">
      <c r="A867" s="24" t="s">
        <v>3824</v>
      </c>
      <c r="B867" s="24" t="s">
        <v>2068</v>
      </c>
      <c r="C867" s="24" t="s">
        <v>3004</v>
      </c>
      <c r="D867" s="25" t="s">
        <v>3005</v>
      </c>
      <c r="E867" s="24" t="s">
        <v>2068</v>
      </c>
      <c r="F867" s="25" t="s">
        <v>3344</v>
      </c>
      <c r="G867" s="24" t="s">
        <v>3820</v>
      </c>
      <c r="H867" s="25" t="s">
        <v>3821</v>
      </c>
      <c r="I867" s="24" t="s">
        <v>3355</v>
      </c>
      <c r="J867" s="25" t="s">
        <v>3356</v>
      </c>
      <c r="K867" s="26"/>
      <c r="L867" s="27"/>
      <c r="M867" s="26"/>
      <c r="N867" s="27"/>
      <c r="O867" s="26"/>
      <c r="P867" s="27"/>
      <c r="Q867" s="26"/>
      <c r="R867" s="27"/>
      <c r="S867" s="24" t="s">
        <v>2408</v>
      </c>
      <c r="T867" s="25" t="s">
        <v>3349</v>
      </c>
      <c r="U867" s="26"/>
      <c r="V867" s="27"/>
      <c r="W867" s="26"/>
      <c r="X867" s="27"/>
      <c r="Y867" s="28"/>
      <c r="Z867" s="29" t="s">
        <v>3366</v>
      </c>
      <c r="AA867" s="28"/>
      <c r="AB867" s="28"/>
      <c r="AC867" s="28"/>
      <c r="AD867" s="28"/>
      <c r="AE867" s="28"/>
      <c r="AF867" s="28"/>
      <c r="AG867" s="28"/>
      <c r="AH867" s="24" t="s">
        <v>2307</v>
      </c>
      <c r="AI867" s="24" t="s">
        <v>2307</v>
      </c>
      <c r="AJ867" s="24" t="s">
        <v>3822</v>
      </c>
      <c r="AK867" s="24" t="s">
        <v>3824</v>
      </c>
    </row>
    <row r="868" spans="1:37" ht="17.25" customHeight="1" x14ac:dyDescent="0.3">
      <c r="A868" s="24" t="s">
        <v>3825</v>
      </c>
      <c r="B868" s="24" t="s">
        <v>2068</v>
      </c>
      <c r="C868" s="24" t="s">
        <v>3004</v>
      </c>
      <c r="D868" s="25" t="s">
        <v>3005</v>
      </c>
      <c r="E868" s="24" t="s">
        <v>2068</v>
      </c>
      <c r="F868" s="25" t="s">
        <v>3344</v>
      </c>
      <c r="G868" s="24" t="s">
        <v>3826</v>
      </c>
      <c r="H868" s="25" t="s">
        <v>3827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2408</v>
      </c>
      <c r="T868" s="25" t="s">
        <v>3349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2307</v>
      </c>
      <c r="AI868" s="24" t="s">
        <v>2146</v>
      </c>
      <c r="AJ868" s="24" t="s">
        <v>3828</v>
      </c>
      <c r="AK868" s="24" t="s">
        <v>3825</v>
      </c>
    </row>
    <row r="869" spans="1:37" ht="17.25" customHeight="1" x14ac:dyDescent="0.3">
      <c r="A869" s="24" t="s">
        <v>2034</v>
      </c>
      <c r="B869" s="24" t="s">
        <v>2068</v>
      </c>
      <c r="C869" s="24" t="s">
        <v>3004</v>
      </c>
      <c r="D869" s="25" t="s">
        <v>3005</v>
      </c>
      <c r="E869" s="24" t="s">
        <v>2068</v>
      </c>
      <c r="F869" s="25" t="s">
        <v>3344</v>
      </c>
      <c r="G869" s="24" t="s">
        <v>3829</v>
      </c>
      <c r="H869" s="25" t="s">
        <v>3830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2408</v>
      </c>
      <c r="T869" s="25" t="s">
        <v>3349</v>
      </c>
      <c r="U869" s="26"/>
      <c r="V869" s="27"/>
      <c r="W869" s="26"/>
      <c r="X869" s="27"/>
      <c r="Y869" s="28"/>
      <c r="Z869" s="29" t="s">
        <v>3366</v>
      </c>
      <c r="AA869" s="28"/>
      <c r="AB869" s="28"/>
      <c r="AC869" s="28"/>
      <c r="AD869" s="28"/>
      <c r="AE869" s="28"/>
      <c r="AF869" s="28"/>
      <c r="AG869" s="28"/>
      <c r="AH869" s="24" t="s">
        <v>2307</v>
      </c>
      <c r="AI869" s="24" t="s">
        <v>2307</v>
      </c>
      <c r="AJ869" s="24" t="s">
        <v>3831</v>
      </c>
      <c r="AK869" s="24" t="s">
        <v>2034</v>
      </c>
    </row>
    <row r="870" spans="1:37" ht="17.25" customHeight="1" x14ac:dyDescent="0.3">
      <c r="A870" s="24" t="s">
        <v>2035</v>
      </c>
      <c r="B870" s="24" t="s">
        <v>2068</v>
      </c>
      <c r="C870" s="24" t="s">
        <v>3004</v>
      </c>
      <c r="D870" s="25" t="s">
        <v>3005</v>
      </c>
      <c r="E870" s="24" t="s">
        <v>2068</v>
      </c>
      <c r="F870" s="25" t="s">
        <v>3344</v>
      </c>
      <c r="G870" s="24" t="s">
        <v>3832</v>
      </c>
      <c r="H870" s="25" t="s">
        <v>3833</v>
      </c>
      <c r="I870" s="24" t="s">
        <v>3834</v>
      </c>
      <c r="J870" s="25" t="s">
        <v>3835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2146</v>
      </c>
      <c r="AI870" s="24" t="s">
        <v>2146</v>
      </c>
      <c r="AJ870" s="24" t="s">
        <v>3836</v>
      </c>
      <c r="AK870" s="24" t="s">
        <v>2035</v>
      </c>
    </row>
    <row r="871" spans="1:37" ht="17.25" customHeight="1" x14ac:dyDescent="0.3">
      <c r="A871" s="24" t="s">
        <v>2036</v>
      </c>
      <c r="B871" s="24" t="s">
        <v>2068</v>
      </c>
      <c r="C871" s="24" t="s">
        <v>3004</v>
      </c>
      <c r="D871" s="25" t="s">
        <v>3005</v>
      </c>
      <c r="E871" s="24" t="s">
        <v>2068</v>
      </c>
      <c r="F871" s="25" t="s">
        <v>3344</v>
      </c>
      <c r="G871" s="24" t="s">
        <v>3832</v>
      </c>
      <c r="H871" s="25" t="s">
        <v>3833</v>
      </c>
      <c r="I871" s="24" t="s">
        <v>3837</v>
      </c>
      <c r="J871" s="25" t="s">
        <v>3838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2146</v>
      </c>
      <c r="AI871" s="24" t="s">
        <v>2146</v>
      </c>
      <c r="AJ871" s="24" t="s">
        <v>3836</v>
      </c>
      <c r="AK871" s="24" t="s">
        <v>2036</v>
      </c>
    </row>
    <row r="872" spans="1:37" ht="17.25" customHeight="1" x14ac:dyDescent="0.3">
      <c r="A872" s="24" t="s">
        <v>3839</v>
      </c>
      <c r="B872" s="24" t="s">
        <v>2068</v>
      </c>
      <c r="C872" s="24" t="s">
        <v>3004</v>
      </c>
      <c r="D872" s="25" t="s">
        <v>3005</v>
      </c>
      <c r="E872" s="24" t="s">
        <v>2068</v>
      </c>
      <c r="F872" s="25" t="s">
        <v>3344</v>
      </c>
      <c r="G872" s="24" t="s">
        <v>3840</v>
      </c>
      <c r="H872" s="25" t="s">
        <v>3841</v>
      </c>
      <c r="I872" s="24" t="s">
        <v>3842</v>
      </c>
      <c r="J872" s="25" t="s">
        <v>3843</v>
      </c>
      <c r="K872" s="26"/>
      <c r="L872" s="27"/>
      <c r="M872" s="26"/>
      <c r="N872" s="27"/>
      <c r="O872" s="26"/>
      <c r="P872" s="27"/>
      <c r="Q872" s="26"/>
      <c r="R872" s="27"/>
      <c r="S872" s="24" t="s">
        <v>2408</v>
      </c>
      <c r="T872" s="25" t="s">
        <v>3349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2307</v>
      </c>
      <c r="AI872" s="24" t="s">
        <v>2146</v>
      </c>
      <c r="AJ872" s="24" t="s">
        <v>3844</v>
      </c>
      <c r="AK872" s="24" t="s">
        <v>3839</v>
      </c>
    </row>
    <row r="873" spans="1:37" ht="17.25" customHeight="1" x14ac:dyDescent="0.3">
      <c r="A873" s="24" t="s">
        <v>3845</v>
      </c>
      <c r="B873" s="24" t="s">
        <v>2068</v>
      </c>
      <c r="C873" s="24" t="s">
        <v>3004</v>
      </c>
      <c r="D873" s="25" t="s">
        <v>3005</v>
      </c>
      <c r="E873" s="24" t="s">
        <v>2068</v>
      </c>
      <c r="F873" s="25" t="s">
        <v>3344</v>
      </c>
      <c r="G873" s="24" t="s">
        <v>3840</v>
      </c>
      <c r="H873" s="25" t="s">
        <v>3841</v>
      </c>
      <c r="I873" s="24" t="s">
        <v>3846</v>
      </c>
      <c r="J873" s="25" t="s">
        <v>3847</v>
      </c>
      <c r="K873" s="26"/>
      <c r="L873" s="27"/>
      <c r="M873" s="26"/>
      <c r="N873" s="27"/>
      <c r="O873" s="26"/>
      <c r="P873" s="27"/>
      <c r="Q873" s="26"/>
      <c r="R873" s="27"/>
      <c r="S873" s="24" t="s">
        <v>2408</v>
      </c>
      <c r="T873" s="25" t="s">
        <v>3349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2307</v>
      </c>
      <c r="AI873" s="24" t="s">
        <v>2146</v>
      </c>
      <c r="AJ873" s="24" t="s">
        <v>3844</v>
      </c>
      <c r="AK873" s="24" t="s">
        <v>3845</v>
      </c>
    </row>
    <row r="874" spans="1:37" ht="17.25" customHeight="1" x14ac:dyDescent="0.3">
      <c r="A874" s="24" t="s">
        <v>2037</v>
      </c>
      <c r="B874" s="24" t="s">
        <v>2068</v>
      </c>
      <c r="C874" s="24" t="s">
        <v>3004</v>
      </c>
      <c r="D874" s="25" t="s">
        <v>3005</v>
      </c>
      <c r="E874" s="24" t="s">
        <v>2068</v>
      </c>
      <c r="F874" s="25" t="s">
        <v>3344</v>
      </c>
      <c r="G874" s="24" t="s">
        <v>3848</v>
      </c>
      <c r="H874" s="25" t="s">
        <v>3849</v>
      </c>
      <c r="I874" s="24" t="s">
        <v>3842</v>
      </c>
      <c r="J874" s="25" t="s">
        <v>3843</v>
      </c>
      <c r="K874" s="26"/>
      <c r="L874" s="27"/>
      <c r="M874" s="26"/>
      <c r="N874" s="27"/>
      <c r="O874" s="26"/>
      <c r="P874" s="27"/>
      <c r="Q874" s="26"/>
      <c r="R874" s="27"/>
      <c r="S874" s="24" t="s">
        <v>2408</v>
      </c>
      <c r="T874" s="25" t="s">
        <v>3349</v>
      </c>
      <c r="U874" s="26"/>
      <c r="V874" s="27"/>
      <c r="W874" s="26"/>
      <c r="X874" s="27"/>
      <c r="Y874" s="28"/>
      <c r="Z874" s="29" t="s">
        <v>3366</v>
      </c>
      <c r="AA874" s="28"/>
      <c r="AB874" s="28"/>
      <c r="AC874" s="28"/>
      <c r="AD874" s="28"/>
      <c r="AE874" s="28"/>
      <c r="AF874" s="28"/>
      <c r="AG874" s="28"/>
      <c r="AH874" s="24" t="s">
        <v>2307</v>
      </c>
      <c r="AI874" s="24" t="s">
        <v>2307</v>
      </c>
      <c r="AJ874" s="24" t="s">
        <v>3850</v>
      </c>
      <c r="AK874" s="24" t="s">
        <v>2037</v>
      </c>
    </row>
    <row r="875" spans="1:37" ht="17.25" customHeight="1" x14ac:dyDescent="0.3">
      <c r="A875" s="24" t="s">
        <v>2038</v>
      </c>
      <c r="B875" s="24" t="s">
        <v>2068</v>
      </c>
      <c r="C875" s="24" t="s">
        <v>3004</v>
      </c>
      <c r="D875" s="25" t="s">
        <v>3005</v>
      </c>
      <c r="E875" s="24" t="s">
        <v>2068</v>
      </c>
      <c r="F875" s="25" t="s">
        <v>3344</v>
      </c>
      <c r="G875" s="24" t="s">
        <v>3848</v>
      </c>
      <c r="H875" s="25" t="s">
        <v>3849</v>
      </c>
      <c r="I875" s="24" t="s">
        <v>3846</v>
      </c>
      <c r="J875" s="25" t="s">
        <v>3847</v>
      </c>
      <c r="K875" s="26"/>
      <c r="L875" s="27"/>
      <c r="M875" s="26"/>
      <c r="N875" s="27"/>
      <c r="O875" s="26"/>
      <c r="P875" s="27"/>
      <c r="Q875" s="26"/>
      <c r="R875" s="27"/>
      <c r="S875" s="24" t="s">
        <v>2408</v>
      </c>
      <c r="T875" s="25" t="s">
        <v>3349</v>
      </c>
      <c r="U875" s="26"/>
      <c r="V875" s="27"/>
      <c r="W875" s="26"/>
      <c r="X875" s="27"/>
      <c r="Y875" s="28"/>
      <c r="Z875" s="29" t="s">
        <v>3366</v>
      </c>
      <c r="AA875" s="28"/>
      <c r="AB875" s="28"/>
      <c r="AC875" s="28"/>
      <c r="AD875" s="28"/>
      <c r="AE875" s="28"/>
      <c r="AF875" s="28"/>
      <c r="AG875" s="28"/>
      <c r="AH875" s="24" t="s">
        <v>2307</v>
      </c>
      <c r="AI875" s="24" t="s">
        <v>2307</v>
      </c>
      <c r="AJ875" s="24" t="s">
        <v>3850</v>
      </c>
      <c r="AK875" s="24" t="s">
        <v>2038</v>
      </c>
    </row>
    <row r="876" spans="1:37" ht="17.25" customHeight="1" x14ac:dyDescent="0.3">
      <c r="A876" s="24" t="s">
        <v>3851</v>
      </c>
      <c r="B876" s="24" t="s">
        <v>2068</v>
      </c>
      <c r="C876" s="24" t="s">
        <v>3004</v>
      </c>
      <c r="D876" s="25" t="s">
        <v>3005</v>
      </c>
      <c r="E876" s="24" t="s">
        <v>2068</v>
      </c>
      <c r="F876" s="25" t="s">
        <v>3344</v>
      </c>
      <c r="G876" s="24" t="s">
        <v>3852</v>
      </c>
      <c r="H876" s="25" t="s">
        <v>3853</v>
      </c>
      <c r="I876" s="24" t="s">
        <v>3749</v>
      </c>
      <c r="J876" s="25" t="s">
        <v>3750</v>
      </c>
      <c r="K876" s="26"/>
      <c r="L876" s="27"/>
      <c r="M876" s="26"/>
      <c r="N876" s="27"/>
      <c r="O876" s="26"/>
      <c r="P876" s="27"/>
      <c r="Q876" s="26"/>
      <c r="R876" s="27"/>
      <c r="S876" s="24" t="s">
        <v>2408</v>
      </c>
      <c r="T876" s="25" t="s">
        <v>3349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2307</v>
      </c>
      <c r="AI876" s="24" t="s">
        <v>2146</v>
      </c>
      <c r="AJ876" s="24" t="s">
        <v>3854</v>
      </c>
      <c r="AK876" s="24" t="s">
        <v>3851</v>
      </c>
    </row>
    <row r="877" spans="1:37" ht="17.25" customHeight="1" x14ac:dyDescent="0.3">
      <c r="A877" s="24" t="s">
        <v>3855</v>
      </c>
      <c r="B877" s="24" t="s">
        <v>2068</v>
      </c>
      <c r="C877" s="24" t="s">
        <v>3004</v>
      </c>
      <c r="D877" s="25" t="s">
        <v>3005</v>
      </c>
      <c r="E877" s="24" t="s">
        <v>2068</v>
      </c>
      <c r="F877" s="25" t="s">
        <v>3344</v>
      </c>
      <c r="G877" s="24" t="s">
        <v>3852</v>
      </c>
      <c r="H877" s="25" t="s">
        <v>3853</v>
      </c>
      <c r="I877" s="24" t="s">
        <v>3745</v>
      </c>
      <c r="J877" s="25" t="s">
        <v>3746</v>
      </c>
      <c r="K877" s="26"/>
      <c r="L877" s="27"/>
      <c r="M877" s="26"/>
      <c r="N877" s="27"/>
      <c r="O877" s="26"/>
      <c r="P877" s="27"/>
      <c r="Q877" s="26"/>
      <c r="R877" s="27"/>
      <c r="S877" s="24" t="s">
        <v>2408</v>
      </c>
      <c r="T877" s="25" t="s">
        <v>3349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2307</v>
      </c>
      <c r="AI877" s="24" t="s">
        <v>2146</v>
      </c>
      <c r="AJ877" s="24" t="s">
        <v>3854</v>
      </c>
      <c r="AK877" s="24" t="s">
        <v>3855</v>
      </c>
    </row>
    <row r="878" spans="1:37" ht="17.25" customHeight="1" x14ac:dyDescent="0.3">
      <c r="A878" s="24" t="s">
        <v>3856</v>
      </c>
      <c r="B878" s="24" t="s">
        <v>2068</v>
      </c>
      <c r="C878" s="24" t="s">
        <v>3004</v>
      </c>
      <c r="D878" s="25" t="s">
        <v>3005</v>
      </c>
      <c r="E878" s="24" t="s">
        <v>2068</v>
      </c>
      <c r="F878" s="25" t="s">
        <v>3344</v>
      </c>
      <c r="G878" s="24" t="s">
        <v>3857</v>
      </c>
      <c r="H878" s="25" t="s">
        <v>3858</v>
      </c>
      <c r="I878" s="24" t="s">
        <v>3749</v>
      </c>
      <c r="J878" s="25" t="s">
        <v>3750</v>
      </c>
      <c r="K878" s="26"/>
      <c r="L878" s="27"/>
      <c r="M878" s="26"/>
      <c r="N878" s="27"/>
      <c r="O878" s="26"/>
      <c r="P878" s="27"/>
      <c r="Q878" s="26"/>
      <c r="R878" s="27"/>
      <c r="S878" s="24" t="s">
        <v>2408</v>
      </c>
      <c r="T878" s="25" t="s">
        <v>3349</v>
      </c>
      <c r="U878" s="26"/>
      <c r="V878" s="27"/>
      <c r="W878" s="26"/>
      <c r="X878" s="27"/>
      <c r="Y878" s="28"/>
      <c r="Z878" s="29" t="s">
        <v>3366</v>
      </c>
      <c r="AA878" s="28"/>
      <c r="AB878" s="28"/>
      <c r="AC878" s="28"/>
      <c r="AD878" s="28"/>
      <c r="AE878" s="28"/>
      <c r="AF878" s="28"/>
      <c r="AG878" s="28"/>
      <c r="AH878" s="24" t="s">
        <v>2307</v>
      </c>
      <c r="AI878" s="24" t="s">
        <v>2307</v>
      </c>
      <c r="AJ878" s="24" t="s">
        <v>3859</v>
      </c>
      <c r="AK878" s="24" t="s">
        <v>3856</v>
      </c>
    </row>
    <row r="879" spans="1:37" ht="17.25" customHeight="1" x14ac:dyDescent="0.3">
      <c r="A879" s="24" t="s">
        <v>3860</v>
      </c>
      <c r="B879" s="24" t="s">
        <v>2068</v>
      </c>
      <c r="C879" s="24" t="s">
        <v>3004</v>
      </c>
      <c r="D879" s="25" t="s">
        <v>3005</v>
      </c>
      <c r="E879" s="24" t="s">
        <v>2068</v>
      </c>
      <c r="F879" s="25" t="s">
        <v>3344</v>
      </c>
      <c r="G879" s="24" t="s">
        <v>3857</v>
      </c>
      <c r="H879" s="25" t="s">
        <v>3858</v>
      </c>
      <c r="I879" s="24" t="s">
        <v>3745</v>
      </c>
      <c r="J879" s="25" t="s">
        <v>3746</v>
      </c>
      <c r="K879" s="26"/>
      <c r="L879" s="27"/>
      <c r="M879" s="26"/>
      <c r="N879" s="27"/>
      <c r="O879" s="26"/>
      <c r="P879" s="27"/>
      <c r="Q879" s="26"/>
      <c r="R879" s="27"/>
      <c r="S879" s="24" t="s">
        <v>2408</v>
      </c>
      <c r="T879" s="25" t="s">
        <v>3349</v>
      </c>
      <c r="U879" s="26"/>
      <c r="V879" s="27"/>
      <c r="W879" s="26"/>
      <c r="X879" s="27"/>
      <c r="Y879" s="28"/>
      <c r="Z879" s="29" t="s">
        <v>3366</v>
      </c>
      <c r="AA879" s="28"/>
      <c r="AB879" s="28"/>
      <c r="AC879" s="28"/>
      <c r="AD879" s="28"/>
      <c r="AE879" s="28"/>
      <c r="AF879" s="28"/>
      <c r="AG879" s="28"/>
      <c r="AH879" s="24" t="s">
        <v>2307</v>
      </c>
      <c r="AI879" s="24" t="s">
        <v>2307</v>
      </c>
      <c r="AJ879" s="24" t="s">
        <v>3859</v>
      </c>
      <c r="AK879" s="24" t="s">
        <v>3860</v>
      </c>
    </row>
    <row r="880" spans="1:37" ht="17.25" customHeight="1" x14ac:dyDescent="0.3">
      <c r="A880" s="24" t="s">
        <v>3861</v>
      </c>
      <c r="B880" s="24" t="s">
        <v>2068</v>
      </c>
      <c r="C880" s="24" t="s">
        <v>3004</v>
      </c>
      <c r="D880" s="25" t="s">
        <v>3005</v>
      </c>
      <c r="E880" s="24" t="s">
        <v>2068</v>
      </c>
      <c r="F880" s="25" t="s">
        <v>3344</v>
      </c>
      <c r="G880" s="24" t="s">
        <v>3862</v>
      </c>
      <c r="H880" s="25" t="s">
        <v>3863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2408</v>
      </c>
      <c r="T880" s="25" t="s">
        <v>3349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2307</v>
      </c>
      <c r="AI880" s="24" t="s">
        <v>2146</v>
      </c>
      <c r="AJ880" s="24" t="s">
        <v>3864</v>
      </c>
      <c r="AK880" s="24" t="s">
        <v>3861</v>
      </c>
    </row>
    <row r="881" spans="1:37" ht="17.25" customHeight="1" x14ac:dyDescent="0.3">
      <c r="A881" s="24" t="s">
        <v>3865</v>
      </c>
      <c r="B881" s="24" t="s">
        <v>2068</v>
      </c>
      <c r="C881" s="24" t="s">
        <v>3004</v>
      </c>
      <c r="D881" s="25" t="s">
        <v>3005</v>
      </c>
      <c r="E881" s="24" t="s">
        <v>2068</v>
      </c>
      <c r="F881" s="25" t="s">
        <v>3344</v>
      </c>
      <c r="G881" s="24" t="s">
        <v>3866</v>
      </c>
      <c r="H881" s="25" t="s">
        <v>3867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2408</v>
      </c>
      <c r="T881" s="25" t="s">
        <v>3349</v>
      </c>
      <c r="U881" s="26"/>
      <c r="V881" s="27"/>
      <c r="W881" s="26"/>
      <c r="X881" s="27"/>
      <c r="Y881" s="28"/>
      <c r="Z881" s="29" t="s">
        <v>3366</v>
      </c>
      <c r="AA881" s="28"/>
      <c r="AB881" s="28"/>
      <c r="AC881" s="28"/>
      <c r="AD881" s="28"/>
      <c r="AE881" s="28"/>
      <c r="AF881" s="28"/>
      <c r="AG881" s="28"/>
      <c r="AH881" s="24" t="s">
        <v>2307</v>
      </c>
      <c r="AI881" s="24" t="s">
        <v>2307</v>
      </c>
      <c r="AJ881" s="24" t="s">
        <v>3868</v>
      </c>
      <c r="AK881" s="24" t="s">
        <v>3865</v>
      </c>
    </row>
    <row r="882" spans="1:37" ht="17.25" customHeight="1" x14ac:dyDescent="0.3">
      <c r="A882" s="24" t="s">
        <v>3869</v>
      </c>
      <c r="B882" s="24" t="s">
        <v>2068</v>
      </c>
      <c r="C882" s="24" t="s">
        <v>3004</v>
      </c>
      <c r="D882" s="25" t="s">
        <v>3005</v>
      </c>
      <c r="E882" s="24" t="s">
        <v>3621</v>
      </c>
      <c r="F882" s="25" t="s">
        <v>3870</v>
      </c>
      <c r="G882" s="24" t="s">
        <v>2520</v>
      </c>
      <c r="H882" s="25" t="s">
        <v>2521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2522</v>
      </c>
      <c r="X882" s="25" t="s">
        <v>2523</v>
      </c>
      <c r="Y882" s="28"/>
      <c r="Z882" s="29" t="s">
        <v>2524</v>
      </c>
      <c r="AA882" s="28"/>
      <c r="AB882" s="28"/>
      <c r="AC882" s="28"/>
      <c r="AD882" s="28"/>
      <c r="AE882" s="28"/>
      <c r="AF882" s="28"/>
      <c r="AG882" s="28"/>
      <c r="AH882" s="24" t="s">
        <v>2146</v>
      </c>
      <c r="AI882" s="24" t="s">
        <v>2146</v>
      </c>
      <c r="AJ882" s="24" t="s">
        <v>3871</v>
      </c>
      <c r="AK882" s="24" t="s">
        <v>3869</v>
      </c>
    </row>
    <row r="883" spans="1:37" ht="17.25" customHeight="1" x14ac:dyDescent="0.3">
      <c r="A883" s="24" t="s">
        <v>3872</v>
      </c>
      <c r="B883" s="24" t="s">
        <v>2068</v>
      </c>
      <c r="C883" s="24" t="s">
        <v>3004</v>
      </c>
      <c r="D883" s="25" t="s">
        <v>3005</v>
      </c>
      <c r="E883" s="24" t="s">
        <v>3621</v>
      </c>
      <c r="F883" s="25" t="s">
        <v>3870</v>
      </c>
      <c r="G883" s="24" t="s">
        <v>2520</v>
      </c>
      <c r="H883" s="25" t="s">
        <v>2521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2527</v>
      </c>
      <c r="X883" s="25" t="s">
        <v>2528</v>
      </c>
      <c r="Y883" s="28"/>
      <c r="Z883" s="29" t="s">
        <v>2524</v>
      </c>
      <c r="AA883" s="28"/>
      <c r="AB883" s="28"/>
      <c r="AC883" s="28"/>
      <c r="AD883" s="28"/>
      <c r="AE883" s="28"/>
      <c r="AF883" s="28"/>
      <c r="AG883" s="28"/>
      <c r="AH883" s="24" t="s">
        <v>2146</v>
      </c>
      <c r="AI883" s="24" t="s">
        <v>2146</v>
      </c>
      <c r="AJ883" s="24" t="s">
        <v>3871</v>
      </c>
      <c r="AK883" s="24" t="s">
        <v>3872</v>
      </c>
    </row>
    <row r="884" spans="1:37" ht="17.25" customHeight="1" x14ac:dyDescent="0.3">
      <c r="A884" s="24" t="s">
        <v>3873</v>
      </c>
      <c r="B884" s="24" t="s">
        <v>2068</v>
      </c>
      <c r="C884" s="24" t="s">
        <v>3004</v>
      </c>
      <c r="D884" s="25" t="s">
        <v>3005</v>
      </c>
      <c r="E884" s="24" t="s">
        <v>3621</v>
      </c>
      <c r="F884" s="25" t="s">
        <v>3870</v>
      </c>
      <c r="G884" s="24" t="s">
        <v>3874</v>
      </c>
      <c r="H884" s="25" t="s">
        <v>3875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2502</v>
      </c>
      <c r="T884" s="25" t="s">
        <v>3156</v>
      </c>
      <c r="U884" s="26"/>
      <c r="V884" s="27"/>
      <c r="W884" s="26"/>
      <c r="X884" s="27"/>
      <c r="Y884" s="28"/>
      <c r="Z884" s="29" t="s">
        <v>3876</v>
      </c>
      <c r="AA884" s="28"/>
      <c r="AB884" s="28"/>
      <c r="AC884" s="28"/>
      <c r="AD884" s="28"/>
      <c r="AE884" s="28"/>
      <c r="AF884" s="28"/>
      <c r="AG884" s="28"/>
      <c r="AH884" s="24" t="s">
        <v>2207</v>
      </c>
      <c r="AI884" s="24" t="s">
        <v>2207</v>
      </c>
      <c r="AJ884" s="24" t="s">
        <v>3877</v>
      </c>
      <c r="AK884" s="24" t="s">
        <v>3873</v>
      </c>
    </row>
    <row r="885" spans="1:37" ht="17.25" customHeight="1" x14ac:dyDescent="0.3">
      <c r="A885" s="24" t="s">
        <v>891</v>
      </c>
      <c r="B885" s="24" t="s">
        <v>2068</v>
      </c>
      <c r="C885" s="24" t="s">
        <v>3004</v>
      </c>
      <c r="D885" s="25" t="s">
        <v>3005</v>
      </c>
      <c r="E885" s="24" t="s">
        <v>3621</v>
      </c>
      <c r="F885" s="25" t="s">
        <v>3870</v>
      </c>
      <c r="G885" s="24" t="s">
        <v>3878</v>
      </c>
      <c r="H885" s="25" t="s">
        <v>3879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2579</v>
      </c>
      <c r="T885" s="25" t="s">
        <v>3245</v>
      </c>
      <c r="U885" s="26"/>
      <c r="V885" s="27"/>
      <c r="W885" s="24" t="s">
        <v>2579</v>
      </c>
      <c r="X885" s="25" t="s">
        <v>2586</v>
      </c>
      <c r="Y885" s="28"/>
      <c r="Z885" s="29" t="s">
        <v>2144</v>
      </c>
      <c r="AA885" s="28"/>
      <c r="AB885" s="28"/>
      <c r="AC885" s="28"/>
      <c r="AD885" s="28"/>
      <c r="AE885" s="28"/>
      <c r="AF885" s="28"/>
      <c r="AG885" s="28"/>
      <c r="AH885" s="24" t="s">
        <v>2146</v>
      </c>
      <c r="AI885" s="24" t="s">
        <v>2146</v>
      </c>
      <c r="AJ885" s="24" t="s">
        <v>3880</v>
      </c>
      <c r="AK885" s="24" t="s">
        <v>891</v>
      </c>
    </row>
    <row r="886" spans="1:37" ht="17.25" customHeight="1" x14ac:dyDescent="0.3">
      <c r="A886" s="24" t="s">
        <v>3881</v>
      </c>
      <c r="B886" s="24" t="s">
        <v>2068</v>
      </c>
      <c r="C886" s="24" t="s">
        <v>3004</v>
      </c>
      <c r="D886" s="25" t="s">
        <v>3005</v>
      </c>
      <c r="E886" s="24" t="s">
        <v>3621</v>
      </c>
      <c r="F886" s="25" t="s">
        <v>3870</v>
      </c>
      <c r="G886" s="24" t="s">
        <v>3878</v>
      </c>
      <c r="H886" s="25" t="s">
        <v>3879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2579</v>
      </c>
      <c r="T886" s="25" t="s">
        <v>3245</v>
      </c>
      <c r="U886" s="26"/>
      <c r="V886" s="27"/>
      <c r="W886" s="24" t="s">
        <v>2130</v>
      </c>
      <c r="X886" s="25" t="s">
        <v>2589</v>
      </c>
      <c r="Y886" s="28"/>
      <c r="Z886" s="29" t="s">
        <v>2144</v>
      </c>
      <c r="AA886" s="28"/>
      <c r="AB886" s="28"/>
      <c r="AC886" s="28"/>
      <c r="AD886" s="28"/>
      <c r="AE886" s="28"/>
      <c r="AF886" s="28"/>
      <c r="AG886" s="28"/>
      <c r="AH886" s="24" t="s">
        <v>2146</v>
      </c>
      <c r="AI886" s="24" t="s">
        <v>2146</v>
      </c>
      <c r="AJ886" s="24" t="s">
        <v>3880</v>
      </c>
      <c r="AK886" s="24" t="s">
        <v>3881</v>
      </c>
    </row>
    <row r="887" spans="1:37" ht="17.25" customHeight="1" x14ac:dyDescent="0.3">
      <c r="A887" s="24" t="s">
        <v>3882</v>
      </c>
      <c r="B887" s="24" t="s">
        <v>2068</v>
      </c>
      <c r="C887" s="24" t="s">
        <v>3004</v>
      </c>
      <c r="D887" s="25" t="s">
        <v>3005</v>
      </c>
      <c r="E887" s="24" t="s">
        <v>3621</v>
      </c>
      <c r="F887" s="25" t="s">
        <v>3870</v>
      </c>
      <c r="G887" s="24" t="s">
        <v>3878</v>
      </c>
      <c r="H887" s="25" t="s">
        <v>3879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2579</v>
      </c>
      <c r="T887" s="25" t="s">
        <v>3245</v>
      </c>
      <c r="U887" s="26"/>
      <c r="V887" s="27"/>
      <c r="W887" s="24" t="s">
        <v>2502</v>
      </c>
      <c r="X887" s="25" t="s">
        <v>3883</v>
      </c>
      <c r="Y887" s="28"/>
      <c r="Z887" s="29" t="s">
        <v>2144</v>
      </c>
      <c r="AA887" s="28"/>
      <c r="AB887" s="28"/>
      <c r="AC887" s="28"/>
      <c r="AD887" s="28"/>
      <c r="AE887" s="28"/>
      <c r="AF887" s="28"/>
      <c r="AG887" s="28"/>
      <c r="AH887" s="24" t="s">
        <v>2146</v>
      </c>
      <c r="AI887" s="24" t="s">
        <v>2146</v>
      </c>
      <c r="AJ887" s="24" t="s">
        <v>3880</v>
      </c>
      <c r="AK887" s="24" t="s">
        <v>3882</v>
      </c>
    </row>
    <row r="888" spans="1:37" ht="17.25" customHeight="1" x14ac:dyDescent="0.3">
      <c r="A888" s="24" t="s">
        <v>3884</v>
      </c>
      <c r="B888" s="24" t="s">
        <v>2068</v>
      </c>
      <c r="C888" s="24" t="s">
        <v>3004</v>
      </c>
      <c r="D888" s="25" t="s">
        <v>3005</v>
      </c>
      <c r="E888" s="24" t="s">
        <v>3621</v>
      </c>
      <c r="F888" s="25" t="s">
        <v>3870</v>
      </c>
      <c r="G888" s="24" t="s">
        <v>3885</v>
      </c>
      <c r="H888" s="25" t="s">
        <v>127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2146</v>
      </c>
      <c r="AI888" s="24" t="s">
        <v>2146</v>
      </c>
      <c r="AJ888" s="24" t="s">
        <v>3886</v>
      </c>
      <c r="AK888" s="24" t="s">
        <v>3884</v>
      </c>
    </row>
    <row r="889" spans="1:37" ht="17.25" customHeight="1" x14ac:dyDescent="0.3">
      <c r="A889" s="24" t="s">
        <v>3887</v>
      </c>
      <c r="B889" s="24" t="s">
        <v>2068</v>
      </c>
      <c r="C889" s="24" t="s">
        <v>3004</v>
      </c>
      <c r="D889" s="25" t="s">
        <v>3005</v>
      </c>
      <c r="E889" s="24" t="s">
        <v>3621</v>
      </c>
      <c r="F889" s="25" t="s">
        <v>3870</v>
      </c>
      <c r="G889" s="24" t="s">
        <v>3888</v>
      </c>
      <c r="H889" s="25" t="s">
        <v>130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3889</v>
      </c>
      <c r="AA889" s="28"/>
      <c r="AB889" s="28"/>
      <c r="AC889" s="28"/>
      <c r="AD889" s="28"/>
      <c r="AE889" s="28"/>
      <c r="AF889" s="28"/>
      <c r="AG889" s="28"/>
      <c r="AH889" s="24" t="s">
        <v>2146</v>
      </c>
      <c r="AI889" s="24" t="s">
        <v>2146</v>
      </c>
      <c r="AJ889" s="24" t="s">
        <v>3890</v>
      </c>
      <c r="AK889" s="24" t="s">
        <v>3887</v>
      </c>
    </row>
    <row r="890" spans="1:37" ht="17.25" customHeight="1" x14ac:dyDescent="0.3">
      <c r="A890" s="24" t="s">
        <v>3891</v>
      </c>
      <c r="B890" s="24" t="s">
        <v>2068</v>
      </c>
      <c r="C890" s="24" t="s">
        <v>3004</v>
      </c>
      <c r="D890" s="25" t="s">
        <v>3005</v>
      </c>
      <c r="E890" s="24" t="s">
        <v>3621</v>
      </c>
      <c r="F890" s="25" t="s">
        <v>3870</v>
      </c>
      <c r="G890" s="24" t="s">
        <v>3892</v>
      </c>
      <c r="H890" s="25" t="s">
        <v>133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2146</v>
      </c>
      <c r="AI890" s="24" t="s">
        <v>2146</v>
      </c>
      <c r="AJ890" s="24" t="s">
        <v>3893</v>
      </c>
      <c r="AK890" s="24" t="s">
        <v>3891</v>
      </c>
    </row>
    <row r="891" spans="1:37" ht="17.25" customHeight="1" x14ac:dyDescent="0.3">
      <c r="A891" s="24" t="s">
        <v>3894</v>
      </c>
      <c r="B891" s="24" t="s">
        <v>2068</v>
      </c>
      <c r="C891" s="24" t="s">
        <v>3004</v>
      </c>
      <c r="D891" s="25" t="s">
        <v>3005</v>
      </c>
      <c r="E891" s="24" t="s">
        <v>3621</v>
      </c>
      <c r="F891" s="25" t="s">
        <v>3870</v>
      </c>
      <c r="G891" s="24" t="s">
        <v>3895</v>
      </c>
      <c r="H891" s="25" t="s">
        <v>135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2146</v>
      </c>
      <c r="AI891" s="24" t="s">
        <v>2146</v>
      </c>
      <c r="AJ891" s="24" t="s">
        <v>3896</v>
      </c>
      <c r="AK891" s="24" t="s">
        <v>3894</v>
      </c>
    </row>
    <row r="892" spans="1:37" ht="17.25" customHeight="1" x14ac:dyDescent="0.3">
      <c r="A892" s="24" t="s">
        <v>3897</v>
      </c>
      <c r="B892" s="24" t="s">
        <v>2068</v>
      </c>
      <c r="C892" s="24" t="s">
        <v>3004</v>
      </c>
      <c r="D892" s="25" t="s">
        <v>3005</v>
      </c>
      <c r="E892" s="24" t="s">
        <v>3621</v>
      </c>
      <c r="F892" s="25" t="s">
        <v>3870</v>
      </c>
      <c r="G892" s="24" t="s">
        <v>3895</v>
      </c>
      <c r="H892" s="25" t="s">
        <v>135</v>
      </c>
      <c r="I892" s="24" t="s">
        <v>3898</v>
      </c>
      <c r="J892" s="25" t="s">
        <v>3899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2146</v>
      </c>
      <c r="AI892" s="24" t="s">
        <v>2146</v>
      </c>
      <c r="AJ892" s="24" t="s">
        <v>3896</v>
      </c>
      <c r="AK892" s="24" t="s">
        <v>3897</v>
      </c>
    </row>
    <row r="893" spans="1:37" ht="17.25" customHeight="1" x14ac:dyDescent="0.3">
      <c r="A893" s="30" t="s">
        <v>885</v>
      </c>
      <c r="B893" s="24" t="s">
        <v>2068</v>
      </c>
      <c r="C893" s="24" t="s">
        <v>3004</v>
      </c>
      <c r="D893" s="25" t="s">
        <v>3005</v>
      </c>
      <c r="E893" s="24" t="s">
        <v>3621</v>
      </c>
      <c r="F893" s="25" t="s">
        <v>3870</v>
      </c>
      <c r="G893" s="24" t="s">
        <v>3900</v>
      </c>
      <c r="H893" s="25" t="s">
        <v>25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2146</v>
      </c>
      <c r="AI893" s="24" t="s">
        <v>2146</v>
      </c>
      <c r="AJ893" s="24" t="s">
        <v>3901</v>
      </c>
      <c r="AK893" s="24" t="s">
        <v>885</v>
      </c>
    </row>
    <row r="894" spans="1:37" ht="17.25" customHeight="1" x14ac:dyDescent="0.3">
      <c r="A894" s="24" t="s">
        <v>3902</v>
      </c>
      <c r="B894" s="24" t="s">
        <v>2068</v>
      </c>
      <c r="C894" s="24" t="s">
        <v>3004</v>
      </c>
      <c r="D894" s="25" t="s">
        <v>3005</v>
      </c>
      <c r="E894" s="24" t="s">
        <v>3621</v>
      </c>
      <c r="F894" s="25" t="s">
        <v>3870</v>
      </c>
      <c r="G894" s="24" t="s">
        <v>3900</v>
      </c>
      <c r="H894" s="25" t="s">
        <v>884</v>
      </c>
      <c r="I894" s="24" t="s">
        <v>3903</v>
      </c>
      <c r="J894" s="25" t="s">
        <v>116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2146</v>
      </c>
      <c r="AI894" s="24" t="s">
        <v>2146</v>
      </c>
      <c r="AJ894" s="24" t="s">
        <v>3901</v>
      </c>
      <c r="AK894" s="24" t="s">
        <v>3902</v>
      </c>
    </row>
    <row r="895" spans="1:37" ht="17.25" customHeight="1" x14ac:dyDescent="0.3">
      <c r="A895" s="30" t="s">
        <v>905</v>
      </c>
      <c r="B895" s="24" t="s">
        <v>2068</v>
      </c>
      <c r="C895" s="24" t="s">
        <v>3004</v>
      </c>
      <c r="D895" s="25" t="s">
        <v>3005</v>
      </c>
      <c r="E895" s="24" t="s">
        <v>3621</v>
      </c>
      <c r="F895" s="25" t="s">
        <v>3870</v>
      </c>
      <c r="G895" s="24" t="s">
        <v>3900</v>
      </c>
      <c r="H895" s="25" t="s">
        <v>884</v>
      </c>
      <c r="I895" s="24" t="s">
        <v>3904</v>
      </c>
      <c r="J895" s="25" t="s">
        <v>904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2146</v>
      </c>
      <c r="AI895" s="24" t="s">
        <v>2146</v>
      </c>
      <c r="AJ895" s="24" t="s">
        <v>3901</v>
      </c>
      <c r="AK895" s="24" t="s">
        <v>905</v>
      </c>
    </row>
    <row r="896" spans="1:37" ht="17.25" customHeight="1" x14ac:dyDescent="0.3">
      <c r="A896" s="24" t="s">
        <v>3905</v>
      </c>
      <c r="B896" s="24" t="s">
        <v>2068</v>
      </c>
      <c r="C896" s="24" t="s">
        <v>3004</v>
      </c>
      <c r="D896" s="25" t="s">
        <v>3005</v>
      </c>
      <c r="E896" s="24" t="s">
        <v>3621</v>
      </c>
      <c r="F896" s="25" t="s">
        <v>3870</v>
      </c>
      <c r="G896" s="24" t="s">
        <v>3900</v>
      </c>
      <c r="H896" s="25" t="s">
        <v>884</v>
      </c>
      <c r="I896" s="24" t="s">
        <v>3906</v>
      </c>
      <c r="J896" s="25" t="s">
        <v>122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2146</v>
      </c>
      <c r="AI896" s="24" t="s">
        <v>2146</v>
      </c>
      <c r="AJ896" s="24" t="s">
        <v>3901</v>
      </c>
      <c r="AK896" s="24" t="s">
        <v>3905</v>
      </c>
    </row>
    <row r="897" spans="1:37" ht="17.25" customHeight="1" x14ac:dyDescent="0.3">
      <c r="A897" s="24" t="s">
        <v>910</v>
      </c>
      <c r="B897" s="24" t="s">
        <v>2068</v>
      </c>
      <c r="C897" s="24" t="s">
        <v>3004</v>
      </c>
      <c r="D897" s="25" t="s">
        <v>3005</v>
      </c>
      <c r="E897" s="24" t="s">
        <v>3621</v>
      </c>
      <c r="F897" s="25" t="s">
        <v>3870</v>
      </c>
      <c r="G897" s="24" t="s">
        <v>3907</v>
      </c>
      <c r="H897" s="25" t="s">
        <v>142</v>
      </c>
      <c r="I897" s="24" t="s">
        <v>3908</v>
      </c>
      <c r="J897" s="25" t="s">
        <v>3909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3184</v>
      </c>
      <c r="X897" s="25" t="s">
        <v>3910</v>
      </c>
      <c r="Y897" s="28"/>
      <c r="Z897" s="29" t="s">
        <v>3132</v>
      </c>
      <c r="AA897" s="28"/>
      <c r="AB897" s="28"/>
      <c r="AC897" s="28"/>
      <c r="AD897" s="28"/>
      <c r="AE897" s="28"/>
      <c r="AF897" s="28"/>
      <c r="AG897" s="28"/>
      <c r="AH897" s="24" t="s">
        <v>2146</v>
      </c>
      <c r="AI897" s="24" t="s">
        <v>2146</v>
      </c>
      <c r="AJ897" s="24" t="s">
        <v>3911</v>
      </c>
      <c r="AK897" s="24" t="s">
        <v>910</v>
      </c>
    </row>
    <row r="898" spans="1:37" ht="17.25" customHeight="1" x14ac:dyDescent="0.3">
      <c r="A898" s="24" t="s">
        <v>3912</v>
      </c>
      <c r="B898" s="24" t="s">
        <v>2068</v>
      </c>
      <c r="C898" s="24" t="s">
        <v>3004</v>
      </c>
      <c r="D898" s="25" t="s">
        <v>3005</v>
      </c>
      <c r="E898" s="24" t="s">
        <v>3621</v>
      </c>
      <c r="F898" s="25" t="s">
        <v>3870</v>
      </c>
      <c r="G898" s="24" t="s">
        <v>3907</v>
      </c>
      <c r="H898" s="25" t="s">
        <v>142</v>
      </c>
      <c r="I898" s="24" t="s">
        <v>3908</v>
      </c>
      <c r="J898" s="25" t="s">
        <v>3909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3099</v>
      </c>
      <c r="X898" s="25" t="s">
        <v>3913</v>
      </c>
      <c r="Y898" s="28"/>
      <c r="Z898" s="29" t="s">
        <v>3132</v>
      </c>
      <c r="AA898" s="28"/>
      <c r="AB898" s="28"/>
      <c r="AC898" s="28"/>
      <c r="AD898" s="28"/>
      <c r="AE898" s="28"/>
      <c r="AF898" s="28"/>
      <c r="AG898" s="28"/>
      <c r="AH898" s="24" t="s">
        <v>2146</v>
      </c>
      <c r="AI898" s="24" t="s">
        <v>2146</v>
      </c>
      <c r="AJ898" s="24" t="s">
        <v>3911</v>
      </c>
      <c r="AK898" s="24" t="s">
        <v>3912</v>
      </c>
    </row>
    <row r="899" spans="1:37" ht="17.25" customHeight="1" x14ac:dyDescent="0.3">
      <c r="A899" s="24" t="s">
        <v>3914</v>
      </c>
      <c r="B899" s="24" t="s">
        <v>2068</v>
      </c>
      <c r="C899" s="24" t="s">
        <v>3004</v>
      </c>
      <c r="D899" s="25" t="s">
        <v>3005</v>
      </c>
      <c r="E899" s="24" t="s">
        <v>3621</v>
      </c>
      <c r="F899" s="25" t="s">
        <v>3870</v>
      </c>
      <c r="G899" s="24" t="s">
        <v>3907</v>
      </c>
      <c r="H899" s="25" t="s">
        <v>142</v>
      </c>
      <c r="I899" s="24" t="s">
        <v>3908</v>
      </c>
      <c r="J899" s="25" t="s">
        <v>3909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3243</v>
      </c>
      <c r="X899" s="25" t="s">
        <v>3915</v>
      </c>
      <c r="Y899" s="28"/>
      <c r="Z899" s="29" t="s">
        <v>3132</v>
      </c>
      <c r="AA899" s="28"/>
      <c r="AB899" s="28"/>
      <c r="AC899" s="28"/>
      <c r="AD899" s="28"/>
      <c r="AE899" s="28"/>
      <c r="AF899" s="28"/>
      <c r="AG899" s="28"/>
      <c r="AH899" s="24" t="s">
        <v>2146</v>
      </c>
      <c r="AI899" s="24" t="s">
        <v>2146</v>
      </c>
      <c r="AJ899" s="24" t="s">
        <v>3911</v>
      </c>
      <c r="AK899" s="24" t="s">
        <v>3914</v>
      </c>
    </row>
    <row r="900" spans="1:37" ht="17.25" customHeight="1" x14ac:dyDescent="0.3">
      <c r="A900" s="24" t="s">
        <v>3916</v>
      </c>
      <c r="B900" s="24" t="s">
        <v>2068</v>
      </c>
      <c r="C900" s="24" t="s">
        <v>3004</v>
      </c>
      <c r="D900" s="25" t="s">
        <v>3005</v>
      </c>
      <c r="E900" s="24" t="s">
        <v>3621</v>
      </c>
      <c r="F900" s="25" t="s">
        <v>3870</v>
      </c>
      <c r="G900" s="24" t="s">
        <v>3907</v>
      </c>
      <c r="H900" s="25" t="s">
        <v>142</v>
      </c>
      <c r="I900" s="24" t="s">
        <v>3917</v>
      </c>
      <c r="J900" s="25" t="s">
        <v>3918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3184</v>
      </c>
      <c r="X900" s="25" t="s">
        <v>3910</v>
      </c>
      <c r="Y900" s="28"/>
      <c r="Z900" s="29" t="s">
        <v>3132</v>
      </c>
      <c r="AA900" s="28"/>
      <c r="AB900" s="28"/>
      <c r="AC900" s="28"/>
      <c r="AD900" s="28"/>
      <c r="AE900" s="28"/>
      <c r="AF900" s="28"/>
      <c r="AG900" s="28"/>
      <c r="AH900" s="24" t="s">
        <v>2146</v>
      </c>
      <c r="AI900" s="24" t="s">
        <v>2146</v>
      </c>
      <c r="AJ900" s="24" t="s">
        <v>3911</v>
      </c>
      <c r="AK900" s="24" t="s">
        <v>3916</v>
      </c>
    </row>
    <row r="901" spans="1:37" ht="17.25" customHeight="1" x14ac:dyDescent="0.3">
      <c r="A901" s="24" t="s">
        <v>3919</v>
      </c>
      <c r="B901" s="24" t="s">
        <v>2068</v>
      </c>
      <c r="C901" s="24" t="s">
        <v>3004</v>
      </c>
      <c r="D901" s="25" t="s">
        <v>3005</v>
      </c>
      <c r="E901" s="24" t="s">
        <v>3621</v>
      </c>
      <c r="F901" s="25" t="s">
        <v>3870</v>
      </c>
      <c r="G901" s="24" t="s">
        <v>3907</v>
      </c>
      <c r="H901" s="25" t="s">
        <v>142</v>
      </c>
      <c r="I901" s="24" t="s">
        <v>3917</v>
      </c>
      <c r="J901" s="25" t="s">
        <v>3918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3099</v>
      </c>
      <c r="X901" s="25" t="s">
        <v>3913</v>
      </c>
      <c r="Y901" s="28"/>
      <c r="Z901" s="29" t="s">
        <v>3132</v>
      </c>
      <c r="AA901" s="28"/>
      <c r="AB901" s="28"/>
      <c r="AC901" s="28"/>
      <c r="AD901" s="28"/>
      <c r="AE901" s="28"/>
      <c r="AF901" s="28"/>
      <c r="AG901" s="28"/>
      <c r="AH901" s="24" t="s">
        <v>2146</v>
      </c>
      <c r="AI901" s="24" t="s">
        <v>2146</v>
      </c>
      <c r="AJ901" s="24" t="s">
        <v>3911</v>
      </c>
      <c r="AK901" s="24" t="s">
        <v>3919</v>
      </c>
    </row>
    <row r="902" spans="1:37" ht="17.25" customHeight="1" x14ac:dyDescent="0.3">
      <c r="A902" s="24" t="s">
        <v>3920</v>
      </c>
      <c r="B902" s="24" t="s">
        <v>2068</v>
      </c>
      <c r="C902" s="24" t="s">
        <v>3004</v>
      </c>
      <c r="D902" s="25" t="s">
        <v>3005</v>
      </c>
      <c r="E902" s="24" t="s">
        <v>3621</v>
      </c>
      <c r="F902" s="25" t="s">
        <v>3870</v>
      </c>
      <c r="G902" s="24" t="s">
        <v>3907</v>
      </c>
      <c r="H902" s="25" t="s">
        <v>142</v>
      </c>
      <c r="I902" s="24" t="s">
        <v>3917</v>
      </c>
      <c r="J902" s="25" t="s">
        <v>3918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3243</v>
      </c>
      <c r="X902" s="25" t="s">
        <v>3915</v>
      </c>
      <c r="Y902" s="28"/>
      <c r="Z902" s="29" t="s">
        <v>3132</v>
      </c>
      <c r="AA902" s="28"/>
      <c r="AB902" s="28"/>
      <c r="AC902" s="28"/>
      <c r="AD902" s="28"/>
      <c r="AE902" s="28"/>
      <c r="AF902" s="28"/>
      <c r="AG902" s="28"/>
      <c r="AH902" s="24" t="s">
        <v>2146</v>
      </c>
      <c r="AI902" s="24" t="s">
        <v>2146</v>
      </c>
      <c r="AJ902" s="24" t="s">
        <v>3911</v>
      </c>
      <c r="AK902" s="24" t="s">
        <v>3920</v>
      </c>
    </row>
    <row r="903" spans="1:37" ht="17.25" customHeight="1" x14ac:dyDescent="0.3">
      <c r="A903" s="24" t="s">
        <v>3921</v>
      </c>
      <c r="B903" s="24" t="s">
        <v>2068</v>
      </c>
      <c r="C903" s="24" t="s">
        <v>3004</v>
      </c>
      <c r="D903" s="25" t="s">
        <v>3005</v>
      </c>
      <c r="E903" s="24" t="s">
        <v>3621</v>
      </c>
      <c r="F903" s="25" t="s">
        <v>3870</v>
      </c>
      <c r="G903" s="24" t="s">
        <v>3907</v>
      </c>
      <c r="H903" s="25" t="s">
        <v>142</v>
      </c>
      <c r="I903" s="24" t="s">
        <v>3922</v>
      </c>
      <c r="J903" s="25" t="s">
        <v>3923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3184</v>
      </c>
      <c r="X903" s="25" t="s">
        <v>3910</v>
      </c>
      <c r="Y903" s="28"/>
      <c r="Z903" s="29" t="s">
        <v>3132</v>
      </c>
      <c r="AA903" s="28"/>
      <c r="AB903" s="28"/>
      <c r="AC903" s="28"/>
      <c r="AD903" s="28"/>
      <c r="AE903" s="28"/>
      <c r="AF903" s="28"/>
      <c r="AG903" s="28"/>
      <c r="AH903" s="24" t="s">
        <v>2146</v>
      </c>
      <c r="AI903" s="24" t="s">
        <v>2146</v>
      </c>
      <c r="AJ903" s="24" t="s">
        <v>3911</v>
      </c>
      <c r="AK903" s="24" t="s">
        <v>3921</v>
      </c>
    </row>
    <row r="904" spans="1:37" ht="17.25" customHeight="1" x14ac:dyDescent="0.3">
      <c r="A904" s="24" t="s">
        <v>3924</v>
      </c>
      <c r="B904" s="24" t="s">
        <v>2068</v>
      </c>
      <c r="C904" s="24" t="s">
        <v>3004</v>
      </c>
      <c r="D904" s="25" t="s">
        <v>3005</v>
      </c>
      <c r="E904" s="24" t="s">
        <v>3621</v>
      </c>
      <c r="F904" s="25" t="s">
        <v>3870</v>
      </c>
      <c r="G904" s="24" t="s">
        <v>3907</v>
      </c>
      <c r="H904" s="25" t="s">
        <v>142</v>
      </c>
      <c r="I904" s="24" t="s">
        <v>3922</v>
      </c>
      <c r="J904" s="25" t="s">
        <v>3923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3099</v>
      </c>
      <c r="X904" s="25" t="s">
        <v>3913</v>
      </c>
      <c r="Y904" s="28"/>
      <c r="Z904" s="29" t="s">
        <v>3132</v>
      </c>
      <c r="AA904" s="28"/>
      <c r="AB904" s="28"/>
      <c r="AC904" s="28"/>
      <c r="AD904" s="28"/>
      <c r="AE904" s="28"/>
      <c r="AF904" s="28"/>
      <c r="AG904" s="28"/>
      <c r="AH904" s="24" t="s">
        <v>2146</v>
      </c>
      <c r="AI904" s="24" t="s">
        <v>2146</v>
      </c>
      <c r="AJ904" s="24" t="s">
        <v>3911</v>
      </c>
      <c r="AK904" s="24" t="s">
        <v>3924</v>
      </c>
    </row>
    <row r="905" spans="1:37" ht="17.25" customHeight="1" x14ac:dyDescent="0.3">
      <c r="A905" s="24" t="s">
        <v>3925</v>
      </c>
      <c r="B905" s="24" t="s">
        <v>2068</v>
      </c>
      <c r="C905" s="24" t="s">
        <v>3004</v>
      </c>
      <c r="D905" s="25" t="s">
        <v>3005</v>
      </c>
      <c r="E905" s="24" t="s">
        <v>3621</v>
      </c>
      <c r="F905" s="25" t="s">
        <v>3870</v>
      </c>
      <c r="G905" s="24" t="s">
        <v>3907</v>
      </c>
      <c r="H905" s="25" t="s">
        <v>142</v>
      </c>
      <c r="I905" s="24" t="s">
        <v>3922</v>
      </c>
      <c r="J905" s="25" t="s">
        <v>3923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3243</v>
      </c>
      <c r="X905" s="25" t="s">
        <v>3915</v>
      </c>
      <c r="Y905" s="28"/>
      <c r="Z905" s="29" t="s">
        <v>3132</v>
      </c>
      <c r="AA905" s="28"/>
      <c r="AB905" s="28"/>
      <c r="AC905" s="28"/>
      <c r="AD905" s="28"/>
      <c r="AE905" s="28"/>
      <c r="AF905" s="28"/>
      <c r="AG905" s="28"/>
      <c r="AH905" s="24" t="s">
        <v>2146</v>
      </c>
      <c r="AI905" s="24" t="s">
        <v>2146</v>
      </c>
      <c r="AJ905" s="24" t="s">
        <v>3911</v>
      </c>
      <c r="AK905" s="24" t="s">
        <v>3925</v>
      </c>
    </row>
    <row r="906" spans="1:37" ht="17.25" customHeight="1" x14ac:dyDescent="0.3">
      <c r="A906" s="24" t="s">
        <v>3926</v>
      </c>
      <c r="B906" s="24" t="s">
        <v>2068</v>
      </c>
      <c r="C906" s="24" t="s">
        <v>3004</v>
      </c>
      <c r="D906" s="25" t="s">
        <v>3005</v>
      </c>
      <c r="E906" s="24" t="s">
        <v>3621</v>
      </c>
      <c r="F906" s="25" t="s">
        <v>3870</v>
      </c>
      <c r="G906" s="24" t="s">
        <v>3927</v>
      </c>
      <c r="H906" s="25" t="s">
        <v>3928</v>
      </c>
      <c r="I906" s="24" t="s">
        <v>3929</v>
      </c>
      <c r="J906" s="25" t="s">
        <v>3930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2207</v>
      </c>
      <c r="AI906" s="24" t="s">
        <v>2207</v>
      </c>
      <c r="AJ906" s="24" t="s">
        <v>3931</v>
      </c>
      <c r="AK906" s="24" t="s">
        <v>3926</v>
      </c>
    </row>
    <row r="907" spans="1:37" ht="17.25" customHeight="1" x14ac:dyDescent="0.3">
      <c r="A907" s="24" t="s">
        <v>3932</v>
      </c>
      <c r="B907" s="24" t="s">
        <v>2068</v>
      </c>
      <c r="C907" s="24" t="s">
        <v>3004</v>
      </c>
      <c r="D907" s="25" t="s">
        <v>3005</v>
      </c>
      <c r="E907" s="24" t="s">
        <v>3621</v>
      </c>
      <c r="F907" s="25" t="s">
        <v>3870</v>
      </c>
      <c r="G907" s="24" t="s">
        <v>3933</v>
      </c>
      <c r="H907" s="25" t="s">
        <v>3934</v>
      </c>
      <c r="I907" s="26"/>
      <c r="J907" s="27"/>
      <c r="K907" s="26"/>
      <c r="L907" s="27"/>
      <c r="M907" s="26"/>
      <c r="N907" s="27"/>
      <c r="O907" s="24" t="s">
        <v>2090</v>
      </c>
      <c r="P907" s="25" t="s">
        <v>3067</v>
      </c>
      <c r="Q907" s="24" t="s">
        <v>2100</v>
      </c>
      <c r="R907" s="25" t="s">
        <v>3935</v>
      </c>
      <c r="S907" s="24" t="s">
        <v>2360</v>
      </c>
      <c r="T907" s="25" t="s">
        <v>3936</v>
      </c>
      <c r="U907" s="26"/>
      <c r="V907" s="27"/>
      <c r="W907" s="24" t="s">
        <v>3256</v>
      </c>
      <c r="X907" s="25" t="s">
        <v>3937</v>
      </c>
      <c r="Y907" s="28"/>
      <c r="Z907" s="29" t="s">
        <v>3938</v>
      </c>
      <c r="AA907" s="28"/>
      <c r="AB907" s="28"/>
      <c r="AC907" s="28"/>
      <c r="AD907" s="28"/>
      <c r="AE907" s="28"/>
      <c r="AF907" s="28"/>
      <c r="AG907" s="28"/>
      <c r="AH907" s="24" t="s">
        <v>2146</v>
      </c>
      <c r="AI907" s="24" t="s">
        <v>2146</v>
      </c>
      <c r="AJ907" s="24" t="s">
        <v>3939</v>
      </c>
      <c r="AK907" s="24" t="s">
        <v>3932</v>
      </c>
    </row>
    <row r="908" spans="1:37" ht="17.25" customHeight="1" x14ac:dyDescent="0.3">
      <c r="A908" s="24" t="s">
        <v>3940</v>
      </c>
      <c r="B908" s="24" t="s">
        <v>2068</v>
      </c>
      <c r="C908" s="24" t="s">
        <v>3004</v>
      </c>
      <c r="D908" s="25" t="s">
        <v>3005</v>
      </c>
      <c r="E908" s="24" t="s">
        <v>3621</v>
      </c>
      <c r="F908" s="25" t="s">
        <v>3870</v>
      </c>
      <c r="G908" s="24" t="s">
        <v>3933</v>
      </c>
      <c r="H908" s="25" t="s">
        <v>3934</v>
      </c>
      <c r="I908" s="26"/>
      <c r="J908" s="27"/>
      <c r="K908" s="26"/>
      <c r="L908" s="27"/>
      <c r="M908" s="26"/>
      <c r="N908" s="27"/>
      <c r="O908" s="24" t="s">
        <v>2090</v>
      </c>
      <c r="P908" s="25" t="s">
        <v>3067</v>
      </c>
      <c r="Q908" s="24" t="s">
        <v>2100</v>
      </c>
      <c r="R908" s="25" t="s">
        <v>3935</v>
      </c>
      <c r="S908" s="24" t="s">
        <v>2360</v>
      </c>
      <c r="T908" s="25" t="s">
        <v>3936</v>
      </c>
      <c r="U908" s="26"/>
      <c r="V908" s="27"/>
      <c r="W908" s="24" t="s">
        <v>3336</v>
      </c>
      <c r="X908" s="25" t="s">
        <v>3941</v>
      </c>
      <c r="Y908" s="28"/>
      <c r="Z908" s="29" t="s">
        <v>3938</v>
      </c>
      <c r="AA908" s="28"/>
      <c r="AB908" s="28"/>
      <c r="AC908" s="28"/>
      <c r="AD908" s="28"/>
      <c r="AE908" s="28"/>
      <c r="AF908" s="28"/>
      <c r="AG908" s="28"/>
      <c r="AH908" s="24" t="s">
        <v>2146</v>
      </c>
      <c r="AI908" s="24" t="s">
        <v>2146</v>
      </c>
      <c r="AJ908" s="24" t="s">
        <v>3939</v>
      </c>
      <c r="AK908" s="24" t="s">
        <v>3940</v>
      </c>
    </row>
    <row r="909" spans="1:37" ht="17.25" customHeight="1" x14ac:dyDescent="0.3">
      <c r="A909" s="24" t="s">
        <v>3942</v>
      </c>
      <c r="B909" s="24" t="s">
        <v>2068</v>
      </c>
      <c r="C909" s="24" t="s">
        <v>3004</v>
      </c>
      <c r="D909" s="25" t="s">
        <v>3005</v>
      </c>
      <c r="E909" s="24" t="s">
        <v>3621</v>
      </c>
      <c r="F909" s="25" t="s">
        <v>3870</v>
      </c>
      <c r="G909" s="24" t="s">
        <v>3933</v>
      </c>
      <c r="H909" s="25" t="s">
        <v>3934</v>
      </c>
      <c r="I909" s="26"/>
      <c r="J909" s="27"/>
      <c r="K909" s="26"/>
      <c r="L909" s="27"/>
      <c r="M909" s="26"/>
      <c r="N909" s="27"/>
      <c r="O909" s="24" t="s">
        <v>2090</v>
      </c>
      <c r="P909" s="25" t="s">
        <v>3067</v>
      </c>
      <c r="Q909" s="24" t="s">
        <v>2100</v>
      </c>
      <c r="R909" s="25" t="s">
        <v>3935</v>
      </c>
      <c r="S909" s="24" t="s">
        <v>2360</v>
      </c>
      <c r="T909" s="25" t="s">
        <v>3936</v>
      </c>
      <c r="U909" s="26"/>
      <c r="V909" s="27"/>
      <c r="W909" s="24" t="s">
        <v>3341</v>
      </c>
      <c r="X909" s="25" t="s">
        <v>3943</v>
      </c>
      <c r="Y909" s="28"/>
      <c r="Z909" s="29" t="s">
        <v>3938</v>
      </c>
      <c r="AA909" s="28"/>
      <c r="AB909" s="28"/>
      <c r="AC909" s="28"/>
      <c r="AD909" s="28"/>
      <c r="AE909" s="28"/>
      <c r="AF909" s="28"/>
      <c r="AG909" s="28"/>
      <c r="AH909" s="24" t="s">
        <v>2146</v>
      </c>
      <c r="AI909" s="24" t="s">
        <v>2146</v>
      </c>
      <c r="AJ909" s="24" t="s">
        <v>3939</v>
      </c>
      <c r="AK909" s="24" t="s">
        <v>3942</v>
      </c>
    </row>
    <row r="910" spans="1:37" ht="17.25" customHeight="1" x14ac:dyDescent="0.3">
      <c r="A910" s="24" t="s">
        <v>3944</v>
      </c>
      <c r="B910" s="24" t="s">
        <v>2068</v>
      </c>
      <c r="C910" s="24" t="s">
        <v>3004</v>
      </c>
      <c r="D910" s="25" t="s">
        <v>3005</v>
      </c>
      <c r="E910" s="24" t="s">
        <v>3621</v>
      </c>
      <c r="F910" s="25" t="s">
        <v>3870</v>
      </c>
      <c r="G910" s="24" t="s">
        <v>3933</v>
      </c>
      <c r="H910" s="25" t="s">
        <v>3934</v>
      </c>
      <c r="I910" s="26"/>
      <c r="J910" s="27"/>
      <c r="K910" s="26"/>
      <c r="L910" s="27"/>
      <c r="M910" s="26"/>
      <c r="N910" s="27"/>
      <c r="O910" s="24" t="s">
        <v>2094</v>
      </c>
      <c r="P910" s="25" t="s">
        <v>3073</v>
      </c>
      <c r="Q910" s="24" t="s">
        <v>2100</v>
      </c>
      <c r="R910" s="25" t="s">
        <v>3935</v>
      </c>
      <c r="S910" s="24" t="s">
        <v>2360</v>
      </c>
      <c r="T910" s="25" t="s">
        <v>3936</v>
      </c>
      <c r="U910" s="26"/>
      <c r="V910" s="27"/>
      <c r="W910" s="24" t="s">
        <v>3256</v>
      </c>
      <c r="X910" s="25" t="s">
        <v>3937</v>
      </c>
      <c r="Y910" s="28"/>
      <c r="Z910" s="29" t="s">
        <v>3938</v>
      </c>
      <c r="AA910" s="28"/>
      <c r="AB910" s="28"/>
      <c r="AC910" s="28"/>
      <c r="AD910" s="28"/>
      <c r="AE910" s="28"/>
      <c r="AF910" s="28"/>
      <c r="AG910" s="28"/>
      <c r="AH910" s="24" t="s">
        <v>2146</v>
      </c>
      <c r="AI910" s="24" t="s">
        <v>2146</v>
      </c>
      <c r="AJ910" s="24" t="s">
        <v>3939</v>
      </c>
      <c r="AK910" s="24" t="s">
        <v>3944</v>
      </c>
    </row>
    <row r="911" spans="1:37" ht="17.25" customHeight="1" x14ac:dyDescent="0.3">
      <c r="A911" s="24" t="s">
        <v>3945</v>
      </c>
      <c r="B911" s="24" t="s">
        <v>2068</v>
      </c>
      <c r="C911" s="24" t="s">
        <v>3004</v>
      </c>
      <c r="D911" s="25" t="s">
        <v>3005</v>
      </c>
      <c r="E911" s="24" t="s">
        <v>3621</v>
      </c>
      <c r="F911" s="25" t="s">
        <v>3870</v>
      </c>
      <c r="G911" s="24" t="s">
        <v>3933</v>
      </c>
      <c r="H911" s="25" t="s">
        <v>3934</v>
      </c>
      <c r="I911" s="26"/>
      <c r="J911" s="27"/>
      <c r="K911" s="26"/>
      <c r="L911" s="27"/>
      <c r="M911" s="26"/>
      <c r="N911" s="27"/>
      <c r="O911" s="24" t="s">
        <v>2094</v>
      </c>
      <c r="P911" s="25" t="s">
        <v>3073</v>
      </c>
      <c r="Q911" s="24" t="s">
        <v>2100</v>
      </c>
      <c r="R911" s="25" t="s">
        <v>3935</v>
      </c>
      <c r="S911" s="24" t="s">
        <v>2360</v>
      </c>
      <c r="T911" s="25" t="s">
        <v>3936</v>
      </c>
      <c r="U911" s="26"/>
      <c r="V911" s="27"/>
      <c r="W911" s="24" t="s">
        <v>3336</v>
      </c>
      <c r="X911" s="25" t="s">
        <v>3941</v>
      </c>
      <c r="Y911" s="28"/>
      <c r="Z911" s="29" t="s">
        <v>3938</v>
      </c>
      <c r="AA911" s="28"/>
      <c r="AB911" s="28"/>
      <c r="AC911" s="28"/>
      <c r="AD911" s="28"/>
      <c r="AE911" s="28"/>
      <c r="AF911" s="28"/>
      <c r="AG911" s="28"/>
      <c r="AH911" s="24" t="s">
        <v>2146</v>
      </c>
      <c r="AI911" s="24" t="s">
        <v>2146</v>
      </c>
      <c r="AJ911" s="24" t="s">
        <v>3939</v>
      </c>
      <c r="AK911" s="24" t="s">
        <v>3945</v>
      </c>
    </row>
    <row r="912" spans="1:37" ht="17.25" customHeight="1" x14ac:dyDescent="0.3">
      <c r="A912" s="24" t="s">
        <v>3946</v>
      </c>
      <c r="B912" s="24" t="s">
        <v>2068</v>
      </c>
      <c r="C912" s="24" t="s">
        <v>3004</v>
      </c>
      <c r="D912" s="25" t="s">
        <v>3005</v>
      </c>
      <c r="E912" s="24" t="s">
        <v>3621</v>
      </c>
      <c r="F912" s="25" t="s">
        <v>3870</v>
      </c>
      <c r="G912" s="24" t="s">
        <v>3933</v>
      </c>
      <c r="H912" s="25" t="s">
        <v>3934</v>
      </c>
      <c r="I912" s="26"/>
      <c r="J912" s="27"/>
      <c r="K912" s="26"/>
      <c r="L912" s="27"/>
      <c r="M912" s="26"/>
      <c r="N912" s="27"/>
      <c r="O912" s="24" t="s">
        <v>2094</v>
      </c>
      <c r="P912" s="25" t="s">
        <v>3073</v>
      </c>
      <c r="Q912" s="24" t="s">
        <v>2100</v>
      </c>
      <c r="R912" s="25" t="s">
        <v>3935</v>
      </c>
      <c r="S912" s="24" t="s">
        <v>2360</v>
      </c>
      <c r="T912" s="25" t="s">
        <v>3936</v>
      </c>
      <c r="U912" s="26"/>
      <c r="V912" s="27"/>
      <c r="W912" s="24" t="s">
        <v>3341</v>
      </c>
      <c r="X912" s="25" t="s">
        <v>3943</v>
      </c>
      <c r="Y912" s="28"/>
      <c r="Z912" s="29" t="s">
        <v>3938</v>
      </c>
      <c r="AA912" s="28"/>
      <c r="AB912" s="28"/>
      <c r="AC912" s="28"/>
      <c r="AD912" s="28"/>
      <c r="AE912" s="28"/>
      <c r="AF912" s="28"/>
      <c r="AG912" s="28"/>
      <c r="AH912" s="24" t="s">
        <v>2146</v>
      </c>
      <c r="AI912" s="24" t="s">
        <v>2146</v>
      </c>
      <c r="AJ912" s="24" t="s">
        <v>3939</v>
      </c>
      <c r="AK912" s="24" t="s">
        <v>3946</v>
      </c>
    </row>
    <row r="913" spans="1:37" ht="17.25" customHeight="1" x14ac:dyDescent="0.3">
      <c r="A913" s="24" t="s">
        <v>3947</v>
      </c>
      <c r="B913" s="24" t="s">
        <v>2068</v>
      </c>
      <c r="C913" s="24" t="s">
        <v>3004</v>
      </c>
      <c r="D913" s="25" t="s">
        <v>3005</v>
      </c>
      <c r="E913" s="24" t="s">
        <v>3621</v>
      </c>
      <c r="F913" s="25" t="s">
        <v>3870</v>
      </c>
      <c r="G913" s="24" t="s">
        <v>3933</v>
      </c>
      <c r="H913" s="25" t="s">
        <v>3934</v>
      </c>
      <c r="I913" s="26"/>
      <c r="J913" s="27"/>
      <c r="K913" s="26"/>
      <c r="L913" s="27"/>
      <c r="M913" s="26"/>
      <c r="N913" s="27"/>
      <c r="O913" s="24" t="s">
        <v>2097</v>
      </c>
      <c r="P913" s="25" t="s">
        <v>3948</v>
      </c>
      <c r="Q913" s="24" t="s">
        <v>2100</v>
      </c>
      <c r="R913" s="25" t="s">
        <v>3935</v>
      </c>
      <c r="S913" s="24" t="s">
        <v>2360</v>
      </c>
      <c r="T913" s="25" t="s">
        <v>3936</v>
      </c>
      <c r="U913" s="26"/>
      <c r="V913" s="27"/>
      <c r="W913" s="24" t="s">
        <v>3256</v>
      </c>
      <c r="X913" s="25" t="s">
        <v>3937</v>
      </c>
      <c r="Y913" s="28"/>
      <c r="Z913" s="29" t="s">
        <v>3938</v>
      </c>
      <c r="AA913" s="28"/>
      <c r="AB913" s="28"/>
      <c r="AC913" s="28"/>
      <c r="AD913" s="28"/>
      <c r="AE913" s="28"/>
      <c r="AF913" s="28"/>
      <c r="AG913" s="28"/>
      <c r="AH913" s="24" t="s">
        <v>2146</v>
      </c>
      <c r="AI913" s="24" t="s">
        <v>2146</v>
      </c>
      <c r="AJ913" s="24" t="s">
        <v>3939</v>
      </c>
      <c r="AK913" s="24" t="s">
        <v>3947</v>
      </c>
    </row>
    <row r="914" spans="1:37" ht="17.25" customHeight="1" x14ac:dyDescent="0.3">
      <c r="A914" s="24" t="s">
        <v>3949</v>
      </c>
      <c r="B914" s="24" t="s">
        <v>2068</v>
      </c>
      <c r="C914" s="24" t="s">
        <v>3004</v>
      </c>
      <c r="D914" s="25" t="s">
        <v>3005</v>
      </c>
      <c r="E914" s="24" t="s">
        <v>3621</v>
      </c>
      <c r="F914" s="25" t="s">
        <v>3870</v>
      </c>
      <c r="G914" s="24" t="s">
        <v>3933</v>
      </c>
      <c r="H914" s="25" t="s">
        <v>3934</v>
      </c>
      <c r="I914" s="26"/>
      <c r="J914" s="27"/>
      <c r="K914" s="26"/>
      <c r="L914" s="27"/>
      <c r="M914" s="26"/>
      <c r="N914" s="27"/>
      <c r="O914" s="24" t="s">
        <v>2097</v>
      </c>
      <c r="P914" s="25" t="s">
        <v>3948</v>
      </c>
      <c r="Q914" s="24" t="s">
        <v>2100</v>
      </c>
      <c r="R914" s="25" t="s">
        <v>3935</v>
      </c>
      <c r="S914" s="24" t="s">
        <v>2360</v>
      </c>
      <c r="T914" s="25" t="s">
        <v>3936</v>
      </c>
      <c r="U914" s="26"/>
      <c r="V914" s="27"/>
      <c r="W914" s="24" t="s">
        <v>3336</v>
      </c>
      <c r="X914" s="25" t="s">
        <v>3941</v>
      </c>
      <c r="Y914" s="28"/>
      <c r="Z914" s="29" t="s">
        <v>3938</v>
      </c>
      <c r="AA914" s="28"/>
      <c r="AB914" s="28"/>
      <c r="AC914" s="28"/>
      <c r="AD914" s="28"/>
      <c r="AE914" s="28"/>
      <c r="AF914" s="28"/>
      <c r="AG914" s="28"/>
      <c r="AH914" s="24" t="s">
        <v>2146</v>
      </c>
      <c r="AI914" s="24" t="s">
        <v>2146</v>
      </c>
      <c r="AJ914" s="24" t="s">
        <v>3939</v>
      </c>
      <c r="AK914" s="24" t="s">
        <v>3949</v>
      </c>
    </row>
    <row r="915" spans="1:37" ht="17.25" customHeight="1" x14ac:dyDescent="0.3">
      <c r="A915" s="24" t="s">
        <v>3950</v>
      </c>
      <c r="B915" s="24" t="s">
        <v>2068</v>
      </c>
      <c r="C915" s="24" t="s">
        <v>3004</v>
      </c>
      <c r="D915" s="25" t="s">
        <v>3005</v>
      </c>
      <c r="E915" s="24" t="s">
        <v>3621</v>
      </c>
      <c r="F915" s="25" t="s">
        <v>3870</v>
      </c>
      <c r="G915" s="24" t="s">
        <v>3933</v>
      </c>
      <c r="H915" s="25" t="s">
        <v>3934</v>
      </c>
      <c r="I915" s="26"/>
      <c r="J915" s="27"/>
      <c r="K915" s="26"/>
      <c r="L915" s="27"/>
      <c r="M915" s="26"/>
      <c r="N915" s="27"/>
      <c r="O915" s="24" t="s">
        <v>2097</v>
      </c>
      <c r="P915" s="25" t="s">
        <v>3948</v>
      </c>
      <c r="Q915" s="24" t="s">
        <v>2100</v>
      </c>
      <c r="R915" s="25" t="s">
        <v>3935</v>
      </c>
      <c r="S915" s="24" t="s">
        <v>2360</v>
      </c>
      <c r="T915" s="25" t="s">
        <v>3936</v>
      </c>
      <c r="U915" s="26"/>
      <c r="V915" s="27"/>
      <c r="W915" s="24" t="s">
        <v>3341</v>
      </c>
      <c r="X915" s="25" t="s">
        <v>3943</v>
      </c>
      <c r="Y915" s="28"/>
      <c r="Z915" s="29" t="s">
        <v>3938</v>
      </c>
      <c r="AA915" s="28"/>
      <c r="AB915" s="28"/>
      <c r="AC915" s="28"/>
      <c r="AD915" s="28"/>
      <c r="AE915" s="28"/>
      <c r="AF915" s="28"/>
      <c r="AG915" s="28"/>
      <c r="AH915" s="24" t="s">
        <v>2146</v>
      </c>
      <c r="AI915" s="24" t="s">
        <v>2146</v>
      </c>
      <c r="AJ915" s="24" t="s">
        <v>3939</v>
      </c>
      <c r="AK915" s="24" t="s">
        <v>3950</v>
      </c>
    </row>
    <row r="916" spans="1:37" ht="17.25" customHeight="1" x14ac:dyDescent="0.3">
      <c r="A916" s="24" t="s">
        <v>3951</v>
      </c>
      <c r="B916" s="24" t="s">
        <v>2068</v>
      </c>
      <c r="C916" s="24" t="s">
        <v>3004</v>
      </c>
      <c r="D916" s="25" t="s">
        <v>3005</v>
      </c>
      <c r="E916" s="24" t="s">
        <v>3621</v>
      </c>
      <c r="F916" s="25" t="s">
        <v>3870</v>
      </c>
      <c r="G916" s="24" t="s">
        <v>3952</v>
      </c>
      <c r="H916" s="25" t="s">
        <v>3953</v>
      </c>
      <c r="I916" s="24" t="s">
        <v>3954</v>
      </c>
      <c r="J916" s="25" t="s">
        <v>3955</v>
      </c>
      <c r="K916" s="26"/>
      <c r="L916" s="27"/>
      <c r="M916" s="26"/>
      <c r="N916" s="27"/>
      <c r="O916" s="24" t="s">
        <v>2087</v>
      </c>
      <c r="P916" s="25" t="s">
        <v>3956</v>
      </c>
      <c r="Q916" s="26"/>
      <c r="R916" s="27"/>
      <c r="S916" s="24" t="s">
        <v>2363</v>
      </c>
      <c r="T916" s="25" t="s">
        <v>3957</v>
      </c>
      <c r="U916" s="26"/>
      <c r="V916" s="27"/>
      <c r="W916" s="24" t="s">
        <v>3256</v>
      </c>
      <c r="X916" s="25" t="s">
        <v>3937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2146</v>
      </c>
      <c r="AI916" s="24" t="s">
        <v>2146</v>
      </c>
      <c r="AJ916" s="24" t="s">
        <v>3958</v>
      </c>
      <c r="AK916" s="24" t="s">
        <v>3951</v>
      </c>
    </row>
    <row r="917" spans="1:37" ht="17.25" customHeight="1" x14ac:dyDescent="0.3">
      <c r="A917" s="24" t="s">
        <v>3959</v>
      </c>
      <c r="B917" s="24" t="s">
        <v>2068</v>
      </c>
      <c r="C917" s="24" t="s">
        <v>3004</v>
      </c>
      <c r="D917" s="25" t="s">
        <v>3005</v>
      </c>
      <c r="E917" s="24" t="s">
        <v>3621</v>
      </c>
      <c r="F917" s="25" t="s">
        <v>3870</v>
      </c>
      <c r="G917" s="24" t="s">
        <v>3952</v>
      </c>
      <c r="H917" s="25" t="s">
        <v>3953</v>
      </c>
      <c r="I917" s="24" t="s">
        <v>3954</v>
      </c>
      <c r="J917" s="25" t="s">
        <v>3955</v>
      </c>
      <c r="K917" s="26"/>
      <c r="L917" s="27"/>
      <c r="M917" s="26"/>
      <c r="N917" s="27"/>
      <c r="O917" s="24" t="s">
        <v>2087</v>
      </c>
      <c r="P917" s="25" t="s">
        <v>3956</v>
      </c>
      <c r="Q917" s="26"/>
      <c r="R917" s="27"/>
      <c r="S917" s="24" t="s">
        <v>2363</v>
      </c>
      <c r="T917" s="25" t="s">
        <v>3957</v>
      </c>
      <c r="U917" s="26"/>
      <c r="V917" s="27"/>
      <c r="W917" s="24" t="s">
        <v>3336</v>
      </c>
      <c r="X917" s="25" t="s">
        <v>3941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2146</v>
      </c>
      <c r="AI917" s="24" t="s">
        <v>2146</v>
      </c>
      <c r="AJ917" s="24" t="s">
        <v>3958</v>
      </c>
      <c r="AK917" s="24" t="s">
        <v>3959</v>
      </c>
    </row>
    <row r="918" spans="1:37" ht="17.25" customHeight="1" x14ac:dyDescent="0.3">
      <c r="A918" s="24" t="s">
        <v>3960</v>
      </c>
      <c r="B918" s="24" t="s">
        <v>2068</v>
      </c>
      <c r="C918" s="24" t="s">
        <v>3004</v>
      </c>
      <c r="D918" s="25" t="s">
        <v>3005</v>
      </c>
      <c r="E918" s="24" t="s">
        <v>3621</v>
      </c>
      <c r="F918" s="25" t="s">
        <v>3870</v>
      </c>
      <c r="G918" s="24" t="s">
        <v>3952</v>
      </c>
      <c r="H918" s="25" t="s">
        <v>3953</v>
      </c>
      <c r="I918" s="24" t="s">
        <v>3954</v>
      </c>
      <c r="J918" s="25" t="s">
        <v>3955</v>
      </c>
      <c r="K918" s="26"/>
      <c r="L918" s="27"/>
      <c r="M918" s="26"/>
      <c r="N918" s="27"/>
      <c r="O918" s="24" t="s">
        <v>2087</v>
      </c>
      <c r="P918" s="25" t="s">
        <v>3956</v>
      </c>
      <c r="Q918" s="26"/>
      <c r="R918" s="27"/>
      <c r="S918" s="24" t="s">
        <v>2363</v>
      </c>
      <c r="T918" s="25" t="s">
        <v>3957</v>
      </c>
      <c r="U918" s="26"/>
      <c r="V918" s="27"/>
      <c r="W918" s="24" t="s">
        <v>3341</v>
      </c>
      <c r="X918" s="25" t="s">
        <v>3943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2146</v>
      </c>
      <c r="AI918" s="24" t="s">
        <v>2146</v>
      </c>
      <c r="AJ918" s="24" t="s">
        <v>3958</v>
      </c>
      <c r="AK918" s="24" t="s">
        <v>3960</v>
      </c>
    </row>
    <row r="919" spans="1:37" ht="17.25" customHeight="1" x14ac:dyDescent="0.3">
      <c r="A919" s="24" t="s">
        <v>3961</v>
      </c>
      <c r="B919" s="24" t="s">
        <v>2068</v>
      </c>
      <c r="C919" s="24" t="s">
        <v>3004</v>
      </c>
      <c r="D919" s="25" t="s">
        <v>3005</v>
      </c>
      <c r="E919" s="24" t="s">
        <v>3621</v>
      </c>
      <c r="F919" s="25" t="s">
        <v>3870</v>
      </c>
      <c r="G919" s="24" t="s">
        <v>3952</v>
      </c>
      <c r="H919" s="25" t="s">
        <v>3953</v>
      </c>
      <c r="I919" s="24" t="s">
        <v>3962</v>
      </c>
      <c r="J919" s="25" t="s">
        <v>3963</v>
      </c>
      <c r="K919" s="26"/>
      <c r="L919" s="27"/>
      <c r="M919" s="26"/>
      <c r="N919" s="27"/>
      <c r="O919" s="24" t="s">
        <v>2087</v>
      </c>
      <c r="P919" s="25" t="s">
        <v>3956</v>
      </c>
      <c r="Q919" s="26"/>
      <c r="R919" s="27"/>
      <c r="S919" s="24" t="s">
        <v>2363</v>
      </c>
      <c r="T919" s="25" t="s">
        <v>3957</v>
      </c>
      <c r="U919" s="26"/>
      <c r="V919" s="27"/>
      <c r="W919" s="24" t="s">
        <v>3256</v>
      </c>
      <c r="X919" s="25" t="s">
        <v>3937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2146</v>
      </c>
      <c r="AI919" s="24" t="s">
        <v>2146</v>
      </c>
      <c r="AJ919" s="24" t="s">
        <v>3958</v>
      </c>
      <c r="AK919" s="24" t="s">
        <v>3961</v>
      </c>
    </row>
    <row r="920" spans="1:37" ht="17.25" customHeight="1" x14ac:dyDescent="0.3">
      <c r="A920" s="24" t="s">
        <v>3964</v>
      </c>
      <c r="B920" s="24" t="s">
        <v>2068</v>
      </c>
      <c r="C920" s="24" t="s">
        <v>3004</v>
      </c>
      <c r="D920" s="25" t="s">
        <v>3005</v>
      </c>
      <c r="E920" s="24" t="s">
        <v>3621</v>
      </c>
      <c r="F920" s="25" t="s">
        <v>3870</v>
      </c>
      <c r="G920" s="24" t="s">
        <v>3952</v>
      </c>
      <c r="H920" s="25" t="s">
        <v>3953</v>
      </c>
      <c r="I920" s="24" t="s">
        <v>3962</v>
      </c>
      <c r="J920" s="25" t="s">
        <v>3963</v>
      </c>
      <c r="K920" s="26"/>
      <c r="L920" s="27"/>
      <c r="M920" s="26"/>
      <c r="N920" s="27"/>
      <c r="O920" s="24" t="s">
        <v>2087</v>
      </c>
      <c r="P920" s="25" t="s">
        <v>3956</v>
      </c>
      <c r="Q920" s="26"/>
      <c r="R920" s="27"/>
      <c r="S920" s="24" t="s">
        <v>2363</v>
      </c>
      <c r="T920" s="25" t="s">
        <v>3957</v>
      </c>
      <c r="U920" s="26"/>
      <c r="V920" s="27"/>
      <c r="W920" s="24" t="s">
        <v>3336</v>
      </c>
      <c r="X920" s="25" t="s">
        <v>3941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2146</v>
      </c>
      <c r="AI920" s="24" t="s">
        <v>2146</v>
      </c>
      <c r="AJ920" s="24" t="s">
        <v>3958</v>
      </c>
      <c r="AK920" s="24" t="s">
        <v>3964</v>
      </c>
    </row>
    <row r="921" spans="1:37" ht="17.25" customHeight="1" x14ac:dyDescent="0.3">
      <c r="A921" s="24" t="s">
        <v>3965</v>
      </c>
      <c r="B921" s="24" t="s">
        <v>2068</v>
      </c>
      <c r="C921" s="24" t="s">
        <v>3004</v>
      </c>
      <c r="D921" s="25" t="s">
        <v>3005</v>
      </c>
      <c r="E921" s="24" t="s">
        <v>3621</v>
      </c>
      <c r="F921" s="25" t="s">
        <v>3870</v>
      </c>
      <c r="G921" s="24" t="s">
        <v>3952</v>
      </c>
      <c r="H921" s="25" t="s">
        <v>3953</v>
      </c>
      <c r="I921" s="24" t="s">
        <v>3962</v>
      </c>
      <c r="J921" s="25" t="s">
        <v>3963</v>
      </c>
      <c r="K921" s="26"/>
      <c r="L921" s="27"/>
      <c r="M921" s="26"/>
      <c r="N921" s="27"/>
      <c r="O921" s="24" t="s">
        <v>2087</v>
      </c>
      <c r="P921" s="25" t="s">
        <v>3956</v>
      </c>
      <c r="Q921" s="26"/>
      <c r="R921" s="27"/>
      <c r="S921" s="24" t="s">
        <v>2363</v>
      </c>
      <c r="T921" s="25" t="s">
        <v>3957</v>
      </c>
      <c r="U921" s="26"/>
      <c r="V921" s="27"/>
      <c r="W921" s="24" t="s">
        <v>3341</v>
      </c>
      <c r="X921" s="25" t="s">
        <v>3943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2146</v>
      </c>
      <c r="AI921" s="24" t="s">
        <v>2146</v>
      </c>
      <c r="AJ921" s="24" t="s">
        <v>3958</v>
      </c>
      <c r="AK921" s="24" t="s">
        <v>3965</v>
      </c>
    </row>
    <row r="922" spans="1:37" ht="17.25" customHeight="1" x14ac:dyDescent="0.3">
      <c r="A922" s="24" t="s">
        <v>3966</v>
      </c>
      <c r="B922" s="24" t="s">
        <v>2068</v>
      </c>
      <c r="C922" s="24" t="s">
        <v>3004</v>
      </c>
      <c r="D922" s="25" t="s">
        <v>3005</v>
      </c>
      <c r="E922" s="24" t="s">
        <v>3621</v>
      </c>
      <c r="F922" s="25" t="s">
        <v>3870</v>
      </c>
      <c r="G922" s="24" t="s">
        <v>3952</v>
      </c>
      <c r="H922" s="25" t="s">
        <v>3953</v>
      </c>
      <c r="I922" s="24" t="s">
        <v>3967</v>
      </c>
      <c r="J922" s="25" t="s">
        <v>3968</v>
      </c>
      <c r="K922" s="26"/>
      <c r="L922" s="27"/>
      <c r="M922" s="26"/>
      <c r="N922" s="27"/>
      <c r="O922" s="24" t="s">
        <v>2090</v>
      </c>
      <c r="P922" s="25" t="s">
        <v>3067</v>
      </c>
      <c r="Q922" s="26"/>
      <c r="R922" s="27"/>
      <c r="S922" s="24" t="s">
        <v>2363</v>
      </c>
      <c r="T922" s="25" t="s">
        <v>3957</v>
      </c>
      <c r="U922" s="26"/>
      <c r="V922" s="27"/>
      <c r="W922" s="24" t="s">
        <v>3256</v>
      </c>
      <c r="X922" s="25" t="s">
        <v>3937</v>
      </c>
      <c r="Y922" s="28"/>
      <c r="Z922" s="29" t="s">
        <v>3938</v>
      </c>
      <c r="AA922" s="28"/>
      <c r="AB922" s="28"/>
      <c r="AC922" s="28"/>
      <c r="AD922" s="28"/>
      <c r="AE922" s="28"/>
      <c r="AF922" s="28"/>
      <c r="AG922" s="28"/>
      <c r="AH922" s="24" t="s">
        <v>2146</v>
      </c>
      <c r="AI922" s="24" t="s">
        <v>2146</v>
      </c>
      <c r="AJ922" s="24" t="s">
        <v>3958</v>
      </c>
      <c r="AK922" s="24" t="s">
        <v>3966</v>
      </c>
    </row>
    <row r="923" spans="1:37" ht="17.25" customHeight="1" x14ac:dyDescent="0.3">
      <c r="A923" s="24" t="s">
        <v>3969</v>
      </c>
      <c r="B923" s="24" t="s">
        <v>2068</v>
      </c>
      <c r="C923" s="24" t="s">
        <v>3004</v>
      </c>
      <c r="D923" s="25" t="s">
        <v>3005</v>
      </c>
      <c r="E923" s="24" t="s">
        <v>3621</v>
      </c>
      <c r="F923" s="25" t="s">
        <v>3870</v>
      </c>
      <c r="G923" s="24" t="s">
        <v>3952</v>
      </c>
      <c r="H923" s="25" t="s">
        <v>3953</v>
      </c>
      <c r="I923" s="24" t="s">
        <v>3967</v>
      </c>
      <c r="J923" s="25" t="s">
        <v>3970</v>
      </c>
      <c r="K923" s="26"/>
      <c r="L923" s="27"/>
      <c r="M923" s="26"/>
      <c r="N923" s="27"/>
      <c r="O923" s="24" t="s">
        <v>2090</v>
      </c>
      <c r="P923" s="25" t="s">
        <v>3067</v>
      </c>
      <c r="Q923" s="26"/>
      <c r="R923" s="27"/>
      <c r="S923" s="24" t="s">
        <v>2363</v>
      </c>
      <c r="T923" s="25" t="s">
        <v>3957</v>
      </c>
      <c r="U923" s="26"/>
      <c r="V923" s="27"/>
      <c r="W923" s="24" t="s">
        <v>3336</v>
      </c>
      <c r="X923" s="25" t="s">
        <v>3941</v>
      </c>
      <c r="Y923" s="28"/>
      <c r="Z923" s="29" t="s">
        <v>3938</v>
      </c>
      <c r="AA923" s="28"/>
      <c r="AB923" s="28"/>
      <c r="AC923" s="28"/>
      <c r="AD923" s="28"/>
      <c r="AE923" s="28"/>
      <c r="AF923" s="28"/>
      <c r="AG923" s="28"/>
      <c r="AH923" s="24" t="s">
        <v>2146</v>
      </c>
      <c r="AI923" s="24" t="s">
        <v>2146</v>
      </c>
      <c r="AJ923" s="24" t="s">
        <v>3958</v>
      </c>
      <c r="AK923" s="24" t="s">
        <v>3969</v>
      </c>
    </row>
    <row r="924" spans="1:37" ht="17.25" customHeight="1" x14ac:dyDescent="0.3">
      <c r="A924" s="24" t="s">
        <v>3971</v>
      </c>
      <c r="B924" s="24" t="s">
        <v>2068</v>
      </c>
      <c r="C924" s="24" t="s">
        <v>3004</v>
      </c>
      <c r="D924" s="25" t="s">
        <v>3005</v>
      </c>
      <c r="E924" s="24" t="s">
        <v>3621</v>
      </c>
      <c r="F924" s="25" t="s">
        <v>3870</v>
      </c>
      <c r="G924" s="24" t="s">
        <v>3952</v>
      </c>
      <c r="H924" s="25" t="s">
        <v>3953</v>
      </c>
      <c r="I924" s="24" t="s">
        <v>3967</v>
      </c>
      <c r="J924" s="25" t="s">
        <v>3970</v>
      </c>
      <c r="K924" s="26"/>
      <c r="L924" s="27"/>
      <c r="M924" s="26"/>
      <c r="N924" s="27"/>
      <c r="O924" s="24" t="s">
        <v>2090</v>
      </c>
      <c r="P924" s="25" t="s">
        <v>3067</v>
      </c>
      <c r="Q924" s="26"/>
      <c r="R924" s="27"/>
      <c r="S924" s="24" t="s">
        <v>2363</v>
      </c>
      <c r="T924" s="25" t="s">
        <v>3957</v>
      </c>
      <c r="U924" s="26"/>
      <c r="V924" s="27"/>
      <c r="W924" s="24" t="s">
        <v>3341</v>
      </c>
      <c r="X924" s="25" t="s">
        <v>3943</v>
      </c>
      <c r="Y924" s="28"/>
      <c r="Z924" s="29" t="s">
        <v>3938</v>
      </c>
      <c r="AA924" s="28"/>
      <c r="AB924" s="28"/>
      <c r="AC924" s="28"/>
      <c r="AD924" s="28"/>
      <c r="AE924" s="28"/>
      <c r="AF924" s="28"/>
      <c r="AG924" s="28"/>
      <c r="AH924" s="24" t="s">
        <v>2146</v>
      </c>
      <c r="AI924" s="24" t="s">
        <v>2146</v>
      </c>
      <c r="AJ924" s="24" t="s">
        <v>3958</v>
      </c>
      <c r="AK924" s="24" t="s">
        <v>3971</v>
      </c>
    </row>
    <row r="925" spans="1:37" ht="17.25" customHeight="1" x14ac:dyDescent="0.3">
      <c r="A925" s="24" t="s">
        <v>3972</v>
      </c>
      <c r="B925" s="24" t="s">
        <v>2068</v>
      </c>
      <c r="C925" s="24" t="s">
        <v>3004</v>
      </c>
      <c r="D925" s="25" t="s">
        <v>3005</v>
      </c>
      <c r="E925" s="24" t="s">
        <v>3621</v>
      </c>
      <c r="F925" s="25" t="s">
        <v>3870</v>
      </c>
      <c r="G925" s="24" t="s">
        <v>3952</v>
      </c>
      <c r="H925" s="25" t="s">
        <v>3953</v>
      </c>
      <c r="I925" s="24" t="s">
        <v>3967</v>
      </c>
      <c r="J925" s="25" t="s">
        <v>3970</v>
      </c>
      <c r="K925" s="26"/>
      <c r="L925" s="27"/>
      <c r="M925" s="26"/>
      <c r="N925" s="27"/>
      <c r="O925" s="24" t="s">
        <v>2094</v>
      </c>
      <c r="P925" s="25" t="s">
        <v>3073</v>
      </c>
      <c r="Q925" s="26"/>
      <c r="R925" s="27"/>
      <c r="S925" s="24" t="s">
        <v>2363</v>
      </c>
      <c r="T925" s="25" t="s">
        <v>3957</v>
      </c>
      <c r="U925" s="26"/>
      <c r="V925" s="27"/>
      <c r="W925" s="24" t="s">
        <v>3256</v>
      </c>
      <c r="X925" s="25" t="s">
        <v>3937</v>
      </c>
      <c r="Y925" s="28"/>
      <c r="Z925" s="29" t="s">
        <v>3938</v>
      </c>
      <c r="AA925" s="28"/>
      <c r="AB925" s="28"/>
      <c r="AC925" s="28"/>
      <c r="AD925" s="28"/>
      <c r="AE925" s="28"/>
      <c r="AF925" s="28"/>
      <c r="AG925" s="28"/>
      <c r="AH925" s="24" t="s">
        <v>2146</v>
      </c>
      <c r="AI925" s="24" t="s">
        <v>2146</v>
      </c>
      <c r="AJ925" s="24" t="s">
        <v>3958</v>
      </c>
      <c r="AK925" s="24" t="s">
        <v>3972</v>
      </c>
    </row>
    <row r="926" spans="1:37" ht="17.25" customHeight="1" x14ac:dyDescent="0.3">
      <c r="A926" s="24" t="s">
        <v>3973</v>
      </c>
      <c r="B926" s="24" t="s">
        <v>2068</v>
      </c>
      <c r="C926" s="24" t="s">
        <v>3004</v>
      </c>
      <c r="D926" s="25" t="s">
        <v>3005</v>
      </c>
      <c r="E926" s="24" t="s">
        <v>3621</v>
      </c>
      <c r="F926" s="25" t="s">
        <v>3870</v>
      </c>
      <c r="G926" s="24" t="s">
        <v>3952</v>
      </c>
      <c r="H926" s="25" t="s">
        <v>3953</v>
      </c>
      <c r="I926" s="24" t="s">
        <v>3967</v>
      </c>
      <c r="J926" s="25" t="s">
        <v>3970</v>
      </c>
      <c r="K926" s="26"/>
      <c r="L926" s="27"/>
      <c r="M926" s="26"/>
      <c r="N926" s="27"/>
      <c r="O926" s="24" t="s">
        <v>2094</v>
      </c>
      <c r="P926" s="25" t="s">
        <v>3073</v>
      </c>
      <c r="Q926" s="26"/>
      <c r="R926" s="27"/>
      <c r="S926" s="24" t="s">
        <v>2363</v>
      </c>
      <c r="T926" s="25" t="s">
        <v>3957</v>
      </c>
      <c r="U926" s="26"/>
      <c r="V926" s="27"/>
      <c r="W926" s="24" t="s">
        <v>3336</v>
      </c>
      <c r="X926" s="25" t="s">
        <v>3941</v>
      </c>
      <c r="Y926" s="28"/>
      <c r="Z926" s="29" t="s">
        <v>3938</v>
      </c>
      <c r="AA926" s="28"/>
      <c r="AB926" s="28"/>
      <c r="AC926" s="28"/>
      <c r="AD926" s="28"/>
      <c r="AE926" s="28"/>
      <c r="AF926" s="28"/>
      <c r="AG926" s="28"/>
      <c r="AH926" s="24" t="s">
        <v>2146</v>
      </c>
      <c r="AI926" s="24" t="s">
        <v>2146</v>
      </c>
      <c r="AJ926" s="24" t="s">
        <v>3958</v>
      </c>
      <c r="AK926" s="24" t="s">
        <v>3973</v>
      </c>
    </row>
    <row r="927" spans="1:37" ht="17.25" customHeight="1" x14ac:dyDescent="0.3">
      <c r="A927" s="24" t="s">
        <v>3974</v>
      </c>
      <c r="B927" s="24" t="s">
        <v>2068</v>
      </c>
      <c r="C927" s="24" t="s">
        <v>3004</v>
      </c>
      <c r="D927" s="25" t="s">
        <v>3005</v>
      </c>
      <c r="E927" s="24" t="s">
        <v>3621</v>
      </c>
      <c r="F927" s="25" t="s">
        <v>3870</v>
      </c>
      <c r="G927" s="24" t="s">
        <v>3952</v>
      </c>
      <c r="H927" s="25" t="s">
        <v>3953</v>
      </c>
      <c r="I927" s="24" t="s">
        <v>3967</v>
      </c>
      <c r="J927" s="25" t="s">
        <v>3970</v>
      </c>
      <c r="K927" s="26"/>
      <c r="L927" s="27"/>
      <c r="M927" s="26"/>
      <c r="N927" s="27"/>
      <c r="O927" s="24" t="s">
        <v>2094</v>
      </c>
      <c r="P927" s="25" t="s">
        <v>3073</v>
      </c>
      <c r="Q927" s="26"/>
      <c r="R927" s="27"/>
      <c r="S927" s="24" t="s">
        <v>2363</v>
      </c>
      <c r="T927" s="25" t="s">
        <v>3957</v>
      </c>
      <c r="U927" s="26"/>
      <c r="V927" s="27"/>
      <c r="W927" s="24" t="s">
        <v>3341</v>
      </c>
      <c r="X927" s="25" t="s">
        <v>3943</v>
      </c>
      <c r="Y927" s="28"/>
      <c r="Z927" s="29" t="s">
        <v>3938</v>
      </c>
      <c r="AA927" s="28"/>
      <c r="AB927" s="28"/>
      <c r="AC927" s="28"/>
      <c r="AD927" s="28"/>
      <c r="AE927" s="28"/>
      <c r="AF927" s="28"/>
      <c r="AG927" s="28"/>
      <c r="AH927" s="24" t="s">
        <v>2146</v>
      </c>
      <c r="AI927" s="24" t="s">
        <v>2146</v>
      </c>
      <c r="AJ927" s="24" t="s">
        <v>3958</v>
      </c>
      <c r="AK927" s="24" t="s">
        <v>3974</v>
      </c>
    </row>
    <row r="928" spans="1:37" ht="17.25" customHeight="1" x14ac:dyDescent="0.3">
      <c r="A928" s="24" t="s">
        <v>3975</v>
      </c>
      <c r="B928" s="24" t="s">
        <v>2068</v>
      </c>
      <c r="C928" s="24" t="s">
        <v>3004</v>
      </c>
      <c r="D928" s="25" t="s">
        <v>3005</v>
      </c>
      <c r="E928" s="24" t="s">
        <v>3621</v>
      </c>
      <c r="F928" s="25" t="s">
        <v>3870</v>
      </c>
      <c r="G928" s="24" t="s">
        <v>3952</v>
      </c>
      <c r="H928" s="25" t="s">
        <v>3953</v>
      </c>
      <c r="I928" s="24" t="s">
        <v>3967</v>
      </c>
      <c r="J928" s="25" t="s">
        <v>3970</v>
      </c>
      <c r="K928" s="26"/>
      <c r="L928" s="27"/>
      <c r="M928" s="26"/>
      <c r="N928" s="27"/>
      <c r="O928" s="24" t="s">
        <v>2087</v>
      </c>
      <c r="P928" s="25" t="s">
        <v>3956</v>
      </c>
      <c r="Q928" s="26"/>
      <c r="R928" s="27"/>
      <c r="S928" s="24" t="s">
        <v>2363</v>
      </c>
      <c r="T928" s="25" t="s">
        <v>3957</v>
      </c>
      <c r="U928" s="26"/>
      <c r="V928" s="27"/>
      <c r="W928" s="24" t="s">
        <v>3256</v>
      </c>
      <c r="X928" s="25" t="s">
        <v>3937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2146</v>
      </c>
      <c r="AI928" s="24" t="s">
        <v>2146</v>
      </c>
      <c r="AJ928" s="24" t="s">
        <v>3958</v>
      </c>
      <c r="AK928" s="24" t="s">
        <v>3975</v>
      </c>
    </row>
    <row r="929" spans="1:37" ht="17.25" customHeight="1" x14ac:dyDescent="0.3">
      <c r="A929" s="24" t="s">
        <v>3976</v>
      </c>
      <c r="B929" s="24" t="s">
        <v>2068</v>
      </c>
      <c r="C929" s="24" t="s">
        <v>3004</v>
      </c>
      <c r="D929" s="25" t="s">
        <v>3005</v>
      </c>
      <c r="E929" s="24" t="s">
        <v>3621</v>
      </c>
      <c r="F929" s="25" t="s">
        <v>3870</v>
      </c>
      <c r="G929" s="24" t="s">
        <v>3952</v>
      </c>
      <c r="H929" s="25" t="s">
        <v>3953</v>
      </c>
      <c r="I929" s="24" t="s">
        <v>3967</v>
      </c>
      <c r="J929" s="25" t="s">
        <v>3970</v>
      </c>
      <c r="K929" s="26"/>
      <c r="L929" s="27"/>
      <c r="M929" s="26"/>
      <c r="N929" s="27"/>
      <c r="O929" s="24" t="s">
        <v>2087</v>
      </c>
      <c r="P929" s="25" t="s">
        <v>3956</v>
      </c>
      <c r="Q929" s="26"/>
      <c r="R929" s="27"/>
      <c r="S929" s="24" t="s">
        <v>2363</v>
      </c>
      <c r="T929" s="25" t="s">
        <v>3957</v>
      </c>
      <c r="U929" s="26"/>
      <c r="V929" s="27"/>
      <c r="W929" s="24" t="s">
        <v>3336</v>
      </c>
      <c r="X929" s="25" t="s">
        <v>3941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2146</v>
      </c>
      <c r="AI929" s="24" t="s">
        <v>2146</v>
      </c>
      <c r="AJ929" s="24" t="s">
        <v>3958</v>
      </c>
      <c r="AK929" s="24" t="s">
        <v>3976</v>
      </c>
    </row>
    <row r="930" spans="1:37" ht="17.25" customHeight="1" x14ac:dyDescent="0.3">
      <c r="A930" s="24" t="s">
        <v>3977</v>
      </c>
      <c r="B930" s="24" t="s">
        <v>2068</v>
      </c>
      <c r="C930" s="24" t="s">
        <v>3004</v>
      </c>
      <c r="D930" s="25" t="s">
        <v>3005</v>
      </c>
      <c r="E930" s="24" t="s">
        <v>3621</v>
      </c>
      <c r="F930" s="25" t="s">
        <v>3870</v>
      </c>
      <c r="G930" s="24" t="s">
        <v>3952</v>
      </c>
      <c r="H930" s="25" t="s">
        <v>3953</v>
      </c>
      <c r="I930" s="24" t="s">
        <v>3967</v>
      </c>
      <c r="J930" s="25" t="s">
        <v>3970</v>
      </c>
      <c r="K930" s="26"/>
      <c r="L930" s="27"/>
      <c r="M930" s="26"/>
      <c r="N930" s="27"/>
      <c r="O930" s="24" t="s">
        <v>2087</v>
      </c>
      <c r="P930" s="25" t="s">
        <v>3956</v>
      </c>
      <c r="Q930" s="26"/>
      <c r="R930" s="27"/>
      <c r="S930" s="24" t="s">
        <v>2363</v>
      </c>
      <c r="T930" s="25" t="s">
        <v>3957</v>
      </c>
      <c r="U930" s="26"/>
      <c r="V930" s="27"/>
      <c r="W930" s="24" t="s">
        <v>3341</v>
      </c>
      <c r="X930" s="25" t="s">
        <v>3943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2146</v>
      </c>
      <c r="AI930" s="24" t="s">
        <v>2146</v>
      </c>
      <c r="AJ930" s="24" t="s">
        <v>3958</v>
      </c>
      <c r="AK930" s="24" t="s">
        <v>3977</v>
      </c>
    </row>
    <row r="931" spans="1:37" ht="17.25" customHeight="1" x14ac:dyDescent="0.3">
      <c r="A931" s="24" t="s">
        <v>3978</v>
      </c>
      <c r="B931" s="24" t="s">
        <v>2068</v>
      </c>
      <c r="C931" s="24" t="s">
        <v>3004</v>
      </c>
      <c r="D931" s="25" t="s">
        <v>3005</v>
      </c>
      <c r="E931" s="24" t="s">
        <v>3621</v>
      </c>
      <c r="F931" s="25" t="s">
        <v>3870</v>
      </c>
      <c r="G931" s="24" t="s">
        <v>3952</v>
      </c>
      <c r="H931" s="25" t="s">
        <v>3953</v>
      </c>
      <c r="I931" s="24" t="s">
        <v>3979</v>
      </c>
      <c r="J931" s="25" t="s">
        <v>3980</v>
      </c>
      <c r="K931" s="26"/>
      <c r="L931" s="27"/>
      <c r="M931" s="26"/>
      <c r="N931" s="27"/>
      <c r="O931" s="24" t="s">
        <v>2090</v>
      </c>
      <c r="P931" s="25" t="s">
        <v>3067</v>
      </c>
      <c r="Q931" s="26"/>
      <c r="R931" s="27"/>
      <c r="S931" s="24" t="s">
        <v>2363</v>
      </c>
      <c r="T931" s="25" t="s">
        <v>3957</v>
      </c>
      <c r="U931" s="26"/>
      <c r="V931" s="27"/>
      <c r="W931" s="24" t="s">
        <v>3256</v>
      </c>
      <c r="X931" s="25" t="s">
        <v>3937</v>
      </c>
      <c r="Y931" s="28"/>
      <c r="Z931" s="29" t="s">
        <v>3938</v>
      </c>
      <c r="AA931" s="28"/>
      <c r="AB931" s="28"/>
      <c r="AC931" s="28"/>
      <c r="AD931" s="28"/>
      <c r="AE931" s="28"/>
      <c r="AF931" s="28"/>
      <c r="AG931" s="28"/>
      <c r="AH931" s="24" t="s">
        <v>2146</v>
      </c>
      <c r="AI931" s="24" t="s">
        <v>2146</v>
      </c>
      <c r="AJ931" s="24" t="s">
        <v>3958</v>
      </c>
      <c r="AK931" s="24" t="s">
        <v>3978</v>
      </c>
    </row>
    <row r="932" spans="1:37" ht="17.25" customHeight="1" x14ac:dyDescent="0.3">
      <c r="A932" s="24" t="s">
        <v>3981</v>
      </c>
      <c r="B932" s="24" t="s">
        <v>2068</v>
      </c>
      <c r="C932" s="24" t="s">
        <v>3004</v>
      </c>
      <c r="D932" s="25" t="s">
        <v>3005</v>
      </c>
      <c r="E932" s="24" t="s">
        <v>3621</v>
      </c>
      <c r="F932" s="25" t="s">
        <v>3870</v>
      </c>
      <c r="G932" s="24" t="s">
        <v>3952</v>
      </c>
      <c r="H932" s="25" t="s">
        <v>3953</v>
      </c>
      <c r="I932" s="24" t="s">
        <v>3979</v>
      </c>
      <c r="J932" s="25" t="s">
        <v>3982</v>
      </c>
      <c r="K932" s="26"/>
      <c r="L932" s="27"/>
      <c r="M932" s="26"/>
      <c r="N932" s="27"/>
      <c r="O932" s="24" t="s">
        <v>2090</v>
      </c>
      <c r="P932" s="25" t="s">
        <v>3067</v>
      </c>
      <c r="Q932" s="26"/>
      <c r="R932" s="27"/>
      <c r="S932" s="24" t="s">
        <v>2363</v>
      </c>
      <c r="T932" s="25" t="s">
        <v>3957</v>
      </c>
      <c r="U932" s="26"/>
      <c r="V932" s="27"/>
      <c r="W932" s="24" t="s">
        <v>3336</v>
      </c>
      <c r="X932" s="25" t="s">
        <v>3941</v>
      </c>
      <c r="Y932" s="28"/>
      <c r="Z932" s="29" t="s">
        <v>3938</v>
      </c>
      <c r="AA932" s="28"/>
      <c r="AB932" s="28"/>
      <c r="AC932" s="28"/>
      <c r="AD932" s="28"/>
      <c r="AE932" s="28"/>
      <c r="AF932" s="28"/>
      <c r="AG932" s="28"/>
      <c r="AH932" s="24" t="s">
        <v>2146</v>
      </c>
      <c r="AI932" s="24" t="s">
        <v>2146</v>
      </c>
      <c r="AJ932" s="24" t="s">
        <v>3958</v>
      </c>
      <c r="AK932" s="24" t="s">
        <v>3981</v>
      </c>
    </row>
    <row r="933" spans="1:37" ht="17.25" customHeight="1" x14ac:dyDescent="0.3">
      <c r="A933" s="24" t="s">
        <v>3983</v>
      </c>
      <c r="B933" s="24" t="s">
        <v>2068</v>
      </c>
      <c r="C933" s="24" t="s">
        <v>3004</v>
      </c>
      <c r="D933" s="25" t="s">
        <v>3005</v>
      </c>
      <c r="E933" s="24" t="s">
        <v>3621</v>
      </c>
      <c r="F933" s="25" t="s">
        <v>3870</v>
      </c>
      <c r="G933" s="24" t="s">
        <v>3952</v>
      </c>
      <c r="H933" s="25" t="s">
        <v>3953</v>
      </c>
      <c r="I933" s="24" t="s">
        <v>3979</v>
      </c>
      <c r="J933" s="25" t="s">
        <v>3982</v>
      </c>
      <c r="K933" s="26"/>
      <c r="L933" s="27"/>
      <c r="M933" s="26"/>
      <c r="N933" s="27"/>
      <c r="O933" s="24" t="s">
        <v>2090</v>
      </c>
      <c r="P933" s="25" t="s">
        <v>3067</v>
      </c>
      <c r="Q933" s="26"/>
      <c r="R933" s="27"/>
      <c r="S933" s="24" t="s">
        <v>2363</v>
      </c>
      <c r="T933" s="25" t="s">
        <v>3957</v>
      </c>
      <c r="U933" s="26"/>
      <c r="V933" s="27"/>
      <c r="W933" s="24" t="s">
        <v>3341</v>
      </c>
      <c r="X933" s="25" t="s">
        <v>3943</v>
      </c>
      <c r="Y933" s="28"/>
      <c r="Z933" s="29" t="s">
        <v>3938</v>
      </c>
      <c r="AA933" s="28"/>
      <c r="AB933" s="28"/>
      <c r="AC933" s="28"/>
      <c r="AD933" s="28"/>
      <c r="AE933" s="28"/>
      <c r="AF933" s="28"/>
      <c r="AG933" s="28"/>
      <c r="AH933" s="24" t="s">
        <v>2146</v>
      </c>
      <c r="AI933" s="24" t="s">
        <v>2146</v>
      </c>
      <c r="AJ933" s="24" t="s">
        <v>3958</v>
      </c>
      <c r="AK933" s="24" t="s">
        <v>3983</v>
      </c>
    </row>
    <row r="934" spans="1:37" ht="17.25" customHeight="1" x14ac:dyDescent="0.3">
      <c r="A934" s="24" t="s">
        <v>3984</v>
      </c>
      <c r="B934" s="24" t="s">
        <v>2068</v>
      </c>
      <c r="C934" s="24" t="s">
        <v>3004</v>
      </c>
      <c r="D934" s="25" t="s">
        <v>3005</v>
      </c>
      <c r="E934" s="24" t="s">
        <v>3621</v>
      </c>
      <c r="F934" s="25" t="s">
        <v>3870</v>
      </c>
      <c r="G934" s="24" t="s">
        <v>3952</v>
      </c>
      <c r="H934" s="25" t="s">
        <v>3953</v>
      </c>
      <c r="I934" s="24" t="s">
        <v>3979</v>
      </c>
      <c r="J934" s="25" t="s">
        <v>3982</v>
      </c>
      <c r="K934" s="26"/>
      <c r="L934" s="27"/>
      <c r="M934" s="26"/>
      <c r="N934" s="27"/>
      <c r="O934" s="24" t="s">
        <v>2094</v>
      </c>
      <c r="P934" s="25" t="s">
        <v>3073</v>
      </c>
      <c r="Q934" s="26"/>
      <c r="R934" s="27"/>
      <c r="S934" s="24" t="s">
        <v>2363</v>
      </c>
      <c r="T934" s="25" t="s">
        <v>3957</v>
      </c>
      <c r="U934" s="26"/>
      <c r="V934" s="27"/>
      <c r="W934" s="24" t="s">
        <v>3256</v>
      </c>
      <c r="X934" s="25" t="s">
        <v>3937</v>
      </c>
      <c r="Y934" s="28"/>
      <c r="Z934" s="29" t="s">
        <v>3938</v>
      </c>
      <c r="AA934" s="28"/>
      <c r="AB934" s="28"/>
      <c r="AC934" s="28"/>
      <c r="AD934" s="28"/>
      <c r="AE934" s="28"/>
      <c r="AF934" s="28"/>
      <c r="AG934" s="28"/>
      <c r="AH934" s="24" t="s">
        <v>2146</v>
      </c>
      <c r="AI934" s="24" t="s">
        <v>2146</v>
      </c>
      <c r="AJ934" s="24" t="s">
        <v>3958</v>
      </c>
      <c r="AK934" s="24" t="s">
        <v>3984</v>
      </c>
    </row>
    <row r="935" spans="1:37" ht="17.25" customHeight="1" x14ac:dyDescent="0.3">
      <c r="A935" s="24" t="s">
        <v>3985</v>
      </c>
      <c r="B935" s="24" t="s">
        <v>2068</v>
      </c>
      <c r="C935" s="24" t="s">
        <v>3004</v>
      </c>
      <c r="D935" s="25" t="s">
        <v>3005</v>
      </c>
      <c r="E935" s="24" t="s">
        <v>3621</v>
      </c>
      <c r="F935" s="25" t="s">
        <v>3870</v>
      </c>
      <c r="G935" s="24" t="s">
        <v>3952</v>
      </c>
      <c r="H935" s="25" t="s">
        <v>3953</v>
      </c>
      <c r="I935" s="24" t="s">
        <v>3979</v>
      </c>
      <c r="J935" s="25" t="s">
        <v>3982</v>
      </c>
      <c r="K935" s="26"/>
      <c r="L935" s="27"/>
      <c r="M935" s="26"/>
      <c r="N935" s="27"/>
      <c r="O935" s="24" t="s">
        <v>2094</v>
      </c>
      <c r="P935" s="25" t="s">
        <v>3073</v>
      </c>
      <c r="Q935" s="26"/>
      <c r="R935" s="27"/>
      <c r="S935" s="24" t="s">
        <v>2363</v>
      </c>
      <c r="T935" s="25" t="s">
        <v>3957</v>
      </c>
      <c r="U935" s="26"/>
      <c r="V935" s="27"/>
      <c r="W935" s="24" t="s">
        <v>3336</v>
      </c>
      <c r="X935" s="25" t="s">
        <v>3941</v>
      </c>
      <c r="Y935" s="28"/>
      <c r="Z935" s="29" t="s">
        <v>3938</v>
      </c>
      <c r="AA935" s="28"/>
      <c r="AB935" s="28"/>
      <c r="AC935" s="28"/>
      <c r="AD935" s="28"/>
      <c r="AE935" s="28"/>
      <c r="AF935" s="28"/>
      <c r="AG935" s="28"/>
      <c r="AH935" s="24" t="s">
        <v>2146</v>
      </c>
      <c r="AI935" s="24" t="s">
        <v>2146</v>
      </c>
      <c r="AJ935" s="24" t="s">
        <v>3958</v>
      </c>
      <c r="AK935" s="24" t="s">
        <v>3985</v>
      </c>
    </row>
    <row r="936" spans="1:37" ht="17.25" customHeight="1" x14ac:dyDescent="0.3">
      <c r="A936" s="24" t="s">
        <v>3986</v>
      </c>
      <c r="B936" s="24" t="s">
        <v>2068</v>
      </c>
      <c r="C936" s="24" t="s">
        <v>3004</v>
      </c>
      <c r="D936" s="25" t="s">
        <v>3005</v>
      </c>
      <c r="E936" s="24" t="s">
        <v>3621</v>
      </c>
      <c r="F936" s="25" t="s">
        <v>3870</v>
      </c>
      <c r="G936" s="24" t="s">
        <v>3952</v>
      </c>
      <c r="H936" s="25" t="s">
        <v>3953</v>
      </c>
      <c r="I936" s="24" t="s">
        <v>3979</v>
      </c>
      <c r="J936" s="25" t="s">
        <v>3982</v>
      </c>
      <c r="K936" s="26"/>
      <c r="L936" s="27"/>
      <c r="M936" s="26"/>
      <c r="N936" s="27"/>
      <c r="O936" s="24" t="s">
        <v>2094</v>
      </c>
      <c r="P936" s="25" t="s">
        <v>3073</v>
      </c>
      <c r="Q936" s="26"/>
      <c r="R936" s="27"/>
      <c r="S936" s="24" t="s">
        <v>2363</v>
      </c>
      <c r="T936" s="25" t="s">
        <v>3957</v>
      </c>
      <c r="U936" s="26"/>
      <c r="V936" s="27"/>
      <c r="W936" s="24" t="s">
        <v>3341</v>
      </c>
      <c r="X936" s="25" t="s">
        <v>3943</v>
      </c>
      <c r="Y936" s="28"/>
      <c r="Z936" s="29" t="s">
        <v>3938</v>
      </c>
      <c r="AA936" s="28"/>
      <c r="AB936" s="28"/>
      <c r="AC936" s="28"/>
      <c r="AD936" s="28"/>
      <c r="AE936" s="28"/>
      <c r="AF936" s="28"/>
      <c r="AG936" s="28"/>
      <c r="AH936" s="24" t="s">
        <v>2146</v>
      </c>
      <c r="AI936" s="24" t="s">
        <v>2146</v>
      </c>
      <c r="AJ936" s="24" t="s">
        <v>3958</v>
      </c>
      <c r="AK936" s="24" t="s">
        <v>3986</v>
      </c>
    </row>
    <row r="937" spans="1:37" ht="17.25" customHeight="1" x14ac:dyDescent="0.3">
      <c r="A937" s="24" t="s">
        <v>3987</v>
      </c>
      <c r="B937" s="24" t="s">
        <v>2068</v>
      </c>
      <c r="C937" s="24" t="s">
        <v>3004</v>
      </c>
      <c r="D937" s="25" t="s">
        <v>3005</v>
      </c>
      <c r="E937" s="24" t="s">
        <v>3621</v>
      </c>
      <c r="F937" s="25" t="s">
        <v>3870</v>
      </c>
      <c r="G937" s="24" t="s">
        <v>3952</v>
      </c>
      <c r="H937" s="25" t="s">
        <v>3953</v>
      </c>
      <c r="I937" s="24" t="s">
        <v>3979</v>
      </c>
      <c r="J937" s="25" t="s">
        <v>3982</v>
      </c>
      <c r="K937" s="26"/>
      <c r="L937" s="27"/>
      <c r="M937" s="26"/>
      <c r="N937" s="27"/>
      <c r="O937" s="24" t="s">
        <v>2087</v>
      </c>
      <c r="P937" s="25" t="s">
        <v>3956</v>
      </c>
      <c r="Q937" s="26"/>
      <c r="R937" s="27"/>
      <c r="S937" s="24" t="s">
        <v>2363</v>
      </c>
      <c r="T937" s="25" t="s">
        <v>3957</v>
      </c>
      <c r="U937" s="26"/>
      <c r="V937" s="27"/>
      <c r="W937" s="24" t="s">
        <v>3256</v>
      </c>
      <c r="X937" s="25" t="s">
        <v>3937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2146</v>
      </c>
      <c r="AI937" s="24" t="s">
        <v>2146</v>
      </c>
      <c r="AJ937" s="24" t="s">
        <v>3958</v>
      </c>
      <c r="AK937" s="24" t="s">
        <v>3987</v>
      </c>
    </row>
    <row r="938" spans="1:37" ht="17.25" customHeight="1" x14ac:dyDescent="0.3">
      <c r="A938" s="24" t="s">
        <v>3988</v>
      </c>
      <c r="B938" s="24" t="s">
        <v>2068</v>
      </c>
      <c r="C938" s="24" t="s">
        <v>3004</v>
      </c>
      <c r="D938" s="25" t="s">
        <v>3005</v>
      </c>
      <c r="E938" s="24" t="s">
        <v>3621</v>
      </c>
      <c r="F938" s="25" t="s">
        <v>3870</v>
      </c>
      <c r="G938" s="24" t="s">
        <v>3952</v>
      </c>
      <c r="H938" s="25" t="s">
        <v>3953</v>
      </c>
      <c r="I938" s="24" t="s">
        <v>3979</v>
      </c>
      <c r="J938" s="25" t="s">
        <v>3982</v>
      </c>
      <c r="K938" s="26"/>
      <c r="L938" s="27"/>
      <c r="M938" s="26"/>
      <c r="N938" s="27"/>
      <c r="O938" s="24" t="s">
        <v>2087</v>
      </c>
      <c r="P938" s="25" t="s">
        <v>3956</v>
      </c>
      <c r="Q938" s="26"/>
      <c r="R938" s="27"/>
      <c r="S938" s="24" t="s">
        <v>2363</v>
      </c>
      <c r="T938" s="25" t="s">
        <v>3957</v>
      </c>
      <c r="U938" s="26"/>
      <c r="V938" s="27"/>
      <c r="W938" s="24" t="s">
        <v>3336</v>
      </c>
      <c r="X938" s="25" t="s">
        <v>3941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2146</v>
      </c>
      <c r="AI938" s="24" t="s">
        <v>2146</v>
      </c>
      <c r="AJ938" s="24" t="s">
        <v>3958</v>
      </c>
      <c r="AK938" s="24" t="s">
        <v>3988</v>
      </c>
    </row>
    <row r="939" spans="1:37" ht="17.25" customHeight="1" x14ac:dyDescent="0.3">
      <c r="A939" s="24" t="s">
        <v>3989</v>
      </c>
      <c r="B939" s="24" t="s">
        <v>2068</v>
      </c>
      <c r="C939" s="24" t="s">
        <v>3004</v>
      </c>
      <c r="D939" s="25" t="s">
        <v>3005</v>
      </c>
      <c r="E939" s="24" t="s">
        <v>3621</v>
      </c>
      <c r="F939" s="25" t="s">
        <v>3870</v>
      </c>
      <c r="G939" s="24" t="s">
        <v>3952</v>
      </c>
      <c r="H939" s="25" t="s">
        <v>3953</v>
      </c>
      <c r="I939" s="24" t="s">
        <v>3979</v>
      </c>
      <c r="J939" s="25" t="s">
        <v>3982</v>
      </c>
      <c r="K939" s="26"/>
      <c r="L939" s="27"/>
      <c r="M939" s="26"/>
      <c r="N939" s="27"/>
      <c r="O939" s="24" t="s">
        <v>2087</v>
      </c>
      <c r="P939" s="25" t="s">
        <v>3956</v>
      </c>
      <c r="Q939" s="26"/>
      <c r="R939" s="27"/>
      <c r="S939" s="24" t="s">
        <v>2363</v>
      </c>
      <c r="T939" s="25" t="s">
        <v>3957</v>
      </c>
      <c r="U939" s="26"/>
      <c r="V939" s="27"/>
      <c r="W939" s="24" t="s">
        <v>3341</v>
      </c>
      <c r="X939" s="25" t="s">
        <v>3943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2146</v>
      </c>
      <c r="AI939" s="24" t="s">
        <v>2146</v>
      </c>
      <c r="AJ939" s="24" t="s">
        <v>3958</v>
      </c>
      <c r="AK939" s="24" t="s">
        <v>3989</v>
      </c>
    </row>
    <row r="940" spans="1:37" ht="17.25" customHeight="1" x14ac:dyDescent="0.3">
      <c r="A940" s="24" t="s">
        <v>3990</v>
      </c>
      <c r="B940" s="24" t="s">
        <v>2068</v>
      </c>
      <c r="C940" s="24" t="s">
        <v>3004</v>
      </c>
      <c r="D940" s="25" t="s">
        <v>3005</v>
      </c>
      <c r="E940" s="24" t="s">
        <v>3621</v>
      </c>
      <c r="F940" s="25" t="s">
        <v>3870</v>
      </c>
      <c r="G940" s="24" t="s">
        <v>3952</v>
      </c>
      <c r="H940" s="25" t="s">
        <v>3953</v>
      </c>
      <c r="I940" s="24" t="s">
        <v>3991</v>
      </c>
      <c r="J940" s="25" t="s">
        <v>3992</v>
      </c>
      <c r="K940" s="26"/>
      <c r="L940" s="27"/>
      <c r="M940" s="26"/>
      <c r="N940" s="27"/>
      <c r="O940" s="24" t="s">
        <v>2090</v>
      </c>
      <c r="P940" s="25" t="s">
        <v>3067</v>
      </c>
      <c r="Q940" s="26"/>
      <c r="R940" s="27"/>
      <c r="S940" s="24" t="s">
        <v>2363</v>
      </c>
      <c r="T940" s="25" t="s">
        <v>3957</v>
      </c>
      <c r="U940" s="26"/>
      <c r="V940" s="27"/>
      <c r="W940" s="24" t="s">
        <v>3256</v>
      </c>
      <c r="X940" s="25" t="s">
        <v>3937</v>
      </c>
      <c r="Y940" s="28"/>
      <c r="Z940" s="29" t="s">
        <v>3938</v>
      </c>
      <c r="AA940" s="28"/>
      <c r="AB940" s="28"/>
      <c r="AC940" s="28"/>
      <c r="AD940" s="28"/>
      <c r="AE940" s="28"/>
      <c r="AF940" s="28"/>
      <c r="AG940" s="28"/>
      <c r="AH940" s="24" t="s">
        <v>2146</v>
      </c>
      <c r="AI940" s="24" t="s">
        <v>2146</v>
      </c>
      <c r="AJ940" s="24" t="s">
        <v>3958</v>
      </c>
      <c r="AK940" s="24" t="s">
        <v>3990</v>
      </c>
    </row>
    <row r="941" spans="1:37" ht="17.25" customHeight="1" x14ac:dyDescent="0.3">
      <c r="A941" s="24" t="s">
        <v>3993</v>
      </c>
      <c r="B941" s="24" t="s">
        <v>2068</v>
      </c>
      <c r="C941" s="24" t="s">
        <v>3004</v>
      </c>
      <c r="D941" s="25" t="s">
        <v>3005</v>
      </c>
      <c r="E941" s="24" t="s">
        <v>3621</v>
      </c>
      <c r="F941" s="25" t="s">
        <v>3870</v>
      </c>
      <c r="G941" s="24" t="s">
        <v>3952</v>
      </c>
      <c r="H941" s="25" t="s">
        <v>3953</v>
      </c>
      <c r="I941" s="24" t="s">
        <v>3991</v>
      </c>
      <c r="J941" s="25" t="s">
        <v>3994</v>
      </c>
      <c r="K941" s="26"/>
      <c r="L941" s="27"/>
      <c r="M941" s="26"/>
      <c r="N941" s="27"/>
      <c r="O941" s="24" t="s">
        <v>2090</v>
      </c>
      <c r="P941" s="25" t="s">
        <v>3067</v>
      </c>
      <c r="Q941" s="26"/>
      <c r="R941" s="27"/>
      <c r="S941" s="24" t="s">
        <v>2363</v>
      </c>
      <c r="T941" s="25" t="s">
        <v>3957</v>
      </c>
      <c r="U941" s="26"/>
      <c r="V941" s="27"/>
      <c r="W941" s="24" t="s">
        <v>3336</v>
      </c>
      <c r="X941" s="25" t="s">
        <v>3941</v>
      </c>
      <c r="Y941" s="28"/>
      <c r="Z941" s="29" t="s">
        <v>3938</v>
      </c>
      <c r="AA941" s="28"/>
      <c r="AB941" s="28"/>
      <c r="AC941" s="28"/>
      <c r="AD941" s="28"/>
      <c r="AE941" s="28"/>
      <c r="AF941" s="28"/>
      <c r="AG941" s="28"/>
      <c r="AH941" s="24" t="s">
        <v>2146</v>
      </c>
      <c r="AI941" s="24" t="s">
        <v>2146</v>
      </c>
      <c r="AJ941" s="24" t="s">
        <v>3958</v>
      </c>
      <c r="AK941" s="24" t="s">
        <v>3993</v>
      </c>
    </row>
    <row r="942" spans="1:37" ht="17.25" customHeight="1" x14ac:dyDescent="0.3">
      <c r="A942" s="24" t="s">
        <v>3995</v>
      </c>
      <c r="B942" s="24" t="s">
        <v>2068</v>
      </c>
      <c r="C942" s="24" t="s">
        <v>3004</v>
      </c>
      <c r="D942" s="25" t="s">
        <v>3005</v>
      </c>
      <c r="E942" s="24" t="s">
        <v>3621</v>
      </c>
      <c r="F942" s="25" t="s">
        <v>3870</v>
      </c>
      <c r="G942" s="24" t="s">
        <v>3952</v>
      </c>
      <c r="H942" s="25" t="s">
        <v>3953</v>
      </c>
      <c r="I942" s="24" t="s">
        <v>3991</v>
      </c>
      <c r="J942" s="25" t="s">
        <v>3994</v>
      </c>
      <c r="K942" s="26"/>
      <c r="L942" s="27"/>
      <c r="M942" s="26"/>
      <c r="N942" s="27"/>
      <c r="O942" s="24" t="s">
        <v>2090</v>
      </c>
      <c r="P942" s="25" t="s">
        <v>3067</v>
      </c>
      <c r="Q942" s="26"/>
      <c r="R942" s="27"/>
      <c r="S942" s="24" t="s">
        <v>2363</v>
      </c>
      <c r="T942" s="25" t="s">
        <v>3957</v>
      </c>
      <c r="U942" s="26"/>
      <c r="V942" s="27"/>
      <c r="W942" s="24" t="s">
        <v>3341</v>
      </c>
      <c r="X942" s="25" t="s">
        <v>3943</v>
      </c>
      <c r="Y942" s="28"/>
      <c r="Z942" s="29" t="s">
        <v>3938</v>
      </c>
      <c r="AA942" s="28"/>
      <c r="AB942" s="28"/>
      <c r="AC942" s="28"/>
      <c r="AD942" s="28"/>
      <c r="AE942" s="28"/>
      <c r="AF942" s="28"/>
      <c r="AG942" s="28"/>
      <c r="AH942" s="24" t="s">
        <v>2146</v>
      </c>
      <c r="AI942" s="24" t="s">
        <v>2146</v>
      </c>
      <c r="AJ942" s="24" t="s">
        <v>3958</v>
      </c>
      <c r="AK942" s="24" t="s">
        <v>3995</v>
      </c>
    </row>
    <row r="943" spans="1:37" ht="17.25" customHeight="1" x14ac:dyDescent="0.3">
      <c r="A943" s="24" t="s">
        <v>3996</v>
      </c>
      <c r="B943" s="24" t="s">
        <v>2068</v>
      </c>
      <c r="C943" s="24" t="s">
        <v>3004</v>
      </c>
      <c r="D943" s="25" t="s">
        <v>3005</v>
      </c>
      <c r="E943" s="24" t="s">
        <v>3621</v>
      </c>
      <c r="F943" s="25" t="s">
        <v>3870</v>
      </c>
      <c r="G943" s="24" t="s">
        <v>3952</v>
      </c>
      <c r="H943" s="25" t="s">
        <v>3953</v>
      </c>
      <c r="I943" s="24" t="s">
        <v>3991</v>
      </c>
      <c r="J943" s="25" t="s">
        <v>3994</v>
      </c>
      <c r="K943" s="26"/>
      <c r="L943" s="27"/>
      <c r="M943" s="26"/>
      <c r="N943" s="27"/>
      <c r="O943" s="24" t="s">
        <v>2094</v>
      </c>
      <c r="P943" s="25" t="s">
        <v>3073</v>
      </c>
      <c r="Q943" s="26"/>
      <c r="R943" s="27"/>
      <c r="S943" s="24" t="s">
        <v>2363</v>
      </c>
      <c r="T943" s="25" t="s">
        <v>3957</v>
      </c>
      <c r="U943" s="26"/>
      <c r="V943" s="27"/>
      <c r="W943" s="24" t="s">
        <v>3256</v>
      </c>
      <c r="X943" s="25" t="s">
        <v>3937</v>
      </c>
      <c r="Y943" s="28"/>
      <c r="Z943" s="29" t="s">
        <v>3938</v>
      </c>
      <c r="AA943" s="28"/>
      <c r="AB943" s="28"/>
      <c r="AC943" s="28"/>
      <c r="AD943" s="28"/>
      <c r="AE943" s="28"/>
      <c r="AF943" s="28"/>
      <c r="AG943" s="28"/>
      <c r="AH943" s="24" t="s">
        <v>2146</v>
      </c>
      <c r="AI943" s="24" t="s">
        <v>2146</v>
      </c>
      <c r="AJ943" s="24" t="s">
        <v>3958</v>
      </c>
      <c r="AK943" s="24" t="s">
        <v>3996</v>
      </c>
    </row>
    <row r="944" spans="1:37" ht="17.25" customHeight="1" x14ac:dyDescent="0.3">
      <c r="A944" s="24" t="s">
        <v>3997</v>
      </c>
      <c r="B944" s="24" t="s">
        <v>2068</v>
      </c>
      <c r="C944" s="24" t="s">
        <v>3004</v>
      </c>
      <c r="D944" s="25" t="s">
        <v>3005</v>
      </c>
      <c r="E944" s="24" t="s">
        <v>3621</v>
      </c>
      <c r="F944" s="25" t="s">
        <v>3870</v>
      </c>
      <c r="G944" s="24" t="s">
        <v>3952</v>
      </c>
      <c r="H944" s="25" t="s">
        <v>3953</v>
      </c>
      <c r="I944" s="24" t="s">
        <v>3991</v>
      </c>
      <c r="J944" s="25" t="s">
        <v>3994</v>
      </c>
      <c r="K944" s="26"/>
      <c r="L944" s="27"/>
      <c r="M944" s="26"/>
      <c r="N944" s="27"/>
      <c r="O944" s="24" t="s">
        <v>2094</v>
      </c>
      <c r="P944" s="25" t="s">
        <v>3073</v>
      </c>
      <c r="Q944" s="26"/>
      <c r="R944" s="27"/>
      <c r="S944" s="24" t="s">
        <v>2363</v>
      </c>
      <c r="T944" s="25" t="s">
        <v>3957</v>
      </c>
      <c r="U944" s="26"/>
      <c r="V944" s="27"/>
      <c r="W944" s="24" t="s">
        <v>3336</v>
      </c>
      <c r="X944" s="25" t="s">
        <v>3941</v>
      </c>
      <c r="Y944" s="28"/>
      <c r="Z944" s="29" t="s">
        <v>3938</v>
      </c>
      <c r="AA944" s="28"/>
      <c r="AB944" s="28"/>
      <c r="AC944" s="28"/>
      <c r="AD944" s="28"/>
      <c r="AE944" s="28"/>
      <c r="AF944" s="28"/>
      <c r="AG944" s="28"/>
      <c r="AH944" s="24" t="s">
        <v>2146</v>
      </c>
      <c r="AI944" s="24" t="s">
        <v>2146</v>
      </c>
      <c r="AJ944" s="24" t="s">
        <v>3958</v>
      </c>
      <c r="AK944" s="24" t="s">
        <v>3997</v>
      </c>
    </row>
    <row r="945" spans="1:37" ht="17.25" customHeight="1" x14ac:dyDescent="0.3">
      <c r="A945" s="24" t="s">
        <v>3998</v>
      </c>
      <c r="B945" s="24" t="s">
        <v>2068</v>
      </c>
      <c r="C945" s="24" t="s">
        <v>3004</v>
      </c>
      <c r="D945" s="25" t="s">
        <v>3005</v>
      </c>
      <c r="E945" s="24" t="s">
        <v>3621</v>
      </c>
      <c r="F945" s="25" t="s">
        <v>3870</v>
      </c>
      <c r="G945" s="24" t="s">
        <v>3952</v>
      </c>
      <c r="H945" s="25" t="s">
        <v>3953</v>
      </c>
      <c r="I945" s="24" t="s">
        <v>3991</v>
      </c>
      <c r="J945" s="25" t="s">
        <v>3994</v>
      </c>
      <c r="K945" s="26"/>
      <c r="L945" s="27"/>
      <c r="M945" s="26"/>
      <c r="N945" s="27"/>
      <c r="O945" s="24" t="s">
        <v>2094</v>
      </c>
      <c r="P945" s="25" t="s">
        <v>3073</v>
      </c>
      <c r="Q945" s="26"/>
      <c r="R945" s="27"/>
      <c r="S945" s="24" t="s">
        <v>2363</v>
      </c>
      <c r="T945" s="25" t="s">
        <v>3957</v>
      </c>
      <c r="U945" s="26"/>
      <c r="V945" s="27"/>
      <c r="W945" s="24" t="s">
        <v>3341</v>
      </c>
      <c r="X945" s="25" t="s">
        <v>3943</v>
      </c>
      <c r="Y945" s="28"/>
      <c r="Z945" s="29" t="s">
        <v>3938</v>
      </c>
      <c r="AA945" s="28"/>
      <c r="AB945" s="28"/>
      <c r="AC945" s="28"/>
      <c r="AD945" s="28"/>
      <c r="AE945" s="28"/>
      <c r="AF945" s="28"/>
      <c r="AG945" s="28"/>
      <c r="AH945" s="24" t="s">
        <v>2146</v>
      </c>
      <c r="AI945" s="24" t="s">
        <v>2146</v>
      </c>
      <c r="AJ945" s="24" t="s">
        <v>3958</v>
      </c>
      <c r="AK945" s="24" t="s">
        <v>3998</v>
      </c>
    </row>
    <row r="946" spans="1:37" ht="17.25" customHeight="1" x14ac:dyDescent="0.3">
      <c r="A946" s="24" t="s">
        <v>3999</v>
      </c>
      <c r="B946" s="24" t="s">
        <v>2068</v>
      </c>
      <c r="C946" s="24" t="s">
        <v>3004</v>
      </c>
      <c r="D946" s="25" t="s">
        <v>3005</v>
      </c>
      <c r="E946" s="24" t="s">
        <v>3621</v>
      </c>
      <c r="F946" s="25" t="s">
        <v>3870</v>
      </c>
      <c r="G946" s="24" t="s">
        <v>3952</v>
      </c>
      <c r="H946" s="25" t="s">
        <v>3953</v>
      </c>
      <c r="I946" s="24" t="s">
        <v>4000</v>
      </c>
      <c r="J946" s="25" t="s">
        <v>4001</v>
      </c>
      <c r="K946" s="26"/>
      <c r="L946" s="27"/>
      <c r="M946" s="26"/>
      <c r="N946" s="27"/>
      <c r="O946" s="24" t="s">
        <v>2090</v>
      </c>
      <c r="P946" s="25" t="s">
        <v>3067</v>
      </c>
      <c r="Q946" s="26"/>
      <c r="R946" s="27"/>
      <c r="S946" s="24" t="s">
        <v>2363</v>
      </c>
      <c r="T946" s="25" t="s">
        <v>3957</v>
      </c>
      <c r="U946" s="26"/>
      <c r="V946" s="27"/>
      <c r="W946" s="24" t="s">
        <v>3256</v>
      </c>
      <c r="X946" s="25" t="s">
        <v>3937</v>
      </c>
      <c r="Y946" s="28"/>
      <c r="Z946" s="29" t="s">
        <v>3938</v>
      </c>
      <c r="AA946" s="28"/>
      <c r="AB946" s="28"/>
      <c r="AC946" s="28"/>
      <c r="AD946" s="28"/>
      <c r="AE946" s="28"/>
      <c r="AF946" s="28"/>
      <c r="AG946" s="28"/>
      <c r="AH946" s="24" t="s">
        <v>2146</v>
      </c>
      <c r="AI946" s="24" t="s">
        <v>2146</v>
      </c>
      <c r="AJ946" s="24" t="s">
        <v>3958</v>
      </c>
      <c r="AK946" s="24" t="s">
        <v>3999</v>
      </c>
    </row>
    <row r="947" spans="1:37" ht="17.25" customHeight="1" x14ac:dyDescent="0.3">
      <c r="A947" s="24" t="s">
        <v>4002</v>
      </c>
      <c r="B947" s="24" t="s">
        <v>2068</v>
      </c>
      <c r="C947" s="24" t="s">
        <v>3004</v>
      </c>
      <c r="D947" s="25" t="s">
        <v>3005</v>
      </c>
      <c r="E947" s="24" t="s">
        <v>3621</v>
      </c>
      <c r="F947" s="25" t="s">
        <v>3870</v>
      </c>
      <c r="G947" s="24" t="s">
        <v>3952</v>
      </c>
      <c r="H947" s="25" t="s">
        <v>3953</v>
      </c>
      <c r="I947" s="24" t="s">
        <v>4000</v>
      </c>
      <c r="J947" s="25" t="s">
        <v>4003</v>
      </c>
      <c r="K947" s="26"/>
      <c r="L947" s="27"/>
      <c r="M947" s="26"/>
      <c r="N947" s="27"/>
      <c r="O947" s="24" t="s">
        <v>2090</v>
      </c>
      <c r="P947" s="25" t="s">
        <v>3067</v>
      </c>
      <c r="Q947" s="26"/>
      <c r="R947" s="27"/>
      <c r="S947" s="24" t="s">
        <v>2363</v>
      </c>
      <c r="T947" s="25" t="s">
        <v>3957</v>
      </c>
      <c r="U947" s="26"/>
      <c r="V947" s="27"/>
      <c r="W947" s="24" t="s">
        <v>3336</v>
      </c>
      <c r="X947" s="25" t="s">
        <v>3941</v>
      </c>
      <c r="Y947" s="28"/>
      <c r="Z947" s="29" t="s">
        <v>3938</v>
      </c>
      <c r="AA947" s="28"/>
      <c r="AB947" s="28"/>
      <c r="AC947" s="28"/>
      <c r="AD947" s="28"/>
      <c r="AE947" s="28"/>
      <c r="AF947" s="28"/>
      <c r="AG947" s="28"/>
      <c r="AH947" s="24" t="s">
        <v>2146</v>
      </c>
      <c r="AI947" s="24" t="s">
        <v>2146</v>
      </c>
      <c r="AJ947" s="24" t="s">
        <v>3958</v>
      </c>
      <c r="AK947" s="24" t="s">
        <v>4002</v>
      </c>
    </row>
    <row r="948" spans="1:37" ht="17.25" customHeight="1" x14ac:dyDescent="0.3">
      <c r="A948" s="24" t="s">
        <v>4004</v>
      </c>
      <c r="B948" s="24" t="s">
        <v>2068</v>
      </c>
      <c r="C948" s="24" t="s">
        <v>3004</v>
      </c>
      <c r="D948" s="25" t="s">
        <v>3005</v>
      </c>
      <c r="E948" s="24" t="s">
        <v>3621</v>
      </c>
      <c r="F948" s="25" t="s">
        <v>3870</v>
      </c>
      <c r="G948" s="24" t="s">
        <v>3952</v>
      </c>
      <c r="H948" s="25" t="s">
        <v>3953</v>
      </c>
      <c r="I948" s="24" t="s">
        <v>4000</v>
      </c>
      <c r="J948" s="25" t="s">
        <v>4003</v>
      </c>
      <c r="K948" s="26"/>
      <c r="L948" s="27"/>
      <c r="M948" s="26"/>
      <c r="N948" s="27"/>
      <c r="O948" s="24" t="s">
        <v>2090</v>
      </c>
      <c r="P948" s="25" t="s">
        <v>3067</v>
      </c>
      <c r="Q948" s="26"/>
      <c r="R948" s="27"/>
      <c r="S948" s="24" t="s">
        <v>2363</v>
      </c>
      <c r="T948" s="25" t="s">
        <v>3957</v>
      </c>
      <c r="U948" s="26"/>
      <c r="V948" s="27"/>
      <c r="W948" s="24" t="s">
        <v>3341</v>
      </c>
      <c r="X948" s="25" t="s">
        <v>3943</v>
      </c>
      <c r="Y948" s="28"/>
      <c r="Z948" s="29" t="s">
        <v>3938</v>
      </c>
      <c r="AA948" s="28"/>
      <c r="AB948" s="28"/>
      <c r="AC948" s="28"/>
      <c r="AD948" s="28"/>
      <c r="AE948" s="28"/>
      <c r="AF948" s="28"/>
      <c r="AG948" s="28"/>
      <c r="AH948" s="24" t="s">
        <v>2146</v>
      </c>
      <c r="AI948" s="24" t="s">
        <v>2146</v>
      </c>
      <c r="AJ948" s="24" t="s">
        <v>3958</v>
      </c>
      <c r="AK948" s="24" t="s">
        <v>4004</v>
      </c>
    </row>
    <row r="949" spans="1:37" ht="17.25" customHeight="1" x14ac:dyDescent="0.3">
      <c r="A949" s="24" t="s">
        <v>4005</v>
      </c>
      <c r="B949" s="24" t="s">
        <v>2068</v>
      </c>
      <c r="C949" s="24" t="s">
        <v>3004</v>
      </c>
      <c r="D949" s="25" t="s">
        <v>3005</v>
      </c>
      <c r="E949" s="24" t="s">
        <v>3621</v>
      </c>
      <c r="F949" s="25" t="s">
        <v>3870</v>
      </c>
      <c r="G949" s="24" t="s">
        <v>3952</v>
      </c>
      <c r="H949" s="25" t="s">
        <v>3953</v>
      </c>
      <c r="I949" s="24" t="s">
        <v>4000</v>
      </c>
      <c r="J949" s="25" t="s">
        <v>4003</v>
      </c>
      <c r="K949" s="26"/>
      <c r="L949" s="27"/>
      <c r="M949" s="26"/>
      <c r="N949" s="27"/>
      <c r="O949" s="24" t="s">
        <v>2094</v>
      </c>
      <c r="P949" s="25" t="s">
        <v>3073</v>
      </c>
      <c r="Q949" s="26"/>
      <c r="R949" s="27"/>
      <c r="S949" s="24" t="s">
        <v>2363</v>
      </c>
      <c r="T949" s="25" t="s">
        <v>3957</v>
      </c>
      <c r="U949" s="26"/>
      <c r="V949" s="27"/>
      <c r="W949" s="24" t="s">
        <v>3256</v>
      </c>
      <c r="X949" s="25" t="s">
        <v>3937</v>
      </c>
      <c r="Y949" s="28"/>
      <c r="Z949" s="29" t="s">
        <v>3938</v>
      </c>
      <c r="AA949" s="28"/>
      <c r="AB949" s="28"/>
      <c r="AC949" s="28"/>
      <c r="AD949" s="28"/>
      <c r="AE949" s="28"/>
      <c r="AF949" s="28"/>
      <c r="AG949" s="28"/>
      <c r="AH949" s="24" t="s">
        <v>2146</v>
      </c>
      <c r="AI949" s="24" t="s">
        <v>2146</v>
      </c>
      <c r="AJ949" s="24" t="s">
        <v>3958</v>
      </c>
      <c r="AK949" s="24" t="s">
        <v>4005</v>
      </c>
    </row>
    <row r="950" spans="1:37" ht="17.25" customHeight="1" x14ac:dyDescent="0.3">
      <c r="A950" s="24" t="s">
        <v>4006</v>
      </c>
      <c r="B950" s="24" t="s">
        <v>2068</v>
      </c>
      <c r="C950" s="24" t="s">
        <v>3004</v>
      </c>
      <c r="D950" s="25" t="s">
        <v>3005</v>
      </c>
      <c r="E950" s="24" t="s">
        <v>3621</v>
      </c>
      <c r="F950" s="25" t="s">
        <v>3870</v>
      </c>
      <c r="G950" s="24" t="s">
        <v>3952</v>
      </c>
      <c r="H950" s="25" t="s">
        <v>3953</v>
      </c>
      <c r="I950" s="24" t="s">
        <v>4000</v>
      </c>
      <c r="J950" s="25" t="s">
        <v>4003</v>
      </c>
      <c r="K950" s="26"/>
      <c r="L950" s="27"/>
      <c r="M950" s="26"/>
      <c r="N950" s="27"/>
      <c r="O950" s="24" t="s">
        <v>2094</v>
      </c>
      <c r="P950" s="25" t="s">
        <v>3073</v>
      </c>
      <c r="Q950" s="26"/>
      <c r="R950" s="27"/>
      <c r="S950" s="24" t="s">
        <v>2363</v>
      </c>
      <c r="T950" s="25" t="s">
        <v>3957</v>
      </c>
      <c r="U950" s="26"/>
      <c r="V950" s="27"/>
      <c r="W950" s="24" t="s">
        <v>3336</v>
      </c>
      <c r="X950" s="25" t="s">
        <v>3941</v>
      </c>
      <c r="Y950" s="28"/>
      <c r="Z950" s="29" t="s">
        <v>3938</v>
      </c>
      <c r="AA950" s="28"/>
      <c r="AB950" s="28"/>
      <c r="AC950" s="28"/>
      <c r="AD950" s="28"/>
      <c r="AE950" s="28"/>
      <c r="AF950" s="28"/>
      <c r="AG950" s="28"/>
      <c r="AH950" s="24" t="s">
        <v>2146</v>
      </c>
      <c r="AI950" s="24" t="s">
        <v>2146</v>
      </c>
      <c r="AJ950" s="24" t="s">
        <v>3958</v>
      </c>
      <c r="AK950" s="24" t="s">
        <v>4006</v>
      </c>
    </row>
    <row r="951" spans="1:37" ht="17.25" customHeight="1" x14ac:dyDescent="0.3">
      <c r="A951" s="24" t="s">
        <v>4007</v>
      </c>
      <c r="B951" s="24" t="s">
        <v>2068</v>
      </c>
      <c r="C951" s="24" t="s">
        <v>3004</v>
      </c>
      <c r="D951" s="25" t="s">
        <v>3005</v>
      </c>
      <c r="E951" s="24" t="s">
        <v>3621</v>
      </c>
      <c r="F951" s="25" t="s">
        <v>3870</v>
      </c>
      <c r="G951" s="24" t="s">
        <v>3952</v>
      </c>
      <c r="H951" s="25" t="s">
        <v>3953</v>
      </c>
      <c r="I951" s="24" t="s">
        <v>4000</v>
      </c>
      <c r="J951" s="25" t="s">
        <v>4003</v>
      </c>
      <c r="K951" s="26"/>
      <c r="L951" s="27"/>
      <c r="M951" s="26"/>
      <c r="N951" s="27"/>
      <c r="O951" s="24" t="s">
        <v>2094</v>
      </c>
      <c r="P951" s="25" t="s">
        <v>3073</v>
      </c>
      <c r="Q951" s="26"/>
      <c r="R951" s="27"/>
      <c r="S951" s="24" t="s">
        <v>2363</v>
      </c>
      <c r="T951" s="25" t="s">
        <v>3957</v>
      </c>
      <c r="U951" s="26"/>
      <c r="V951" s="27"/>
      <c r="W951" s="24" t="s">
        <v>3341</v>
      </c>
      <c r="X951" s="25" t="s">
        <v>3943</v>
      </c>
      <c r="Y951" s="28"/>
      <c r="Z951" s="29" t="s">
        <v>3938</v>
      </c>
      <c r="AA951" s="28"/>
      <c r="AB951" s="28"/>
      <c r="AC951" s="28"/>
      <c r="AD951" s="28"/>
      <c r="AE951" s="28"/>
      <c r="AF951" s="28"/>
      <c r="AG951" s="28"/>
      <c r="AH951" s="24" t="s">
        <v>2146</v>
      </c>
      <c r="AI951" s="24" t="s">
        <v>2146</v>
      </c>
      <c r="AJ951" s="24" t="s">
        <v>3958</v>
      </c>
      <c r="AK951" s="24" t="s">
        <v>4007</v>
      </c>
    </row>
    <row r="952" spans="1:37" ht="17.25" customHeight="1" x14ac:dyDescent="0.3">
      <c r="A952" s="24" t="s">
        <v>4008</v>
      </c>
      <c r="B952" s="24" t="s">
        <v>2068</v>
      </c>
      <c r="C952" s="24" t="s">
        <v>3004</v>
      </c>
      <c r="D952" s="25" t="s">
        <v>3005</v>
      </c>
      <c r="E952" s="24" t="s">
        <v>3621</v>
      </c>
      <c r="F952" s="25" t="s">
        <v>3870</v>
      </c>
      <c r="G952" s="24" t="s">
        <v>4009</v>
      </c>
      <c r="H952" s="25" t="s">
        <v>4010</v>
      </c>
      <c r="I952" s="24" t="s">
        <v>3967</v>
      </c>
      <c r="J952" s="25" t="s">
        <v>3970</v>
      </c>
      <c r="K952" s="26"/>
      <c r="L952" s="27"/>
      <c r="M952" s="26"/>
      <c r="N952" s="27"/>
      <c r="O952" s="24" t="s">
        <v>2090</v>
      </c>
      <c r="P952" s="25" t="s">
        <v>3067</v>
      </c>
      <c r="Q952" s="26"/>
      <c r="R952" s="27"/>
      <c r="S952" s="24" t="s">
        <v>2363</v>
      </c>
      <c r="T952" s="25" t="s">
        <v>3957</v>
      </c>
      <c r="U952" s="26"/>
      <c r="V952" s="27"/>
      <c r="W952" s="24" t="s">
        <v>3256</v>
      </c>
      <c r="X952" s="25" t="s">
        <v>3937</v>
      </c>
      <c r="Y952" s="28"/>
      <c r="Z952" s="29" t="s">
        <v>3938</v>
      </c>
      <c r="AA952" s="28"/>
      <c r="AB952" s="28"/>
      <c r="AC952" s="28"/>
      <c r="AD952" s="28"/>
      <c r="AE952" s="28"/>
      <c r="AF952" s="28"/>
      <c r="AG952" s="28"/>
      <c r="AH952" s="24" t="s">
        <v>2146</v>
      </c>
      <c r="AI952" s="24" t="s">
        <v>2146</v>
      </c>
      <c r="AJ952" s="24" t="s">
        <v>4011</v>
      </c>
      <c r="AK952" s="24" t="s">
        <v>4008</v>
      </c>
    </row>
    <row r="953" spans="1:37" ht="17.25" customHeight="1" x14ac:dyDescent="0.3">
      <c r="A953" s="24" t="s">
        <v>4012</v>
      </c>
      <c r="B953" s="24" t="s">
        <v>2068</v>
      </c>
      <c r="C953" s="24" t="s">
        <v>3004</v>
      </c>
      <c r="D953" s="25" t="s">
        <v>3005</v>
      </c>
      <c r="E953" s="24" t="s">
        <v>3621</v>
      </c>
      <c r="F953" s="25" t="s">
        <v>3870</v>
      </c>
      <c r="G953" s="24" t="s">
        <v>4009</v>
      </c>
      <c r="H953" s="25" t="s">
        <v>4010</v>
      </c>
      <c r="I953" s="24" t="s">
        <v>3967</v>
      </c>
      <c r="J953" s="25" t="s">
        <v>3970</v>
      </c>
      <c r="K953" s="26"/>
      <c r="L953" s="27"/>
      <c r="M953" s="26"/>
      <c r="N953" s="27"/>
      <c r="O953" s="24" t="s">
        <v>2090</v>
      </c>
      <c r="P953" s="25" t="s">
        <v>3067</v>
      </c>
      <c r="Q953" s="26"/>
      <c r="R953" s="27"/>
      <c r="S953" s="24" t="s">
        <v>2363</v>
      </c>
      <c r="T953" s="25" t="s">
        <v>3957</v>
      </c>
      <c r="U953" s="26"/>
      <c r="V953" s="27"/>
      <c r="W953" s="24" t="s">
        <v>3336</v>
      </c>
      <c r="X953" s="25" t="s">
        <v>3941</v>
      </c>
      <c r="Y953" s="28"/>
      <c r="Z953" s="29" t="s">
        <v>3938</v>
      </c>
      <c r="AA953" s="28"/>
      <c r="AB953" s="28"/>
      <c r="AC953" s="28"/>
      <c r="AD953" s="28"/>
      <c r="AE953" s="28"/>
      <c r="AF953" s="28"/>
      <c r="AG953" s="28"/>
      <c r="AH953" s="24" t="s">
        <v>2146</v>
      </c>
      <c r="AI953" s="24" t="s">
        <v>2146</v>
      </c>
      <c r="AJ953" s="24" t="s">
        <v>4011</v>
      </c>
      <c r="AK953" s="24" t="s">
        <v>4012</v>
      </c>
    </row>
    <row r="954" spans="1:37" ht="17.25" customHeight="1" x14ac:dyDescent="0.3">
      <c r="A954" s="24" t="s">
        <v>4013</v>
      </c>
      <c r="B954" s="24" t="s">
        <v>2068</v>
      </c>
      <c r="C954" s="24" t="s">
        <v>3004</v>
      </c>
      <c r="D954" s="25" t="s">
        <v>3005</v>
      </c>
      <c r="E954" s="24" t="s">
        <v>3621</v>
      </c>
      <c r="F954" s="25" t="s">
        <v>3870</v>
      </c>
      <c r="G954" s="24" t="s">
        <v>4009</v>
      </c>
      <c r="H954" s="25" t="s">
        <v>4010</v>
      </c>
      <c r="I954" s="24" t="s">
        <v>3967</v>
      </c>
      <c r="J954" s="25" t="s">
        <v>3970</v>
      </c>
      <c r="K954" s="26"/>
      <c r="L954" s="27"/>
      <c r="M954" s="26"/>
      <c r="N954" s="27"/>
      <c r="O954" s="24" t="s">
        <v>2090</v>
      </c>
      <c r="P954" s="25" t="s">
        <v>3067</v>
      </c>
      <c r="Q954" s="26"/>
      <c r="R954" s="27"/>
      <c r="S954" s="24" t="s">
        <v>2363</v>
      </c>
      <c r="T954" s="25" t="s">
        <v>3957</v>
      </c>
      <c r="U954" s="26"/>
      <c r="V954" s="27"/>
      <c r="W954" s="24" t="s">
        <v>3341</v>
      </c>
      <c r="X954" s="25" t="s">
        <v>3943</v>
      </c>
      <c r="Y954" s="28"/>
      <c r="Z954" s="29" t="s">
        <v>3938</v>
      </c>
      <c r="AA954" s="28"/>
      <c r="AB954" s="28"/>
      <c r="AC954" s="28"/>
      <c r="AD954" s="28"/>
      <c r="AE954" s="28"/>
      <c r="AF954" s="28"/>
      <c r="AG954" s="28"/>
      <c r="AH954" s="24" t="s">
        <v>2146</v>
      </c>
      <c r="AI954" s="24" t="s">
        <v>2146</v>
      </c>
      <c r="AJ954" s="24" t="s">
        <v>4011</v>
      </c>
      <c r="AK954" s="24" t="s">
        <v>4013</v>
      </c>
    </row>
    <row r="955" spans="1:37" ht="17.25" customHeight="1" x14ac:dyDescent="0.3">
      <c r="A955" s="24" t="s">
        <v>4014</v>
      </c>
      <c r="B955" s="24" t="s">
        <v>2068</v>
      </c>
      <c r="C955" s="24" t="s">
        <v>3004</v>
      </c>
      <c r="D955" s="25" t="s">
        <v>3005</v>
      </c>
      <c r="E955" s="24" t="s">
        <v>3621</v>
      </c>
      <c r="F955" s="25" t="s">
        <v>3870</v>
      </c>
      <c r="G955" s="24" t="s">
        <v>4009</v>
      </c>
      <c r="H955" s="25" t="s">
        <v>4010</v>
      </c>
      <c r="I955" s="24" t="s">
        <v>3967</v>
      </c>
      <c r="J955" s="25" t="s">
        <v>3970</v>
      </c>
      <c r="K955" s="26"/>
      <c r="L955" s="27"/>
      <c r="M955" s="26"/>
      <c r="N955" s="27"/>
      <c r="O955" s="24" t="s">
        <v>2094</v>
      </c>
      <c r="P955" s="25" t="s">
        <v>3073</v>
      </c>
      <c r="Q955" s="26"/>
      <c r="R955" s="27"/>
      <c r="S955" s="24" t="s">
        <v>2363</v>
      </c>
      <c r="T955" s="25" t="s">
        <v>3957</v>
      </c>
      <c r="U955" s="26"/>
      <c r="V955" s="27"/>
      <c r="W955" s="24" t="s">
        <v>3256</v>
      </c>
      <c r="X955" s="25" t="s">
        <v>3937</v>
      </c>
      <c r="Y955" s="28"/>
      <c r="Z955" s="29" t="s">
        <v>3938</v>
      </c>
      <c r="AA955" s="28"/>
      <c r="AB955" s="28"/>
      <c r="AC955" s="28"/>
      <c r="AD955" s="28"/>
      <c r="AE955" s="28"/>
      <c r="AF955" s="28"/>
      <c r="AG955" s="28"/>
      <c r="AH955" s="24" t="s">
        <v>2146</v>
      </c>
      <c r="AI955" s="24" t="s">
        <v>2146</v>
      </c>
      <c r="AJ955" s="24" t="s">
        <v>4011</v>
      </c>
      <c r="AK955" s="24" t="s">
        <v>4014</v>
      </c>
    </row>
    <row r="956" spans="1:37" ht="17.25" customHeight="1" x14ac:dyDescent="0.3">
      <c r="A956" s="24" t="s">
        <v>4015</v>
      </c>
      <c r="B956" s="24" t="s">
        <v>2068</v>
      </c>
      <c r="C956" s="24" t="s">
        <v>3004</v>
      </c>
      <c r="D956" s="25" t="s">
        <v>3005</v>
      </c>
      <c r="E956" s="24" t="s">
        <v>3621</v>
      </c>
      <c r="F956" s="25" t="s">
        <v>3870</v>
      </c>
      <c r="G956" s="24" t="s">
        <v>4009</v>
      </c>
      <c r="H956" s="25" t="s">
        <v>4010</v>
      </c>
      <c r="I956" s="24" t="s">
        <v>3967</v>
      </c>
      <c r="J956" s="25" t="s">
        <v>3970</v>
      </c>
      <c r="K956" s="26"/>
      <c r="L956" s="27"/>
      <c r="M956" s="26"/>
      <c r="N956" s="27"/>
      <c r="O956" s="24" t="s">
        <v>2094</v>
      </c>
      <c r="P956" s="25" t="s">
        <v>3073</v>
      </c>
      <c r="Q956" s="26"/>
      <c r="R956" s="27"/>
      <c r="S956" s="24" t="s">
        <v>2363</v>
      </c>
      <c r="T956" s="25" t="s">
        <v>3957</v>
      </c>
      <c r="U956" s="26"/>
      <c r="V956" s="27"/>
      <c r="W956" s="24" t="s">
        <v>3336</v>
      </c>
      <c r="X956" s="25" t="s">
        <v>3941</v>
      </c>
      <c r="Y956" s="28"/>
      <c r="Z956" s="29" t="s">
        <v>3938</v>
      </c>
      <c r="AA956" s="28"/>
      <c r="AB956" s="28"/>
      <c r="AC956" s="28"/>
      <c r="AD956" s="28"/>
      <c r="AE956" s="28"/>
      <c r="AF956" s="28"/>
      <c r="AG956" s="28"/>
      <c r="AH956" s="24" t="s">
        <v>2146</v>
      </c>
      <c r="AI956" s="24" t="s">
        <v>2146</v>
      </c>
      <c r="AJ956" s="24" t="s">
        <v>4011</v>
      </c>
      <c r="AK956" s="24" t="s">
        <v>4015</v>
      </c>
    </row>
    <row r="957" spans="1:37" ht="17.25" customHeight="1" x14ac:dyDescent="0.3">
      <c r="A957" s="24" t="s">
        <v>4016</v>
      </c>
      <c r="B957" s="24" t="s">
        <v>2068</v>
      </c>
      <c r="C957" s="24" t="s">
        <v>3004</v>
      </c>
      <c r="D957" s="25" t="s">
        <v>3005</v>
      </c>
      <c r="E957" s="24" t="s">
        <v>3621</v>
      </c>
      <c r="F957" s="25" t="s">
        <v>3870</v>
      </c>
      <c r="G957" s="24" t="s">
        <v>4009</v>
      </c>
      <c r="H957" s="25" t="s">
        <v>4010</v>
      </c>
      <c r="I957" s="24" t="s">
        <v>3967</v>
      </c>
      <c r="J957" s="25" t="s">
        <v>3970</v>
      </c>
      <c r="K957" s="26"/>
      <c r="L957" s="27"/>
      <c r="M957" s="26"/>
      <c r="N957" s="27"/>
      <c r="O957" s="24" t="s">
        <v>2094</v>
      </c>
      <c r="P957" s="25" t="s">
        <v>3073</v>
      </c>
      <c r="Q957" s="26"/>
      <c r="R957" s="27"/>
      <c r="S957" s="24" t="s">
        <v>2363</v>
      </c>
      <c r="T957" s="25" t="s">
        <v>3957</v>
      </c>
      <c r="U957" s="26"/>
      <c r="V957" s="27"/>
      <c r="W957" s="24" t="s">
        <v>3341</v>
      </c>
      <c r="X957" s="25" t="s">
        <v>3943</v>
      </c>
      <c r="Y957" s="28"/>
      <c r="Z957" s="29" t="s">
        <v>3938</v>
      </c>
      <c r="AA957" s="28"/>
      <c r="AB957" s="28"/>
      <c r="AC957" s="28"/>
      <c r="AD957" s="28"/>
      <c r="AE957" s="28"/>
      <c r="AF957" s="28"/>
      <c r="AG957" s="28"/>
      <c r="AH957" s="24" t="s">
        <v>2146</v>
      </c>
      <c r="AI957" s="24" t="s">
        <v>2146</v>
      </c>
      <c r="AJ957" s="24" t="s">
        <v>4011</v>
      </c>
      <c r="AK957" s="24" t="s">
        <v>4016</v>
      </c>
    </row>
    <row r="958" spans="1:37" ht="17.25" customHeight="1" x14ac:dyDescent="0.3">
      <c r="A958" s="24" t="s">
        <v>4017</v>
      </c>
      <c r="B958" s="24" t="s">
        <v>2068</v>
      </c>
      <c r="C958" s="24" t="s">
        <v>3004</v>
      </c>
      <c r="D958" s="25" t="s">
        <v>3005</v>
      </c>
      <c r="E958" s="24" t="s">
        <v>3621</v>
      </c>
      <c r="F958" s="25" t="s">
        <v>3870</v>
      </c>
      <c r="G958" s="24" t="s">
        <v>4009</v>
      </c>
      <c r="H958" s="25" t="s">
        <v>4010</v>
      </c>
      <c r="I958" s="24" t="s">
        <v>3967</v>
      </c>
      <c r="J958" s="25" t="s">
        <v>3970</v>
      </c>
      <c r="K958" s="26"/>
      <c r="L958" s="27"/>
      <c r="M958" s="26"/>
      <c r="N958" s="27"/>
      <c r="O958" s="24" t="s">
        <v>2087</v>
      </c>
      <c r="P958" s="25" t="s">
        <v>3956</v>
      </c>
      <c r="Q958" s="26"/>
      <c r="R958" s="27"/>
      <c r="S958" s="24" t="s">
        <v>2363</v>
      </c>
      <c r="T958" s="25" t="s">
        <v>3957</v>
      </c>
      <c r="U958" s="26"/>
      <c r="V958" s="27"/>
      <c r="W958" s="24" t="s">
        <v>3256</v>
      </c>
      <c r="X958" s="25" t="s">
        <v>3937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2146</v>
      </c>
      <c r="AI958" s="24" t="s">
        <v>2146</v>
      </c>
      <c r="AJ958" s="24" t="s">
        <v>4011</v>
      </c>
      <c r="AK958" s="24" t="s">
        <v>4017</v>
      </c>
    </row>
    <row r="959" spans="1:37" ht="17.25" customHeight="1" x14ac:dyDescent="0.3">
      <c r="A959" s="24" t="s">
        <v>4018</v>
      </c>
      <c r="B959" s="24" t="s">
        <v>2068</v>
      </c>
      <c r="C959" s="24" t="s">
        <v>3004</v>
      </c>
      <c r="D959" s="25" t="s">
        <v>3005</v>
      </c>
      <c r="E959" s="24" t="s">
        <v>3621</v>
      </c>
      <c r="F959" s="25" t="s">
        <v>3870</v>
      </c>
      <c r="G959" s="24" t="s">
        <v>4009</v>
      </c>
      <c r="H959" s="25" t="s">
        <v>4010</v>
      </c>
      <c r="I959" s="24" t="s">
        <v>3967</v>
      </c>
      <c r="J959" s="25" t="s">
        <v>3970</v>
      </c>
      <c r="K959" s="26"/>
      <c r="L959" s="27"/>
      <c r="M959" s="26"/>
      <c r="N959" s="27"/>
      <c r="O959" s="24" t="s">
        <v>2087</v>
      </c>
      <c r="P959" s="25" t="s">
        <v>3956</v>
      </c>
      <c r="Q959" s="26"/>
      <c r="R959" s="27"/>
      <c r="S959" s="24" t="s">
        <v>2363</v>
      </c>
      <c r="T959" s="25" t="s">
        <v>3957</v>
      </c>
      <c r="U959" s="26"/>
      <c r="V959" s="27"/>
      <c r="W959" s="24" t="s">
        <v>3336</v>
      </c>
      <c r="X959" s="25" t="s">
        <v>3941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2146</v>
      </c>
      <c r="AI959" s="24" t="s">
        <v>2146</v>
      </c>
      <c r="AJ959" s="24" t="s">
        <v>4011</v>
      </c>
      <c r="AK959" s="24" t="s">
        <v>4018</v>
      </c>
    </row>
    <row r="960" spans="1:37" ht="17.25" customHeight="1" x14ac:dyDescent="0.3">
      <c r="A960" s="24" t="s">
        <v>4019</v>
      </c>
      <c r="B960" s="24" t="s">
        <v>2068</v>
      </c>
      <c r="C960" s="24" t="s">
        <v>3004</v>
      </c>
      <c r="D960" s="25" t="s">
        <v>3005</v>
      </c>
      <c r="E960" s="24" t="s">
        <v>3621</v>
      </c>
      <c r="F960" s="25" t="s">
        <v>3870</v>
      </c>
      <c r="G960" s="24" t="s">
        <v>4009</v>
      </c>
      <c r="H960" s="25" t="s">
        <v>4010</v>
      </c>
      <c r="I960" s="24" t="s">
        <v>3967</v>
      </c>
      <c r="J960" s="25" t="s">
        <v>3970</v>
      </c>
      <c r="K960" s="26"/>
      <c r="L960" s="27"/>
      <c r="M960" s="26"/>
      <c r="N960" s="27"/>
      <c r="O960" s="24" t="s">
        <v>2087</v>
      </c>
      <c r="P960" s="25" t="s">
        <v>3956</v>
      </c>
      <c r="Q960" s="26"/>
      <c r="R960" s="27"/>
      <c r="S960" s="24" t="s">
        <v>2363</v>
      </c>
      <c r="T960" s="25" t="s">
        <v>3957</v>
      </c>
      <c r="U960" s="26"/>
      <c r="V960" s="27"/>
      <c r="W960" s="24" t="s">
        <v>3341</v>
      </c>
      <c r="X960" s="25" t="s">
        <v>3943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2146</v>
      </c>
      <c r="AI960" s="24" t="s">
        <v>2146</v>
      </c>
      <c r="AJ960" s="24" t="s">
        <v>4011</v>
      </c>
      <c r="AK960" s="24" t="s">
        <v>4019</v>
      </c>
    </row>
    <row r="961" spans="1:37" ht="17.25" customHeight="1" x14ac:dyDescent="0.3">
      <c r="A961" s="24" t="s">
        <v>4020</v>
      </c>
      <c r="B961" s="24" t="s">
        <v>2068</v>
      </c>
      <c r="C961" s="24" t="s">
        <v>3004</v>
      </c>
      <c r="D961" s="25" t="s">
        <v>3005</v>
      </c>
      <c r="E961" s="24" t="s">
        <v>3621</v>
      </c>
      <c r="F961" s="25" t="s">
        <v>3870</v>
      </c>
      <c r="G961" s="24" t="s">
        <v>4021</v>
      </c>
      <c r="H961" s="25" t="s">
        <v>4022</v>
      </c>
      <c r="I961" s="26"/>
      <c r="J961" s="27"/>
      <c r="K961" s="26"/>
      <c r="L961" s="27"/>
      <c r="M961" s="26"/>
      <c r="N961" s="27"/>
      <c r="O961" s="26"/>
      <c r="P961" s="27"/>
      <c r="Q961" s="24" t="s">
        <v>2121</v>
      </c>
      <c r="R961" s="25" t="s">
        <v>4023</v>
      </c>
      <c r="S961" s="24" t="s">
        <v>2584</v>
      </c>
      <c r="T961" s="25" t="s">
        <v>3338</v>
      </c>
      <c r="U961" s="26"/>
      <c r="V961" s="27"/>
      <c r="W961" s="26"/>
      <c r="X961" s="27"/>
      <c r="Y961" s="28"/>
      <c r="Z961" s="29" t="s">
        <v>3132</v>
      </c>
      <c r="AA961" s="28"/>
      <c r="AB961" s="28"/>
      <c r="AC961" s="28"/>
      <c r="AD961" s="28"/>
      <c r="AE961" s="28"/>
      <c r="AF961" s="28"/>
      <c r="AG961" s="28"/>
      <c r="AH961" s="24" t="s">
        <v>2207</v>
      </c>
      <c r="AI961" s="24" t="s">
        <v>2207</v>
      </c>
      <c r="AJ961" s="24" t="s">
        <v>4024</v>
      </c>
      <c r="AK961" s="24" t="s">
        <v>4020</v>
      </c>
    </row>
    <row r="962" spans="1:37" ht="17.25" customHeight="1" x14ac:dyDescent="0.3">
      <c r="A962" s="24" t="s">
        <v>4025</v>
      </c>
      <c r="B962" s="24" t="s">
        <v>2068</v>
      </c>
      <c r="C962" s="24" t="s">
        <v>3004</v>
      </c>
      <c r="D962" s="25" t="s">
        <v>3005</v>
      </c>
      <c r="E962" s="24" t="s">
        <v>3621</v>
      </c>
      <c r="F962" s="25" t="s">
        <v>3870</v>
      </c>
      <c r="G962" s="24" t="s">
        <v>4026</v>
      </c>
      <c r="H962" s="25" t="s">
        <v>4027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2584</v>
      </c>
      <c r="T962" s="25" t="s">
        <v>3338</v>
      </c>
      <c r="U962" s="26"/>
      <c r="V962" s="27"/>
      <c r="W962" s="26"/>
      <c r="X962" s="27"/>
      <c r="Y962" s="28"/>
      <c r="Z962" s="29" t="s">
        <v>3132</v>
      </c>
      <c r="AA962" s="28"/>
      <c r="AB962" s="28"/>
      <c r="AC962" s="28"/>
      <c r="AD962" s="28"/>
      <c r="AE962" s="28"/>
      <c r="AF962" s="28"/>
      <c r="AG962" s="28"/>
      <c r="AH962" s="24" t="s">
        <v>2207</v>
      </c>
      <c r="AI962" s="24" t="s">
        <v>2207</v>
      </c>
      <c r="AJ962" s="24" t="s">
        <v>4028</v>
      </c>
      <c r="AK962" s="24" t="s">
        <v>4025</v>
      </c>
    </row>
    <row r="963" spans="1:37" ht="17.25" customHeight="1" x14ac:dyDescent="0.3">
      <c r="A963" s="24" t="s">
        <v>4029</v>
      </c>
      <c r="B963" s="24" t="s">
        <v>2068</v>
      </c>
      <c r="C963" s="24" t="s">
        <v>3004</v>
      </c>
      <c r="D963" s="25" t="s">
        <v>3005</v>
      </c>
      <c r="E963" s="24" t="s">
        <v>3621</v>
      </c>
      <c r="F963" s="25" t="s">
        <v>3870</v>
      </c>
      <c r="G963" s="24" t="s">
        <v>4030</v>
      </c>
      <c r="H963" s="25" t="s">
        <v>4031</v>
      </c>
      <c r="I963" s="26"/>
      <c r="J963" s="27"/>
      <c r="K963" s="26"/>
      <c r="L963" s="27"/>
      <c r="M963" s="26"/>
      <c r="N963" s="27"/>
      <c r="O963" s="26"/>
      <c r="P963" s="27"/>
      <c r="Q963" s="24" t="s">
        <v>2125</v>
      </c>
      <c r="R963" s="25" t="s">
        <v>4032</v>
      </c>
      <c r="S963" s="24" t="s">
        <v>2366</v>
      </c>
      <c r="T963" s="25" t="s">
        <v>4033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2146</v>
      </c>
      <c r="AI963" s="24" t="s">
        <v>2146</v>
      </c>
      <c r="AJ963" s="24" t="s">
        <v>4034</v>
      </c>
      <c r="AK963" s="24" t="s">
        <v>4029</v>
      </c>
    </row>
    <row r="964" spans="1:37" ht="17.25" customHeight="1" x14ac:dyDescent="0.3">
      <c r="A964" s="24" t="s">
        <v>4035</v>
      </c>
      <c r="B964" s="24" t="s">
        <v>2068</v>
      </c>
      <c r="C964" s="24" t="s">
        <v>3004</v>
      </c>
      <c r="D964" s="25" t="s">
        <v>3005</v>
      </c>
      <c r="E964" s="24" t="s">
        <v>3621</v>
      </c>
      <c r="F964" s="25" t="s">
        <v>3870</v>
      </c>
      <c r="G964" s="24" t="s">
        <v>4036</v>
      </c>
      <c r="H964" s="25" t="s">
        <v>4037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2369</v>
      </c>
      <c r="T964" s="25" t="s">
        <v>4038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2146</v>
      </c>
      <c r="AI964" s="24" t="s">
        <v>2146</v>
      </c>
      <c r="AJ964" s="24" t="s">
        <v>4039</v>
      </c>
      <c r="AK964" s="24" t="s">
        <v>4035</v>
      </c>
    </row>
    <row r="965" spans="1:37" ht="17.25" customHeight="1" x14ac:dyDescent="0.3">
      <c r="A965" s="24" t="s">
        <v>4040</v>
      </c>
      <c r="B965" s="24" t="s">
        <v>2068</v>
      </c>
      <c r="C965" s="24" t="s">
        <v>3004</v>
      </c>
      <c r="D965" s="25" t="s">
        <v>3005</v>
      </c>
      <c r="E965" s="24" t="s">
        <v>3621</v>
      </c>
      <c r="F965" s="25" t="s">
        <v>3870</v>
      </c>
      <c r="G965" s="24" t="s">
        <v>4041</v>
      </c>
      <c r="H965" s="25" t="s">
        <v>4042</v>
      </c>
      <c r="I965" s="26"/>
      <c r="J965" s="27"/>
      <c r="K965" s="26"/>
      <c r="L965" s="27"/>
      <c r="M965" s="26"/>
      <c r="N965" s="27"/>
      <c r="O965" s="26"/>
      <c r="P965" s="27"/>
      <c r="Q965" s="24" t="s">
        <v>2125</v>
      </c>
      <c r="R965" s="25" t="s">
        <v>4032</v>
      </c>
      <c r="S965" s="26"/>
      <c r="T965" s="27"/>
      <c r="U965" s="26"/>
      <c r="V965" s="27"/>
      <c r="W965" s="24" t="s">
        <v>3130</v>
      </c>
      <c r="X965" s="25" t="s">
        <v>3131</v>
      </c>
      <c r="Y965" s="28"/>
      <c r="Z965" s="29" t="s">
        <v>3132</v>
      </c>
      <c r="AA965" s="28"/>
      <c r="AB965" s="28"/>
      <c r="AC965" s="28"/>
      <c r="AD965" s="28"/>
      <c r="AE965" s="28"/>
      <c r="AF965" s="28"/>
      <c r="AG965" s="28"/>
      <c r="AH965" s="24" t="s">
        <v>2207</v>
      </c>
      <c r="AI965" s="24" t="s">
        <v>2207</v>
      </c>
      <c r="AJ965" s="24" t="s">
        <v>4043</v>
      </c>
      <c r="AK965" s="24" t="s">
        <v>4040</v>
      </c>
    </row>
    <row r="966" spans="1:37" ht="17.25" customHeight="1" x14ac:dyDescent="0.3">
      <c r="A966" s="24" t="s">
        <v>4044</v>
      </c>
      <c r="B966" s="24" t="s">
        <v>2068</v>
      </c>
      <c r="C966" s="24" t="s">
        <v>3004</v>
      </c>
      <c r="D966" s="25" t="s">
        <v>3005</v>
      </c>
      <c r="E966" s="24" t="s">
        <v>3621</v>
      </c>
      <c r="F966" s="25" t="s">
        <v>3870</v>
      </c>
      <c r="G966" s="24" t="s">
        <v>4041</v>
      </c>
      <c r="H966" s="25" t="s">
        <v>4042</v>
      </c>
      <c r="I966" s="26"/>
      <c r="J966" s="27"/>
      <c r="K966" s="26"/>
      <c r="L966" s="27"/>
      <c r="M966" s="26"/>
      <c r="N966" s="27"/>
      <c r="O966" s="26"/>
      <c r="P966" s="27"/>
      <c r="Q966" s="24" t="s">
        <v>2125</v>
      </c>
      <c r="R966" s="25" t="s">
        <v>4032</v>
      </c>
      <c r="S966" s="26"/>
      <c r="T966" s="27"/>
      <c r="U966" s="26"/>
      <c r="V966" s="27"/>
      <c r="W966" s="24" t="s">
        <v>3135</v>
      </c>
      <c r="X966" s="25" t="s">
        <v>3136</v>
      </c>
      <c r="Y966" s="28"/>
      <c r="Z966" s="29" t="s">
        <v>3132</v>
      </c>
      <c r="AA966" s="28"/>
      <c r="AB966" s="28"/>
      <c r="AC966" s="28"/>
      <c r="AD966" s="28"/>
      <c r="AE966" s="28"/>
      <c r="AF966" s="28"/>
      <c r="AG966" s="28"/>
      <c r="AH966" s="24" t="s">
        <v>2207</v>
      </c>
      <c r="AI966" s="24" t="s">
        <v>2207</v>
      </c>
      <c r="AJ966" s="24" t="s">
        <v>4043</v>
      </c>
      <c r="AK966" s="24" t="s">
        <v>4044</v>
      </c>
    </row>
    <row r="967" spans="1:37" ht="17.25" customHeight="1" x14ac:dyDescent="0.3">
      <c r="A967" s="24" t="s">
        <v>4045</v>
      </c>
      <c r="B967" s="24" t="s">
        <v>2068</v>
      </c>
      <c r="C967" s="24" t="s">
        <v>3004</v>
      </c>
      <c r="D967" s="25" t="s">
        <v>3005</v>
      </c>
      <c r="E967" s="24" t="s">
        <v>3621</v>
      </c>
      <c r="F967" s="25" t="s">
        <v>3870</v>
      </c>
      <c r="G967" s="24" t="s">
        <v>4041</v>
      </c>
      <c r="H967" s="25" t="s">
        <v>4042</v>
      </c>
      <c r="I967" s="26"/>
      <c r="J967" s="27"/>
      <c r="K967" s="26"/>
      <c r="L967" s="27"/>
      <c r="M967" s="26"/>
      <c r="N967" s="27"/>
      <c r="O967" s="26"/>
      <c r="P967" s="27"/>
      <c r="Q967" s="24" t="s">
        <v>2125</v>
      </c>
      <c r="R967" s="25" t="s">
        <v>4032</v>
      </c>
      <c r="S967" s="26"/>
      <c r="T967" s="27"/>
      <c r="U967" s="26"/>
      <c r="V967" s="27"/>
      <c r="W967" s="24" t="s">
        <v>3138</v>
      </c>
      <c r="X967" s="25" t="s">
        <v>3139</v>
      </c>
      <c r="Y967" s="28"/>
      <c r="Z967" s="29" t="s">
        <v>3132</v>
      </c>
      <c r="AA967" s="28"/>
      <c r="AB967" s="28"/>
      <c r="AC967" s="28"/>
      <c r="AD967" s="28"/>
      <c r="AE967" s="28"/>
      <c r="AF967" s="28"/>
      <c r="AG967" s="28"/>
      <c r="AH967" s="24" t="s">
        <v>2207</v>
      </c>
      <c r="AI967" s="24" t="s">
        <v>2207</v>
      </c>
      <c r="AJ967" s="24" t="s">
        <v>4043</v>
      </c>
      <c r="AK967" s="24" t="s">
        <v>4045</v>
      </c>
    </row>
    <row r="968" spans="1:37" ht="17.25" customHeight="1" x14ac:dyDescent="0.3">
      <c r="A968" s="24" t="s">
        <v>4046</v>
      </c>
      <c r="B968" s="24" t="s">
        <v>2068</v>
      </c>
      <c r="C968" s="24" t="s">
        <v>3004</v>
      </c>
      <c r="D968" s="25" t="s">
        <v>3005</v>
      </c>
      <c r="E968" s="24" t="s">
        <v>3621</v>
      </c>
      <c r="F968" s="25" t="s">
        <v>3870</v>
      </c>
      <c r="G968" s="24" t="s">
        <v>4047</v>
      </c>
      <c r="H968" s="25" t="s">
        <v>4048</v>
      </c>
      <c r="I968" s="26"/>
      <c r="J968" s="27"/>
      <c r="K968" s="26"/>
      <c r="L968" s="27"/>
      <c r="M968" s="26"/>
      <c r="N968" s="27"/>
      <c r="O968" s="26"/>
      <c r="P968" s="27"/>
      <c r="Q968" s="24" t="s">
        <v>2130</v>
      </c>
      <c r="R968" s="25" t="s">
        <v>4049</v>
      </c>
      <c r="S968" s="24" t="s">
        <v>2372</v>
      </c>
      <c r="T968" s="25" t="s">
        <v>4050</v>
      </c>
      <c r="U968" s="26"/>
      <c r="V968" s="27"/>
      <c r="W968" s="24" t="s">
        <v>3130</v>
      </c>
      <c r="X968" s="25" t="s">
        <v>3131</v>
      </c>
      <c r="Y968" s="28"/>
      <c r="Z968" s="29" t="s">
        <v>3132</v>
      </c>
      <c r="AA968" s="28"/>
      <c r="AB968" s="28"/>
      <c r="AC968" s="28"/>
      <c r="AD968" s="28"/>
      <c r="AE968" s="28"/>
      <c r="AF968" s="28"/>
      <c r="AG968" s="28"/>
      <c r="AH968" s="24" t="s">
        <v>2207</v>
      </c>
      <c r="AI968" s="24" t="s">
        <v>2207</v>
      </c>
      <c r="AJ968" s="24" t="s">
        <v>4051</v>
      </c>
      <c r="AK968" s="24" t="s">
        <v>4046</v>
      </c>
    </row>
    <row r="969" spans="1:37" ht="17.25" customHeight="1" x14ac:dyDescent="0.3">
      <c r="A969" s="24" t="s">
        <v>4052</v>
      </c>
      <c r="B969" s="24" t="s">
        <v>2068</v>
      </c>
      <c r="C969" s="24" t="s">
        <v>3004</v>
      </c>
      <c r="D969" s="25" t="s">
        <v>3005</v>
      </c>
      <c r="E969" s="24" t="s">
        <v>3621</v>
      </c>
      <c r="F969" s="25" t="s">
        <v>3870</v>
      </c>
      <c r="G969" s="24" t="s">
        <v>4047</v>
      </c>
      <c r="H969" s="25" t="s">
        <v>4048</v>
      </c>
      <c r="I969" s="26"/>
      <c r="J969" s="27"/>
      <c r="K969" s="26"/>
      <c r="L969" s="27"/>
      <c r="M969" s="26"/>
      <c r="N969" s="27"/>
      <c r="O969" s="26"/>
      <c r="P969" s="27"/>
      <c r="Q969" s="24" t="s">
        <v>2130</v>
      </c>
      <c r="R969" s="25" t="s">
        <v>4049</v>
      </c>
      <c r="S969" s="24" t="s">
        <v>2372</v>
      </c>
      <c r="T969" s="25" t="s">
        <v>4050</v>
      </c>
      <c r="U969" s="26"/>
      <c r="V969" s="27"/>
      <c r="W969" s="24" t="s">
        <v>3135</v>
      </c>
      <c r="X969" s="25" t="s">
        <v>3136</v>
      </c>
      <c r="Y969" s="28"/>
      <c r="Z969" s="29" t="s">
        <v>3132</v>
      </c>
      <c r="AA969" s="28"/>
      <c r="AB969" s="28"/>
      <c r="AC969" s="28"/>
      <c r="AD969" s="28"/>
      <c r="AE969" s="28"/>
      <c r="AF969" s="28"/>
      <c r="AG969" s="28"/>
      <c r="AH969" s="24" t="s">
        <v>2207</v>
      </c>
      <c r="AI969" s="24" t="s">
        <v>2207</v>
      </c>
      <c r="AJ969" s="24" t="s">
        <v>4051</v>
      </c>
      <c r="AK969" s="24" t="s">
        <v>4052</v>
      </c>
    </row>
    <row r="970" spans="1:37" ht="17.25" customHeight="1" x14ac:dyDescent="0.3">
      <c r="A970" s="24" t="s">
        <v>4053</v>
      </c>
      <c r="B970" s="24" t="s">
        <v>2068</v>
      </c>
      <c r="C970" s="24" t="s">
        <v>3004</v>
      </c>
      <c r="D970" s="25" t="s">
        <v>3005</v>
      </c>
      <c r="E970" s="24" t="s">
        <v>3621</v>
      </c>
      <c r="F970" s="25" t="s">
        <v>3870</v>
      </c>
      <c r="G970" s="24" t="s">
        <v>4047</v>
      </c>
      <c r="H970" s="25" t="s">
        <v>4048</v>
      </c>
      <c r="I970" s="26"/>
      <c r="J970" s="27"/>
      <c r="K970" s="26"/>
      <c r="L970" s="27"/>
      <c r="M970" s="26"/>
      <c r="N970" s="27"/>
      <c r="O970" s="26"/>
      <c r="P970" s="27"/>
      <c r="Q970" s="24" t="s">
        <v>2130</v>
      </c>
      <c r="R970" s="25" t="s">
        <v>4049</v>
      </c>
      <c r="S970" s="24" t="s">
        <v>2372</v>
      </c>
      <c r="T970" s="25" t="s">
        <v>4050</v>
      </c>
      <c r="U970" s="26"/>
      <c r="V970" s="27"/>
      <c r="W970" s="24" t="s">
        <v>3138</v>
      </c>
      <c r="X970" s="25" t="s">
        <v>3139</v>
      </c>
      <c r="Y970" s="28"/>
      <c r="Z970" s="29" t="s">
        <v>3132</v>
      </c>
      <c r="AA970" s="28"/>
      <c r="AB970" s="28"/>
      <c r="AC970" s="28"/>
      <c r="AD970" s="28"/>
      <c r="AE970" s="28"/>
      <c r="AF970" s="28"/>
      <c r="AG970" s="28"/>
      <c r="AH970" s="24" t="s">
        <v>2207</v>
      </c>
      <c r="AI970" s="24" t="s">
        <v>2207</v>
      </c>
      <c r="AJ970" s="24" t="s">
        <v>4051</v>
      </c>
      <c r="AK970" s="24" t="s">
        <v>4053</v>
      </c>
    </row>
    <row r="971" spans="1:37" ht="17.25" customHeight="1" x14ac:dyDescent="0.3">
      <c r="A971" s="24" t="s">
        <v>930</v>
      </c>
      <c r="B971" s="24" t="s">
        <v>2068</v>
      </c>
      <c r="C971" s="24" t="s">
        <v>3004</v>
      </c>
      <c r="D971" s="25" t="s">
        <v>3005</v>
      </c>
      <c r="E971" s="24" t="s">
        <v>3621</v>
      </c>
      <c r="F971" s="25" t="s">
        <v>3870</v>
      </c>
      <c r="G971" s="24" t="s">
        <v>4054</v>
      </c>
      <c r="H971" s="25" t="s">
        <v>4055</v>
      </c>
      <c r="I971" s="26"/>
      <c r="J971" s="27"/>
      <c r="K971" s="26"/>
      <c r="L971" s="27"/>
      <c r="M971" s="26"/>
      <c r="N971" s="27"/>
      <c r="O971" s="26"/>
      <c r="P971" s="27"/>
      <c r="Q971" s="24" t="s">
        <v>2130</v>
      </c>
      <c r="R971" s="25" t="s">
        <v>4049</v>
      </c>
      <c r="S971" s="24" t="s">
        <v>2372</v>
      </c>
      <c r="T971" s="25" t="s">
        <v>4050</v>
      </c>
      <c r="U971" s="26"/>
      <c r="V971" s="27"/>
      <c r="W971" s="24" t="s">
        <v>3130</v>
      </c>
      <c r="X971" s="25" t="s">
        <v>3131</v>
      </c>
      <c r="Y971" s="28"/>
      <c r="Z971" s="29" t="s">
        <v>3132</v>
      </c>
      <c r="AA971" s="28"/>
      <c r="AB971" s="28"/>
      <c r="AC971" s="28"/>
      <c r="AD971" s="28"/>
      <c r="AE971" s="28"/>
      <c r="AF971" s="28"/>
      <c r="AG971" s="28"/>
      <c r="AH971" s="24" t="s">
        <v>2207</v>
      </c>
      <c r="AI971" s="24" t="s">
        <v>2207</v>
      </c>
      <c r="AJ971" s="24" t="s">
        <v>4056</v>
      </c>
      <c r="AK971" s="24" t="s">
        <v>930</v>
      </c>
    </row>
    <row r="972" spans="1:37" ht="17.25" customHeight="1" x14ac:dyDescent="0.3">
      <c r="A972" s="24" t="s">
        <v>4057</v>
      </c>
      <c r="B972" s="24" t="s">
        <v>2068</v>
      </c>
      <c r="C972" s="24" t="s">
        <v>3004</v>
      </c>
      <c r="D972" s="25" t="s">
        <v>3005</v>
      </c>
      <c r="E972" s="24" t="s">
        <v>3621</v>
      </c>
      <c r="F972" s="25" t="s">
        <v>3870</v>
      </c>
      <c r="G972" s="24" t="s">
        <v>4054</v>
      </c>
      <c r="H972" s="25" t="s">
        <v>4055</v>
      </c>
      <c r="I972" s="26"/>
      <c r="J972" s="27"/>
      <c r="K972" s="26"/>
      <c r="L972" s="27"/>
      <c r="M972" s="26"/>
      <c r="N972" s="27"/>
      <c r="O972" s="26"/>
      <c r="P972" s="27"/>
      <c r="Q972" s="24" t="s">
        <v>2130</v>
      </c>
      <c r="R972" s="25" t="s">
        <v>4049</v>
      </c>
      <c r="S972" s="24" t="s">
        <v>2372</v>
      </c>
      <c r="T972" s="25" t="s">
        <v>4050</v>
      </c>
      <c r="U972" s="26"/>
      <c r="V972" s="27"/>
      <c r="W972" s="24" t="s">
        <v>3135</v>
      </c>
      <c r="X972" s="25" t="s">
        <v>3136</v>
      </c>
      <c r="Y972" s="28"/>
      <c r="Z972" s="29" t="s">
        <v>3132</v>
      </c>
      <c r="AA972" s="28"/>
      <c r="AB972" s="28"/>
      <c r="AC972" s="28"/>
      <c r="AD972" s="28"/>
      <c r="AE972" s="28"/>
      <c r="AF972" s="28"/>
      <c r="AG972" s="28"/>
      <c r="AH972" s="24" t="s">
        <v>2207</v>
      </c>
      <c r="AI972" s="24" t="s">
        <v>2207</v>
      </c>
      <c r="AJ972" s="24" t="s">
        <v>4056</v>
      </c>
      <c r="AK972" s="24" t="s">
        <v>4057</v>
      </c>
    </row>
    <row r="973" spans="1:37" ht="17.25" customHeight="1" x14ac:dyDescent="0.3">
      <c r="A973" s="24" t="s">
        <v>4058</v>
      </c>
      <c r="B973" s="24" t="s">
        <v>2068</v>
      </c>
      <c r="C973" s="24" t="s">
        <v>3004</v>
      </c>
      <c r="D973" s="25" t="s">
        <v>3005</v>
      </c>
      <c r="E973" s="24" t="s">
        <v>3621</v>
      </c>
      <c r="F973" s="25" t="s">
        <v>3870</v>
      </c>
      <c r="G973" s="24" t="s">
        <v>4054</v>
      </c>
      <c r="H973" s="25" t="s">
        <v>4055</v>
      </c>
      <c r="I973" s="26"/>
      <c r="J973" s="27"/>
      <c r="K973" s="26"/>
      <c r="L973" s="27"/>
      <c r="M973" s="26"/>
      <c r="N973" s="27"/>
      <c r="O973" s="26"/>
      <c r="P973" s="27"/>
      <c r="Q973" s="24" t="s">
        <v>2130</v>
      </c>
      <c r="R973" s="25" t="s">
        <v>4049</v>
      </c>
      <c r="S973" s="24" t="s">
        <v>2372</v>
      </c>
      <c r="T973" s="25" t="s">
        <v>4050</v>
      </c>
      <c r="U973" s="26"/>
      <c r="V973" s="27"/>
      <c r="W973" s="24" t="s">
        <v>3138</v>
      </c>
      <c r="X973" s="25" t="s">
        <v>3139</v>
      </c>
      <c r="Y973" s="28"/>
      <c r="Z973" s="29" t="s">
        <v>3132</v>
      </c>
      <c r="AA973" s="28"/>
      <c r="AB973" s="28"/>
      <c r="AC973" s="28"/>
      <c r="AD973" s="28"/>
      <c r="AE973" s="28"/>
      <c r="AF973" s="28"/>
      <c r="AG973" s="28"/>
      <c r="AH973" s="24" t="s">
        <v>2207</v>
      </c>
      <c r="AI973" s="24" t="s">
        <v>2207</v>
      </c>
      <c r="AJ973" s="24" t="s">
        <v>4056</v>
      </c>
      <c r="AK973" s="24" t="s">
        <v>4058</v>
      </c>
    </row>
    <row r="974" spans="1:37" ht="17.25" customHeight="1" x14ac:dyDescent="0.3">
      <c r="A974" s="24" t="s">
        <v>4059</v>
      </c>
      <c r="B974" s="24" t="s">
        <v>2068</v>
      </c>
      <c r="C974" s="24" t="s">
        <v>3004</v>
      </c>
      <c r="D974" s="25" t="s">
        <v>3005</v>
      </c>
      <c r="E974" s="24" t="s">
        <v>3621</v>
      </c>
      <c r="F974" s="25" t="s">
        <v>3870</v>
      </c>
      <c r="G974" s="24" t="s">
        <v>4060</v>
      </c>
      <c r="H974" s="25" t="s">
        <v>319</v>
      </c>
      <c r="I974" s="24" t="s">
        <v>4061</v>
      </c>
      <c r="J974" s="25" t="s">
        <v>4062</v>
      </c>
      <c r="K974" s="26"/>
      <c r="L974" s="27"/>
      <c r="M974" s="26"/>
      <c r="N974" s="27"/>
      <c r="O974" s="26"/>
      <c r="P974" s="27"/>
      <c r="Q974" s="26"/>
      <c r="R974" s="27"/>
      <c r="S974" s="24" t="s">
        <v>2375</v>
      </c>
      <c r="T974" s="25" t="s">
        <v>4063</v>
      </c>
      <c r="U974" s="26"/>
      <c r="V974" s="27"/>
      <c r="W974" s="26"/>
      <c r="X974" s="27"/>
      <c r="Y974" s="28"/>
      <c r="Z974" s="29" t="s">
        <v>4064</v>
      </c>
      <c r="AA974" s="28"/>
      <c r="AB974" s="28"/>
      <c r="AC974" s="28"/>
      <c r="AD974" s="28"/>
      <c r="AE974" s="28"/>
      <c r="AF974" s="28"/>
      <c r="AG974" s="28"/>
      <c r="AH974" s="24" t="s">
        <v>2146</v>
      </c>
      <c r="AI974" s="24" t="s">
        <v>2146</v>
      </c>
      <c r="AJ974" s="24" t="s">
        <v>4065</v>
      </c>
      <c r="AK974" s="24" t="s">
        <v>4059</v>
      </c>
    </row>
    <row r="975" spans="1:37" ht="17.25" customHeight="1" x14ac:dyDescent="0.3">
      <c r="A975" s="24" t="s">
        <v>4066</v>
      </c>
      <c r="B975" s="24" t="s">
        <v>2068</v>
      </c>
      <c r="C975" s="24" t="s">
        <v>3004</v>
      </c>
      <c r="D975" s="25" t="s">
        <v>3005</v>
      </c>
      <c r="E975" s="24" t="s">
        <v>3621</v>
      </c>
      <c r="F975" s="25" t="s">
        <v>3870</v>
      </c>
      <c r="G975" s="24" t="s">
        <v>4060</v>
      </c>
      <c r="H975" s="25" t="s">
        <v>319</v>
      </c>
      <c r="I975" s="24" t="s">
        <v>4067</v>
      </c>
      <c r="J975" s="25" t="s">
        <v>4068</v>
      </c>
      <c r="K975" s="26"/>
      <c r="L975" s="27"/>
      <c r="M975" s="26"/>
      <c r="N975" s="27"/>
      <c r="O975" s="26"/>
      <c r="P975" s="27"/>
      <c r="Q975" s="26"/>
      <c r="R975" s="27"/>
      <c r="S975" s="24" t="s">
        <v>2375</v>
      </c>
      <c r="T975" s="25" t="s">
        <v>4063</v>
      </c>
      <c r="U975" s="26"/>
      <c r="V975" s="27"/>
      <c r="W975" s="26"/>
      <c r="X975" s="27"/>
      <c r="Y975" s="28"/>
      <c r="Z975" s="29" t="s">
        <v>4064</v>
      </c>
      <c r="AA975" s="28"/>
      <c r="AB975" s="28"/>
      <c r="AC975" s="28"/>
      <c r="AD975" s="28"/>
      <c r="AE975" s="28"/>
      <c r="AF975" s="28"/>
      <c r="AG975" s="28"/>
      <c r="AH975" s="24" t="s">
        <v>2146</v>
      </c>
      <c r="AI975" s="24" t="s">
        <v>2146</v>
      </c>
      <c r="AJ975" s="24" t="s">
        <v>4065</v>
      </c>
      <c r="AK975" s="24" t="s">
        <v>4066</v>
      </c>
    </row>
    <row r="976" spans="1:37" ht="17.25" customHeight="1" x14ac:dyDescent="0.3">
      <c r="A976" s="24" t="s">
        <v>4069</v>
      </c>
      <c r="B976" s="24" t="s">
        <v>2068</v>
      </c>
      <c r="C976" s="24" t="s">
        <v>3004</v>
      </c>
      <c r="D976" s="25" t="s">
        <v>3005</v>
      </c>
      <c r="E976" s="24" t="s">
        <v>3621</v>
      </c>
      <c r="F976" s="25" t="s">
        <v>3870</v>
      </c>
      <c r="G976" s="24" t="s">
        <v>4070</v>
      </c>
      <c r="H976" s="25" t="s">
        <v>321</v>
      </c>
      <c r="I976" s="24" t="s">
        <v>4061</v>
      </c>
      <c r="J976" s="25" t="s">
        <v>4062</v>
      </c>
      <c r="K976" s="26"/>
      <c r="L976" s="27"/>
      <c r="M976" s="26"/>
      <c r="N976" s="27"/>
      <c r="O976" s="26"/>
      <c r="P976" s="27"/>
      <c r="Q976" s="26"/>
      <c r="R976" s="27"/>
      <c r="S976" s="24" t="s">
        <v>2375</v>
      </c>
      <c r="T976" s="25" t="s">
        <v>4063</v>
      </c>
      <c r="U976" s="26"/>
      <c r="V976" s="27"/>
      <c r="W976" s="24" t="s">
        <v>3336</v>
      </c>
      <c r="X976" s="25" t="s">
        <v>3941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2146</v>
      </c>
      <c r="AI976" s="24" t="s">
        <v>2146</v>
      </c>
      <c r="AJ976" s="24" t="s">
        <v>4071</v>
      </c>
      <c r="AK976" s="24" t="s">
        <v>4069</v>
      </c>
    </row>
    <row r="977" spans="1:37" ht="17.25" customHeight="1" x14ac:dyDescent="0.3">
      <c r="A977" s="24" t="s">
        <v>4072</v>
      </c>
      <c r="B977" s="24" t="s">
        <v>2068</v>
      </c>
      <c r="C977" s="24" t="s">
        <v>3004</v>
      </c>
      <c r="D977" s="25" t="s">
        <v>3005</v>
      </c>
      <c r="E977" s="24" t="s">
        <v>3621</v>
      </c>
      <c r="F977" s="25" t="s">
        <v>3870</v>
      </c>
      <c r="G977" s="24" t="s">
        <v>4070</v>
      </c>
      <c r="H977" s="25" t="s">
        <v>321</v>
      </c>
      <c r="I977" s="24" t="s">
        <v>4061</v>
      </c>
      <c r="J977" s="25" t="s">
        <v>4062</v>
      </c>
      <c r="K977" s="26"/>
      <c r="L977" s="27"/>
      <c r="M977" s="26"/>
      <c r="N977" s="27"/>
      <c r="O977" s="26"/>
      <c r="P977" s="27"/>
      <c r="Q977" s="26"/>
      <c r="R977" s="27"/>
      <c r="S977" s="24" t="s">
        <v>2375</v>
      </c>
      <c r="T977" s="25" t="s">
        <v>4063</v>
      </c>
      <c r="U977" s="26"/>
      <c r="V977" s="27"/>
      <c r="W977" s="24" t="s">
        <v>3341</v>
      </c>
      <c r="X977" s="25" t="s">
        <v>3943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2146</v>
      </c>
      <c r="AI977" s="24" t="s">
        <v>2146</v>
      </c>
      <c r="AJ977" s="24" t="s">
        <v>4071</v>
      </c>
      <c r="AK977" s="24" t="s">
        <v>4072</v>
      </c>
    </row>
    <row r="978" spans="1:37" ht="17.25" customHeight="1" x14ac:dyDescent="0.3">
      <c r="A978" s="24" t="s">
        <v>4073</v>
      </c>
      <c r="B978" s="24" t="s">
        <v>2068</v>
      </c>
      <c r="C978" s="24" t="s">
        <v>3004</v>
      </c>
      <c r="D978" s="25" t="s">
        <v>3005</v>
      </c>
      <c r="E978" s="24" t="s">
        <v>3621</v>
      </c>
      <c r="F978" s="25" t="s">
        <v>3870</v>
      </c>
      <c r="G978" s="24" t="s">
        <v>4074</v>
      </c>
      <c r="H978" s="25" t="s">
        <v>323</v>
      </c>
      <c r="I978" s="24" t="s">
        <v>4061</v>
      </c>
      <c r="J978" s="25" t="s">
        <v>4062</v>
      </c>
      <c r="K978" s="26"/>
      <c r="L978" s="27"/>
      <c r="M978" s="26"/>
      <c r="N978" s="27"/>
      <c r="O978" s="26"/>
      <c r="P978" s="27"/>
      <c r="Q978" s="26"/>
      <c r="R978" s="27"/>
      <c r="S978" s="24" t="s">
        <v>2375</v>
      </c>
      <c r="T978" s="25" t="s">
        <v>4063</v>
      </c>
      <c r="U978" s="26"/>
      <c r="V978" s="27"/>
      <c r="W978" s="24" t="s">
        <v>3336</v>
      </c>
      <c r="X978" s="25" t="s">
        <v>3941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2146</v>
      </c>
      <c r="AI978" s="24" t="s">
        <v>2146</v>
      </c>
      <c r="AJ978" s="24" t="s">
        <v>4075</v>
      </c>
      <c r="AK978" s="24" t="s">
        <v>4073</v>
      </c>
    </row>
    <row r="979" spans="1:37" ht="17.25" customHeight="1" x14ac:dyDescent="0.3">
      <c r="A979" s="24" t="s">
        <v>4076</v>
      </c>
      <c r="B979" s="24" t="s">
        <v>2068</v>
      </c>
      <c r="C979" s="24" t="s">
        <v>3004</v>
      </c>
      <c r="D979" s="25" t="s">
        <v>3005</v>
      </c>
      <c r="E979" s="24" t="s">
        <v>3621</v>
      </c>
      <c r="F979" s="25" t="s">
        <v>3870</v>
      </c>
      <c r="G979" s="24" t="s">
        <v>4074</v>
      </c>
      <c r="H979" s="25" t="s">
        <v>323</v>
      </c>
      <c r="I979" s="24" t="s">
        <v>4061</v>
      </c>
      <c r="J979" s="25" t="s">
        <v>4062</v>
      </c>
      <c r="K979" s="26"/>
      <c r="L979" s="27"/>
      <c r="M979" s="26"/>
      <c r="N979" s="27"/>
      <c r="O979" s="26"/>
      <c r="P979" s="27"/>
      <c r="Q979" s="26"/>
      <c r="R979" s="27"/>
      <c r="S979" s="24" t="s">
        <v>2375</v>
      </c>
      <c r="T979" s="25" t="s">
        <v>4063</v>
      </c>
      <c r="U979" s="26"/>
      <c r="V979" s="27"/>
      <c r="W979" s="24" t="s">
        <v>3341</v>
      </c>
      <c r="X979" s="25" t="s">
        <v>3943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2146</v>
      </c>
      <c r="AI979" s="24" t="s">
        <v>2146</v>
      </c>
      <c r="AJ979" s="24" t="s">
        <v>4075</v>
      </c>
      <c r="AK979" s="24" t="s">
        <v>4076</v>
      </c>
    </row>
    <row r="980" spans="1:37" ht="17.25" customHeight="1" x14ac:dyDescent="0.3">
      <c r="A980" s="24" t="s">
        <v>4077</v>
      </c>
      <c r="B980" s="24" t="s">
        <v>2068</v>
      </c>
      <c r="C980" s="24" t="s">
        <v>3004</v>
      </c>
      <c r="D980" s="25" t="s">
        <v>3005</v>
      </c>
      <c r="E980" s="24" t="s">
        <v>3621</v>
      </c>
      <c r="F980" s="25" t="s">
        <v>3870</v>
      </c>
      <c r="G980" s="24" t="s">
        <v>4078</v>
      </c>
      <c r="H980" s="25" t="s">
        <v>325</v>
      </c>
      <c r="I980" s="24" t="s">
        <v>4061</v>
      </c>
      <c r="J980" s="25" t="s">
        <v>4062</v>
      </c>
      <c r="K980" s="26"/>
      <c r="L980" s="27"/>
      <c r="M980" s="26"/>
      <c r="N980" s="27"/>
      <c r="O980" s="26"/>
      <c r="P980" s="27"/>
      <c r="Q980" s="26"/>
      <c r="R980" s="27"/>
      <c r="S980" s="24" t="s">
        <v>2375</v>
      </c>
      <c r="T980" s="25" t="s">
        <v>4063</v>
      </c>
      <c r="U980" s="26"/>
      <c r="V980" s="27"/>
      <c r="W980" s="26"/>
      <c r="X980" s="27"/>
      <c r="Y980" s="28"/>
      <c r="Z980" s="29" t="s">
        <v>4064</v>
      </c>
      <c r="AA980" s="28"/>
      <c r="AB980" s="28"/>
      <c r="AC980" s="28"/>
      <c r="AD980" s="28"/>
      <c r="AE980" s="28"/>
      <c r="AF980" s="28"/>
      <c r="AG980" s="28"/>
      <c r="AH980" s="24" t="s">
        <v>2146</v>
      </c>
      <c r="AI980" s="24" t="s">
        <v>2146</v>
      </c>
      <c r="AJ980" s="24" t="s">
        <v>4079</v>
      </c>
      <c r="AK980" s="24" t="s">
        <v>4077</v>
      </c>
    </row>
    <row r="981" spans="1:37" ht="17.25" customHeight="1" x14ac:dyDescent="0.3">
      <c r="A981" s="24" t="s">
        <v>4080</v>
      </c>
      <c r="B981" s="24" t="s">
        <v>2068</v>
      </c>
      <c r="C981" s="24" t="s">
        <v>3004</v>
      </c>
      <c r="D981" s="25" t="s">
        <v>3005</v>
      </c>
      <c r="E981" s="24" t="s">
        <v>3621</v>
      </c>
      <c r="F981" s="25" t="s">
        <v>3870</v>
      </c>
      <c r="G981" s="24" t="s">
        <v>4078</v>
      </c>
      <c r="H981" s="25" t="s">
        <v>325</v>
      </c>
      <c r="I981" s="24" t="s">
        <v>4067</v>
      </c>
      <c r="J981" s="25" t="s">
        <v>4068</v>
      </c>
      <c r="K981" s="26"/>
      <c r="L981" s="27"/>
      <c r="M981" s="26"/>
      <c r="N981" s="27"/>
      <c r="O981" s="26"/>
      <c r="P981" s="27"/>
      <c r="Q981" s="26"/>
      <c r="R981" s="27"/>
      <c r="S981" s="24" t="s">
        <v>2375</v>
      </c>
      <c r="T981" s="25" t="s">
        <v>4063</v>
      </c>
      <c r="U981" s="26"/>
      <c r="V981" s="27"/>
      <c r="W981" s="26"/>
      <c r="X981" s="27"/>
      <c r="Y981" s="28"/>
      <c r="Z981" s="29" t="s">
        <v>4064</v>
      </c>
      <c r="AA981" s="28"/>
      <c r="AB981" s="28"/>
      <c r="AC981" s="28"/>
      <c r="AD981" s="28"/>
      <c r="AE981" s="28"/>
      <c r="AF981" s="28"/>
      <c r="AG981" s="28"/>
      <c r="AH981" s="24" t="s">
        <v>2146</v>
      </c>
      <c r="AI981" s="24" t="s">
        <v>2146</v>
      </c>
      <c r="AJ981" s="24" t="s">
        <v>4079</v>
      </c>
      <c r="AK981" s="24" t="s">
        <v>4080</v>
      </c>
    </row>
    <row r="982" spans="1:37" ht="17.25" customHeight="1" x14ac:dyDescent="0.3">
      <c r="A982" s="30" t="s">
        <v>4081</v>
      </c>
      <c r="B982" s="24" t="s">
        <v>2068</v>
      </c>
      <c r="C982" s="24" t="s">
        <v>3004</v>
      </c>
      <c r="D982" s="25" t="s">
        <v>3005</v>
      </c>
      <c r="E982" s="24" t="s">
        <v>3621</v>
      </c>
      <c r="F982" s="25" t="s">
        <v>3870</v>
      </c>
      <c r="G982" s="24" t="s">
        <v>4082</v>
      </c>
      <c r="H982" s="25" t="s">
        <v>4083</v>
      </c>
      <c r="I982" s="24" t="s">
        <v>4061</v>
      </c>
      <c r="J982" s="25" t="s">
        <v>4062</v>
      </c>
      <c r="K982" s="26"/>
      <c r="L982" s="27"/>
      <c r="M982" s="26"/>
      <c r="N982" s="27"/>
      <c r="O982" s="26"/>
      <c r="P982" s="27"/>
      <c r="Q982" s="26"/>
      <c r="R982" s="27"/>
      <c r="S982" s="24" t="s">
        <v>2375</v>
      </c>
      <c r="T982" s="25" t="s">
        <v>4063</v>
      </c>
      <c r="U982" s="26"/>
      <c r="V982" s="27"/>
      <c r="W982" s="26"/>
      <c r="X982" s="27"/>
      <c r="Y982" s="28"/>
      <c r="Z982" s="29" t="s">
        <v>4064</v>
      </c>
      <c r="AA982" s="28"/>
      <c r="AB982" s="28"/>
      <c r="AC982" s="28"/>
      <c r="AD982" s="28"/>
      <c r="AE982" s="28"/>
      <c r="AF982" s="28"/>
      <c r="AG982" s="28"/>
      <c r="AH982" s="24" t="s">
        <v>2146</v>
      </c>
      <c r="AI982" s="24" t="s">
        <v>2146</v>
      </c>
      <c r="AJ982" s="24" t="s">
        <v>4084</v>
      </c>
      <c r="AK982" s="24" t="s">
        <v>4081</v>
      </c>
    </row>
    <row r="983" spans="1:37" ht="17.25" customHeight="1" x14ac:dyDescent="0.3">
      <c r="A983" s="30" t="s">
        <v>964</v>
      </c>
      <c r="B983" s="24" t="s">
        <v>2068</v>
      </c>
      <c r="C983" s="24" t="s">
        <v>3004</v>
      </c>
      <c r="D983" s="25" t="s">
        <v>3005</v>
      </c>
      <c r="E983" s="24" t="s">
        <v>3621</v>
      </c>
      <c r="F983" s="25" t="s">
        <v>3870</v>
      </c>
      <c r="G983" s="24" t="s">
        <v>4082</v>
      </c>
      <c r="H983" s="25" t="s">
        <v>4085</v>
      </c>
      <c r="I983" s="24" t="s">
        <v>4067</v>
      </c>
      <c r="J983" s="25" t="s">
        <v>4068</v>
      </c>
      <c r="K983" s="26"/>
      <c r="L983" s="27"/>
      <c r="M983" s="26"/>
      <c r="N983" s="27"/>
      <c r="O983" s="26"/>
      <c r="P983" s="27"/>
      <c r="Q983" s="26"/>
      <c r="R983" s="27"/>
      <c r="S983" s="24" t="s">
        <v>2375</v>
      </c>
      <c r="T983" s="25" t="s">
        <v>4063</v>
      </c>
      <c r="U983" s="26"/>
      <c r="V983" s="27"/>
      <c r="W983" s="26"/>
      <c r="X983" s="27"/>
      <c r="Y983" s="28"/>
      <c r="Z983" s="29" t="s">
        <v>4064</v>
      </c>
      <c r="AA983" s="28"/>
      <c r="AB983" s="28"/>
      <c r="AC983" s="28"/>
      <c r="AD983" s="28"/>
      <c r="AE983" s="28"/>
      <c r="AF983" s="28"/>
      <c r="AG983" s="28"/>
      <c r="AH983" s="24" t="s">
        <v>2146</v>
      </c>
      <c r="AI983" s="24" t="s">
        <v>2146</v>
      </c>
      <c r="AJ983" s="24" t="s">
        <v>4084</v>
      </c>
      <c r="AK983" s="24" t="s">
        <v>964</v>
      </c>
    </row>
    <row r="984" spans="1:37" ht="17.25" customHeight="1" x14ac:dyDescent="0.3">
      <c r="A984" s="24" t="s">
        <v>4086</v>
      </c>
      <c r="B984" s="24" t="s">
        <v>2068</v>
      </c>
      <c r="C984" s="24" t="s">
        <v>3004</v>
      </c>
      <c r="D984" s="25" t="s">
        <v>3005</v>
      </c>
      <c r="E984" s="24" t="s">
        <v>3621</v>
      </c>
      <c r="F984" s="25" t="s">
        <v>3870</v>
      </c>
      <c r="G984" s="24" t="s">
        <v>4087</v>
      </c>
      <c r="H984" s="25" t="s">
        <v>4088</v>
      </c>
      <c r="I984" s="24" t="s">
        <v>4061</v>
      </c>
      <c r="J984" s="25" t="s">
        <v>4062</v>
      </c>
      <c r="K984" s="26"/>
      <c r="L984" s="27"/>
      <c r="M984" s="26"/>
      <c r="N984" s="27"/>
      <c r="O984" s="26"/>
      <c r="P984" s="27"/>
      <c r="Q984" s="26"/>
      <c r="R984" s="27"/>
      <c r="S984" s="24" t="s">
        <v>2375</v>
      </c>
      <c r="T984" s="25" t="s">
        <v>4063</v>
      </c>
      <c r="U984" s="26"/>
      <c r="V984" s="27"/>
      <c r="W984" s="26"/>
      <c r="X984" s="27"/>
      <c r="Y984" s="28"/>
      <c r="Z984" s="29" t="s">
        <v>4064</v>
      </c>
      <c r="AA984" s="28"/>
      <c r="AB984" s="28"/>
      <c r="AC984" s="28"/>
      <c r="AD984" s="28"/>
      <c r="AE984" s="28"/>
      <c r="AF984" s="28"/>
      <c r="AG984" s="28"/>
      <c r="AH984" s="24" t="s">
        <v>2146</v>
      </c>
      <c r="AI984" s="24" t="s">
        <v>2146</v>
      </c>
      <c r="AJ984" s="24" t="s">
        <v>4089</v>
      </c>
      <c r="AK984" s="24" t="s">
        <v>4086</v>
      </c>
    </row>
    <row r="985" spans="1:37" ht="17.25" customHeight="1" x14ac:dyDescent="0.3">
      <c r="A985" s="24" t="s">
        <v>967</v>
      </c>
      <c r="B985" s="24" t="s">
        <v>2068</v>
      </c>
      <c r="C985" s="24" t="s">
        <v>3004</v>
      </c>
      <c r="D985" s="25" t="s">
        <v>3005</v>
      </c>
      <c r="E985" s="24" t="s">
        <v>3621</v>
      </c>
      <c r="F985" s="25" t="s">
        <v>3870</v>
      </c>
      <c r="G985" s="24" t="s">
        <v>4087</v>
      </c>
      <c r="H985" s="25" t="s">
        <v>4090</v>
      </c>
      <c r="I985" s="24" t="s">
        <v>4067</v>
      </c>
      <c r="J985" s="25" t="s">
        <v>4068</v>
      </c>
      <c r="K985" s="26"/>
      <c r="L985" s="27"/>
      <c r="M985" s="26"/>
      <c r="N985" s="27"/>
      <c r="O985" s="26"/>
      <c r="P985" s="27"/>
      <c r="Q985" s="26"/>
      <c r="R985" s="27"/>
      <c r="S985" s="24" t="s">
        <v>2375</v>
      </c>
      <c r="T985" s="25" t="s">
        <v>4063</v>
      </c>
      <c r="U985" s="26"/>
      <c r="V985" s="27"/>
      <c r="W985" s="26"/>
      <c r="X985" s="27"/>
      <c r="Y985" s="28"/>
      <c r="Z985" s="29" t="s">
        <v>4064</v>
      </c>
      <c r="AA985" s="28"/>
      <c r="AB985" s="28"/>
      <c r="AC985" s="28"/>
      <c r="AD985" s="28"/>
      <c r="AE985" s="28"/>
      <c r="AF985" s="28"/>
      <c r="AG985" s="28"/>
      <c r="AH985" s="24" t="s">
        <v>2146</v>
      </c>
      <c r="AI985" s="24" t="s">
        <v>2146</v>
      </c>
      <c r="AJ985" s="24" t="s">
        <v>4089</v>
      </c>
      <c r="AK985" s="24" t="s">
        <v>967</v>
      </c>
    </row>
    <row r="986" spans="1:37" ht="17.25" customHeight="1" x14ac:dyDescent="0.3">
      <c r="A986" s="24" t="s">
        <v>4091</v>
      </c>
      <c r="B986" s="24" t="s">
        <v>2068</v>
      </c>
      <c r="C986" s="24" t="s">
        <v>3004</v>
      </c>
      <c r="D986" s="25" t="s">
        <v>3005</v>
      </c>
      <c r="E986" s="24" t="s">
        <v>3621</v>
      </c>
      <c r="F986" s="25" t="s">
        <v>3870</v>
      </c>
      <c r="G986" s="24" t="s">
        <v>4092</v>
      </c>
      <c r="H986" s="25" t="s">
        <v>341</v>
      </c>
      <c r="I986" s="24" t="s">
        <v>4061</v>
      </c>
      <c r="J986" s="25" t="s">
        <v>4062</v>
      </c>
      <c r="K986" s="26"/>
      <c r="L986" s="27"/>
      <c r="M986" s="26"/>
      <c r="N986" s="27"/>
      <c r="O986" s="26"/>
      <c r="P986" s="27"/>
      <c r="Q986" s="26"/>
      <c r="R986" s="27"/>
      <c r="S986" s="24" t="s">
        <v>2375</v>
      </c>
      <c r="T986" s="25" t="s">
        <v>4063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2146</v>
      </c>
      <c r="AI986" s="24" t="s">
        <v>2146</v>
      </c>
      <c r="AJ986" s="24" t="s">
        <v>4093</v>
      </c>
      <c r="AK986" s="24" t="s">
        <v>4091</v>
      </c>
    </row>
    <row r="987" spans="1:37" ht="17.25" customHeight="1" x14ac:dyDescent="0.3">
      <c r="A987" s="24" t="s">
        <v>4094</v>
      </c>
      <c r="B987" s="24" t="s">
        <v>2068</v>
      </c>
      <c r="C987" s="24" t="s">
        <v>3004</v>
      </c>
      <c r="D987" s="25" t="s">
        <v>3005</v>
      </c>
      <c r="E987" s="24" t="s">
        <v>3621</v>
      </c>
      <c r="F987" s="25" t="s">
        <v>3870</v>
      </c>
      <c r="G987" s="24" t="s">
        <v>4095</v>
      </c>
      <c r="H987" s="25" t="s">
        <v>343</v>
      </c>
      <c r="I987" s="24" t="s">
        <v>4061</v>
      </c>
      <c r="J987" s="25" t="s">
        <v>4062</v>
      </c>
      <c r="K987" s="26"/>
      <c r="L987" s="27"/>
      <c r="M987" s="26"/>
      <c r="N987" s="27"/>
      <c r="O987" s="26"/>
      <c r="P987" s="27"/>
      <c r="Q987" s="26"/>
      <c r="R987" s="27"/>
      <c r="S987" s="24" t="s">
        <v>2375</v>
      </c>
      <c r="T987" s="25" t="s">
        <v>4063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2146</v>
      </c>
      <c r="AI987" s="24" t="s">
        <v>2146</v>
      </c>
      <c r="AJ987" s="24" t="s">
        <v>4096</v>
      </c>
      <c r="AK987" s="24" t="s">
        <v>4094</v>
      </c>
    </row>
    <row r="988" spans="1:37" ht="17.25" customHeight="1" x14ac:dyDescent="0.3">
      <c r="A988" s="24" t="s">
        <v>4097</v>
      </c>
      <c r="B988" s="24" t="s">
        <v>2068</v>
      </c>
      <c r="C988" s="24" t="s">
        <v>3004</v>
      </c>
      <c r="D988" s="25" t="s">
        <v>3005</v>
      </c>
      <c r="E988" s="24" t="s">
        <v>3621</v>
      </c>
      <c r="F988" s="25" t="s">
        <v>3870</v>
      </c>
      <c r="G988" s="24" t="s">
        <v>4098</v>
      </c>
      <c r="H988" s="25" t="s">
        <v>3948</v>
      </c>
      <c r="I988" s="26"/>
      <c r="J988" s="27"/>
      <c r="K988" s="26"/>
      <c r="L988" s="27"/>
      <c r="M988" s="26"/>
      <c r="N988" s="27"/>
      <c r="O988" s="26"/>
      <c r="P988" s="27"/>
      <c r="Q988" s="24" t="s">
        <v>2138</v>
      </c>
      <c r="R988" s="25" t="s">
        <v>4099</v>
      </c>
      <c r="S988" s="24" t="s">
        <v>2584</v>
      </c>
      <c r="T988" s="25" t="s">
        <v>3338</v>
      </c>
      <c r="U988" s="26"/>
      <c r="V988" s="27"/>
      <c r="W988" s="24" t="s">
        <v>2579</v>
      </c>
      <c r="X988" s="25" t="s">
        <v>2586</v>
      </c>
      <c r="Y988" s="28"/>
      <c r="Z988" s="29" t="s">
        <v>2144</v>
      </c>
      <c r="AA988" s="28"/>
      <c r="AB988" s="28"/>
      <c r="AC988" s="28"/>
      <c r="AD988" s="28"/>
      <c r="AE988" s="28"/>
      <c r="AF988" s="28"/>
      <c r="AG988" s="28"/>
      <c r="AH988" s="24" t="s">
        <v>2146</v>
      </c>
      <c r="AI988" s="24" t="s">
        <v>2146</v>
      </c>
      <c r="AJ988" s="24" t="s">
        <v>4100</v>
      </c>
      <c r="AK988" s="24" t="s">
        <v>4097</v>
      </c>
    </row>
    <row r="989" spans="1:37" ht="17.25" customHeight="1" x14ac:dyDescent="0.3">
      <c r="A989" s="24" t="s">
        <v>4101</v>
      </c>
      <c r="B989" s="24" t="s">
        <v>2068</v>
      </c>
      <c r="C989" s="24" t="s">
        <v>3004</v>
      </c>
      <c r="D989" s="25" t="s">
        <v>3005</v>
      </c>
      <c r="E989" s="24" t="s">
        <v>3621</v>
      </c>
      <c r="F989" s="25" t="s">
        <v>3870</v>
      </c>
      <c r="G989" s="24" t="s">
        <v>4098</v>
      </c>
      <c r="H989" s="25" t="s">
        <v>3948</v>
      </c>
      <c r="I989" s="26"/>
      <c r="J989" s="27"/>
      <c r="K989" s="26"/>
      <c r="L989" s="27"/>
      <c r="M989" s="26"/>
      <c r="N989" s="27"/>
      <c r="O989" s="26"/>
      <c r="P989" s="27"/>
      <c r="Q989" s="24" t="s">
        <v>2138</v>
      </c>
      <c r="R989" s="25" t="s">
        <v>4099</v>
      </c>
      <c r="S989" s="24" t="s">
        <v>2584</v>
      </c>
      <c r="T989" s="25" t="s">
        <v>3338</v>
      </c>
      <c r="U989" s="26"/>
      <c r="V989" s="27"/>
      <c r="W989" s="24" t="s">
        <v>2130</v>
      </c>
      <c r="X989" s="25" t="s">
        <v>2589</v>
      </c>
      <c r="Y989" s="28"/>
      <c r="Z989" s="29" t="s">
        <v>2144</v>
      </c>
      <c r="AA989" s="28"/>
      <c r="AB989" s="28"/>
      <c r="AC989" s="28"/>
      <c r="AD989" s="28"/>
      <c r="AE989" s="28"/>
      <c r="AF989" s="28"/>
      <c r="AG989" s="28"/>
      <c r="AH989" s="24" t="s">
        <v>2146</v>
      </c>
      <c r="AI989" s="24" t="s">
        <v>2146</v>
      </c>
      <c r="AJ989" s="24" t="s">
        <v>4100</v>
      </c>
      <c r="AK989" s="24" t="s">
        <v>4101</v>
      </c>
    </row>
    <row r="990" spans="1:37" ht="17.25" customHeight="1" x14ac:dyDescent="0.3">
      <c r="A990" s="24" t="s">
        <v>4102</v>
      </c>
      <c r="B990" s="24" t="s">
        <v>2068</v>
      </c>
      <c r="C990" s="24" t="s">
        <v>3004</v>
      </c>
      <c r="D990" s="25" t="s">
        <v>3005</v>
      </c>
      <c r="E990" s="24" t="s">
        <v>3621</v>
      </c>
      <c r="F990" s="25" t="s">
        <v>3870</v>
      </c>
      <c r="G990" s="24" t="s">
        <v>4098</v>
      </c>
      <c r="H990" s="25" t="s">
        <v>3948</v>
      </c>
      <c r="I990" s="26"/>
      <c r="J990" s="27"/>
      <c r="K990" s="26"/>
      <c r="L990" s="27"/>
      <c r="M990" s="26"/>
      <c r="N990" s="27"/>
      <c r="O990" s="26"/>
      <c r="P990" s="27"/>
      <c r="Q990" s="24" t="s">
        <v>2138</v>
      </c>
      <c r="R990" s="25" t="s">
        <v>4099</v>
      </c>
      <c r="S990" s="24" t="s">
        <v>2584</v>
      </c>
      <c r="T990" s="25" t="s">
        <v>3338</v>
      </c>
      <c r="U990" s="26"/>
      <c r="V990" s="27"/>
      <c r="W990" s="24" t="s">
        <v>2502</v>
      </c>
      <c r="X990" s="25" t="s">
        <v>3883</v>
      </c>
      <c r="Y990" s="28"/>
      <c r="Z990" s="29" t="s">
        <v>2144</v>
      </c>
      <c r="AA990" s="28"/>
      <c r="AB990" s="28"/>
      <c r="AC990" s="28"/>
      <c r="AD990" s="28"/>
      <c r="AE990" s="28"/>
      <c r="AF990" s="28"/>
      <c r="AG990" s="28"/>
      <c r="AH990" s="24" t="s">
        <v>2146</v>
      </c>
      <c r="AI990" s="24" t="s">
        <v>2146</v>
      </c>
      <c r="AJ990" s="24" t="s">
        <v>4100</v>
      </c>
      <c r="AK990" s="24" t="s">
        <v>4102</v>
      </c>
    </row>
    <row r="991" spans="1:37" ht="17.25" customHeight="1" x14ac:dyDescent="0.3">
      <c r="A991" s="24" t="s">
        <v>4103</v>
      </c>
      <c r="B991" s="24" t="s">
        <v>2068</v>
      </c>
      <c r="C991" s="24" t="s">
        <v>3004</v>
      </c>
      <c r="D991" s="25" t="s">
        <v>3005</v>
      </c>
      <c r="E991" s="24" t="s">
        <v>3621</v>
      </c>
      <c r="F991" s="25" t="s">
        <v>3870</v>
      </c>
      <c r="G991" s="24" t="s">
        <v>4098</v>
      </c>
      <c r="H991" s="25" t="s">
        <v>3948</v>
      </c>
      <c r="I991" s="26"/>
      <c r="J991" s="27"/>
      <c r="K991" s="26"/>
      <c r="L991" s="27"/>
      <c r="M991" s="26"/>
      <c r="N991" s="27"/>
      <c r="O991" s="26"/>
      <c r="P991" s="27"/>
      <c r="Q991" s="24" t="s">
        <v>2202</v>
      </c>
      <c r="R991" s="25" t="s">
        <v>4104</v>
      </c>
      <c r="S991" s="24" t="s">
        <v>2584</v>
      </c>
      <c r="T991" s="25" t="s">
        <v>3338</v>
      </c>
      <c r="U991" s="26"/>
      <c r="V991" s="27"/>
      <c r="W991" s="24" t="s">
        <v>2579</v>
      </c>
      <c r="X991" s="25" t="s">
        <v>2586</v>
      </c>
      <c r="Y991" s="28"/>
      <c r="Z991" s="29" t="s">
        <v>2144</v>
      </c>
      <c r="AA991" s="28"/>
      <c r="AB991" s="28"/>
      <c r="AC991" s="28"/>
      <c r="AD991" s="28"/>
      <c r="AE991" s="28"/>
      <c r="AF991" s="28"/>
      <c r="AG991" s="28"/>
      <c r="AH991" s="24" t="s">
        <v>2146</v>
      </c>
      <c r="AI991" s="24" t="s">
        <v>2146</v>
      </c>
      <c r="AJ991" s="24" t="s">
        <v>4100</v>
      </c>
      <c r="AK991" s="24" t="s">
        <v>4103</v>
      </c>
    </row>
    <row r="992" spans="1:37" ht="17.25" customHeight="1" x14ac:dyDescent="0.3">
      <c r="A992" s="24" t="s">
        <v>4105</v>
      </c>
      <c r="B992" s="24" t="s">
        <v>2068</v>
      </c>
      <c r="C992" s="24" t="s">
        <v>3004</v>
      </c>
      <c r="D992" s="25" t="s">
        <v>3005</v>
      </c>
      <c r="E992" s="24" t="s">
        <v>3621</v>
      </c>
      <c r="F992" s="25" t="s">
        <v>3870</v>
      </c>
      <c r="G992" s="24" t="s">
        <v>4098</v>
      </c>
      <c r="H992" s="25" t="s">
        <v>3948</v>
      </c>
      <c r="I992" s="26"/>
      <c r="J992" s="27"/>
      <c r="K992" s="26"/>
      <c r="L992" s="27"/>
      <c r="M992" s="26"/>
      <c r="N992" s="27"/>
      <c r="O992" s="26"/>
      <c r="P992" s="27"/>
      <c r="Q992" s="24" t="s">
        <v>2202</v>
      </c>
      <c r="R992" s="25" t="s">
        <v>4104</v>
      </c>
      <c r="S992" s="24" t="s">
        <v>2584</v>
      </c>
      <c r="T992" s="25" t="s">
        <v>3338</v>
      </c>
      <c r="U992" s="26"/>
      <c r="V992" s="27"/>
      <c r="W992" s="24" t="s">
        <v>2130</v>
      </c>
      <c r="X992" s="25" t="s">
        <v>2589</v>
      </c>
      <c r="Y992" s="28"/>
      <c r="Z992" s="29" t="s">
        <v>2144</v>
      </c>
      <c r="AA992" s="28"/>
      <c r="AB992" s="28"/>
      <c r="AC992" s="28"/>
      <c r="AD992" s="28"/>
      <c r="AE992" s="28"/>
      <c r="AF992" s="28"/>
      <c r="AG992" s="28"/>
      <c r="AH992" s="24" t="s">
        <v>2146</v>
      </c>
      <c r="AI992" s="24" t="s">
        <v>2146</v>
      </c>
      <c r="AJ992" s="24" t="s">
        <v>4100</v>
      </c>
      <c r="AK992" s="24" t="s">
        <v>4105</v>
      </c>
    </row>
    <row r="993" spans="1:37" ht="17.25" customHeight="1" x14ac:dyDescent="0.3">
      <c r="A993" s="24" t="s">
        <v>4106</v>
      </c>
      <c r="B993" s="24" t="s">
        <v>2068</v>
      </c>
      <c r="C993" s="24" t="s">
        <v>3004</v>
      </c>
      <c r="D993" s="25" t="s">
        <v>3005</v>
      </c>
      <c r="E993" s="24" t="s">
        <v>3621</v>
      </c>
      <c r="F993" s="25" t="s">
        <v>3870</v>
      </c>
      <c r="G993" s="24" t="s">
        <v>4098</v>
      </c>
      <c r="H993" s="25" t="s">
        <v>3948</v>
      </c>
      <c r="I993" s="26"/>
      <c r="J993" s="27"/>
      <c r="K993" s="26"/>
      <c r="L993" s="27"/>
      <c r="M993" s="26"/>
      <c r="N993" s="27"/>
      <c r="O993" s="26"/>
      <c r="P993" s="27"/>
      <c r="Q993" s="24" t="s">
        <v>2202</v>
      </c>
      <c r="R993" s="25" t="s">
        <v>4104</v>
      </c>
      <c r="S993" s="24" t="s">
        <v>2584</v>
      </c>
      <c r="T993" s="25" t="s">
        <v>3338</v>
      </c>
      <c r="U993" s="26"/>
      <c r="V993" s="27"/>
      <c r="W993" s="24" t="s">
        <v>2502</v>
      </c>
      <c r="X993" s="25" t="s">
        <v>3883</v>
      </c>
      <c r="Y993" s="28"/>
      <c r="Z993" s="29" t="s">
        <v>2144</v>
      </c>
      <c r="AA993" s="28"/>
      <c r="AB993" s="28"/>
      <c r="AC993" s="28"/>
      <c r="AD993" s="28"/>
      <c r="AE993" s="28"/>
      <c r="AF993" s="28"/>
      <c r="AG993" s="28"/>
      <c r="AH993" s="24" t="s">
        <v>2146</v>
      </c>
      <c r="AI993" s="24" t="s">
        <v>2146</v>
      </c>
      <c r="AJ993" s="24" t="s">
        <v>4100</v>
      </c>
      <c r="AK993" s="24" t="s">
        <v>4106</v>
      </c>
    </row>
    <row r="994" spans="1:37" ht="17.25" customHeight="1" x14ac:dyDescent="0.3">
      <c r="A994" s="24" t="s">
        <v>4107</v>
      </c>
      <c r="B994" s="24" t="s">
        <v>2068</v>
      </c>
      <c r="C994" s="24" t="s">
        <v>3004</v>
      </c>
      <c r="D994" s="25" t="s">
        <v>3005</v>
      </c>
      <c r="E994" s="24" t="s">
        <v>3621</v>
      </c>
      <c r="F994" s="25" t="s">
        <v>3870</v>
      </c>
      <c r="G994" s="24" t="s">
        <v>4108</v>
      </c>
      <c r="H994" s="25" t="s">
        <v>4109</v>
      </c>
      <c r="I994" s="24" t="s">
        <v>4110</v>
      </c>
      <c r="J994" s="25" t="s">
        <v>4111</v>
      </c>
      <c r="K994" s="26"/>
      <c r="L994" s="27"/>
      <c r="M994" s="26"/>
      <c r="N994" s="27"/>
      <c r="O994" s="26"/>
      <c r="P994" s="27"/>
      <c r="Q994" s="26"/>
      <c r="R994" s="27"/>
      <c r="S994" s="24" t="s">
        <v>2378</v>
      </c>
      <c r="T994" s="25" t="s">
        <v>4112</v>
      </c>
      <c r="U994" s="26"/>
      <c r="V994" s="27"/>
      <c r="W994" s="26"/>
      <c r="X994" s="27"/>
      <c r="Y994" s="28"/>
      <c r="Z994" s="29" t="s">
        <v>4113</v>
      </c>
      <c r="AA994" s="28"/>
      <c r="AB994" s="28"/>
      <c r="AC994" s="28"/>
      <c r="AD994" s="28"/>
      <c r="AE994" s="28"/>
      <c r="AF994" s="28"/>
      <c r="AG994" s="28"/>
      <c r="AH994" s="24" t="s">
        <v>2307</v>
      </c>
      <c r="AI994" s="24" t="s">
        <v>2307</v>
      </c>
      <c r="AJ994" s="24" t="s">
        <v>4114</v>
      </c>
      <c r="AK994" s="24" t="s">
        <v>4107</v>
      </c>
    </row>
    <row r="995" spans="1:37" ht="17.25" customHeight="1" x14ac:dyDescent="0.3">
      <c r="A995" s="24" t="s">
        <v>4115</v>
      </c>
      <c r="B995" s="24" t="s">
        <v>2068</v>
      </c>
      <c r="C995" s="24" t="s">
        <v>3004</v>
      </c>
      <c r="D995" s="25" t="s">
        <v>3005</v>
      </c>
      <c r="E995" s="24" t="s">
        <v>3621</v>
      </c>
      <c r="F995" s="25" t="s">
        <v>3870</v>
      </c>
      <c r="G995" s="24" t="s">
        <v>4108</v>
      </c>
      <c r="H995" s="25" t="s">
        <v>4109</v>
      </c>
      <c r="I995" s="24" t="s">
        <v>4116</v>
      </c>
      <c r="J995" s="25" t="s">
        <v>4117</v>
      </c>
      <c r="K995" s="26"/>
      <c r="L995" s="27"/>
      <c r="M995" s="26"/>
      <c r="N995" s="27"/>
      <c r="O995" s="26"/>
      <c r="P995" s="27"/>
      <c r="Q995" s="26"/>
      <c r="R995" s="27"/>
      <c r="S995" s="24" t="s">
        <v>2378</v>
      </c>
      <c r="T995" s="25" t="s">
        <v>4112</v>
      </c>
      <c r="U995" s="26"/>
      <c r="V995" s="27"/>
      <c r="W995" s="26"/>
      <c r="X995" s="27"/>
      <c r="Y995" s="28"/>
      <c r="Z995" s="29" t="s">
        <v>4113</v>
      </c>
      <c r="AA995" s="28"/>
      <c r="AB995" s="28"/>
      <c r="AC995" s="28"/>
      <c r="AD995" s="28"/>
      <c r="AE995" s="28"/>
      <c r="AF995" s="28"/>
      <c r="AG995" s="28"/>
      <c r="AH995" s="24" t="s">
        <v>2307</v>
      </c>
      <c r="AI995" s="24" t="s">
        <v>2307</v>
      </c>
      <c r="AJ995" s="24" t="s">
        <v>4114</v>
      </c>
      <c r="AK995" s="24" t="s">
        <v>4115</v>
      </c>
    </row>
    <row r="996" spans="1:37" ht="17.25" customHeight="1" x14ac:dyDescent="0.3">
      <c r="A996" s="24" t="s">
        <v>4118</v>
      </c>
      <c r="B996" s="24" t="s">
        <v>2068</v>
      </c>
      <c r="C996" s="24" t="s">
        <v>3004</v>
      </c>
      <c r="D996" s="25" t="s">
        <v>3005</v>
      </c>
      <c r="E996" s="24" t="s">
        <v>3621</v>
      </c>
      <c r="F996" s="25" t="s">
        <v>3870</v>
      </c>
      <c r="G996" s="24" t="s">
        <v>4108</v>
      </c>
      <c r="H996" s="25" t="s">
        <v>4109</v>
      </c>
      <c r="I996" s="24" t="s">
        <v>4119</v>
      </c>
      <c r="J996" s="25" t="s">
        <v>4120</v>
      </c>
      <c r="K996" s="26"/>
      <c r="L996" s="27"/>
      <c r="M996" s="26"/>
      <c r="N996" s="27"/>
      <c r="O996" s="26"/>
      <c r="P996" s="27"/>
      <c r="Q996" s="26"/>
      <c r="R996" s="27"/>
      <c r="S996" s="24" t="s">
        <v>2378</v>
      </c>
      <c r="T996" s="25" t="s">
        <v>4112</v>
      </c>
      <c r="U996" s="26"/>
      <c r="V996" s="27"/>
      <c r="W996" s="26"/>
      <c r="X996" s="27"/>
      <c r="Y996" s="28"/>
      <c r="Z996" s="29" t="s">
        <v>4113</v>
      </c>
      <c r="AA996" s="28"/>
      <c r="AB996" s="28"/>
      <c r="AC996" s="28"/>
      <c r="AD996" s="28"/>
      <c r="AE996" s="28"/>
      <c r="AF996" s="28"/>
      <c r="AG996" s="28"/>
      <c r="AH996" s="24" t="s">
        <v>2307</v>
      </c>
      <c r="AI996" s="24" t="s">
        <v>2307</v>
      </c>
      <c r="AJ996" s="24" t="s">
        <v>4114</v>
      </c>
      <c r="AK996" s="24" t="s">
        <v>4118</v>
      </c>
    </row>
    <row r="997" spans="1:37" ht="17.25" customHeight="1" x14ac:dyDescent="0.3">
      <c r="A997" s="24" t="s">
        <v>4121</v>
      </c>
      <c r="B997" s="24" t="s">
        <v>2068</v>
      </c>
      <c r="C997" s="24" t="s">
        <v>3004</v>
      </c>
      <c r="D997" s="25" t="s">
        <v>3005</v>
      </c>
      <c r="E997" s="24" t="s">
        <v>3621</v>
      </c>
      <c r="F997" s="25" t="s">
        <v>3870</v>
      </c>
      <c r="G997" s="24" t="s">
        <v>4108</v>
      </c>
      <c r="H997" s="25" t="s">
        <v>4109</v>
      </c>
      <c r="I997" s="24" t="s">
        <v>4122</v>
      </c>
      <c r="J997" s="25" t="s">
        <v>4123</v>
      </c>
      <c r="K997" s="26"/>
      <c r="L997" s="27"/>
      <c r="M997" s="26"/>
      <c r="N997" s="27"/>
      <c r="O997" s="26"/>
      <c r="P997" s="27"/>
      <c r="Q997" s="26"/>
      <c r="R997" s="27"/>
      <c r="S997" s="24" t="s">
        <v>2378</v>
      </c>
      <c r="T997" s="25" t="s">
        <v>4112</v>
      </c>
      <c r="U997" s="26"/>
      <c r="V997" s="27"/>
      <c r="W997" s="26"/>
      <c r="X997" s="27"/>
      <c r="Y997" s="28"/>
      <c r="Z997" s="29" t="s">
        <v>4113</v>
      </c>
      <c r="AA997" s="28"/>
      <c r="AB997" s="28"/>
      <c r="AC997" s="28"/>
      <c r="AD997" s="28"/>
      <c r="AE997" s="28"/>
      <c r="AF997" s="28"/>
      <c r="AG997" s="28"/>
      <c r="AH997" s="24" t="s">
        <v>2307</v>
      </c>
      <c r="AI997" s="24" t="s">
        <v>2307</v>
      </c>
      <c r="AJ997" s="24" t="s">
        <v>4114</v>
      </c>
      <c r="AK997" s="24" t="s">
        <v>4121</v>
      </c>
    </row>
    <row r="998" spans="1:37" ht="17.25" customHeight="1" x14ac:dyDescent="0.3">
      <c r="A998" s="24" t="s">
        <v>4124</v>
      </c>
      <c r="B998" s="24" t="s">
        <v>2068</v>
      </c>
      <c r="C998" s="24" t="s">
        <v>3004</v>
      </c>
      <c r="D998" s="25" t="s">
        <v>3005</v>
      </c>
      <c r="E998" s="24" t="s">
        <v>3621</v>
      </c>
      <c r="F998" s="25" t="s">
        <v>3870</v>
      </c>
      <c r="G998" s="24" t="s">
        <v>4108</v>
      </c>
      <c r="H998" s="25" t="s">
        <v>4109</v>
      </c>
      <c r="I998" s="24" t="s">
        <v>4125</v>
      </c>
      <c r="J998" s="25" t="s">
        <v>4126</v>
      </c>
      <c r="K998" s="26"/>
      <c r="L998" s="27"/>
      <c r="M998" s="26"/>
      <c r="N998" s="27"/>
      <c r="O998" s="26"/>
      <c r="P998" s="27"/>
      <c r="Q998" s="26"/>
      <c r="R998" s="27"/>
      <c r="S998" s="24" t="s">
        <v>2378</v>
      </c>
      <c r="T998" s="25" t="s">
        <v>4112</v>
      </c>
      <c r="U998" s="26"/>
      <c r="V998" s="27"/>
      <c r="W998" s="26"/>
      <c r="X998" s="27"/>
      <c r="Y998" s="28"/>
      <c r="Z998" s="29" t="s">
        <v>4113</v>
      </c>
      <c r="AA998" s="28"/>
      <c r="AB998" s="28"/>
      <c r="AC998" s="28"/>
      <c r="AD998" s="28"/>
      <c r="AE998" s="28"/>
      <c r="AF998" s="28"/>
      <c r="AG998" s="28"/>
      <c r="AH998" s="24" t="s">
        <v>2307</v>
      </c>
      <c r="AI998" s="24" t="s">
        <v>2307</v>
      </c>
      <c r="AJ998" s="24" t="s">
        <v>4114</v>
      </c>
      <c r="AK998" s="24" t="s">
        <v>4124</v>
      </c>
    </row>
    <row r="999" spans="1:37" ht="17.25" customHeight="1" x14ac:dyDescent="0.3">
      <c r="A999" s="24" t="s">
        <v>4127</v>
      </c>
      <c r="B999" s="24" t="s">
        <v>2068</v>
      </c>
      <c r="C999" s="24" t="s">
        <v>3004</v>
      </c>
      <c r="D999" s="25" t="s">
        <v>3005</v>
      </c>
      <c r="E999" s="24" t="s">
        <v>3621</v>
      </c>
      <c r="F999" s="25" t="s">
        <v>3870</v>
      </c>
      <c r="G999" s="24" t="s">
        <v>4108</v>
      </c>
      <c r="H999" s="25" t="s">
        <v>4109</v>
      </c>
      <c r="I999" s="24" t="s">
        <v>4128</v>
      </c>
      <c r="J999" s="25" t="s">
        <v>4129</v>
      </c>
      <c r="K999" s="26"/>
      <c r="L999" s="27"/>
      <c r="M999" s="26"/>
      <c r="N999" s="27"/>
      <c r="O999" s="26"/>
      <c r="P999" s="27"/>
      <c r="Q999" s="26"/>
      <c r="R999" s="27"/>
      <c r="S999" s="24" t="s">
        <v>2381</v>
      </c>
      <c r="T999" s="25" t="s">
        <v>4130</v>
      </c>
      <c r="U999" s="26"/>
      <c r="V999" s="27"/>
      <c r="W999" s="26"/>
      <c r="X999" s="27"/>
      <c r="Y999" s="28"/>
      <c r="Z999" s="29" t="s">
        <v>4131</v>
      </c>
      <c r="AA999" s="28"/>
      <c r="AB999" s="28"/>
      <c r="AC999" s="28"/>
      <c r="AD999" s="28"/>
      <c r="AE999" s="28"/>
      <c r="AF999" s="28"/>
      <c r="AG999" s="28"/>
      <c r="AH999" s="24" t="s">
        <v>2307</v>
      </c>
      <c r="AI999" s="24" t="s">
        <v>2207</v>
      </c>
      <c r="AJ999" s="24" t="s">
        <v>4114</v>
      </c>
      <c r="AK999" s="24" t="s">
        <v>4127</v>
      </c>
    </row>
    <row r="1000" spans="1:37" ht="17.25" customHeight="1" x14ac:dyDescent="0.3">
      <c r="A1000" s="24" t="s">
        <v>4132</v>
      </c>
      <c r="B1000" s="24" t="s">
        <v>2068</v>
      </c>
      <c r="C1000" s="24" t="s">
        <v>3004</v>
      </c>
      <c r="D1000" s="25" t="s">
        <v>3005</v>
      </c>
      <c r="E1000" s="24" t="s">
        <v>3621</v>
      </c>
      <c r="F1000" s="25" t="s">
        <v>3870</v>
      </c>
      <c r="G1000" s="24" t="s">
        <v>4108</v>
      </c>
      <c r="H1000" s="25" t="s">
        <v>4109</v>
      </c>
      <c r="I1000" s="24" t="s">
        <v>4133</v>
      </c>
      <c r="J1000" s="25" t="s">
        <v>4134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2381</v>
      </c>
      <c r="T1000" s="25" t="s">
        <v>4130</v>
      </c>
      <c r="U1000" s="26"/>
      <c r="V1000" s="27"/>
      <c r="W1000" s="26"/>
      <c r="X1000" s="27"/>
      <c r="Y1000" s="28"/>
      <c r="Z1000" s="29" t="s">
        <v>4131</v>
      </c>
      <c r="AA1000" s="28"/>
      <c r="AB1000" s="28"/>
      <c r="AC1000" s="28"/>
      <c r="AD1000" s="28"/>
      <c r="AE1000" s="28"/>
      <c r="AF1000" s="28"/>
      <c r="AG1000" s="28"/>
      <c r="AH1000" s="24" t="s">
        <v>2307</v>
      </c>
      <c r="AI1000" s="24" t="s">
        <v>2207</v>
      </c>
      <c r="AJ1000" s="24" t="s">
        <v>4114</v>
      </c>
      <c r="AK1000" s="24" t="s">
        <v>4132</v>
      </c>
    </row>
    <row r="1001" spans="1:37" ht="17.25" customHeight="1" x14ac:dyDescent="0.3">
      <c r="A1001" s="24" t="s">
        <v>4135</v>
      </c>
      <c r="B1001" s="24" t="s">
        <v>2068</v>
      </c>
      <c r="C1001" s="24" t="s">
        <v>3004</v>
      </c>
      <c r="D1001" s="25" t="s">
        <v>3005</v>
      </c>
      <c r="E1001" s="24" t="s">
        <v>3621</v>
      </c>
      <c r="F1001" s="25" t="s">
        <v>3870</v>
      </c>
      <c r="G1001" s="24" t="s">
        <v>4108</v>
      </c>
      <c r="H1001" s="25" t="s">
        <v>4109</v>
      </c>
      <c r="I1001" s="24" t="s">
        <v>4136</v>
      </c>
      <c r="J1001" s="25" t="s">
        <v>4137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2378</v>
      </c>
      <c r="T1001" s="25" t="s">
        <v>4112</v>
      </c>
      <c r="U1001" s="26"/>
      <c r="V1001" s="27"/>
      <c r="W1001" s="26"/>
      <c r="X1001" s="27"/>
      <c r="Y1001" s="28"/>
      <c r="Z1001" s="29" t="s">
        <v>4138</v>
      </c>
      <c r="AA1001" s="28"/>
      <c r="AB1001" s="28"/>
      <c r="AC1001" s="28"/>
      <c r="AD1001" s="28"/>
      <c r="AE1001" s="28"/>
      <c r="AF1001" s="28"/>
      <c r="AG1001" s="28"/>
      <c r="AH1001" s="24" t="s">
        <v>2307</v>
      </c>
      <c r="AI1001" s="24" t="s">
        <v>2307</v>
      </c>
      <c r="AJ1001" s="24" t="s">
        <v>4114</v>
      </c>
      <c r="AK1001" s="24" t="s">
        <v>4135</v>
      </c>
    </row>
    <row r="1002" spans="1:37" ht="17.25" customHeight="1" x14ac:dyDescent="0.3">
      <c r="A1002" s="24" t="s">
        <v>4139</v>
      </c>
      <c r="B1002" s="24" t="s">
        <v>2068</v>
      </c>
      <c r="C1002" s="24" t="s">
        <v>3004</v>
      </c>
      <c r="D1002" s="25" t="s">
        <v>3005</v>
      </c>
      <c r="E1002" s="24" t="s">
        <v>3621</v>
      </c>
      <c r="F1002" s="25" t="s">
        <v>3870</v>
      </c>
      <c r="G1002" s="24" t="s">
        <v>4108</v>
      </c>
      <c r="H1002" s="25" t="s">
        <v>4109</v>
      </c>
      <c r="I1002" s="24" t="s">
        <v>4140</v>
      </c>
      <c r="J1002" s="25" t="s">
        <v>4141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2378</v>
      </c>
      <c r="T1002" s="25" t="s">
        <v>4112</v>
      </c>
      <c r="U1002" s="26"/>
      <c r="V1002" s="27"/>
      <c r="W1002" s="26"/>
      <c r="X1002" s="27"/>
      <c r="Y1002" s="28"/>
      <c r="Z1002" s="29" t="s">
        <v>4138</v>
      </c>
      <c r="AA1002" s="28"/>
      <c r="AB1002" s="28"/>
      <c r="AC1002" s="28"/>
      <c r="AD1002" s="28"/>
      <c r="AE1002" s="28"/>
      <c r="AF1002" s="28"/>
      <c r="AG1002" s="28"/>
      <c r="AH1002" s="24" t="s">
        <v>2307</v>
      </c>
      <c r="AI1002" s="24" t="s">
        <v>2307</v>
      </c>
      <c r="AJ1002" s="24" t="s">
        <v>4114</v>
      </c>
      <c r="AK1002" s="24" t="s">
        <v>4139</v>
      </c>
    </row>
    <row r="1003" spans="1:37" ht="17.25" customHeight="1" x14ac:dyDescent="0.3">
      <c r="A1003" s="24" t="s">
        <v>4142</v>
      </c>
      <c r="B1003" s="24" t="s">
        <v>2068</v>
      </c>
      <c r="C1003" s="24" t="s">
        <v>3004</v>
      </c>
      <c r="D1003" s="25" t="s">
        <v>3005</v>
      </c>
      <c r="E1003" s="24" t="s">
        <v>3621</v>
      </c>
      <c r="F1003" s="25" t="s">
        <v>3870</v>
      </c>
      <c r="G1003" s="24" t="s">
        <v>4108</v>
      </c>
      <c r="H1003" s="25" t="s">
        <v>4109</v>
      </c>
      <c r="I1003" s="24" t="s">
        <v>4143</v>
      </c>
      <c r="J1003" s="25" t="s">
        <v>4144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2378</v>
      </c>
      <c r="T1003" s="25" t="s">
        <v>4112</v>
      </c>
      <c r="U1003" s="26"/>
      <c r="V1003" s="27"/>
      <c r="W1003" s="26"/>
      <c r="X1003" s="27"/>
      <c r="Y1003" s="28"/>
      <c r="Z1003" s="29" t="s">
        <v>4138</v>
      </c>
      <c r="AA1003" s="28"/>
      <c r="AB1003" s="28"/>
      <c r="AC1003" s="28"/>
      <c r="AD1003" s="28"/>
      <c r="AE1003" s="28"/>
      <c r="AF1003" s="28"/>
      <c r="AG1003" s="28"/>
      <c r="AH1003" s="24" t="s">
        <v>2307</v>
      </c>
      <c r="AI1003" s="24" t="s">
        <v>2307</v>
      </c>
      <c r="AJ1003" s="24" t="s">
        <v>4114</v>
      </c>
      <c r="AK1003" s="24" t="s">
        <v>4142</v>
      </c>
    </row>
    <row r="1004" spans="1:37" ht="17.25" customHeight="1" x14ac:dyDescent="0.3">
      <c r="A1004" s="24" t="s">
        <v>4145</v>
      </c>
      <c r="B1004" s="24" t="s">
        <v>2068</v>
      </c>
      <c r="C1004" s="24" t="s">
        <v>3004</v>
      </c>
      <c r="D1004" s="25" t="s">
        <v>3005</v>
      </c>
      <c r="E1004" s="24" t="s">
        <v>3621</v>
      </c>
      <c r="F1004" s="25" t="s">
        <v>3870</v>
      </c>
      <c r="G1004" s="24" t="s">
        <v>4108</v>
      </c>
      <c r="H1004" s="25" t="s">
        <v>4109</v>
      </c>
      <c r="I1004" s="24" t="s">
        <v>4146</v>
      </c>
      <c r="J1004" s="25" t="s">
        <v>4147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2378</v>
      </c>
      <c r="T1004" s="25" t="s">
        <v>4112</v>
      </c>
      <c r="U1004" s="26"/>
      <c r="V1004" s="27"/>
      <c r="W1004" s="26"/>
      <c r="X1004" s="27"/>
      <c r="Y1004" s="28"/>
      <c r="Z1004" s="29" t="s">
        <v>4138</v>
      </c>
      <c r="AA1004" s="28"/>
      <c r="AB1004" s="28"/>
      <c r="AC1004" s="28"/>
      <c r="AD1004" s="28"/>
      <c r="AE1004" s="28"/>
      <c r="AF1004" s="28"/>
      <c r="AG1004" s="28"/>
      <c r="AH1004" s="24" t="s">
        <v>2307</v>
      </c>
      <c r="AI1004" s="24" t="s">
        <v>2307</v>
      </c>
      <c r="AJ1004" s="24" t="s">
        <v>4114</v>
      </c>
      <c r="AK1004" s="24" t="s">
        <v>4145</v>
      </c>
    </row>
    <row r="1005" spans="1:37" ht="17.25" customHeight="1" x14ac:dyDescent="0.3">
      <c r="A1005" s="24" t="s">
        <v>4148</v>
      </c>
      <c r="B1005" s="24" t="s">
        <v>2068</v>
      </c>
      <c r="C1005" s="24" t="s">
        <v>3004</v>
      </c>
      <c r="D1005" s="25" t="s">
        <v>3005</v>
      </c>
      <c r="E1005" s="24" t="s">
        <v>3621</v>
      </c>
      <c r="F1005" s="25" t="s">
        <v>3870</v>
      </c>
      <c r="G1005" s="24" t="s">
        <v>4108</v>
      </c>
      <c r="H1005" s="25" t="s">
        <v>4109</v>
      </c>
      <c r="I1005" s="24" t="s">
        <v>4149</v>
      </c>
      <c r="J1005" s="25" t="s">
        <v>4150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2378</v>
      </c>
      <c r="T1005" s="25" t="s">
        <v>4112</v>
      </c>
      <c r="U1005" s="26"/>
      <c r="V1005" s="27"/>
      <c r="W1005" s="26"/>
      <c r="X1005" s="27"/>
      <c r="Y1005" s="28"/>
      <c r="Z1005" s="29" t="s">
        <v>4138</v>
      </c>
      <c r="AA1005" s="28"/>
      <c r="AB1005" s="28"/>
      <c r="AC1005" s="28"/>
      <c r="AD1005" s="28"/>
      <c r="AE1005" s="28"/>
      <c r="AF1005" s="28"/>
      <c r="AG1005" s="28"/>
      <c r="AH1005" s="24" t="s">
        <v>2307</v>
      </c>
      <c r="AI1005" s="24" t="s">
        <v>2307</v>
      </c>
      <c r="AJ1005" s="24" t="s">
        <v>4114</v>
      </c>
      <c r="AK1005" s="24" t="s">
        <v>4148</v>
      </c>
    </row>
    <row r="1006" spans="1:37" ht="17.25" customHeight="1" x14ac:dyDescent="0.3">
      <c r="A1006" s="24" t="s">
        <v>4151</v>
      </c>
      <c r="B1006" s="24" t="s">
        <v>2068</v>
      </c>
      <c r="C1006" s="24" t="s">
        <v>3004</v>
      </c>
      <c r="D1006" s="25" t="s">
        <v>3005</v>
      </c>
      <c r="E1006" s="24" t="s">
        <v>3621</v>
      </c>
      <c r="F1006" s="25" t="s">
        <v>3870</v>
      </c>
      <c r="G1006" s="24" t="s">
        <v>4152</v>
      </c>
      <c r="H1006" s="25" t="s">
        <v>4153</v>
      </c>
      <c r="I1006" s="24" t="s">
        <v>4110</v>
      </c>
      <c r="J1006" s="25" t="s">
        <v>4111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2384</v>
      </c>
      <c r="T1006" s="25" t="s">
        <v>4154</v>
      </c>
      <c r="U1006" s="26"/>
      <c r="V1006" s="27"/>
      <c r="W1006" s="26"/>
      <c r="X1006" s="27"/>
      <c r="Y1006" s="28"/>
      <c r="Z1006" s="29" t="s">
        <v>4138</v>
      </c>
      <c r="AA1006" s="28"/>
      <c r="AB1006" s="28"/>
      <c r="AC1006" s="28"/>
      <c r="AD1006" s="28"/>
      <c r="AE1006" s="28"/>
      <c r="AF1006" s="28"/>
      <c r="AG1006" s="28"/>
      <c r="AH1006" s="24" t="s">
        <v>3788</v>
      </c>
      <c r="AI1006" s="24" t="s">
        <v>3788</v>
      </c>
      <c r="AJ1006" s="24" t="s">
        <v>4155</v>
      </c>
      <c r="AK1006" s="24" t="s">
        <v>4151</v>
      </c>
    </row>
    <row r="1007" spans="1:37" ht="17.25" customHeight="1" x14ac:dyDescent="0.3">
      <c r="A1007" s="24" t="s">
        <v>4156</v>
      </c>
      <c r="B1007" s="24" t="s">
        <v>2068</v>
      </c>
      <c r="C1007" s="24" t="s">
        <v>3004</v>
      </c>
      <c r="D1007" s="25" t="s">
        <v>3005</v>
      </c>
      <c r="E1007" s="24" t="s">
        <v>3621</v>
      </c>
      <c r="F1007" s="25" t="s">
        <v>3870</v>
      </c>
      <c r="G1007" s="24" t="s">
        <v>4152</v>
      </c>
      <c r="H1007" s="25" t="s">
        <v>4153</v>
      </c>
      <c r="I1007" s="24" t="s">
        <v>4116</v>
      </c>
      <c r="J1007" s="25" t="s">
        <v>4117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2384</v>
      </c>
      <c r="T1007" s="25" t="s">
        <v>4154</v>
      </c>
      <c r="U1007" s="26"/>
      <c r="V1007" s="27"/>
      <c r="W1007" s="26"/>
      <c r="X1007" s="27"/>
      <c r="Y1007" s="28"/>
      <c r="Z1007" s="29" t="s">
        <v>4138</v>
      </c>
      <c r="AA1007" s="28"/>
      <c r="AB1007" s="28"/>
      <c r="AC1007" s="28"/>
      <c r="AD1007" s="28"/>
      <c r="AE1007" s="28"/>
      <c r="AF1007" s="28"/>
      <c r="AG1007" s="28"/>
      <c r="AH1007" s="24" t="s">
        <v>3788</v>
      </c>
      <c r="AI1007" s="24" t="s">
        <v>3788</v>
      </c>
      <c r="AJ1007" s="24" t="s">
        <v>4155</v>
      </c>
      <c r="AK1007" s="24" t="s">
        <v>4156</v>
      </c>
    </row>
    <row r="1008" spans="1:37" ht="17.25" customHeight="1" x14ac:dyDescent="0.3">
      <c r="A1008" s="24" t="s">
        <v>4157</v>
      </c>
      <c r="B1008" s="24" t="s">
        <v>2068</v>
      </c>
      <c r="C1008" s="24" t="s">
        <v>3004</v>
      </c>
      <c r="D1008" s="25" t="s">
        <v>3005</v>
      </c>
      <c r="E1008" s="24" t="s">
        <v>3621</v>
      </c>
      <c r="F1008" s="25" t="s">
        <v>3870</v>
      </c>
      <c r="G1008" s="24" t="s">
        <v>4152</v>
      </c>
      <c r="H1008" s="25" t="s">
        <v>4153</v>
      </c>
      <c r="I1008" s="24" t="s">
        <v>4119</v>
      </c>
      <c r="J1008" s="25" t="s">
        <v>4120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2384</v>
      </c>
      <c r="T1008" s="25" t="s">
        <v>4154</v>
      </c>
      <c r="U1008" s="26"/>
      <c r="V1008" s="27"/>
      <c r="W1008" s="26"/>
      <c r="X1008" s="27"/>
      <c r="Y1008" s="28"/>
      <c r="Z1008" s="29" t="s">
        <v>4138</v>
      </c>
      <c r="AA1008" s="28"/>
      <c r="AB1008" s="28"/>
      <c r="AC1008" s="28"/>
      <c r="AD1008" s="28"/>
      <c r="AE1008" s="28"/>
      <c r="AF1008" s="28"/>
      <c r="AG1008" s="28"/>
      <c r="AH1008" s="24" t="s">
        <v>3788</v>
      </c>
      <c r="AI1008" s="24" t="s">
        <v>3788</v>
      </c>
      <c r="AJ1008" s="24" t="s">
        <v>4155</v>
      </c>
      <c r="AK1008" s="24" t="s">
        <v>4157</v>
      </c>
    </row>
    <row r="1009" spans="1:37" ht="17.25" customHeight="1" x14ac:dyDescent="0.3">
      <c r="A1009" s="24" t="s">
        <v>4158</v>
      </c>
      <c r="B1009" s="24" t="s">
        <v>2068</v>
      </c>
      <c r="C1009" s="24" t="s">
        <v>3004</v>
      </c>
      <c r="D1009" s="25" t="s">
        <v>3005</v>
      </c>
      <c r="E1009" s="24" t="s">
        <v>3621</v>
      </c>
      <c r="F1009" s="25" t="s">
        <v>3870</v>
      </c>
      <c r="G1009" s="24" t="s">
        <v>4159</v>
      </c>
      <c r="H1009" s="25" t="s">
        <v>4160</v>
      </c>
      <c r="I1009" s="24" t="s">
        <v>4161</v>
      </c>
      <c r="J1009" s="25" t="s">
        <v>4162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2502</v>
      </c>
      <c r="T1009" s="25" t="s">
        <v>3156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2146</v>
      </c>
      <c r="AI1009" s="24" t="s">
        <v>2146</v>
      </c>
      <c r="AJ1009" s="24" t="s">
        <v>4163</v>
      </c>
      <c r="AK1009" s="24" t="s">
        <v>4158</v>
      </c>
    </row>
    <row r="1010" spans="1:37" ht="17.25" customHeight="1" x14ac:dyDescent="0.3">
      <c r="A1010" s="24" t="s">
        <v>4164</v>
      </c>
      <c r="B1010" s="24" t="s">
        <v>2068</v>
      </c>
      <c r="C1010" s="24" t="s">
        <v>3004</v>
      </c>
      <c r="D1010" s="25" t="s">
        <v>3005</v>
      </c>
      <c r="E1010" s="24" t="s">
        <v>3621</v>
      </c>
      <c r="F1010" s="25" t="s">
        <v>3870</v>
      </c>
      <c r="G1010" s="24" t="s">
        <v>4159</v>
      </c>
      <c r="H1010" s="25" t="s">
        <v>4160</v>
      </c>
      <c r="I1010" s="24" t="s">
        <v>4165</v>
      </c>
      <c r="J1010" s="25" t="s">
        <v>4166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2502</v>
      </c>
      <c r="T1010" s="25" t="s">
        <v>3156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2146</v>
      </c>
      <c r="AI1010" s="24" t="s">
        <v>2146</v>
      </c>
      <c r="AJ1010" s="24" t="s">
        <v>4163</v>
      </c>
      <c r="AK1010" s="24" t="s">
        <v>4164</v>
      </c>
    </row>
    <row r="1011" spans="1:37" ht="17.25" customHeight="1" x14ac:dyDescent="0.3">
      <c r="A1011" s="24" t="s">
        <v>4167</v>
      </c>
      <c r="B1011" s="24" t="s">
        <v>2068</v>
      </c>
      <c r="C1011" s="24" t="s">
        <v>3004</v>
      </c>
      <c r="D1011" s="25" t="s">
        <v>3005</v>
      </c>
      <c r="E1011" s="24" t="s">
        <v>3621</v>
      </c>
      <c r="F1011" s="25" t="s">
        <v>3870</v>
      </c>
      <c r="G1011" s="24" t="s">
        <v>4168</v>
      </c>
      <c r="H1011" s="25" t="s">
        <v>4169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2146</v>
      </c>
      <c r="AI1011" s="24" t="s">
        <v>2146</v>
      </c>
      <c r="AJ1011" s="24" t="s">
        <v>4170</v>
      </c>
      <c r="AK1011" s="24" t="s">
        <v>4167</v>
      </c>
    </row>
    <row r="1012" spans="1:37" ht="17.25" customHeight="1" x14ac:dyDescent="0.3">
      <c r="A1012" s="30" t="s">
        <v>1352</v>
      </c>
      <c r="B1012" s="24" t="s">
        <v>2068</v>
      </c>
      <c r="C1012" s="24" t="s">
        <v>3004</v>
      </c>
      <c r="D1012" s="25" t="s">
        <v>3005</v>
      </c>
      <c r="E1012" s="24" t="s">
        <v>3624</v>
      </c>
      <c r="F1012" s="25" t="s">
        <v>4171</v>
      </c>
      <c r="G1012" s="24" t="s">
        <v>4172</v>
      </c>
      <c r="H1012" s="25" t="s">
        <v>226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2210</v>
      </c>
      <c r="R1012" s="25" t="s">
        <v>4173</v>
      </c>
      <c r="S1012" s="26"/>
      <c r="T1012" s="27"/>
      <c r="U1012" s="26"/>
      <c r="V1012" s="27"/>
      <c r="W1012" s="26"/>
      <c r="X1012" s="27"/>
      <c r="Y1012" s="28"/>
      <c r="Z1012" s="29" t="s">
        <v>2144</v>
      </c>
      <c r="AA1012" s="28"/>
      <c r="AB1012" s="28"/>
      <c r="AC1012" s="28"/>
      <c r="AD1012" s="28"/>
      <c r="AE1012" s="28"/>
      <c r="AF1012" s="28"/>
      <c r="AG1012" s="28"/>
      <c r="AH1012" s="24" t="s">
        <v>2146</v>
      </c>
      <c r="AI1012" s="24" t="s">
        <v>2146</v>
      </c>
      <c r="AJ1012" s="24" t="s">
        <v>4174</v>
      </c>
      <c r="AK1012" s="24" t="s">
        <v>1352</v>
      </c>
    </row>
    <row r="1013" spans="1:37" ht="17.25" customHeight="1" x14ac:dyDescent="0.3">
      <c r="A1013" s="30" t="s">
        <v>941</v>
      </c>
      <c r="B1013" s="24" t="s">
        <v>2068</v>
      </c>
      <c r="C1013" s="24" t="s">
        <v>3004</v>
      </c>
      <c r="D1013" s="25" t="s">
        <v>3005</v>
      </c>
      <c r="E1013" s="24" t="s">
        <v>3624</v>
      </c>
      <c r="F1013" s="25" t="s">
        <v>4171</v>
      </c>
      <c r="G1013" s="24" t="s">
        <v>4172</v>
      </c>
      <c r="H1013" s="25" t="s">
        <v>226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2213</v>
      </c>
      <c r="R1013" s="25" t="s">
        <v>4175</v>
      </c>
      <c r="S1013" s="26"/>
      <c r="T1013" s="27"/>
      <c r="U1013" s="26"/>
      <c r="V1013" s="27"/>
      <c r="W1013" s="26"/>
      <c r="X1013" s="27"/>
      <c r="Y1013" s="28"/>
      <c r="Z1013" s="29" t="s">
        <v>2144</v>
      </c>
      <c r="AA1013" s="28"/>
      <c r="AB1013" s="28"/>
      <c r="AC1013" s="28"/>
      <c r="AD1013" s="28"/>
      <c r="AE1013" s="28"/>
      <c r="AF1013" s="28"/>
      <c r="AG1013" s="28"/>
      <c r="AH1013" s="24" t="s">
        <v>2146</v>
      </c>
      <c r="AI1013" s="24" t="s">
        <v>2146</v>
      </c>
      <c r="AJ1013" s="24" t="s">
        <v>4174</v>
      </c>
      <c r="AK1013" s="24" t="s">
        <v>941</v>
      </c>
    </row>
    <row r="1014" spans="1:37" ht="17.25" customHeight="1" x14ac:dyDescent="0.3">
      <c r="A1014" s="24" t="s">
        <v>4176</v>
      </c>
      <c r="B1014" s="24" t="s">
        <v>2068</v>
      </c>
      <c r="C1014" s="24" t="s">
        <v>3004</v>
      </c>
      <c r="D1014" s="25" t="s">
        <v>3005</v>
      </c>
      <c r="E1014" s="24" t="s">
        <v>3624</v>
      </c>
      <c r="F1014" s="25" t="s">
        <v>4171</v>
      </c>
      <c r="G1014" s="24" t="s">
        <v>4172</v>
      </c>
      <c r="H1014" s="25" t="s">
        <v>226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2216</v>
      </c>
      <c r="R1014" s="25" t="s">
        <v>4177</v>
      </c>
      <c r="S1014" s="26"/>
      <c r="T1014" s="27"/>
      <c r="U1014" s="26"/>
      <c r="V1014" s="27"/>
      <c r="W1014" s="26"/>
      <c r="X1014" s="27"/>
      <c r="Y1014" s="28"/>
      <c r="Z1014" s="29" t="s">
        <v>2144</v>
      </c>
      <c r="AA1014" s="28"/>
      <c r="AB1014" s="28"/>
      <c r="AC1014" s="28"/>
      <c r="AD1014" s="28"/>
      <c r="AE1014" s="28"/>
      <c r="AF1014" s="28"/>
      <c r="AG1014" s="28"/>
      <c r="AH1014" s="24" t="s">
        <v>2146</v>
      </c>
      <c r="AI1014" s="24" t="s">
        <v>2146</v>
      </c>
      <c r="AJ1014" s="24" t="s">
        <v>4174</v>
      </c>
      <c r="AK1014" s="24" t="s">
        <v>4176</v>
      </c>
    </row>
    <row r="1015" spans="1:37" ht="17.25" customHeight="1" x14ac:dyDescent="0.3">
      <c r="A1015" s="24" t="s">
        <v>4178</v>
      </c>
      <c r="B1015" s="24" t="s">
        <v>2068</v>
      </c>
      <c r="C1015" s="24" t="s">
        <v>3004</v>
      </c>
      <c r="D1015" s="25" t="s">
        <v>3005</v>
      </c>
      <c r="E1015" s="24" t="s">
        <v>3630</v>
      </c>
      <c r="F1015" s="25" t="s">
        <v>4179</v>
      </c>
      <c r="G1015" s="24" t="s">
        <v>4180</v>
      </c>
      <c r="H1015" s="25" t="s">
        <v>4181</v>
      </c>
      <c r="I1015" s="24" t="s">
        <v>4182</v>
      </c>
      <c r="J1015" s="25" t="s">
        <v>4183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3122</v>
      </c>
      <c r="X1015" s="25" t="s">
        <v>4184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2307</v>
      </c>
      <c r="AI1015" s="24" t="s">
        <v>2307</v>
      </c>
      <c r="AJ1015" s="24" t="s">
        <v>4185</v>
      </c>
      <c r="AK1015" s="24" t="s">
        <v>4178</v>
      </c>
    </row>
    <row r="1016" spans="1:37" ht="17.25" customHeight="1" x14ac:dyDescent="0.3">
      <c r="A1016" s="24" t="s">
        <v>4186</v>
      </c>
      <c r="B1016" s="24" t="s">
        <v>2068</v>
      </c>
      <c r="C1016" s="24" t="s">
        <v>3004</v>
      </c>
      <c r="D1016" s="25" t="s">
        <v>3005</v>
      </c>
      <c r="E1016" s="24" t="s">
        <v>3630</v>
      </c>
      <c r="F1016" s="25" t="s">
        <v>4179</v>
      </c>
      <c r="G1016" s="24" t="s">
        <v>4180</v>
      </c>
      <c r="H1016" s="25" t="s">
        <v>4181</v>
      </c>
      <c r="I1016" s="24" t="s">
        <v>4182</v>
      </c>
      <c r="J1016" s="25" t="s">
        <v>4183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3080</v>
      </c>
      <c r="X1016" s="25" t="s">
        <v>4187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2307</v>
      </c>
      <c r="AI1016" s="24" t="s">
        <v>2307</v>
      </c>
      <c r="AJ1016" s="24" t="s">
        <v>4185</v>
      </c>
      <c r="AK1016" s="24" t="s">
        <v>4186</v>
      </c>
    </row>
    <row r="1017" spans="1:37" ht="17.25" customHeight="1" x14ac:dyDescent="0.3">
      <c r="A1017" s="24" t="s">
        <v>4188</v>
      </c>
      <c r="B1017" s="24" t="s">
        <v>2068</v>
      </c>
      <c r="C1017" s="24" t="s">
        <v>3004</v>
      </c>
      <c r="D1017" s="25" t="s">
        <v>3005</v>
      </c>
      <c r="E1017" s="24" t="s">
        <v>3630</v>
      </c>
      <c r="F1017" s="25" t="s">
        <v>4179</v>
      </c>
      <c r="G1017" s="24" t="s">
        <v>4180</v>
      </c>
      <c r="H1017" s="25" t="s">
        <v>4181</v>
      </c>
      <c r="I1017" s="24" t="s">
        <v>4182</v>
      </c>
      <c r="J1017" s="25" t="s">
        <v>4183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3126</v>
      </c>
      <c r="X1017" s="25" t="s">
        <v>4189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2307</v>
      </c>
      <c r="AI1017" s="24" t="s">
        <v>2307</v>
      </c>
      <c r="AJ1017" s="24" t="s">
        <v>4185</v>
      </c>
      <c r="AK1017" s="24" t="s">
        <v>4188</v>
      </c>
    </row>
    <row r="1018" spans="1:37" ht="17.25" customHeight="1" x14ac:dyDescent="0.3">
      <c r="A1018" s="24" t="s">
        <v>4190</v>
      </c>
      <c r="B1018" s="24" t="s">
        <v>2068</v>
      </c>
      <c r="C1018" s="24" t="s">
        <v>3004</v>
      </c>
      <c r="D1018" s="25" t="s">
        <v>3005</v>
      </c>
      <c r="E1018" s="24" t="s">
        <v>3630</v>
      </c>
      <c r="F1018" s="25" t="s">
        <v>4179</v>
      </c>
      <c r="G1018" s="24" t="s">
        <v>4180</v>
      </c>
      <c r="H1018" s="25" t="s">
        <v>4181</v>
      </c>
      <c r="I1018" s="24" t="s">
        <v>4182</v>
      </c>
      <c r="J1018" s="25" t="s">
        <v>4183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3151</v>
      </c>
      <c r="X1018" s="25" t="s">
        <v>4191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2307</v>
      </c>
      <c r="AI1018" s="24" t="s">
        <v>2307</v>
      </c>
      <c r="AJ1018" s="24" t="s">
        <v>4185</v>
      </c>
      <c r="AK1018" s="24" t="s">
        <v>4190</v>
      </c>
    </row>
    <row r="1019" spans="1:37" ht="17.25" customHeight="1" x14ac:dyDescent="0.3">
      <c r="A1019" s="24" t="s">
        <v>4192</v>
      </c>
      <c r="B1019" s="24" t="s">
        <v>2068</v>
      </c>
      <c r="C1019" s="24" t="s">
        <v>3004</v>
      </c>
      <c r="D1019" s="25" t="s">
        <v>3005</v>
      </c>
      <c r="E1019" s="24" t="s">
        <v>3630</v>
      </c>
      <c r="F1019" s="25" t="s">
        <v>4179</v>
      </c>
      <c r="G1019" s="24" t="s">
        <v>4180</v>
      </c>
      <c r="H1019" s="25" t="s">
        <v>4181</v>
      </c>
      <c r="I1019" s="24" t="s">
        <v>2571</v>
      </c>
      <c r="J1019" s="25" t="s">
        <v>2572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3122</v>
      </c>
      <c r="X1019" s="25" t="s">
        <v>4184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2307</v>
      </c>
      <c r="AI1019" s="24" t="s">
        <v>2307</v>
      </c>
      <c r="AJ1019" s="24" t="s">
        <v>4185</v>
      </c>
      <c r="AK1019" s="24" t="s">
        <v>4192</v>
      </c>
    </row>
    <row r="1020" spans="1:37" ht="17.25" customHeight="1" x14ac:dyDescent="0.3">
      <c r="A1020" s="24" t="s">
        <v>4193</v>
      </c>
      <c r="B1020" s="24" t="s">
        <v>2068</v>
      </c>
      <c r="C1020" s="24" t="s">
        <v>3004</v>
      </c>
      <c r="D1020" s="25" t="s">
        <v>3005</v>
      </c>
      <c r="E1020" s="24" t="s">
        <v>3630</v>
      </c>
      <c r="F1020" s="25" t="s">
        <v>4179</v>
      </c>
      <c r="G1020" s="24" t="s">
        <v>4180</v>
      </c>
      <c r="H1020" s="25" t="s">
        <v>4181</v>
      </c>
      <c r="I1020" s="24" t="s">
        <v>2571</v>
      </c>
      <c r="J1020" s="25" t="s">
        <v>2572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3080</v>
      </c>
      <c r="X1020" s="25" t="s">
        <v>4187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2307</v>
      </c>
      <c r="AI1020" s="24" t="s">
        <v>2307</v>
      </c>
      <c r="AJ1020" s="24" t="s">
        <v>4185</v>
      </c>
      <c r="AK1020" s="24" t="s">
        <v>4193</v>
      </c>
    </row>
    <row r="1021" spans="1:37" ht="17.25" customHeight="1" x14ac:dyDescent="0.3">
      <c r="A1021" s="24" t="s">
        <v>4194</v>
      </c>
      <c r="B1021" s="24" t="s">
        <v>2068</v>
      </c>
      <c r="C1021" s="24" t="s">
        <v>3004</v>
      </c>
      <c r="D1021" s="25" t="s">
        <v>3005</v>
      </c>
      <c r="E1021" s="24" t="s">
        <v>3630</v>
      </c>
      <c r="F1021" s="25" t="s">
        <v>4179</v>
      </c>
      <c r="G1021" s="24" t="s">
        <v>4180</v>
      </c>
      <c r="H1021" s="25" t="s">
        <v>4181</v>
      </c>
      <c r="I1021" s="24" t="s">
        <v>2571</v>
      </c>
      <c r="J1021" s="25" t="s">
        <v>2572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3126</v>
      </c>
      <c r="X1021" s="25" t="s">
        <v>4189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2307</v>
      </c>
      <c r="AI1021" s="24" t="s">
        <v>2307</v>
      </c>
      <c r="AJ1021" s="24" t="s">
        <v>4185</v>
      </c>
      <c r="AK1021" s="24" t="s">
        <v>4194</v>
      </c>
    </row>
    <row r="1022" spans="1:37" ht="17.25" customHeight="1" x14ac:dyDescent="0.3">
      <c r="A1022" s="24" t="s">
        <v>4195</v>
      </c>
      <c r="B1022" s="24" t="s">
        <v>2068</v>
      </c>
      <c r="C1022" s="24" t="s">
        <v>3004</v>
      </c>
      <c r="D1022" s="25" t="s">
        <v>3005</v>
      </c>
      <c r="E1022" s="24" t="s">
        <v>3630</v>
      </c>
      <c r="F1022" s="25" t="s">
        <v>4179</v>
      </c>
      <c r="G1022" s="24" t="s">
        <v>4180</v>
      </c>
      <c r="H1022" s="25" t="s">
        <v>4181</v>
      </c>
      <c r="I1022" s="24" t="s">
        <v>2571</v>
      </c>
      <c r="J1022" s="25" t="s">
        <v>2572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3151</v>
      </c>
      <c r="X1022" s="25" t="s">
        <v>4191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2307</v>
      </c>
      <c r="AI1022" s="24" t="s">
        <v>2307</v>
      </c>
      <c r="AJ1022" s="24" t="s">
        <v>4185</v>
      </c>
      <c r="AK1022" s="24" t="s">
        <v>4195</v>
      </c>
    </row>
    <row r="1023" spans="1:37" ht="17.25" customHeight="1" x14ac:dyDescent="0.3">
      <c r="A1023" s="24" t="s">
        <v>4196</v>
      </c>
      <c r="B1023" s="24" t="s">
        <v>2068</v>
      </c>
      <c r="C1023" s="24" t="s">
        <v>3004</v>
      </c>
      <c r="D1023" s="25" t="s">
        <v>3005</v>
      </c>
      <c r="E1023" s="24" t="s">
        <v>3630</v>
      </c>
      <c r="F1023" s="25" t="s">
        <v>4179</v>
      </c>
      <c r="G1023" s="24" t="s">
        <v>4180</v>
      </c>
      <c r="H1023" s="25" t="s">
        <v>4181</v>
      </c>
      <c r="I1023" s="24" t="s">
        <v>2576</v>
      </c>
      <c r="J1023" s="25" t="s">
        <v>2577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3122</v>
      </c>
      <c r="X1023" s="25" t="s">
        <v>4184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2307</v>
      </c>
      <c r="AI1023" s="24" t="s">
        <v>2307</v>
      </c>
      <c r="AJ1023" s="24" t="s">
        <v>4185</v>
      </c>
      <c r="AK1023" s="24" t="s">
        <v>4196</v>
      </c>
    </row>
    <row r="1024" spans="1:37" ht="17.25" customHeight="1" x14ac:dyDescent="0.3">
      <c r="A1024" s="24" t="s">
        <v>4197</v>
      </c>
      <c r="B1024" s="24" t="s">
        <v>2068</v>
      </c>
      <c r="C1024" s="24" t="s">
        <v>3004</v>
      </c>
      <c r="D1024" s="25" t="s">
        <v>3005</v>
      </c>
      <c r="E1024" s="24" t="s">
        <v>3630</v>
      </c>
      <c r="F1024" s="25" t="s">
        <v>4179</v>
      </c>
      <c r="G1024" s="24" t="s">
        <v>4180</v>
      </c>
      <c r="H1024" s="25" t="s">
        <v>4181</v>
      </c>
      <c r="I1024" s="24" t="s">
        <v>2576</v>
      </c>
      <c r="J1024" s="25" t="s">
        <v>2577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3080</v>
      </c>
      <c r="X1024" s="25" t="s">
        <v>4187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2307</v>
      </c>
      <c r="AI1024" s="24" t="s">
        <v>2307</v>
      </c>
      <c r="AJ1024" s="24" t="s">
        <v>4185</v>
      </c>
      <c r="AK1024" s="24" t="s">
        <v>4197</v>
      </c>
    </row>
    <row r="1025" spans="1:37" ht="17.25" customHeight="1" x14ac:dyDescent="0.3">
      <c r="A1025" s="24" t="s">
        <v>4198</v>
      </c>
      <c r="B1025" s="24" t="s">
        <v>2068</v>
      </c>
      <c r="C1025" s="24" t="s">
        <v>3004</v>
      </c>
      <c r="D1025" s="25" t="s">
        <v>3005</v>
      </c>
      <c r="E1025" s="24" t="s">
        <v>3630</v>
      </c>
      <c r="F1025" s="25" t="s">
        <v>4179</v>
      </c>
      <c r="G1025" s="24" t="s">
        <v>4180</v>
      </c>
      <c r="H1025" s="25" t="s">
        <v>4181</v>
      </c>
      <c r="I1025" s="24" t="s">
        <v>2576</v>
      </c>
      <c r="J1025" s="25" t="s">
        <v>2577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3126</v>
      </c>
      <c r="X1025" s="25" t="s">
        <v>4189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2307</v>
      </c>
      <c r="AI1025" s="24" t="s">
        <v>2307</v>
      </c>
      <c r="AJ1025" s="24" t="s">
        <v>4185</v>
      </c>
      <c r="AK1025" s="24" t="s">
        <v>4198</v>
      </c>
    </row>
    <row r="1026" spans="1:37" ht="17.25" customHeight="1" x14ac:dyDescent="0.3">
      <c r="A1026" s="24" t="s">
        <v>4199</v>
      </c>
      <c r="B1026" s="24" t="s">
        <v>2068</v>
      </c>
      <c r="C1026" s="24" t="s">
        <v>3004</v>
      </c>
      <c r="D1026" s="25" t="s">
        <v>3005</v>
      </c>
      <c r="E1026" s="24" t="s">
        <v>3630</v>
      </c>
      <c r="F1026" s="25" t="s">
        <v>4179</v>
      </c>
      <c r="G1026" s="24" t="s">
        <v>4180</v>
      </c>
      <c r="H1026" s="25" t="s">
        <v>4181</v>
      </c>
      <c r="I1026" s="24" t="s">
        <v>2576</v>
      </c>
      <c r="J1026" s="25" t="s">
        <v>2577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3151</v>
      </c>
      <c r="X1026" s="25" t="s">
        <v>4191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2307</v>
      </c>
      <c r="AI1026" s="24" t="s">
        <v>2307</v>
      </c>
      <c r="AJ1026" s="24" t="s">
        <v>4185</v>
      </c>
      <c r="AK1026" s="24" t="s">
        <v>4199</v>
      </c>
    </row>
    <row r="1027" spans="1:37" ht="17.25" customHeight="1" x14ac:dyDescent="0.3">
      <c r="A1027" s="24" t="s">
        <v>4200</v>
      </c>
      <c r="B1027" s="24" t="s">
        <v>2068</v>
      </c>
      <c r="C1027" s="24" t="s">
        <v>3004</v>
      </c>
      <c r="D1027" s="25" t="s">
        <v>3005</v>
      </c>
      <c r="E1027" s="24" t="s">
        <v>3630</v>
      </c>
      <c r="F1027" s="25" t="s">
        <v>4179</v>
      </c>
      <c r="G1027" s="24" t="s">
        <v>4201</v>
      </c>
      <c r="H1027" s="25" t="s">
        <v>4202</v>
      </c>
      <c r="I1027" s="24" t="s">
        <v>4182</v>
      </c>
      <c r="J1027" s="25" t="s">
        <v>4183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3122</v>
      </c>
      <c r="X1027" s="25" t="s">
        <v>4184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2307</v>
      </c>
      <c r="AI1027" s="24" t="s">
        <v>2307</v>
      </c>
      <c r="AJ1027" s="24" t="s">
        <v>4203</v>
      </c>
      <c r="AK1027" s="24" t="s">
        <v>4200</v>
      </c>
    </row>
    <row r="1028" spans="1:37" ht="17.25" customHeight="1" x14ac:dyDescent="0.3">
      <c r="A1028" s="24" t="s">
        <v>4204</v>
      </c>
      <c r="B1028" s="24" t="s">
        <v>2068</v>
      </c>
      <c r="C1028" s="24" t="s">
        <v>3004</v>
      </c>
      <c r="D1028" s="25" t="s">
        <v>3005</v>
      </c>
      <c r="E1028" s="24" t="s">
        <v>3630</v>
      </c>
      <c r="F1028" s="25" t="s">
        <v>4179</v>
      </c>
      <c r="G1028" s="24" t="s">
        <v>4201</v>
      </c>
      <c r="H1028" s="25" t="s">
        <v>4202</v>
      </c>
      <c r="I1028" s="24" t="s">
        <v>4182</v>
      </c>
      <c r="J1028" s="25" t="s">
        <v>4183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3080</v>
      </c>
      <c r="X1028" s="25" t="s">
        <v>4187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2307</v>
      </c>
      <c r="AI1028" s="24" t="s">
        <v>2307</v>
      </c>
      <c r="AJ1028" s="24" t="s">
        <v>4203</v>
      </c>
      <c r="AK1028" s="24" t="s">
        <v>4204</v>
      </c>
    </row>
    <row r="1029" spans="1:37" ht="17.25" customHeight="1" x14ac:dyDescent="0.3">
      <c r="A1029" s="24" t="s">
        <v>4205</v>
      </c>
      <c r="B1029" s="24" t="s">
        <v>2068</v>
      </c>
      <c r="C1029" s="24" t="s">
        <v>3004</v>
      </c>
      <c r="D1029" s="25" t="s">
        <v>3005</v>
      </c>
      <c r="E1029" s="24" t="s">
        <v>3630</v>
      </c>
      <c r="F1029" s="25" t="s">
        <v>4179</v>
      </c>
      <c r="G1029" s="24" t="s">
        <v>4201</v>
      </c>
      <c r="H1029" s="25" t="s">
        <v>4202</v>
      </c>
      <c r="I1029" s="24" t="s">
        <v>4182</v>
      </c>
      <c r="J1029" s="25" t="s">
        <v>4183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3126</v>
      </c>
      <c r="X1029" s="25" t="s">
        <v>4189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2307</v>
      </c>
      <c r="AI1029" s="24" t="s">
        <v>2307</v>
      </c>
      <c r="AJ1029" s="24" t="s">
        <v>4203</v>
      </c>
      <c r="AK1029" s="24" t="s">
        <v>4205</v>
      </c>
    </row>
    <row r="1030" spans="1:37" ht="17.25" customHeight="1" x14ac:dyDescent="0.3">
      <c r="A1030" s="24" t="s">
        <v>4206</v>
      </c>
      <c r="B1030" s="24" t="s">
        <v>2068</v>
      </c>
      <c r="C1030" s="24" t="s">
        <v>3004</v>
      </c>
      <c r="D1030" s="25" t="s">
        <v>3005</v>
      </c>
      <c r="E1030" s="24" t="s">
        <v>3630</v>
      </c>
      <c r="F1030" s="25" t="s">
        <v>4179</v>
      </c>
      <c r="G1030" s="24" t="s">
        <v>4201</v>
      </c>
      <c r="H1030" s="25" t="s">
        <v>4202</v>
      </c>
      <c r="I1030" s="24" t="s">
        <v>4182</v>
      </c>
      <c r="J1030" s="25" t="s">
        <v>4183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3151</v>
      </c>
      <c r="X1030" s="25" t="s">
        <v>4191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2307</v>
      </c>
      <c r="AI1030" s="24" t="s">
        <v>2307</v>
      </c>
      <c r="AJ1030" s="24" t="s">
        <v>4203</v>
      </c>
      <c r="AK1030" s="24" t="s">
        <v>4206</v>
      </c>
    </row>
    <row r="1031" spans="1:37" ht="17.25" customHeight="1" x14ac:dyDescent="0.3">
      <c r="A1031" s="24" t="s">
        <v>4207</v>
      </c>
      <c r="B1031" s="24" t="s">
        <v>2068</v>
      </c>
      <c r="C1031" s="24" t="s">
        <v>3004</v>
      </c>
      <c r="D1031" s="25" t="s">
        <v>3005</v>
      </c>
      <c r="E1031" s="24" t="s">
        <v>3630</v>
      </c>
      <c r="F1031" s="25" t="s">
        <v>4179</v>
      </c>
      <c r="G1031" s="24" t="s">
        <v>4201</v>
      </c>
      <c r="H1031" s="25" t="s">
        <v>4202</v>
      </c>
      <c r="I1031" s="24" t="s">
        <v>2571</v>
      </c>
      <c r="J1031" s="25" t="s">
        <v>2572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3122</v>
      </c>
      <c r="X1031" s="25" t="s">
        <v>4184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2307</v>
      </c>
      <c r="AI1031" s="24" t="s">
        <v>2307</v>
      </c>
      <c r="AJ1031" s="24" t="s">
        <v>4203</v>
      </c>
      <c r="AK1031" s="24" t="s">
        <v>4207</v>
      </c>
    </row>
    <row r="1032" spans="1:37" ht="17.25" customHeight="1" x14ac:dyDescent="0.3">
      <c r="A1032" s="24" t="s">
        <v>4208</v>
      </c>
      <c r="B1032" s="24" t="s">
        <v>2068</v>
      </c>
      <c r="C1032" s="24" t="s">
        <v>3004</v>
      </c>
      <c r="D1032" s="25" t="s">
        <v>3005</v>
      </c>
      <c r="E1032" s="24" t="s">
        <v>3630</v>
      </c>
      <c r="F1032" s="25" t="s">
        <v>4179</v>
      </c>
      <c r="G1032" s="24" t="s">
        <v>4201</v>
      </c>
      <c r="H1032" s="25" t="s">
        <v>4202</v>
      </c>
      <c r="I1032" s="24" t="s">
        <v>2571</v>
      </c>
      <c r="J1032" s="25" t="s">
        <v>2572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3080</v>
      </c>
      <c r="X1032" s="25" t="s">
        <v>4187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2307</v>
      </c>
      <c r="AI1032" s="24" t="s">
        <v>2307</v>
      </c>
      <c r="AJ1032" s="24" t="s">
        <v>4203</v>
      </c>
      <c r="AK1032" s="24" t="s">
        <v>4208</v>
      </c>
    </row>
    <row r="1033" spans="1:37" ht="17.25" customHeight="1" x14ac:dyDescent="0.3">
      <c r="A1033" s="24" t="s">
        <v>4209</v>
      </c>
      <c r="B1033" s="24" t="s">
        <v>2068</v>
      </c>
      <c r="C1033" s="24" t="s">
        <v>3004</v>
      </c>
      <c r="D1033" s="25" t="s">
        <v>3005</v>
      </c>
      <c r="E1033" s="24" t="s">
        <v>3630</v>
      </c>
      <c r="F1033" s="25" t="s">
        <v>4179</v>
      </c>
      <c r="G1033" s="24" t="s">
        <v>4201</v>
      </c>
      <c r="H1033" s="25" t="s">
        <v>4202</v>
      </c>
      <c r="I1033" s="24" t="s">
        <v>2571</v>
      </c>
      <c r="J1033" s="25" t="s">
        <v>2572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3126</v>
      </c>
      <c r="X1033" s="25" t="s">
        <v>4189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2307</v>
      </c>
      <c r="AI1033" s="24" t="s">
        <v>2307</v>
      </c>
      <c r="AJ1033" s="24" t="s">
        <v>4203</v>
      </c>
      <c r="AK1033" s="24" t="s">
        <v>4209</v>
      </c>
    </row>
    <row r="1034" spans="1:37" ht="17.25" customHeight="1" x14ac:dyDescent="0.3">
      <c r="A1034" s="24" t="s">
        <v>4210</v>
      </c>
      <c r="B1034" s="24" t="s">
        <v>2068</v>
      </c>
      <c r="C1034" s="24" t="s">
        <v>3004</v>
      </c>
      <c r="D1034" s="25" t="s">
        <v>3005</v>
      </c>
      <c r="E1034" s="24" t="s">
        <v>3630</v>
      </c>
      <c r="F1034" s="25" t="s">
        <v>4179</v>
      </c>
      <c r="G1034" s="24" t="s">
        <v>4201</v>
      </c>
      <c r="H1034" s="25" t="s">
        <v>4202</v>
      </c>
      <c r="I1034" s="24" t="s">
        <v>2571</v>
      </c>
      <c r="J1034" s="25" t="s">
        <v>2572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3151</v>
      </c>
      <c r="X1034" s="25" t="s">
        <v>4191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2307</v>
      </c>
      <c r="AI1034" s="24" t="s">
        <v>2307</v>
      </c>
      <c r="AJ1034" s="24" t="s">
        <v>4203</v>
      </c>
      <c r="AK1034" s="24" t="s">
        <v>4210</v>
      </c>
    </row>
    <row r="1035" spans="1:37" ht="17.25" customHeight="1" x14ac:dyDescent="0.3">
      <c r="A1035" s="24" t="s">
        <v>4211</v>
      </c>
      <c r="B1035" s="24" t="s">
        <v>2068</v>
      </c>
      <c r="C1035" s="24" t="s">
        <v>3004</v>
      </c>
      <c r="D1035" s="25" t="s">
        <v>3005</v>
      </c>
      <c r="E1035" s="24" t="s">
        <v>3630</v>
      </c>
      <c r="F1035" s="25" t="s">
        <v>4179</v>
      </c>
      <c r="G1035" s="24" t="s">
        <v>4201</v>
      </c>
      <c r="H1035" s="25" t="s">
        <v>4202</v>
      </c>
      <c r="I1035" s="24" t="s">
        <v>2576</v>
      </c>
      <c r="J1035" s="25" t="s">
        <v>2577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3122</v>
      </c>
      <c r="X1035" s="25" t="s">
        <v>4184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2307</v>
      </c>
      <c r="AI1035" s="24" t="s">
        <v>2307</v>
      </c>
      <c r="AJ1035" s="24" t="s">
        <v>4203</v>
      </c>
      <c r="AK1035" s="24" t="s">
        <v>4211</v>
      </c>
    </row>
    <row r="1036" spans="1:37" ht="17.25" customHeight="1" x14ac:dyDescent="0.3">
      <c r="A1036" s="24" t="s">
        <v>4212</v>
      </c>
      <c r="B1036" s="24" t="s">
        <v>2068</v>
      </c>
      <c r="C1036" s="24" t="s">
        <v>3004</v>
      </c>
      <c r="D1036" s="25" t="s">
        <v>3005</v>
      </c>
      <c r="E1036" s="24" t="s">
        <v>3630</v>
      </c>
      <c r="F1036" s="25" t="s">
        <v>4179</v>
      </c>
      <c r="G1036" s="24" t="s">
        <v>4201</v>
      </c>
      <c r="H1036" s="25" t="s">
        <v>4202</v>
      </c>
      <c r="I1036" s="24" t="s">
        <v>2576</v>
      </c>
      <c r="J1036" s="25" t="s">
        <v>2577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3080</v>
      </c>
      <c r="X1036" s="25" t="s">
        <v>4187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2307</v>
      </c>
      <c r="AI1036" s="24" t="s">
        <v>2307</v>
      </c>
      <c r="AJ1036" s="24" t="s">
        <v>4203</v>
      </c>
      <c r="AK1036" s="24" t="s">
        <v>4212</v>
      </c>
    </row>
    <row r="1037" spans="1:37" ht="17.25" customHeight="1" x14ac:dyDescent="0.3">
      <c r="A1037" s="24" t="s">
        <v>4213</v>
      </c>
      <c r="B1037" s="24" t="s">
        <v>2068</v>
      </c>
      <c r="C1037" s="24" t="s">
        <v>3004</v>
      </c>
      <c r="D1037" s="25" t="s">
        <v>3005</v>
      </c>
      <c r="E1037" s="24" t="s">
        <v>3630</v>
      </c>
      <c r="F1037" s="25" t="s">
        <v>4179</v>
      </c>
      <c r="G1037" s="24" t="s">
        <v>4201</v>
      </c>
      <c r="H1037" s="25" t="s">
        <v>4202</v>
      </c>
      <c r="I1037" s="24" t="s">
        <v>2576</v>
      </c>
      <c r="J1037" s="25" t="s">
        <v>2577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3126</v>
      </c>
      <c r="X1037" s="25" t="s">
        <v>4189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2307</v>
      </c>
      <c r="AI1037" s="24" t="s">
        <v>2307</v>
      </c>
      <c r="AJ1037" s="24" t="s">
        <v>4203</v>
      </c>
      <c r="AK1037" s="24" t="s">
        <v>4213</v>
      </c>
    </row>
    <row r="1038" spans="1:37" ht="17.25" customHeight="1" x14ac:dyDescent="0.3">
      <c r="A1038" s="24" t="s">
        <v>4214</v>
      </c>
      <c r="B1038" s="24" t="s">
        <v>2068</v>
      </c>
      <c r="C1038" s="24" t="s">
        <v>3004</v>
      </c>
      <c r="D1038" s="25" t="s">
        <v>3005</v>
      </c>
      <c r="E1038" s="24" t="s">
        <v>3630</v>
      </c>
      <c r="F1038" s="25" t="s">
        <v>4179</v>
      </c>
      <c r="G1038" s="24" t="s">
        <v>4201</v>
      </c>
      <c r="H1038" s="25" t="s">
        <v>4202</v>
      </c>
      <c r="I1038" s="24" t="s">
        <v>2576</v>
      </c>
      <c r="J1038" s="25" t="s">
        <v>2577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3151</v>
      </c>
      <c r="X1038" s="25" t="s">
        <v>4191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2307</v>
      </c>
      <c r="AI1038" s="24" t="s">
        <v>2307</v>
      </c>
      <c r="AJ1038" s="24" t="s">
        <v>4203</v>
      </c>
      <c r="AK1038" s="24" t="s">
        <v>4214</v>
      </c>
    </row>
    <row r="1039" spans="1:37" ht="17.25" customHeight="1" x14ac:dyDescent="0.3">
      <c r="A1039" s="24" t="s">
        <v>4215</v>
      </c>
      <c r="B1039" s="24" t="s">
        <v>2068</v>
      </c>
      <c r="C1039" s="24" t="s">
        <v>3004</v>
      </c>
      <c r="D1039" s="25" t="s">
        <v>3005</v>
      </c>
      <c r="E1039" s="24" t="s">
        <v>3630</v>
      </c>
      <c r="F1039" s="25" t="s">
        <v>4179</v>
      </c>
      <c r="G1039" s="24" t="s">
        <v>4216</v>
      </c>
      <c r="H1039" s="25" t="s">
        <v>4217</v>
      </c>
      <c r="I1039" s="24" t="s">
        <v>4218</v>
      </c>
      <c r="J1039" s="25" t="s">
        <v>4219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2605</v>
      </c>
      <c r="T1039" s="25" t="s">
        <v>3309</v>
      </c>
      <c r="U1039" s="26"/>
      <c r="V1039" s="27"/>
      <c r="W1039" s="24" t="s">
        <v>3122</v>
      </c>
      <c r="X1039" s="25" t="s">
        <v>4184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2207</v>
      </c>
      <c r="AI1039" s="24" t="s">
        <v>2207</v>
      </c>
      <c r="AJ1039" s="24" t="s">
        <v>4220</v>
      </c>
      <c r="AK1039" s="24" t="s">
        <v>4215</v>
      </c>
    </row>
    <row r="1040" spans="1:37" ht="17.25" customHeight="1" x14ac:dyDescent="0.3">
      <c r="A1040" s="24" t="s">
        <v>4221</v>
      </c>
      <c r="B1040" s="24" t="s">
        <v>2068</v>
      </c>
      <c r="C1040" s="24" t="s">
        <v>3004</v>
      </c>
      <c r="D1040" s="25" t="s">
        <v>3005</v>
      </c>
      <c r="E1040" s="24" t="s">
        <v>3630</v>
      </c>
      <c r="F1040" s="25" t="s">
        <v>4179</v>
      </c>
      <c r="G1040" s="24" t="s">
        <v>4216</v>
      </c>
      <c r="H1040" s="25" t="s">
        <v>4217</v>
      </c>
      <c r="I1040" s="24" t="s">
        <v>4218</v>
      </c>
      <c r="J1040" s="25" t="s">
        <v>4219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2605</v>
      </c>
      <c r="T1040" s="25" t="s">
        <v>3309</v>
      </c>
      <c r="U1040" s="26"/>
      <c r="V1040" s="27"/>
      <c r="W1040" s="24" t="s">
        <v>3080</v>
      </c>
      <c r="X1040" s="25" t="s">
        <v>4187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2207</v>
      </c>
      <c r="AI1040" s="24" t="s">
        <v>2207</v>
      </c>
      <c r="AJ1040" s="24" t="s">
        <v>4220</v>
      </c>
      <c r="AK1040" s="24" t="s">
        <v>4221</v>
      </c>
    </row>
    <row r="1041" spans="1:37" ht="17.25" customHeight="1" x14ac:dyDescent="0.3">
      <c r="A1041" s="24" t="s">
        <v>4222</v>
      </c>
      <c r="B1041" s="24" t="s">
        <v>2068</v>
      </c>
      <c r="C1041" s="24" t="s">
        <v>3004</v>
      </c>
      <c r="D1041" s="25" t="s">
        <v>3005</v>
      </c>
      <c r="E1041" s="24" t="s">
        <v>3630</v>
      </c>
      <c r="F1041" s="25" t="s">
        <v>4179</v>
      </c>
      <c r="G1041" s="24" t="s">
        <v>4216</v>
      </c>
      <c r="H1041" s="25" t="s">
        <v>4217</v>
      </c>
      <c r="I1041" s="24" t="s">
        <v>4218</v>
      </c>
      <c r="J1041" s="25" t="s">
        <v>4219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2605</v>
      </c>
      <c r="T1041" s="25" t="s">
        <v>3309</v>
      </c>
      <c r="U1041" s="26"/>
      <c r="V1041" s="27"/>
      <c r="W1041" s="24" t="s">
        <v>3126</v>
      </c>
      <c r="X1041" s="25" t="s">
        <v>4189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2207</v>
      </c>
      <c r="AI1041" s="24" t="s">
        <v>2207</v>
      </c>
      <c r="AJ1041" s="24" t="s">
        <v>4220</v>
      </c>
      <c r="AK1041" s="24" t="s">
        <v>4222</v>
      </c>
    </row>
    <row r="1042" spans="1:37" ht="17.25" customHeight="1" x14ac:dyDescent="0.3">
      <c r="A1042" s="24" t="s">
        <v>4223</v>
      </c>
      <c r="B1042" s="24" t="s">
        <v>2068</v>
      </c>
      <c r="C1042" s="24" t="s">
        <v>3004</v>
      </c>
      <c r="D1042" s="25" t="s">
        <v>3005</v>
      </c>
      <c r="E1042" s="24" t="s">
        <v>3630</v>
      </c>
      <c r="F1042" s="25" t="s">
        <v>4179</v>
      </c>
      <c r="G1042" s="24" t="s">
        <v>4216</v>
      </c>
      <c r="H1042" s="25" t="s">
        <v>4217</v>
      </c>
      <c r="I1042" s="24" t="s">
        <v>4218</v>
      </c>
      <c r="J1042" s="25" t="s">
        <v>4219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2605</v>
      </c>
      <c r="T1042" s="25" t="s">
        <v>3309</v>
      </c>
      <c r="U1042" s="26"/>
      <c r="V1042" s="27"/>
      <c r="W1042" s="24" t="s">
        <v>3151</v>
      </c>
      <c r="X1042" s="25" t="s">
        <v>4191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2207</v>
      </c>
      <c r="AI1042" s="24" t="s">
        <v>2207</v>
      </c>
      <c r="AJ1042" s="24" t="s">
        <v>4220</v>
      </c>
      <c r="AK1042" s="24" t="s">
        <v>4223</v>
      </c>
    </row>
    <row r="1043" spans="1:37" ht="17.25" customHeight="1" x14ac:dyDescent="0.3">
      <c r="A1043" s="24" t="s">
        <v>4224</v>
      </c>
      <c r="B1043" s="24" t="s">
        <v>2068</v>
      </c>
      <c r="C1043" s="24" t="s">
        <v>3004</v>
      </c>
      <c r="D1043" s="25" t="s">
        <v>3005</v>
      </c>
      <c r="E1043" s="24" t="s">
        <v>3630</v>
      </c>
      <c r="F1043" s="25" t="s">
        <v>4179</v>
      </c>
      <c r="G1043" s="24" t="s">
        <v>4216</v>
      </c>
      <c r="H1043" s="25" t="s">
        <v>4217</v>
      </c>
      <c r="I1043" s="24" t="s">
        <v>2571</v>
      </c>
      <c r="J1043" s="25" t="s">
        <v>2572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2605</v>
      </c>
      <c r="T1043" s="25" t="s">
        <v>3309</v>
      </c>
      <c r="U1043" s="26"/>
      <c r="V1043" s="27"/>
      <c r="W1043" s="24" t="s">
        <v>3122</v>
      </c>
      <c r="X1043" s="25" t="s">
        <v>4184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2207</v>
      </c>
      <c r="AI1043" s="24" t="s">
        <v>2207</v>
      </c>
      <c r="AJ1043" s="24" t="s">
        <v>4220</v>
      </c>
      <c r="AK1043" s="24" t="s">
        <v>4224</v>
      </c>
    </row>
    <row r="1044" spans="1:37" ht="17.25" customHeight="1" x14ac:dyDescent="0.3">
      <c r="A1044" s="24" t="s">
        <v>4225</v>
      </c>
      <c r="B1044" s="24" t="s">
        <v>2068</v>
      </c>
      <c r="C1044" s="24" t="s">
        <v>3004</v>
      </c>
      <c r="D1044" s="25" t="s">
        <v>3005</v>
      </c>
      <c r="E1044" s="24" t="s">
        <v>3630</v>
      </c>
      <c r="F1044" s="25" t="s">
        <v>4179</v>
      </c>
      <c r="G1044" s="24" t="s">
        <v>4216</v>
      </c>
      <c r="H1044" s="25" t="s">
        <v>4217</v>
      </c>
      <c r="I1044" s="24" t="s">
        <v>2571</v>
      </c>
      <c r="J1044" s="25" t="s">
        <v>2572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2605</v>
      </c>
      <c r="T1044" s="25" t="s">
        <v>3309</v>
      </c>
      <c r="U1044" s="26"/>
      <c r="V1044" s="27"/>
      <c r="W1044" s="24" t="s">
        <v>3080</v>
      </c>
      <c r="X1044" s="25" t="s">
        <v>4187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2207</v>
      </c>
      <c r="AI1044" s="24" t="s">
        <v>2207</v>
      </c>
      <c r="AJ1044" s="24" t="s">
        <v>4220</v>
      </c>
      <c r="AK1044" s="24" t="s">
        <v>4225</v>
      </c>
    </row>
    <row r="1045" spans="1:37" ht="17.25" customHeight="1" x14ac:dyDescent="0.3">
      <c r="A1045" s="24" t="s">
        <v>4226</v>
      </c>
      <c r="B1045" s="24" t="s">
        <v>2068</v>
      </c>
      <c r="C1045" s="24" t="s">
        <v>3004</v>
      </c>
      <c r="D1045" s="25" t="s">
        <v>3005</v>
      </c>
      <c r="E1045" s="24" t="s">
        <v>3630</v>
      </c>
      <c r="F1045" s="25" t="s">
        <v>4179</v>
      </c>
      <c r="G1045" s="24" t="s">
        <v>4216</v>
      </c>
      <c r="H1045" s="25" t="s">
        <v>4217</v>
      </c>
      <c r="I1045" s="24" t="s">
        <v>2571</v>
      </c>
      <c r="J1045" s="25" t="s">
        <v>2572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2605</v>
      </c>
      <c r="T1045" s="25" t="s">
        <v>3309</v>
      </c>
      <c r="U1045" s="26"/>
      <c r="V1045" s="27"/>
      <c r="W1045" s="24" t="s">
        <v>3126</v>
      </c>
      <c r="X1045" s="25" t="s">
        <v>4189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2207</v>
      </c>
      <c r="AI1045" s="24" t="s">
        <v>2207</v>
      </c>
      <c r="AJ1045" s="24" t="s">
        <v>4220</v>
      </c>
      <c r="AK1045" s="24" t="s">
        <v>4226</v>
      </c>
    </row>
    <row r="1046" spans="1:37" ht="17.25" customHeight="1" x14ac:dyDescent="0.3">
      <c r="A1046" s="24" t="s">
        <v>4227</v>
      </c>
      <c r="B1046" s="24" t="s">
        <v>2068</v>
      </c>
      <c r="C1046" s="24" t="s">
        <v>3004</v>
      </c>
      <c r="D1046" s="25" t="s">
        <v>3005</v>
      </c>
      <c r="E1046" s="24" t="s">
        <v>3630</v>
      </c>
      <c r="F1046" s="25" t="s">
        <v>4179</v>
      </c>
      <c r="G1046" s="24" t="s">
        <v>4216</v>
      </c>
      <c r="H1046" s="25" t="s">
        <v>4217</v>
      </c>
      <c r="I1046" s="24" t="s">
        <v>2571</v>
      </c>
      <c r="J1046" s="25" t="s">
        <v>2572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2605</v>
      </c>
      <c r="T1046" s="25" t="s">
        <v>3309</v>
      </c>
      <c r="U1046" s="26"/>
      <c r="V1046" s="27"/>
      <c r="W1046" s="24" t="s">
        <v>3151</v>
      </c>
      <c r="X1046" s="25" t="s">
        <v>4191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2207</v>
      </c>
      <c r="AI1046" s="24" t="s">
        <v>2207</v>
      </c>
      <c r="AJ1046" s="24" t="s">
        <v>4220</v>
      </c>
      <c r="AK1046" s="24" t="s">
        <v>4227</v>
      </c>
    </row>
    <row r="1047" spans="1:37" ht="17.25" customHeight="1" x14ac:dyDescent="0.3">
      <c r="A1047" s="24" t="s">
        <v>4228</v>
      </c>
      <c r="B1047" s="24" t="s">
        <v>2068</v>
      </c>
      <c r="C1047" s="24" t="s">
        <v>3004</v>
      </c>
      <c r="D1047" s="25" t="s">
        <v>3005</v>
      </c>
      <c r="E1047" s="24" t="s">
        <v>3630</v>
      </c>
      <c r="F1047" s="25" t="s">
        <v>4179</v>
      </c>
      <c r="G1047" s="24" t="s">
        <v>4216</v>
      </c>
      <c r="H1047" s="25" t="s">
        <v>4217</v>
      </c>
      <c r="I1047" s="24" t="s">
        <v>2576</v>
      </c>
      <c r="J1047" s="25" t="s">
        <v>2577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2605</v>
      </c>
      <c r="T1047" s="25" t="s">
        <v>3309</v>
      </c>
      <c r="U1047" s="26"/>
      <c r="V1047" s="27"/>
      <c r="W1047" s="24" t="s">
        <v>3122</v>
      </c>
      <c r="X1047" s="25" t="s">
        <v>4184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2207</v>
      </c>
      <c r="AI1047" s="24" t="s">
        <v>2207</v>
      </c>
      <c r="AJ1047" s="24" t="s">
        <v>4220</v>
      </c>
      <c r="AK1047" s="24" t="s">
        <v>4228</v>
      </c>
    </row>
    <row r="1048" spans="1:37" ht="17.25" customHeight="1" x14ac:dyDescent="0.3">
      <c r="A1048" s="24" t="s">
        <v>4229</v>
      </c>
      <c r="B1048" s="24" t="s">
        <v>2068</v>
      </c>
      <c r="C1048" s="24" t="s">
        <v>3004</v>
      </c>
      <c r="D1048" s="25" t="s">
        <v>3005</v>
      </c>
      <c r="E1048" s="24" t="s">
        <v>3630</v>
      </c>
      <c r="F1048" s="25" t="s">
        <v>4179</v>
      </c>
      <c r="G1048" s="24" t="s">
        <v>4216</v>
      </c>
      <c r="H1048" s="25" t="s">
        <v>4217</v>
      </c>
      <c r="I1048" s="24" t="s">
        <v>2576</v>
      </c>
      <c r="J1048" s="25" t="s">
        <v>2577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2605</v>
      </c>
      <c r="T1048" s="25" t="s">
        <v>3309</v>
      </c>
      <c r="U1048" s="26"/>
      <c r="V1048" s="27"/>
      <c r="W1048" s="24" t="s">
        <v>3080</v>
      </c>
      <c r="X1048" s="25" t="s">
        <v>4187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2207</v>
      </c>
      <c r="AI1048" s="24" t="s">
        <v>2207</v>
      </c>
      <c r="AJ1048" s="24" t="s">
        <v>4220</v>
      </c>
      <c r="AK1048" s="24" t="s">
        <v>4229</v>
      </c>
    </row>
    <row r="1049" spans="1:37" ht="17.25" customHeight="1" x14ac:dyDescent="0.3">
      <c r="A1049" s="24" t="s">
        <v>4230</v>
      </c>
      <c r="B1049" s="24" t="s">
        <v>2068</v>
      </c>
      <c r="C1049" s="24" t="s">
        <v>3004</v>
      </c>
      <c r="D1049" s="25" t="s">
        <v>3005</v>
      </c>
      <c r="E1049" s="24" t="s">
        <v>3630</v>
      </c>
      <c r="F1049" s="25" t="s">
        <v>4179</v>
      </c>
      <c r="G1049" s="24" t="s">
        <v>4216</v>
      </c>
      <c r="H1049" s="25" t="s">
        <v>4217</v>
      </c>
      <c r="I1049" s="24" t="s">
        <v>2576</v>
      </c>
      <c r="J1049" s="25" t="s">
        <v>2577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2605</v>
      </c>
      <c r="T1049" s="25" t="s">
        <v>3309</v>
      </c>
      <c r="U1049" s="26"/>
      <c r="V1049" s="27"/>
      <c r="W1049" s="24" t="s">
        <v>3126</v>
      </c>
      <c r="X1049" s="25" t="s">
        <v>4189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2207</v>
      </c>
      <c r="AI1049" s="24" t="s">
        <v>2207</v>
      </c>
      <c r="AJ1049" s="24" t="s">
        <v>4220</v>
      </c>
      <c r="AK1049" s="24" t="s">
        <v>4230</v>
      </c>
    </row>
    <row r="1050" spans="1:37" ht="17.25" customHeight="1" x14ac:dyDescent="0.3">
      <c r="A1050" s="24" t="s">
        <v>4231</v>
      </c>
      <c r="B1050" s="24" t="s">
        <v>2068</v>
      </c>
      <c r="C1050" s="24" t="s">
        <v>3004</v>
      </c>
      <c r="D1050" s="25" t="s">
        <v>3005</v>
      </c>
      <c r="E1050" s="24" t="s">
        <v>3630</v>
      </c>
      <c r="F1050" s="25" t="s">
        <v>4179</v>
      </c>
      <c r="G1050" s="24" t="s">
        <v>4216</v>
      </c>
      <c r="H1050" s="25" t="s">
        <v>4217</v>
      </c>
      <c r="I1050" s="24" t="s">
        <v>2576</v>
      </c>
      <c r="J1050" s="25" t="s">
        <v>2577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2605</v>
      </c>
      <c r="T1050" s="25" t="s">
        <v>3309</v>
      </c>
      <c r="U1050" s="26"/>
      <c r="V1050" s="27"/>
      <c r="W1050" s="24" t="s">
        <v>3151</v>
      </c>
      <c r="X1050" s="25" t="s">
        <v>4191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2207</v>
      </c>
      <c r="AI1050" s="24" t="s">
        <v>2207</v>
      </c>
      <c r="AJ1050" s="24" t="s">
        <v>4220</v>
      </c>
      <c r="AK1050" s="24" t="s">
        <v>4231</v>
      </c>
    </row>
    <row r="1051" spans="1:37" ht="17.25" customHeight="1" x14ac:dyDescent="0.3">
      <c r="A1051" s="24" t="s">
        <v>4232</v>
      </c>
      <c r="B1051" s="24" t="s">
        <v>2068</v>
      </c>
      <c r="C1051" s="24" t="s">
        <v>3004</v>
      </c>
      <c r="D1051" s="25" t="s">
        <v>3005</v>
      </c>
      <c r="E1051" s="24" t="s">
        <v>3630</v>
      </c>
      <c r="F1051" s="25" t="s">
        <v>4179</v>
      </c>
      <c r="G1051" s="24" t="s">
        <v>4233</v>
      </c>
      <c r="H1051" s="25" t="s">
        <v>4234</v>
      </c>
      <c r="I1051" s="24" t="s">
        <v>4218</v>
      </c>
      <c r="J1051" s="25" t="s">
        <v>4219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2605</v>
      </c>
      <c r="T1051" s="25" t="s">
        <v>3309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2307</v>
      </c>
      <c r="AI1051" s="24" t="s">
        <v>2307</v>
      </c>
      <c r="AJ1051" s="24" t="s">
        <v>4235</v>
      </c>
      <c r="AK1051" s="24" t="s">
        <v>4232</v>
      </c>
    </row>
    <row r="1052" spans="1:37" ht="17.25" customHeight="1" x14ac:dyDescent="0.3">
      <c r="A1052" s="24" t="s">
        <v>4236</v>
      </c>
      <c r="B1052" s="24" t="s">
        <v>2068</v>
      </c>
      <c r="C1052" s="24" t="s">
        <v>3004</v>
      </c>
      <c r="D1052" s="25" t="s">
        <v>3005</v>
      </c>
      <c r="E1052" s="24" t="s">
        <v>3630</v>
      </c>
      <c r="F1052" s="25" t="s">
        <v>4179</v>
      </c>
      <c r="G1052" s="24" t="s">
        <v>4233</v>
      </c>
      <c r="H1052" s="25" t="s">
        <v>4234</v>
      </c>
      <c r="I1052" s="24" t="s">
        <v>2571</v>
      </c>
      <c r="J1052" s="25" t="s">
        <v>2572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2605</v>
      </c>
      <c r="T1052" s="25" t="s">
        <v>3309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2307</v>
      </c>
      <c r="AI1052" s="24" t="s">
        <v>2307</v>
      </c>
      <c r="AJ1052" s="24" t="s">
        <v>4235</v>
      </c>
      <c r="AK1052" s="24" t="s">
        <v>4236</v>
      </c>
    </row>
    <row r="1053" spans="1:37" ht="17.25" customHeight="1" x14ac:dyDescent="0.3">
      <c r="A1053" s="24" t="s">
        <v>4237</v>
      </c>
      <c r="B1053" s="24" t="s">
        <v>2068</v>
      </c>
      <c r="C1053" s="24" t="s">
        <v>3004</v>
      </c>
      <c r="D1053" s="25" t="s">
        <v>3005</v>
      </c>
      <c r="E1053" s="24" t="s">
        <v>3630</v>
      </c>
      <c r="F1053" s="25" t="s">
        <v>4179</v>
      </c>
      <c r="G1053" s="24" t="s">
        <v>4233</v>
      </c>
      <c r="H1053" s="25" t="s">
        <v>4234</v>
      </c>
      <c r="I1053" s="24" t="s">
        <v>2576</v>
      </c>
      <c r="J1053" s="25" t="s">
        <v>2577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2605</v>
      </c>
      <c r="T1053" s="25" t="s">
        <v>3309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2307</v>
      </c>
      <c r="AI1053" s="24" t="s">
        <v>2307</v>
      </c>
      <c r="AJ1053" s="24" t="s">
        <v>4235</v>
      </c>
      <c r="AK1053" s="24" t="s">
        <v>4237</v>
      </c>
    </row>
    <row r="1054" spans="1:37" ht="17.25" customHeight="1" x14ac:dyDescent="0.3">
      <c r="A1054" s="24" t="s">
        <v>4238</v>
      </c>
      <c r="B1054" s="24" t="s">
        <v>2068</v>
      </c>
      <c r="C1054" s="24" t="s">
        <v>3004</v>
      </c>
      <c r="D1054" s="25" t="s">
        <v>3005</v>
      </c>
      <c r="E1054" s="24" t="s">
        <v>3630</v>
      </c>
      <c r="F1054" s="25" t="s">
        <v>4179</v>
      </c>
      <c r="G1054" s="24" t="s">
        <v>4239</v>
      </c>
      <c r="H1054" s="25" t="s">
        <v>4240</v>
      </c>
      <c r="I1054" s="24" t="s">
        <v>4241</v>
      </c>
      <c r="J1054" s="25" t="s">
        <v>4242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2307</v>
      </c>
      <c r="AI1054" s="24" t="s">
        <v>2307</v>
      </c>
      <c r="AJ1054" s="24" t="s">
        <v>4243</v>
      </c>
      <c r="AK1054" s="24" t="s">
        <v>4238</v>
      </c>
    </row>
    <row r="1055" spans="1:37" ht="17.25" customHeight="1" x14ac:dyDescent="0.3">
      <c r="A1055" s="24" t="s">
        <v>4244</v>
      </c>
      <c r="B1055" s="24" t="s">
        <v>2068</v>
      </c>
      <c r="C1055" s="24" t="s">
        <v>3004</v>
      </c>
      <c r="D1055" s="25" t="s">
        <v>3005</v>
      </c>
      <c r="E1055" s="24" t="s">
        <v>3630</v>
      </c>
      <c r="F1055" s="25" t="s">
        <v>4179</v>
      </c>
      <c r="G1055" s="24" t="s">
        <v>4245</v>
      </c>
      <c r="H1055" s="25" t="s">
        <v>4246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2605</v>
      </c>
      <c r="T1055" s="25" t="s">
        <v>3309</v>
      </c>
      <c r="U1055" s="26"/>
      <c r="V1055" s="27"/>
      <c r="W1055" s="24" t="s">
        <v>3158</v>
      </c>
      <c r="X1055" s="25" t="s">
        <v>4247</v>
      </c>
      <c r="Y1055" s="28"/>
      <c r="Z1055" s="29" t="s">
        <v>2205</v>
      </c>
      <c r="AA1055" s="28"/>
      <c r="AB1055" s="28"/>
      <c r="AC1055" s="28"/>
      <c r="AD1055" s="28"/>
      <c r="AE1055" s="28"/>
      <c r="AF1055" s="28"/>
      <c r="AG1055" s="28"/>
      <c r="AH1055" s="24" t="s">
        <v>2307</v>
      </c>
      <c r="AI1055" s="24" t="s">
        <v>2307</v>
      </c>
      <c r="AJ1055" s="24" t="s">
        <v>4248</v>
      </c>
      <c r="AK1055" s="24" t="s">
        <v>4244</v>
      </c>
    </row>
    <row r="1056" spans="1:37" ht="17.25" customHeight="1" x14ac:dyDescent="0.3">
      <c r="A1056" s="24" t="s">
        <v>4249</v>
      </c>
      <c r="B1056" s="24" t="s">
        <v>2068</v>
      </c>
      <c r="C1056" s="24" t="s">
        <v>3004</v>
      </c>
      <c r="D1056" s="25" t="s">
        <v>3005</v>
      </c>
      <c r="E1056" s="24" t="s">
        <v>3630</v>
      </c>
      <c r="F1056" s="25" t="s">
        <v>4179</v>
      </c>
      <c r="G1056" s="24" t="s">
        <v>4245</v>
      </c>
      <c r="H1056" s="25" t="s">
        <v>4246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2605</v>
      </c>
      <c r="T1056" s="25" t="s">
        <v>3309</v>
      </c>
      <c r="U1056" s="26"/>
      <c r="V1056" s="27"/>
      <c r="W1056" s="24" t="s">
        <v>3159</v>
      </c>
      <c r="X1056" s="25" t="s">
        <v>4250</v>
      </c>
      <c r="Y1056" s="28"/>
      <c r="Z1056" s="29" t="s">
        <v>2205</v>
      </c>
      <c r="AA1056" s="28"/>
      <c r="AB1056" s="28"/>
      <c r="AC1056" s="28"/>
      <c r="AD1056" s="28"/>
      <c r="AE1056" s="28"/>
      <c r="AF1056" s="28"/>
      <c r="AG1056" s="28"/>
      <c r="AH1056" s="24" t="s">
        <v>2307</v>
      </c>
      <c r="AI1056" s="24" t="s">
        <v>2307</v>
      </c>
      <c r="AJ1056" s="24" t="s">
        <v>4248</v>
      </c>
      <c r="AK1056" s="24" t="s">
        <v>4249</v>
      </c>
    </row>
    <row r="1057" spans="1:37" ht="17.25" customHeight="1" x14ac:dyDescent="0.3">
      <c r="A1057" s="24" t="s">
        <v>4251</v>
      </c>
      <c r="B1057" s="24" t="s">
        <v>2068</v>
      </c>
      <c r="C1057" s="24" t="s">
        <v>3004</v>
      </c>
      <c r="D1057" s="25" t="s">
        <v>3005</v>
      </c>
      <c r="E1057" s="24" t="s">
        <v>3630</v>
      </c>
      <c r="F1057" s="25" t="s">
        <v>4179</v>
      </c>
      <c r="G1057" s="24" t="s">
        <v>4245</v>
      </c>
      <c r="H1057" s="25" t="s">
        <v>4246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2605</v>
      </c>
      <c r="T1057" s="25" t="s">
        <v>3309</v>
      </c>
      <c r="U1057" s="26"/>
      <c r="V1057" s="27"/>
      <c r="W1057" s="24" t="s">
        <v>3162</v>
      </c>
      <c r="X1057" s="25" t="s">
        <v>4252</v>
      </c>
      <c r="Y1057" s="28"/>
      <c r="Z1057" s="29" t="s">
        <v>2205</v>
      </c>
      <c r="AA1057" s="28"/>
      <c r="AB1057" s="28"/>
      <c r="AC1057" s="28"/>
      <c r="AD1057" s="28"/>
      <c r="AE1057" s="28"/>
      <c r="AF1057" s="28"/>
      <c r="AG1057" s="28"/>
      <c r="AH1057" s="24" t="s">
        <v>2307</v>
      </c>
      <c r="AI1057" s="24" t="s">
        <v>2307</v>
      </c>
      <c r="AJ1057" s="24" t="s">
        <v>4248</v>
      </c>
      <c r="AK1057" s="24" t="s">
        <v>4251</v>
      </c>
    </row>
    <row r="1058" spans="1:37" ht="17.25" customHeight="1" x14ac:dyDescent="0.3">
      <c r="A1058" s="24" t="s">
        <v>4253</v>
      </c>
      <c r="B1058" s="24" t="s">
        <v>2068</v>
      </c>
      <c r="C1058" s="24" t="s">
        <v>3004</v>
      </c>
      <c r="D1058" s="25" t="s">
        <v>3005</v>
      </c>
      <c r="E1058" s="24" t="s">
        <v>3630</v>
      </c>
      <c r="F1058" s="25" t="s">
        <v>4179</v>
      </c>
      <c r="G1058" s="24" t="s">
        <v>4245</v>
      </c>
      <c r="H1058" s="25" t="s">
        <v>4246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2605</v>
      </c>
      <c r="T1058" s="25" t="s">
        <v>3309</v>
      </c>
      <c r="U1058" s="26"/>
      <c r="V1058" s="27"/>
      <c r="W1058" s="24" t="s">
        <v>3078</v>
      </c>
      <c r="X1058" s="25" t="s">
        <v>4254</v>
      </c>
      <c r="Y1058" s="28"/>
      <c r="Z1058" s="29" t="s">
        <v>2205</v>
      </c>
      <c r="AA1058" s="28"/>
      <c r="AB1058" s="28"/>
      <c r="AC1058" s="28"/>
      <c r="AD1058" s="28"/>
      <c r="AE1058" s="28"/>
      <c r="AF1058" s="28"/>
      <c r="AG1058" s="28"/>
      <c r="AH1058" s="24" t="s">
        <v>2307</v>
      </c>
      <c r="AI1058" s="24" t="s">
        <v>2307</v>
      </c>
      <c r="AJ1058" s="24" t="s">
        <v>4248</v>
      </c>
      <c r="AK1058" s="24" t="s">
        <v>4253</v>
      </c>
    </row>
    <row r="1059" spans="1:37" ht="17.25" customHeight="1" x14ac:dyDescent="0.3">
      <c r="A1059" s="24" t="s">
        <v>4255</v>
      </c>
      <c r="B1059" s="24" t="s">
        <v>2068</v>
      </c>
      <c r="C1059" s="24" t="s">
        <v>3004</v>
      </c>
      <c r="D1059" s="25" t="s">
        <v>3005</v>
      </c>
      <c r="E1059" s="24" t="s">
        <v>3630</v>
      </c>
      <c r="F1059" s="25" t="s">
        <v>4179</v>
      </c>
      <c r="G1059" s="24" t="s">
        <v>4256</v>
      </c>
      <c r="H1059" s="25" t="s">
        <v>4257</v>
      </c>
      <c r="I1059" s="24" t="s">
        <v>4258</v>
      </c>
      <c r="J1059" s="25" t="s">
        <v>4259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2393</v>
      </c>
      <c r="T1059" s="25" t="s">
        <v>4260</v>
      </c>
      <c r="U1059" s="26"/>
      <c r="V1059" s="27"/>
      <c r="W1059" s="24" t="s">
        <v>3155</v>
      </c>
      <c r="X1059" s="25" t="s">
        <v>4261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2307</v>
      </c>
      <c r="AI1059" s="24" t="s">
        <v>2307</v>
      </c>
      <c r="AJ1059" s="24" t="s">
        <v>4262</v>
      </c>
      <c r="AK1059" s="24" t="s">
        <v>4255</v>
      </c>
    </row>
    <row r="1060" spans="1:37" ht="17.25" customHeight="1" x14ac:dyDescent="0.3">
      <c r="A1060" s="24" t="s">
        <v>4263</v>
      </c>
      <c r="B1060" s="24" t="s">
        <v>2068</v>
      </c>
      <c r="C1060" s="24" t="s">
        <v>3004</v>
      </c>
      <c r="D1060" s="25" t="s">
        <v>3005</v>
      </c>
      <c r="E1060" s="24" t="s">
        <v>3630</v>
      </c>
      <c r="F1060" s="25" t="s">
        <v>4179</v>
      </c>
      <c r="G1060" s="24" t="s">
        <v>4264</v>
      </c>
      <c r="H1060" s="25" t="s">
        <v>4265</v>
      </c>
      <c r="I1060" s="24" t="s">
        <v>4266</v>
      </c>
      <c r="J1060" s="25" t="s">
        <v>4267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2605</v>
      </c>
      <c r="T1060" s="25" t="s">
        <v>3309</v>
      </c>
      <c r="U1060" s="26"/>
      <c r="V1060" s="27"/>
      <c r="W1060" s="24" t="s">
        <v>3176</v>
      </c>
      <c r="X1060" s="25" t="s">
        <v>4268</v>
      </c>
      <c r="Y1060" s="28"/>
      <c r="Z1060" s="29" t="s">
        <v>3132</v>
      </c>
      <c r="AA1060" s="28"/>
      <c r="AB1060" s="28"/>
      <c r="AC1060" s="28"/>
      <c r="AD1060" s="28"/>
      <c r="AE1060" s="28"/>
      <c r="AF1060" s="28"/>
      <c r="AG1060" s="28"/>
      <c r="AH1060" s="24" t="s">
        <v>2207</v>
      </c>
      <c r="AI1060" s="24" t="s">
        <v>2207</v>
      </c>
      <c r="AJ1060" s="24" t="s">
        <v>4269</v>
      </c>
      <c r="AK1060" s="24" t="s">
        <v>4263</v>
      </c>
    </row>
    <row r="1061" spans="1:37" ht="17.25" customHeight="1" x14ac:dyDescent="0.3">
      <c r="A1061" s="24" t="s">
        <v>4270</v>
      </c>
      <c r="B1061" s="24" t="s">
        <v>2068</v>
      </c>
      <c r="C1061" s="24" t="s">
        <v>3004</v>
      </c>
      <c r="D1061" s="25" t="s">
        <v>3005</v>
      </c>
      <c r="E1061" s="24" t="s">
        <v>3630</v>
      </c>
      <c r="F1061" s="25" t="s">
        <v>4179</v>
      </c>
      <c r="G1061" s="24" t="s">
        <v>4264</v>
      </c>
      <c r="H1061" s="25" t="s">
        <v>4265</v>
      </c>
      <c r="I1061" s="24" t="s">
        <v>4266</v>
      </c>
      <c r="J1061" s="25" t="s">
        <v>4267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2605</v>
      </c>
      <c r="T1061" s="25" t="s">
        <v>3309</v>
      </c>
      <c r="U1061" s="26"/>
      <c r="V1061" s="27"/>
      <c r="W1061" s="24" t="s">
        <v>3177</v>
      </c>
      <c r="X1061" s="25" t="s">
        <v>4271</v>
      </c>
      <c r="Y1061" s="28"/>
      <c r="Z1061" s="29" t="s">
        <v>3132</v>
      </c>
      <c r="AA1061" s="28"/>
      <c r="AB1061" s="28"/>
      <c r="AC1061" s="28"/>
      <c r="AD1061" s="28"/>
      <c r="AE1061" s="28"/>
      <c r="AF1061" s="28"/>
      <c r="AG1061" s="28"/>
      <c r="AH1061" s="24" t="s">
        <v>2207</v>
      </c>
      <c r="AI1061" s="24" t="s">
        <v>2207</v>
      </c>
      <c r="AJ1061" s="24" t="s">
        <v>4269</v>
      </c>
      <c r="AK1061" s="24" t="s">
        <v>4270</v>
      </c>
    </row>
    <row r="1062" spans="1:37" ht="17.25" customHeight="1" x14ac:dyDescent="0.3">
      <c r="A1062" s="24" t="s">
        <v>4272</v>
      </c>
      <c r="B1062" s="24" t="s">
        <v>2068</v>
      </c>
      <c r="C1062" s="24" t="s">
        <v>3004</v>
      </c>
      <c r="D1062" s="25" t="s">
        <v>3005</v>
      </c>
      <c r="E1062" s="24" t="s">
        <v>3630</v>
      </c>
      <c r="F1062" s="25" t="s">
        <v>4179</v>
      </c>
      <c r="G1062" s="24" t="s">
        <v>4264</v>
      </c>
      <c r="H1062" s="25" t="s">
        <v>4265</v>
      </c>
      <c r="I1062" s="24" t="s">
        <v>4266</v>
      </c>
      <c r="J1062" s="25" t="s">
        <v>4267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2605</v>
      </c>
      <c r="T1062" s="25" t="s">
        <v>3309</v>
      </c>
      <c r="U1062" s="26"/>
      <c r="V1062" s="27"/>
      <c r="W1062" s="24" t="s">
        <v>3179</v>
      </c>
      <c r="X1062" s="25" t="s">
        <v>4273</v>
      </c>
      <c r="Y1062" s="28"/>
      <c r="Z1062" s="29" t="s">
        <v>3132</v>
      </c>
      <c r="AA1062" s="28"/>
      <c r="AB1062" s="28"/>
      <c r="AC1062" s="28"/>
      <c r="AD1062" s="28"/>
      <c r="AE1062" s="28"/>
      <c r="AF1062" s="28"/>
      <c r="AG1062" s="28"/>
      <c r="AH1062" s="24" t="s">
        <v>2207</v>
      </c>
      <c r="AI1062" s="24" t="s">
        <v>2207</v>
      </c>
      <c r="AJ1062" s="24" t="s">
        <v>4269</v>
      </c>
      <c r="AK1062" s="24" t="s">
        <v>4272</v>
      </c>
    </row>
    <row r="1063" spans="1:37" ht="17.25" customHeight="1" x14ac:dyDescent="0.3">
      <c r="A1063" s="24" t="s">
        <v>4274</v>
      </c>
      <c r="B1063" s="24" t="s">
        <v>2068</v>
      </c>
      <c r="C1063" s="24" t="s">
        <v>3004</v>
      </c>
      <c r="D1063" s="25" t="s">
        <v>3005</v>
      </c>
      <c r="E1063" s="24" t="s">
        <v>3630</v>
      </c>
      <c r="F1063" s="25" t="s">
        <v>4179</v>
      </c>
      <c r="G1063" s="24" t="s">
        <v>4264</v>
      </c>
      <c r="H1063" s="25" t="s">
        <v>4265</v>
      </c>
      <c r="I1063" s="24" t="s">
        <v>4266</v>
      </c>
      <c r="J1063" s="25" t="s">
        <v>4267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2605</v>
      </c>
      <c r="T1063" s="25" t="s">
        <v>3309</v>
      </c>
      <c r="U1063" s="26"/>
      <c r="V1063" s="27"/>
      <c r="W1063" s="24" t="s">
        <v>3164</v>
      </c>
      <c r="X1063" s="25" t="s">
        <v>4275</v>
      </c>
      <c r="Y1063" s="28"/>
      <c r="Z1063" s="29" t="s">
        <v>3132</v>
      </c>
      <c r="AA1063" s="28"/>
      <c r="AB1063" s="28"/>
      <c r="AC1063" s="28"/>
      <c r="AD1063" s="28"/>
      <c r="AE1063" s="28"/>
      <c r="AF1063" s="28"/>
      <c r="AG1063" s="28"/>
      <c r="AH1063" s="24" t="s">
        <v>2207</v>
      </c>
      <c r="AI1063" s="24" t="s">
        <v>2207</v>
      </c>
      <c r="AJ1063" s="24" t="s">
        <v>4269</v>
      </c>
      <c r="AK1063" s="24" t="s">
        <v>4274</v>
      </c>
    </row>
    <row r="1064" spans="1:37" ht="17.25" customHeight="1" x14ac:dyDescent="0.3">
      <c r="A1064" s="24" t="s">
        <v>4276</v>
      </c>
      <c r="B1064" s="24" t="s">
        <v>2068</v>
      </c>
      <c r="C1064" s="24" t="s">
        <v>3004</v>
      </c>
      <c r="D1064" s="25" t="s">
        <v>3005</v>
      </c>
      <c r="E1064" s="24" t="s">
        <v>3630</v>
      </c>
      <c r="F1064" s="25" t="s">
        <v>4179</v>
      </c>
      <c r="G1064" s="24" t="s">
        <v>4264</v>
      </c>
      <c r="H1064" s="25" t="s">
        <v>4265</v>
      </c>
      <c r="I1064" s="24" t="s">
        <v>4277</v>
      </c>
      <c r="J1064" s="25" t="s">
        <v>4278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2605</v>
      </c>
      <c r="T1064" s="25" t="s">
        <v>3309</v>
      </c>
      <c r="U1064" s="26"/>
      <c r="V1064" s="27"/>
      <c r="W1064" s="24" t="s">
        <v>3176</v>
      </c>
      <c r="X1064" s="25" t="s">
        <v>4268</v>
      </c>
      <c r="Y1064" s="28"/>
      <c r="Z1064" s="29" t="s">
        <v>3132</v>
      </c>
      <c r="AA1064" s="28"/>
      <c r="AB1064" s="28"/>
      <c r="AC1064" s="28"/>
      <c r="AD1064" s="28"/>
      <c r="AE1064" s="28"/>
      <c r="AF1064" s="28"/>
      <c r="AG1064" s="28"/>
      <c r="AH1064" s="24" t="s">
        <v>2207</v>
      </c>
      <c r="AI1064" s="24" t="s">
        <v>2207</v>
      </c>
      <c r="AJ1064" s="24" t="s">
        <v>4269</v>
      </c>
      <c r="AK1064" s="24" t="s">
        <v>4276</v>
      </c>
    </row>
    <row r="1065" spans="1:37" ht="17.25" customHeight="1" x14ac:dyDescent="0.3">
      <c r="A1065" s="24" t="s">
        <v>4279</v>
      </c>
      <c r="B1065" s="24" t="s">
        <v>2068</v>
      </c>
      <c r="C1065" s="24" t="s">
        <v>3004</v>
      </c>
      <c r="D1065" s="25" t="s">
        <v>3005</v>
      </c>
      <c r="E1065" s="24" t="s">
        <v>3630</v>
      </c>
      <c r="F1065" s="25" t="s">
        <v>4179</v>
      </c>
      <c r="G1065" s="24" t="s">
        <v>4264</v>
      </c>
      <c r="H1065" s="25" t="s">
        <v>4265</v>
      </c>
      <c r="I1065" s="24" t="s">
        <v>4277</v>
      </c>
      <c r="J1065" s="25" t="s">
        <v>4278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2605</v>
      </c>
      <c r="T1065" s="25" t="s">
        <v>3309</v>
      </c>
      <c r="U1065" s="26"/>
      <c r="V1065" s="27"/>
      <c r="W1065" s="24" t="s">
        <v>3177</v>
      </c>
      <c r="X1065" s="25" t="s">
        <v>4271</v>
      </c>
      <c r="Y1065" s="28"/>
      <c r="Z1065" s="29" t="s">
        <v>3132</v>
      </c>
      <c r="AA1065" s="28"/>
      <c r="AB1065" s="28"/>
      <c r="AC1065" s="28"/>
      <c r="AD1065" s="28"/>
      <c r="AE1065" s="28"/>
      <c r="AF1065" s="28"/>
      <c r="AG1065" s="28"/>
      <c r="AH1065" s="24" t="s">
        <v>2207</v>
      </c>
      <c r="AI1065" s="24" t="s">
        <v>2207</v>
      </c>
      <c r="AJ1065" s="24" t="s">
        <v>4269</v>
      </c>
      <c r="AK1065" s="24" t="s">
        <v>4279</v>
      </c>
    </row>
    <row r="1066" spans="1:37" ht="17.25" customHeight="1" x14ac:dyDescent="0.3">
      <c r="A1066" s="24" t="s">
        <v>4280</v>
      </c>
      <c r="B1066" s="24" t="s">
        <v>2068</v>
      </c>
      <c r="C1066" s="24" t="s">
        <v>3004</v>
      </c>
      <c r="D1066" s="25" t="s">
        <v>3005</v>
      </c>
      <c r="E1066" s="24" t="s">
        <v>3630</v>
      </c>
      <c r="F1066" s="25" t="s">
        <v>4179</v>
      </c>
      <c r="G1066" s="24" t="s">
        <v>4264</v>
      </c>
      <c r="H1066" s="25" t="s">
        <v>4265</v>
      </c>
      <c r="I1066" s="24" t="s">
        <v>4277</v>
      </c>
      <c r="J1066" s="25" t="s">
        <v>4278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2605</v>
      </c>
      <c r="T1066" s="25" t="s">
        <v>3309</v>
      </c>
      <c r="U1066" s="26"/>
      <c r="V1066" s="27"/>
      <c r="W1066" s="24" t="s">
        <v>3179</v>
      </c>
      <c r="X1066" s="25" t="s">
        <v>4273</v>
      </c>
      <c r="Y1066" s="28"/>
      <c r="Z1066" s="29" t="s">
        <v>3132</v>
      </c>
      <c r="AA1066" s="28"/>
      <c r="AB1066" s="28"/>
      <c r="AC1066" s="28"/>
      <c r="AD1066" s="28"/>
      <c r="AE1066" s="28"/>
      <c r="AF1066" s="28"/>
      <c r="AG1066" s="28"/>
      <c r="AH1066" s="24" t="s">
        <v>2207</v>
      </c>
      <c r="AI1066" s="24" t="s">
        <v>2207</v>
      </c>
      <c r="AJ1066" s="24" t="s">
        <v>4269</v>
      </c>
      <c r="AK1066" s="24" t="s">
        <v>4280</v>
      </c>
    </row>
    <row r="1067" spans="1:37" ht="17.25" customHeight="1" x14ac:dyDescent="0.3">
      <c r="A1067" s="24" t="s">
        <v>4281</v>
      </c>
      <c r="B1067" s="24" t="s">
        <v>2068</v>
      </c>
      <c r="C1067" s="24" t="s">
        <v>3004</v>
      </c>
      <c r="D1067" s="25" t="s">
        <v>3005</v>
      </c>
      <c r="E1067" s="24" t="s">
        <v>3630</v>
      </c>
      <c r="F1067" s="25" t="s">
        <v>4179</v>
      </c>
      <c r="G1067" s="24" t="s">
        <v>4264</v>
      </c>
      <c r="H1067" s="25" t="s">
        <v>4265</v>
      </c>
      <c r="I1067" s="24" t="s">
        <v>4277</v>
      </c>
      <c r="J1067" s="25" t="s">
        <v>4278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2605</v>
      </c>
      <c r="T1067" s="25" t="s">
        <v>3309</v>
      </c>
      <c r="U1067" s="26"/>
      <c r="V1067" s="27"/>
      <c r="W1067" s="24" t="s">
        <v>3164</v>
      </c>
      <c r="X1067" s="25" t="s">
        <v>4275</v>
      </c>
      <c r="Y1067" s="28"/>
      <c r="Z1067" s="29" t="s">
        <v>3132</v>
      </c>
      <c r="AA1067" s="28"/>
      <c r="AB1067" s="28"/>
      <c r="AC1067" s="28"/>
      <c r="AD1067" s="28"/>
      <c r="AE1067" s="28"/>
      <c r="AF1067" s="28"/>
      <c r="AG1067" s="28"/>
      <c r="AH1067" s="24" t="s">
        <v>2207</v>
      </c>
      <c r="AI1067" s="24" t="s">
        <v>2207</v>
      </c>
      <c r="AJ1067" s="24" t="s">
        <v>4269</v>
      </c>
      <c r="AK1067" s="24" t="s">
        <v>4281</v>
      </c>
    </row>
    <row r="1068" spans="1:37" ht="17.25" customHeight="1" x14ac:dyDescent="0.3">
      <c r="A1068" s="24" t="s">
        <v>4282</v>
      </c>
      <c r="B1068" s="24" t="s">
        <v>2068</v>
      </c>
      <c r="C1068" s="24" t="s">
        <v>3004</v>
      </c>
      <c r="D1068" s="25" t="s">
        <v>3005</v>
      </c>
      <c r="E1068" s="24" t="s">
        <v>3630</v>
      </c>
      <c r="F1068" s="25" t="s">
        <v>4179</v>
      </c>
      <c r="G1068" s="24" t="s">
        <v>4283</v>
      </c>
      <c r="H1068" s="25" t="s">
        <v>4284</v>
      </c>
      <c r="I1068" s="24" t="s">
        <v>4266</v>
      </c>
      <c r="J1068" s="25" t="s">
        <v>4267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2605</v>
      </c>
      <c r="T1068" s="25" t="s">
        <v>3309</v>
      </c>
      <c r="U1068" s="26"/>
      <c r="V1068" s="27"/>
      <c r="W1068" s="24" t="s">
        <v>3176</v>
      </c>
      <c r="X1068" s="25" t="s">
        <v>4268</v>
      </c>
      <c r="Y1068" s="28"/>
      <c r="Z1068" s="29" t="s">
        <v>3132</v>
      </c>
      <c r="AA1068" s="28"/>
      <c r="AB1068" s="28"/>
      <c r="AC1068" s="28"/>
      <c r="AD1068" s="28"/>
      <c r="AE1068" s="28"/>
      <c r="AF1068" s="28"/>
      <c r="AG1068" s="28"/>
      <c r="AH1068" s="24" t="s">
        <v>2207</v>
      </c>
      <c r="AI1068" s="24" t="s">
        <v>2207</v>
      </c>
      <c r="AJ1068" s="24" t="s">
        <v>4285</v>
      </c>
      <c r="AK1068" s="24" t="s">
        <v>4282</v>
      </c>
    </row>
    <row r="1069" spans="1:37" ht="17.25" customHeight="1" x14ac:dyDescent="0.3">
      <c r="A1069" s="24" t="s">
        <v>4286</v>
      </c>
      <c r="B1069" s="24" t="s">
        <v>2068</v>
      </c>
      <c r="C1069" s="24" t="s">
        <v>3004</v>
      </c>
      <c r="D1069" s="25" t="s">
        <v>3005</v>
      </c>
      <c r="E1069" s="24" t="s">
        <v>3630</v>
      </c>
      <c r="F1069" s="25" t="s">
        <v>4179</v>
      </c>
      <c r="G1069" s="24" t="s">
        <v>4283</v>
      </c>
      <c r="H1069" s="25" t="s">
        <v>4284</v>
      </c>
      <c r="I1069" s="24" t="s">
        <v>4266</v>
      </c>
      <c r="J1069" s="25" t="s">
        <v>4267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2605</v>
      </c>
      <c r="T1069" s="25" t="s">
        <v>3309</v>
      </c>
      <c r="U1069" s="26"/>
      <c r="V1069" s="27"/>
      <c r="W1069" s="24" t="s">
        <v>3177</v>
      </c>
      <c r="X1069" s="25" t="s">
        <v>4271</v>
      </c>
      <c r="Y1069" s="28"/>
      <c r="Z1069" s="29" t="s">
        <v>3132</v>
      </c>
      <c r="AA1069" s="28"/>
      <c r="AB1069" s="28"/>
      <c r="AC1069" s="28"/>
      <c r="AD1069" s="28"/>
      <c r="AE1069" s="28"/>
      <c r="AF1069" s="28"/>
      <c r="AG1069" s="28"/>
      <c r="AH1069" s="24" t="s">
        <v>2207</v>
      </c>
      <c r="AI1069" s="24" t="s">
        <v>2207</v>
      </c>
      <c r="AJ1069" s="24" t="s">
        <v>4285</v>
      </c>
      <c r="AK1069" s="24" t="s">
        <v>4286</v>
      </c>
    </row>
    <row r="1070" spans="1:37" ht="17.25" customHeight="1" x14ac:dyDescent="0.3">
      <c r="A1070" s="24" t="s">
        <v>4287</v>
      </c>
      <c r="B1070" s="24" t="s">
        <v>2068</v>
      </c>
      <c r="C1070" s="24" t="s">
        <v>3004</v>
      </c>
      <c r="D1070" s="25" t="s">
        <v>3005</v>
      </c>
      <c r="E1070" s="24" t="s">
        <v>3630</v>
      </c>
      <c r="F1070" s="25" t="s">
        <v>4179</v>
      </c>
      <c r="G1070" s="24" t="s">
        <v>4283</v>
      </c>
      <c r="H1070" s="25" t="s">
        <v>4284</v>
      </c>
      <c r="I1070" s="24" t="s">
        <v>4266</v>
      </c>
      <c r="J1070" s="25" t="s">
        <v>4267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2605</v>
      </c>
      <c r="T1070" s="25" t="s">
        <v>3309</v>
      </c>
      <c r="U1070" s="26"/>
      <c r="V1070" s="27"/>
      <c r="W1070" s="24" t="s">
        <v>3179</v>
      </c>
      <c r="X1070" s="25" t="s">
        <v>4273</v>
      </c>
      <c r="Y1070" s="28"/>
      <c r="Z1070" s="29" t="s">
        <v>3132</v>
      </c>
      <c r="AA1070" s="28"/>
      <c r="AB1070" s="28"/>
      <c r="AC1070" s="28"/>
      <c r="AD1070" s="28"/>
      <c r="AE1070" s="28"/>
      <c r="AF1070" s="28"/>
      <c r="AG1070" s="28"/>
      <c r="AH1070" s="24" t="s">
        <v>2207</v>
      </c>
      <c r="AI1070" s="24" t="s">
        <v>2207</v>
      </c>
      <c r="AJ1070" s="24" t="s">
        <v>4285</v>
      </c>
      <c r="AK1070" s="24" t="s">
        <v>4287</v>
      </c>
    </row>
    <row r="1071" spans="1:37" ht="17.25" customHeight="1" x14ac:dyDescent="0.3">
      <c r="A1071" s="24" t="s">
        <v>4288</v>
      </c>
      <c r="B1071" s="24" t="s">
        <v>2068</v>
      </c>
      <c r="C1071" s="24" t="s">
        <v>3004</v>
      </c>
      <c r="D1071" s="25" t="s">
        <v>3005</v>
      </c>
      <c r="E1071" s="24" t="s">
        <v>3630</v>
      </c>
      <c r="F1071" s="25" t="s">
        <v>4179</v>
      </c>
      <c r="G1071" s="24" t="s">
        <v>4283</v>
      </c>
      <c r="H1071" s="25" t="s">
        <v>4284</v>
      </c>
      <c r="I1071" s="24" t="s">
        <v>4266</v>
      </c>
      <c r="J1071" s="25" t="s">
        <v>4267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2605</v>
      </c>
      <c r="T1071" s="25" t="s">
        <v>3309</v>
      </c>
      <c r="U1071" s="26"/>
      <c r="V1071" s="27"/>
      <c r="W1071" s="24" t="s">
        <v>3164</v>
      </c>
      <c r="X1071" s="25" t="s">
        <v>4275</v>
      </c>
      <c r="Y1071" s="28"/>
      <c r="Z1071" s="29" t="s">
        <v>3132</v>
      </c>
      <c r="AA1071" s="28"/>
      <c r="AB1071" s="28"/>
      <c r="AC1071" s="28"/>
      <c r="AD1071" s="28"/>
      <c r="AE1071" s="28"/>
      <c r="AF1071" s="28"/>
      <c r="AG1071" s="28"/>
      <c r="AH1071" s="24" t="s">
        <v>2207</v>
      </c>
      <c r="AI1071" s="24" t="s">
        <v>2207</v>
      </c>
      <c r="AJ1071" s="24" t="s">
        <v>4285</v>
      </c>
      <c r="AK1071" s="24" t="s">
        <v>4288</v>
      </c>
    </row>
    <row r="1072" spans="1:37" ht="17.25" customHeight="1" x14ac:dyDescent="0.3">
      <c r="A1072" s="24" t="s">
        <v>4289</v>
      </c>
      <c r="B1072" s="24" t="s">
        <v>2068</v>
      </c>
      <c r="C1072" s="24" t="s">
        <v>3004</v>
      </c>
      <c r="D1072" s="25" t="s">
        <v>3005</v>
      </c>
      <c r="E1072" s="24" t="s">
        <v>3630</v>
      </c>
      <c r="F1072" s="25" t="s">
        <v>4179</v>
      </c>
      <c r="G1072" s="24" t="s">
        <v>4283</v>
      </c>
      <c r="H1072" s="25" t="s">
        <v>4284</v>
      </c>
      <c r="I1072" s="24" t="s">
        <v>4290</v>
      </c>
      <c r="J1072" s="25" t="s">
        <v>4291</v>
      </c>
      <c r="K1072" s="26"/>
      <c r="L1072" s="27"/>
      <c r="M1072" s="26"/>
      <c r="N1072" s="27"/>
      <c r="O1072" s="26"/>
      <c r="P1072" s="27"/>
      <c r="Q1072" s="24" t="s">
        <v>2713</v>
      </c>
      <c r="R1072" s="25" t="s">
        <v>4292</v>
      </c>
      <c r="S1072" s="24" t="s">
        <v>2605</v>
      </c>
      <c r="T1072" s="25" t="s">
        <v>3309</v>
      </c>
      <c r="U1072" s="26"/>
      <c r="V1072" s="27"/>
      <c r="W1072" s="24" t="s">
        <v>3176</v>
      </c>
      <c r="X1072" s="25" t="s">
        <v>4268</v>
      </c>
      <c r="Y1072" s="28"/>
      <c r="Z1072" s="29" t="s">
        <v>3132</v>
      </c>
      <c r="AA1072" s="28"/>
      <c r="AB1072" s="28"/>
      <c r="AC1072" s="28"/>
      <c r="AD1072" s="28"/>
      <c r="AE1072" s="28"/>
      <c r="AF1072" s="28"/>
      <c r="AG1072" s="28"/>
      <c r="AH1072" s="24" t="s">
        <v>2207</v>
      </c>
      <c r="AI1072" s="24" t="s">
        <v>2207</v>
      </c>
      <c r="AJ1072" s="24" t="s">
        <v>4285</v>
      </c>
      <c r="AK1072" s="24" t="s">
        <v>4289</v>
      </c>
    </row>
    <row r="1073" spans="1:37" ht="17.25" customHeight="1" x14ac:dyDescent="0.3">
      <c r="A1073" s="24" t="s">
        <v>4293</v>
      </c>
      <c r="B1073" s="24" t="s">
        <v>2068</v>
      </c>
      <c r="C1073" s="24" t="s">
        <v>3004</v>
      </c>
      <c r="D1073" s="25" t="s">
        <v>3005</v>
      </c>
      <c r="E1073" s="24" t="s">
        <v>3630</v>
      </c>
      <c r="F1073" s="25" t="s">
        <v>4179</v>
      </c>
      <c r="G1073" s="24" t="s">
        <v>4283</v>
      </c>
      <c r="H1073" s="25" t="s">
        <v>4284</v>
      </c>
      <c r="I1073" s="24" t="s">
        <v>4290</v>
      </c>
      <c r="J1073" s="25" t="s">
        <v>4291</v>
      </c>
      <c r="K1073" s="26"/>
      <c r="L1073" s="27"/>
      <c r="M1073" s="26"/>
      <c r="N1073" s="27"/>
      <c r="O1073" s="26"/>
      <c r="P1073" s="27"/>
      <c r="Q1073" s="24" t="s">
        <v>2713</v>
      </c>
      <c r="R1073" s="25" t="s">
        <v>4292</v>
      </c>
      <c r="S1073" s="24" t="s">
        <v>2605</v>
      </c>
      <c r="T1073" s="25" t="s">
        <v>3309</v>
      </c>
      <c r="U1073" s="26"/>
      <c r="V1073" s="27"/>
      <c r="W1073" s="24" t="s">
        <v>3177</v>
      </c>
      <c r="X1073" s="25" t="s">
        <v>4271</v>
      </c>
      <c r="Y1073" s="28"/>
      <c r="Z1073" s="29" t="s">
        <v>3132</v>
      </c>
      <c r="AA1073" s="28"/>
      <c r="AB1073" s="28"/>
      <c r="AC1073" s="28"/>
      <c r="AD1073" s="28"/>
      <c r="AE1073" s="28"/>
      <c r="AF1073" s="28"/>
      <c r="AG1073" s="28"/>
      <c r="AH1073" s="24" t="s">
        <v>2207</v>
      </c>
      <c r="AI1073" s="24" t="s">
        <v>2207</v>
      </c>
      <c r="AJ1073" s="24" t="s">
        <v>4285</v>
      </c>
      <c r="AK1073" s="24" t="s">
        <v>4293</v>
      </c>
    </row>
    <row r="1074" spans="1:37" ht="17.25" customHeight="1" x14ac:dyDescent="0.3">
      <c r="A1074" s="24" t="s">
        <v>4294</v>
      </c>
      <c r="B1074" s="24" t="s">
        <v>2068</v>
      </c>
      <c r="C1074" s="24" t="s">
        <v>3004</v>
      </c>
      <c r="D1074" s="25" t="s">
        <v>3005</v>
      </c>
      <c r="E1074" s="24" t="s">
        <v>3630</v>
      </c>
      <c r="F1074" s="25" t="s">
        <v>4179</v>
      </c>
      <c r="G1074" s="24" t="s">
        <v>4283</v>
      </c>
      <c r="H1074" s="25" t="s">
        <v>4284</v>
      </c>
      <c r="I1074" s="24" t="s">
        <v>4290</v>
      </c>
      <c r="J1074" s="25" t="s">
        <v>4291</v>
      </c>
      <c r="K1074" s="26"/>
      <c r="L1074" s="27"/>
      <c r="M1074" s="26"/>
      <c r="N1074" s="27"/>
      <c r="O1074" s="26"/>
      <c r="P1074" s="27"/>
      <c r="Q1074" s="24" t="s">
        <v>2713</v>
      </c>
      <c r="R1074" s="25" t="s">
        <v>4292</v>
      </c>
      <c r="S1074" s="24" t="s">
        <v>2605</v>
      </c>
      <c r="T1074" s="25" t="s">
        <v>3309</v>
      </c>
      <c r="U1074" s="26"/>
      <c r="V1074" s="27"/>
      <c r="W1074" s="24" t="s">
        <v>3179</v>
      </c>
      <c r="X1074" s="25" t="s">
        <v>4273</v>
      </c>
      <c r="Y1074" s="28"/>
      <c r="Z1074" s="29" t="s">
        <v>3132</v>
      </c>
      <c r="AA1074" s="28"/>
      <c r="AB1074" s="28"/>
      <c r="AC1074" s="28"/>
      <c r="AD1074" s="28"/>
      <c r="AE1074" s="28"/>
      <c r="AF1074" s="28"/>
      <c r="AG1074" s="28"/>
      <c r="AH1074" s="24" t="s">
        <v>2207</v>
      </c>
      <c r="AI1074" s="24" t="s">
        <v>2207</v>
      </c>
      <c r="AJ1074" s="24" t="s">
        <v>4285</v>
      </c>
      <c r="AK1074" s="24" t="s">
        <v>4294</v>
      </c>
    </row>
    <row r="1075" spans="1:37" ht="17.25" customHeight="1" x14ac:dyDescent="0.3">
      <c r="A1075" s="24" t="s">
        <v>4295</v>
      </c>
      <c r="B1075" s="24" t="s">
        <v>2068</v>
      </c>
      <c r="C1075" s="24" t="s">
        <v>3004</v>
      </c>
      <c r="D1075" s="25" t="s">
        <v>3005</v>
      </c>
      <c r="E1075" s="24" t="s">
        <v>3630</v>
      </c>
      <c r="F1075" s="25" t="s">
        <v>4179</v>
      </c>
      <c r="G1075" s="24" t="s">
        <v>4283</v>
      </c>
      <c r="H1075" s="25" t="s">
        <v>4284</v>
      </c>
      <c r="I1075" s="24" t="s">
        <v>4290</v>
      </c>
      <c r="J1075" s="25" t="s">
        <v>4291</v>
      </c>
      <c r="K1075" s="26"/>
      <c r="L1075" s="27"/>
      <c r="M1075" s="26"/>
      <c r="N1075" s="27"/>
      <c r="O1075" s="26"/>
      <c r="P1075" s="27"/>
      <c r="Q1075" s="24" t="s">
        <v>2713</v>
      </c>
      <c r="R1075" s="25" t="s">
        <v>4292</v>
      </c>
      <c r="S1075" s="24" t="s">
        <v>2605</v>
      </c>
      <c r="T1075" s="25" t="s">
        <v>3309</v>
      </c>
      <c r="U1075" s="26"/>
      <c r="V1075" s="27"/>
      <c r="W1075" s="24" t="s">
        <v>3164</v>
      </c>
      <c r="X1075" s="25" t="s">
        <v>4275</v>
      </c>
      <c r="Y1075" s="28"/>
      <c r="Z1075" s="29" t="s">
        <v>3132</v>
      </c>
      <c r="AA1075" s="28"/>
      <c r="AB1075" s="28"/>
      <c r="AC1075" s="28"/>
      <c r="AD1075" s="28"/>
      <c r="AE1075" s="28"/>
      <c r="AF1075" s="28"/>
      <c r="AG1075" s="28"/>
      <c r="AH1075" s="24" t="s">
        <v>2207</v>
      </c>
      <c r="AI1075" s="24" t="s">
        <v>2207</v>
      </c>
      <c r="AJ1075" s="24" t="s">
        <v>4285</v>
      </c>
      <c r="AK1075" s="24" t="s">
        <v>4295</v>
      </c>
    </row>
    <row r="1076" spans="1:37" ht="17.25" customHeight="1" x14ac:dyDescent="0.3">
      <c r="A1076" s="24" t="s">
        <v>4296</v>
      </c>
      <c r="B1076" s="24" t="s">
        <v>2068</v>
      </c>
      <c r="C1076" s="24" t="s">
        <v>3004</v>
      </c>
      <c r="D1076" s="25" t="s">
        <v>3005</v>
      </c>
      <c r="E1076" s="24" t="s">
        <v>3630</v>
      </c>
      <c r="F1076" s="25" t="s">
        <v>4179</v>
      </c>
      <c r="G1076" s="24" t="s">
        <v>4297</v>
      </c>
      <c r="H1076" s="25" t="s">
        <v>4298</v>
      </c>
      <c r="I1076" s="24" t="s">
        <v>2307</v>
      </c>
      <c r="J1076" s="25" t="s">
        <v>4299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2396</v>
      </c>
      <c r="T1076" s="25" t="s">
        <v>4300</v>
      </c>
      <c r="U1076" s="26"/>
      <c r="V1076" s="27"/>
      <c r="W1076" s="26"/>
      <c r="X1076" s="27"/>
      <c r="Y1076" s="28"/>
      <c r="Z1076" s="29" t="s">
        <v>3366</v>
      </c>
      <c r="AA1076" s="28"/>
      <c r="AB1076" s="28"/>
      <c r="AC1076" s="28"/>
      <c r="AD1076" s="28"/>
      <c r="AE1076" s="28"/>
      <c r="AF1076" s="28"/>
      <c r="AG1076" s="28"/>
      <c r="AH1076" s="24" t="s">
        <v>2307</v>
      </c>
      <c r="AI1076" s="24" t="s">
        <v>2307</v>
      </c>
      <c r="AJ1076" s="24" t="s">
        <v>4301</v>
      </c>
      <c r="AK1076" s="24" t="s">
        <v>4296</v>
      </c>
    </row>
    <row r="1077" spans="1:37" ht="17.25" customHeight="1" x14ac:dyDescent="0.3">
      <c r="A1077" s="24" t="s">
        <v>4302</v>
      </c>
      <c r="B1077" s="24" t="s">
        <v>2068</v>
      </c>
      <c r="C1077" s="24" t="s">
        <v>3004</v>
      </c>
      <c r="D1077" s="25" t="s">
        <v>3005</v>
      </c>
      <c r="E1077" s="24" t="s">
        <v>3630</v>
      </c>
      <c r="F1077" s="25" t="s">
        <v>4179</v>
      </c>
      <c r="G1077" s="24" t="s">
        <v>4297</v>
      </c>
      <c r="H1077" s="25" t="s">
        <v>4298</v>
      </c>
      <c r="I1077" s="24" t="s">
        <v>4303</v>
      </c>
      <c r="J1077" s="25" t="s">
        <v>4304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2396</v>
      </c>
      <c r="T1077" s="25" t="s">
        <v>4300</v>
      </c>
      <c r="U1077" s="26"/>
      <c r="V1077" s="27"/>
      <c r="W1077" s="26"/>
      <c r="X1077" s="27"/>
      <c r="Y1077" s="28"/>
      <c r="Z1077" s="29" t="s">
        <v>3366</v>
      </c>
      <c r="AA1077" s="28"/>
      <c r="AB1077" s="28"/>
      <c r="AC1077" s="28"/>
      <c r="AD1077" s="28"/>
      <c r="AE1077" s="28"/>
      <c r="AF1077" s="28"/>
      <c r="AG1077" s="28"/>
      <c r="AH1077" s="24" t="s">
        <v>2307</v>
      </c>
      <c r="AI1077" s="24" t="s">
        <v>2307</v>
      </c>
      <c r="AJ1077" s="24" t="s">
        <v>4301</v>
      </c>
      <c r="AK1077" s="24" t="s">
        <v>4302</v>
      </c>
    </row>
    <row r="1078" spans="1:37" ht="17.25" customHeight="1" x14ac:dyDescent="0.3">
      <c r="A1078" s="24" t="s">
        <v>4305</v>
      </c>
      <c r="B1078" s="24" t="s">
        <v>2068</v>
      </c>
      <c r="C1078" s="24" t="s">
        <v>3004</v>
      </c>
      <c r="D1078" s="25" t="s">
        <v>3005</v>
      </c>
      <c r="E1078" s="24" t="s">
        <v>3630</v>
      </c>
      <c r="F1078" s="25" t="s">
        <v>4179</v>
      </c>
      <c r="G1078" s="24" t="s">
        <v>4306</v>
      </c>
      <c r="H1078" s="25" t="s">
        <v>4307</v>
      </c>
      <c r="I1078" s="24" t="s">
        <v>4308</v>
      </c>
      <c r="J1078" s="25" t="s">
        <v>4309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2396</v>
      </c>
      <c r="T1078" s="25" t="s">
        <v>4300</v>
      </c>
      <c r="U1078" s="26"/>
      <c r="V1078" s="27"/>
      <c r="W1078" s="26"/>
      <c r="X1078" s="27"/>
      <c r="Y1078" s="28"/>
      <c r="Z1078" s="29" t="s">
        <v>3366</v>
      </c>
      <c r="AA1078" s="28"/>
      <c r="AB1078" s="28"/>
      <c r="AC1078" s="28"/>
      <c r="AD1078" s="28"/>
      <c r="AE1078" s="28"/>
      <c r="AF1078" s="28"/>
      <c r="AG1078" s="28"/>
      <c r="AH1078" s="24" t="s">
        <v>2307</v>
      </c>
      <c r="AI1078" s="24" t="s">
        <v>2307</v>
      </c>
      <c r="AJ1078" s="24" t="s">
        <v>4310</v>
      </c>
      <c r="AK1078" s="24" t="s">
        <v>4305</v>
      </c>
    </row>
    <row r="1079" spans="1:37" ht="17.25" customHeight="1" x14ac:dyDescent="0.3">
      <c r="A1079" s="24" t="s">
        <v>4311</v>
      </c>
      <c r="B1079" s="24" t="s">
        <v>2068</v>
      </c>
      <c r="C1079" s="24" t="s">
        <v>3004</v>
      </c>
      <c r="D1079" s="25" t="s">
        <v>3005</v>
      </c>
      <c r="E1079" s="24" t="s">
        <v>3630</v>
      </c>
      <c r="F1079" s="25" t="s">
        <v>4179</v>
      </c>
      <c r="G1079" s="24" t="s">
        <v>4306</v>
      </c>
      <c r="H1079" s="25" t="s">
        <v>4307</v>
      </c>
      <c r="I1079" s="24" t="s">
        <v>4312</v>
      </c>
      <c r="J1079" s="25" t="s">
        <v>4313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2396</v>
      </c>
      <c r="T1079" s="25" t="s">
        <v>4300</v>
      </c>
      <c r="U1079" s="26"/>
      <c r="V1079" s="27"/>
      <c r="W1079" s="26"/>
      <c r="X1079" s="27"/>
      <c r="Y1079" s="28"/>
      <c r="Z1079" s="29" t="s">
        <v>3366</v>
      </c>
      <c r="AA1079" s="28"/>
      <c r="AB1079" s="28"/>
      <c r="AC1079" s="28"/>
      <c r="AD1079" s="28"/>
      <c r="AE1079" s="28"/>
      <c r="AF1079" s="28"/>
      <c r="AG1079" s="28"/>
      <c r="AH1079" s="24" t="s">
        <v>2307</v>
      </c>
      <c r="AI1079" s="24" t="s">
        <v>2307</v>
      </c>
      <c r="AJ1079" s="24" t="s">
        <v>4310</v>
      </c>
      <c r="AK1079" s="24" t="s">
        <v>4311</v>
      </c>
    </row>
    <row r="1080" spans="1:37" ht="17.25" customHeight="1" x14ac:dyDescent="0.3">
      <c r="A1080" s="24" t="s">
        <v>4314</v>
      </c>
      <c r="B1080" s="24" t="s">
        <v>2068</v>
      </c>
      <c r="C1080" s="24" t="s">
        <v>3004</v>
      </c>
      <c r="D1080" s="25" t="s">
        <v>3005</v>
      </c>
      <c r="E1080" s="24" t="s">
        <v>3630</v>
      </c>
      <c r="F1080" s="25" t="s">
        <v>4179</v>
      </c>
      <c r="G1080" s="24" t="s">
        <v>4315</v>
      </c>
      <c r="H1080" s="25" t="s">
        <v>4316</v>
      </c>
      <c r="I1080" s="24" t="s">
        <v>4266</v>
      </c>
      <c r="J1080" s="25" t="s">
        <v>4267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2605</v>
      </c>
      <c r="T1080" s="25" t="s">
        <v>3309</v>
      </c>
      <c r="U1080" s="26"/>
      <c r="V1080" s="27"/>
      <c r="W1080" s="26"/>
      <c r="X1080" s="27"/>
      <c r="Y1080" s="28"/>
      <c r="Z1080" s="29" t="s">
        <v>4317</v>
      </c>
      <c r="AA1080" s="28"/>
      <c r="AB1080" s="28"/>
      <c r="AC1080" s="28"/>
      <c r="AD1080" s="28"/>
      <c r="AE1080" s="28"/>
      <c r="AF1080" s="28"/>
      <c r="AG1080" s="28"/>
      <c r="AH1080" s="24" t="s">
        <v>2207</v>
      </c>
      <c r="AI1080" s="24" t="s">
        <v>2207</v>
      </c>
      <c r="AJ1080" s="24" t="s">
        <v>4318</v>
      </c>
      <c r="AK1080" s="24" t="s">
        <v>4314</v>
      </c>
    </row>
    <row r="1081" spans="1:37" ht="17.25" customHeight="1" x14ac:dyDescent="0.3">
      <c r="A1081" s="24" t="s">
        <v>4319</v>
      </c>
      <c r="B1081" s="24" t="s">
        <v>2068</v>
      </c>
      <c r="C1081" s="24" t="s">
        <v>3004</v>
      </c>
      <c r="D1081" s="25" t="s">
        <v>3005</v>
      </c>
      <c r="E1081" s="24" t="s">
        <v>3630</v>
      </c>
      <c r="F1081" s="25" t="s">
        <v>4179</v>
      </c>
      <c r="G1081" s="24" t="s">
        <v>4315</v>
      </c>
      <c r="H1081" s="25" t="s">
        <v>4316</v>
      </c>
      <c r="I1081" s="24" t="s">
        <v>4320</v>
      </c>
      <c r="J1081" s="25" t="s">
        <v>4321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2605</v>
      </c>
      <c r="T1081" s="25" t="s">
        <v>3309</v>
      </c>
      <c r="U1081" s="26"/>
      <c r="V1081" s="27"/>
      <c r="W1081" s="26"/>
      <c r="X1081" s="27"/>
      <c r="Y1081" s="28"/>
      <c r="Z1081" s="29" t="s">
        <v>4317</v>
      </c>
      <c r="AA1081" s="28"/>
      <c r="AB1081" s="28"/>
      <c r="AC1081" s="28"/>
      <c r="AD1081" s="28"/>
      <c r="AE1081" s="28"/>
      <c r="AF1081" s="28"/>
      <c r="AG1081" s="28"/>
      <c r="AH1081" s="24" t="s">
        <v>2207</v>
      </c>
      <c r="AI1081" s="24" t="s">
        <v>2207</v>
      </c>
      <c r="AJ1081" s="24" t="s">
        <v>4318</v>
      </c>
      <c r="AK1081" s="24" t="s">
        <v>4319</v>
      </c>
    </row>
    <row r="1082" spans="1:37" ht="17.25" customHeight="1" x14ac:dyDescent="0.3">
      <c r="A1082" s="24" t="s">
        <v>4322</v>
      </c>
      <c r="B1082" s="24" t="s">
        <v>2068</v>
      </c>
      <c r="C1082" s="24" t="s">
        <v>3004</v>
      </c>
      <c r="D1082" s="25" t="s">
        <v>3005</v>
      </c>
      <c r="E1082" s="24" t="s">
        <v>3630</v>
      </c>
      <c r="F1082" s="25" t="s">
        <v>4179</v>
      </c>
      <c r="G1082" s="24" t="s">
        <v>4315</v>
      </c>
      <c r="H1082" s="25" t="s">
        <v>4316</v>
      </c>
      <c r="I1082" s="24" t="s">
        <v>4323</v>
      </c>
      <c r="J1082" s="25" t="s">
        <v>4324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2605</v>
      </c>
      <c r="T1082" s="25" t="s">
        <v>3309</v>
      </c>
      <c r="U1082" s="26"/>
      <c r="V1082" s="27"/>
      <c r="W1082" s="26"/>
      <c r="X1082" s="27"/>
      <c r="Y1082" s="28"/>
      <c r="Z1082" s="29" t="s">
        <v>4317</v>
      </c>
      <c r="AA1082" s="28"/>
      <c r="AB1082" s="28"/>
      <c r="AC1082" s="28"/>
      <c r="AD1082" s="28"/>
      <c r="AE1082" s="28"/>
      <c r="AF1082" s="28"/>
      <c r="AG1082" s="28"/>
      <c r="AH1082" s="24" t="s">
        <v>2207</v>
      </c>
      <c r="AI1082" s="24" t="s">
        <v>2207</v>
      </c>
      <c r="AJ1082" s="24" t="s">
        <v>4318</v>
      </c>
      <c r="AK1082" s="24" t="s">
        <v>4322</v>
      </c>
    </row>
    <row r="1083" spans="1:37" ht="17.25" customHeight="1" x14ac:dyDescent="0.3">
      <c r="A1083" s="24" t="s">
        <v>4325</v>
      </c>
      <c r="B1083" s="24" t="s">
        <v>2068</v>
      </c>
      <c r="C1083" s="24" t="s">
        <v>3004</v>
      </c>
      <c r="D1083" s="25" t="s">
        <v>3005</v>
      </c>
      <c r="E1083" s="24" t="s">
        <v>3630</v>
      </c>
      <c r="F1083" s="25" t="s">
        <v>4179</v>
      </c>
      <c r="G1083" s="24" t="s">
        <v>4326</v>
      </c>
      <c r="H1083" s="25" t="s">
        <v>4327</v>
      </c>
      <c r="I1083" s="24" t="s">
        <v>4266</v>
      </c>
      <c r="J1083" s="25" t="s">
        <v>4267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2396</v>
      </c>
      <c r="T1083" s="25" t="s">
        <v>4300</v>
      </c>
      <c r="U1083" s="26"/>
      <c r="V1083" s="27"/>
      <c r="W1083" s="26"/>
      <c r="X1083" s="27"/>
      <c r="Y1083" s="28"/>
      <c r="Z1083" s="29" t="s">
        <v>3366</v>
      </c>
      <c r="AA1083" s="28"/>
      <c r="AB1083" s="28"/>
      <c r="AC1083" s="28"/>
      <c r="AD1083" s="28"/>
      <c r="AE1083" s="28"/>
      <c r="AF1083" s="28"/>
      <c r="AG1083" s="28"/>
      <c r="AH1083" s="24" t="s">
        <v>2307</v>
      </c>
      <c r="AI1083" s="24" t="s">
        <v>2307</v>
      </c>
      <c r="AJ1083" s="24" t="s">
        <v>4328</v>
      </c>
      <c r="AK1083" s="24" t="s">
        <v>4325</v>
      </c>
    </row>
    <row r="1084" spans="1:37" ht="17.25" customHeight="1" x14ac:dyDescent="0.3">
      <c r="A1084" s="24" t="s">
        <v>4329</v>
      </c>
      <c r="B1084" s="24" t="s">
        <v>2068</v>
      </c>
      <c r="C1084" s="24" t="s">
        <v>3004</v>
      </c>
      <c r="D1084" s="25" t="s">
        <v>3005</v>
      </c>
      <c r="E1084" s="24" t="s">
        <v>3630</v>
      </c>
      <c r="F1084" s="25" t="s">
        <v>4179</v>
      </c>
      <c r="G1084" s="24" t="s">
        <v>4326</v>
      </c>
      <c r="H1084" s="25" t="s">
        <v>4327</v>
      </c>
      <c r="I1084" s="24" t="s">
        <v>4320</v>
      </c>
      <c r="J1084" s="25" t="s">
        <v>4321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2396</v>
      </c>
      <c r="T1084" s="25" t="s">
        <v>4300</v>
      </c>
      <c r="U1084" s="26"/>
      <c r="V1084" s="27"/>
      <c r="W1084" s="26"/>
      <c r="X1084" s="27"/>
      <c r="Y1084" s="28"/>
      <c r="Z1084" s="29" t="s">
        <v>3366</v>
      </c>
      <c r="AA1084" s="28"/>
      <c r="AB1084" s="28"/>
      <c r="AC1084" s="28"/>
      <c r="AD1084" s="28"/>
      <c r="AE1084" s="28"/>
      <c r="AF1084" s="28"/>
      <c r="AG1084" s="28"/>
      <c r="AH1084" s="24" t="s">
        <v>2307</v>
      </c>
      <c r="AI1084" s="24" t="s">
        <v>2307</v>
      </c>
      <c r="AJ1084" s="24" t="s">
        <v>4328</v>
      </c>
      <c r="AK1084" s="24" t="s">
        <v>4329</v>
      </c>
    </row>
    <row r="1085" spans="1:37" ht="17.25" customHeight="1" x14ac:dyDescent="0.3">
      <c r="A1085" s="24" t="s">
        <v>4330</v>
      </c>
      <c r="B1085" s="24" t="s">
        <v>2068</v>
      </c>
      <c r="C1085" s="24" t="s">
        <v>3004</v>
      </c>
      <c r="D1085" s="25" t="s">
        <v>3005</v>
      </c>
      <c r="E1085" s="24" t="s">
        <v>3630</v>
      </c>
      <c r="F1085" s="25" t="s">
        <v>4179</v>
      </c>
      <c r="G1085" s="24" t="s">
        <v>4326</v>
      </c>
      <c r="H1085" s="25" t="s">
        <v>4327</v>
      </c>
      <c r="I1085" s="24" t="s">
        <v>4323</v>
      </c>
      <c r="J1085" s="25" t="s">
        <v>4324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2396</v>
      </c>
      <c r="T1085" s="25" t="s">
        <v>4300</v>
      </c>
      <c r="U1085" s="26"/>
      <c r="V1085" s="27"/>
      <c r="W1085" s="26"/>
      <c r="X1085" s="27"/>
      <c r="Y1085" s="28"/>
      <c r="Z1085" s="29" t="s">
        <v>3366</v>
      </c>
      <c r="AA1085" s="28"/>
      <c r="AB1085" s="28"/>
      <c r="AC1085" s="28"/>
      <c r="AD1085" s="28"/>
      <c r="AE1085" s="28"/>
      <c r="AF1085" s="28"/>
      <c r="AG1085" s="28"/>
      <c r="AH1085" s="24" t="s">
        <v>2307</v>
      </c>
      <c r="AI1085" s="24" t="s">
        <v>2307</v>
      </c>
      <c r="AJ1085" s="24" t="s">
        <v>4328</v>
      </c>
      <c r="AK1085" s="24" t="s">
        <v>4330</v>
      </c>
    </row>
    <row r="1086" spans="1:37" ht="17.25" customHeight="1" x14ac:dyDescent="0.3">
      <c r="A1086" s="24" t="s">
        <v>4331</v>
      </c>
      <c r="B1086" s="24" t="s">
        <v>2068</v>
      </c>
      <c r="C1086" s="24" t="s">
        <v>3004</v>
      </c>
      <c r="D1086" s="25" t="s">
        <v>3005</v>
      </c>
      <c r="E1086" s="24" t="s">
        <v>3630</v>
      </c>
      <c r="F1086" s="25" t="s">
        <v>4179</v>
      </c>
      <c r="G1086" s="24" t="s">
        <v>4332</v>
      </c>
      <c r="H1086" s="25" t="s">
        <v>4333</v>
      </c>
      <c r="I1086" s="24" t="s">
        <v>4266</v>
      </c>
      <c r="J1086" s="25" t="s">
        <v>4267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2396</v>
      </c>
      <c r="T1086" s="25" t="s">
        <v>4300</v>
      </c>
      <c r="U1086" s="26"/>
      <c r="V1086" s="27"/>
      <c r="W1086" s="26"/>
      <c r="X1086" s="27"/>
      <c r="Y1086" s="28"/>
      <c r="Z1086" s="29" t="s">
        <v>3366</v>
      </c>
      <c r="AA1086" s="28"/>
      <c r="AB1086" s="28"/>
      <c r="AC1086" s="28"/>
      <c r="AD1086" s="28"/>
      <c r="AE1086" s="28"/>
      <c r="AF1086" s="28"/>
      <c r="AG1086" s="28"/>
      <c r="AH1086" s="24" t="s">
        <v>2307</v>
      </c>
      <c r="AI1086" s="24" t="s">
        <v>2307</v>
      </c>
      <c r="AJ1086" s="24" t="s">
        <v>4334</v>
      </c>
      <c r="AK1086" s="24" t="s">
        <v>4331</v>
      </c>
    </row>
    <row r="1087" spans="1:37" ht="17.25" customHeight="1" x14ac:dyDescent="0.3">
      <c r="A1087" s="24" t="s">
        <v>4335</v>
      </c>
      <c r="B1087" s="24" t="s">
        <v>2068</v>
      </c>
      <c r="C1087" s="24" t="s">
        <v>3004</v>
      </c>
      <c r="D1087" s="25" t="s">
        <v>3005</v>
      </c>
      <c r="E1087" s="24" t="s">
        <v>3630</v>
      </c>
      <c r="F1087" s="25" t="s">
        <v>4179</v>
      </c>
      <c r="G1087" s="24" t="s">
        <v>4332</v>
      </c>
      <c r="H1087" s="25" t="s">
        <v>4333</v>
      </c>
      <c r="I1087" s="24" t="s">
        <v>4320</v>
      </c>
      <c r="J1087" s="25" t="s">
        <v>4321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2396</v>
      </c>
      <c r="T1087" s="25" t="s">
        <v>4300</v>
      </c>
      <c r="U1087" s="26"/>
      <c r="V1087" s="27"/>
      <c r="W1087" s="26"/>
      <c r="X1087" s="27"/>
      <c r="Y1087" s="28"/>
      <c r="Z1087" s="29" t="s">
        <v>3366</v>
      </c>
      <c r="AA1087" s="28"/>
      <c r="AB1087" s="28"/>
      <c r="AC1087" s="28"/>
      <c r="AD1087" s="28"/>
      <c r="AE1087" s="28"/>
      <c r="AF1087" s="28"/>
      <c r="AG1087" s="28"/>
      <c r="AH1087" s="24" t="s">
        <v>2307</v>
      </c>
      <c r="AI1087" s="24" t="s">
        <v>2307</v>
      </c>
      <c r="AJ1087" s="24" t="s">
        <v>4334</v>
      </c>
      <c r="AK1087" s="24" t="s">
        <v>4335</v>
      </c>
    </row>
    <row r="1088" spans="1:37" ht="17.25" customHeight="1" x14ac:dyDescent="0.3">
      <c r="A1088" s="24" t="s">
        <v>4336</v>
      </c>
      <c r="B1088" s="24" t="s">
        <v>2068</v>
      </c>
      <c r="C1088" s="24" t="s">
        <v>3004</v>
      </c>
      <c r="D1088" s="25" t="s">
        <v>3005</v>
      </c>
      <c r="E1088" s="24" t="s">
        <v>3630</v>
      </c>
      <c r="F1088" s="25" t="s">
        <v>4179</v>
      </c>
      <c r="G1088" s="24" t="s">
        <v>4332</v>
      </c>
      <c r="H1088" s="25" t="s">
        <v>4333</v>
      </c>
      <c r="I1088" s="24" t="s">
        <v>4323</v>
      </c>
      <c r="J1088" s="25" t="s">
        <v>4324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2396</v>
      </c>
      <c r="T1088" s="25" t="s">
        <v>4300</v>
      </c>
      <c r="U1088" s="26"/>
      <c r="V1088" s="27"/>
      <c r="W1088" s="26"/>
      <c r="X1088" s="27"/>
      <c r="Y1088" s="28"/>
      <c r="Z1088" s="29" t="s">
        <v>3366</v>
      </c>
      <c r="AA1088" s="28"/>
      <c r="AB1088" s="28"/>
      <c r="AC1088" s="28"/>
      <c r="AD1088" s="28"/>
      <c r="AE1088" s="28"/>
      <c r="AF1088" s="28"/>
      <c r="AG1088" s="28"/>
      <c r="AH1088" s="24" t="s">
        <v>2307</v>
      </c>
      <c r="AI1088" s="24" t="s">
        <v>2307</v>
      </c>
      <c r="AJ1088" s="24" t="s">
        <v>4334</v>
      </c>
      <c r="AK1088" s="24" t="s">
        <v>4336</v>
      </c>
    </row>
    <row r="1089" spans="1:37" ht="17.25" customHeight="1" x14ac:dyDescent="0.3">
      <c r="A1089" s="24" t="s">
        <v>4337</v>
      </c>
      <c r="B1089" s="24" t="s">
        <v>2068</v>
      </c>
      <c r="C1089" s="24" t="s">
        <v>3004</v>
      </c>
      <c r="D1089" s="25" t="s">
        <v>3005</v>
      </c>
      <c r="E1089" s="24" t="s">
        <v>3630</v>
      </c>
      <c r="F1089" s="25" t="s">
        <v>4179</v>
      </c>
      <c r="G1089" s="24" t="s">
        <v>4338</v>
      </c>
      <c r="H1089" s="25" t="s">
        <v>4339</v>
      </c>
      <c r="I1089" s="24" t="s">
        <v>4340</v>
      </c>
      <c r="J1089" s="25" t="s">
        <v>4341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2399</v>
      </c>
      <c r="T1089" s="25" t="s">
        <v>4342</v>
      </c>
      <c r="U1089" s="26"/>
      <c r="V1089" s="27"/>
      <c r="W1089" s="26"/>
      <c r="X1089" s="27"/>
      <c r="Y1089" s="28"/>
      <c r="Z1089" s="29" t="s">
        <v>4343</v>
      </c>
      <c r="AA1089" s="28"/>
      <c r="AB1089" s="28"/>
      <c r="AC1089" s="28"/>
      <c r="AD1089" s="28"/>
      <c r="AE1089" s="28"/>
      <c r="AF1089" s="28"/>
      <c r="AG1089" s="28"/>
      <c r="AH1089" s="24" t="s">
        <v>2307</v>
      </c>
      <c r="AI1089" s="24" t="s">
        <v>2307</v>
      </c>
      <c r="AJ1089" s="24" t="s">
        <v>4344</v>
      </c>
      <c r="AK1089" s="24" t="s">
        <v>4337</v>
      </c>
    </row>
    <row r="1090" spans="1:37" ht="17.25" customHeight="1" x14ac:dyDescent="0.3">
      <c r="A1090" s="24" t="s">
        <v>4345</v>
      </c>
      <c r="B1090" s="24" t="s">
        <v>2068</v>
      </c>
      <c r="C1090" s="24" t="s">
        <v>3004</v>
      </c>
      <c r="D1090" s="25" t="s">
        <v>3005</v>
      </c>
      <c r="E1090" s="24" t="s">
        <v>3630</v>
      </c>
      <c r="F1090" s="25" t="s">
        <v>4179</v>
      </c>
      <c r="G1090" s="24" t="s">
        <v>4338</v>
      </c>
      <c r="H1090" s="25" t="s">
        <v>4339</v>
      </c>
      <c r="I1090" s="24" t="s">
        <v>4346</v>
      </c>
      <c r="J1090" s="25" t="s">
        <v>4347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2399</v>
      </c>
      <c r="T1090" s="25" t="s">
        <v>4342</v>
      </c>
      <c r="U1090" s="26"/>
      <c r="V1090" s="27"/>
      <c r="W1090" s="26"/>
      <c r="X1090" s="27"/>
      <c r="Y1090" s="28"/>
      <c r="Z1090" s="29" t="s">
        <v>4343</v>
      </c>
      <c r="AA1090" s="28"/>
      <c r="AB1090" s="28"/>
      <c r="AC1090" s="28"/>
      <c r="AD1090" s="28"/>
      <c r="AE1090" s="28"/>
      <c r="AF1090" s="28"/>
      <c r="AG1090" s="28"/>
      <c r="AH1090" s="24" t="s">
        <v>2307</v>
      </c>
      <c r="AI1090" s="24" t="s">
        <v>2307</v>
      </c>
      <c r="AJ1090" s="24" t="s">
        <v>4344</v>
      </c>
      <c r="AK1090" s="24" t="s">
        <v>4345</v>
      </c>
    </row>
    <row r="1091" spans="1:37" ht="17.25" customHeight="1" x14ac:dyDescent="0.3">
      <c r="A1091" s="24" t="s">
        <v>4348</v>
      </c>
      <c r="B1091" s="24" t="s">
        <v>2068</v>
      </c>
      <c r="C1091" s="24" t="s">
        <v>3004</v>
      </c>
      <c r="D1091" s="25" t="s">
        <v>3005</v>
      </c>
      <c r="E1091" s="24" t="s">
        <v>3630</v>
      </c>
      <c r="F1091" s="25" t="s">
        <v>4179</v>
      </c>
      <c r="G1091" s="24" t="s">
        <v>4349</v>
      </c>
      <c r="H1091" s="25" t="s">
        <v>4350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3788</v>
      </c>
      <c r="AI1091" s="24" t="s">
        <v>3788</v>
      </c>
      <c r="AJ1091" s="24" t="s">
        <v>4351</v>
      </c>
      <c r="AK1091" s="24" t="s">
        <v>4348</v>
      </c>
    </row>
    <row r="1092" spans="1:37" ht="17.25" customHeight="1" x14ac:dyDescent="0.3">
      <c r="A1092" s="24" t="s">
        <v>4352</v>
      </c>
      <c r="B1092" s="24" t="s">
        <v>2068</v>
      </c>
      <c r="C1092" s="24" t="s">
        <v>3004</v>
      </c>
      <c r="D1092" s="25" t="s">
        <v>3005</v>
      </c>
      <c r="E1092" s="24" t="s">
        <v>3630</v>
      </c>
      <c r="F1092" s="25" t="s">
        <v>4179</v>
      </c>
      <c r="G1092" s="24" t="s">
        <v>4353</v>
      </c>
      <c r="H1092" s="25" t="s">
        <v>4354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3788</v>
      </c>
      <c r="AI1092" s="24" t="s">
        <v>3788</v>
      </c>
      <c r="AJ1092" s="24" t="s">
        <v>4355</v>
      </c>
      <c r="AK1092" s="24" t="s">
        <v>4352</v>
      </c>
    </row>
    <row r="1093" spans="1:37" ht="17.25" customHeight="1" x14ac:dyDescent="0.3">
      <c r="A1093" s="24" t="s">
        <v>4356</v>
      </c>
      <c r="B1093" s="24" t="s">
        <v>2068</v>
      </c>
      <c r="C1093" s="24" t="s">
        <v>3004</v>
      </c>
      <c r="D1093" s="25" t="s">
        <v>3005</v>
      </c>
      <c r="E1093" s="24" t="s">
        <v>3630</v>
      </c>
      <c r="F1093" s="25" t="s">
        <v>4179</v>
      </c>
      <c r="G1093" s="24" t="s">
        <v>4357</v>
      </c>
      <c r="H1093" s="25" t="s">
        <v>4358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2396</v>
      </c>
      <c r="T1093" s="25" t="s">
        <v>4300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3788</v>
      </c>
      <c r="AI1093" s="24" t="s">
        <v>3788</v>
      </c>
      <c r="AJ1093" s="24" t="s">
        <v>4359</v>
      </c>
      <c r="AK1093" s="24" t="s">
        <v>4356</v>
      </c>
    </row>
    <row r="1094" spans="1:37" ht="17.25" customHeight="1" x14ac:dyDescent="0.3">
      <c r="A1094" s="24" t="s">
        <v>4360</v>
      </c>
      <c r="B1094" s="24" t="s">
        <v>2068</v>
      </c>
      <c r="C1094" s="24" t="s">
        <v>3004</v>
      </c>
      <c r="D1094" s="25" t="s">
        <v>3005</v>
      </c>
      <c r="E1094" s="24" t="s">
        <v>3630</v>
      </c>
      <c r="F1094" s="25" t="s">
        <v>4179</v>
      </c>
      <c r="G1094" s="24" t="s">
        <v>4361</v>
      </c>
      <c r="H1094" s="25" t="s">
        <v>4362</v>
      </c>
      <c r="I1094" s="24" t="s">
        <v>4363</v>
      </c>
      <c r="J1094" s="25" t="s">
        <v>4364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2402</v>
      </c>
      <c r="T1094" s="25" t="s">
        <v>4365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2307</v>
      </c>
      <c r="AI1094" s="24" t="s">
        <v>2307</v>
      </c>
      <c r="AJ1094" s="24" t="s">
        <v>4366</v>
      </c>
      <c r="AK1094" s="24" t="s">
        <v>4360</v>
      </c>
    </row>
    <row r="1095" spans="1:37" ht="17.25" customHeight="1" x14ac:dyDescent="0.3">
      <c r="A1095" s="24" t="s">
        <v>4367</v>
      </c>
      <c r="B1095" s="24" t="s">
        <v>2068</v>
      </c>
      <c r="C1095" s="24" t="s">
        <v>3004</v>
      </c>
      <c r="D1095" s="25" t="s">
        <v>3005</v>
      </c>
      <c r="E1095" s="24" t="s">
        <v>3630</v>
      </c>
      <c r="F1095" s="25" t="s">
        <v>4179</v>
      </c>
      <c r="G1095" s="24" t="s">
        <v>4361</v>
      </c>
      <c r="H1095" s="25" t="s">
        <v>4362</v>
      </c>
      <c r="I1095" s="24" t="s">
        <v>4368</v>
      </c>
      <c r="J1095" s="25" t="s">
        <v>4369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2605</v>
      </c>
      <c r="T1095" s="25" t="s">
        <v>3309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2307</v>
      </c>
      <c r="AI1095" s="24" t="s">
        <v>2307</v>
      </c>
      <c r="AJ1095" s="24" t="s">
        <v>4366</v>
      </c>
      <c r="AK1095" s="24" t="s">
        <v>4367</v>
      </c>
    </row>
    <row r="1096" spans="1:37" ht="17.25" customHeight="1" x14ac:dyDescent="0.3">
      <c r="A1096" s="24" t="s">
        <v>4370</v>
      </c>
      <c r="B1096" s="24" t="s">
        <v>2068</v>
      </c>
      <c r="C1096" s="24" t="s">
        <v>3004</v>
      </c>
      <c r="D1096" s="25" t="s">
        <v>3005</v>
      </c>
      <c r="E1096" s="24" t="s">
        <v>3630</v>
      </c>
      <c r="F1096" s="25" t="s">
        <v>4179</v>
      </c>
      <c r="G1096" s="24" t="s">
        <v>4371</v>
      </c>
      <c r="H1096" s="25" t="s">
        <v>4372</v>
      </c>
      <c r="I1096" s="24" t="s">
        <v>4373</v>
      </c>
      <c r="J1096" s="25" t="s">
        <v>4374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3366</v>
      </c>
      <c r="AA1096" s="28"/>
      <c r="AB1096" s="28"/>
      <c r="AC1096" s="28"/>
      <c r="AD1096" s="28"/>
      <c r="AE1096" s="28"/>
      <c r="AF1096" s="28"/>
      <c r="AG1096" s="28"/>
      <c r="AH1096" s="24" t="s">
        <v>2307</v>
      </c>
      <c r="AI1096" s="24" t="s">
        <v>2307</v>
      </c>
      <c r="AJ1096" s="24" t="s">
        <v>4375</v>
      </c>
      <c r="AK1096" s="24" t="s">
        <v>4370</v>
      </c>
    </row>
    <row r="1097" spans="1:37" ht="17.25" customHeight="1" x14ac:dyDescent="0.3">
      <c r="A1097" s="24" t="s">
        <v>4376</v>
      </c>
      <c r="B1097" s="24" t="s">
        <v>2068</v>
      </c>
      <c r="C1097" s="24" t="s">
        <v>3004</v>
      </c>
      <c r="D1097" s="25" t="s">
        <v>3005</v>
      </c>
      <c r="E1097" s="24" t="s">
        <v>3630</v>
      </c>
      <c r="F1097" s="25" t="s">
        <v>4179</v>
      </c>
      <c r="G1097" s="24" t="s">
        <v>4377</v>
      </c>
      <c r="H1097" s="25" t="s">
        <v>4378</v>
      </c>
      <c r="I1097" s="24" t="s">
        <v>4373</v>
      </c>
      <c r="J1097" s="25" t="s">
        <v>4374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3366</v>
      </c>
      <c r="AA1097" s="28"/>
      <c r="AB1097" s="28"/>
      <c r="AC1097" s="28"/>
      <c r="AD1097" s="28"/>
      <c r="AE1097" s="28"/>
      <c r="AF1097" s="28"/>
      <c r="AG1097" s="28"/>
      <c r="AH1097" s="24" t="s">
        <v>2307</v>
      </c>
      <c r="AI1097" s="24" t="s">
        <v>2307</v>
      </c>
      <c r="AJ1097" s="24" t="s">
        <v>4379</v>
      </c>
      <c r="AK1097" s="24" t="s">
        <v>4376</v>
      </c>
    </row>
    <row r="1098" spans="1:37" ht="17.25" customHeight="1" x14ac:dyDescent="0.3">
      <c r="A1098" s="24" t="s">
        <v>4380</v>
      </c>
      <c r="B1098" s="24" t="s">
        <v>2068</v>
      </c>
      <c r="C1098" s="24" t="s">
        <v>3004</v>
      </c>
      <c r="D1098" s="25" t="s">
        <v>3005</v>
      </c>
      <c r="E1098" s="24" t="s">
        <v>3630</v>
      </c>
      <c r="F1098" s="25" t="s">
        <v>4179</v>
      </c>
      <c r="G1098" s="24" t="s">
        <v>4381</v>
      </c>
      <c r="H1098" s="25" t="s">
        <v>4382</v>
      </c>
      <c r="I1098" s="24" t="s">
        <v>4373</v>
      </c>
      <c r="J1098" s="25" t="s">
        <v>4374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2307</v>
      </c>
      <c r="AI1098" s="24" t="s">
        <v>2307</v>
      </c>
      <c r="AJ1098" s="24" t="s">
        <v>4383</v>
      </c>
      <c r="AK1098" s="24" t="s">
        <v>4380</v>
      </c>
    </row>
    <row r="1099" spans="1:37" ht="17.25" customHeight="1" x14ac:dyDescent="0.3">
      <c r="A1099" s="24" t="s">
        <v>4384</v>
      </c>
      <c r="B1099" s="24" t="s">
        <v>2068</v>
      </c>
      <c r="C1099" s="24" t="s">
        <v>3004</v>
      </c>
      <c r="D1099" s="25" t="s">
        <v>3005</v>
      </c>
      <c r="E1099" s="24" t="s">
        <v>3630</v>
      </c>
      <c r="F1099" s="25" t="s">
        <v>4179</v>
      </c>
      <c r="G1099" s="24" t="s">
        <v>4385</v>
      </c>
      <c r="H1099" s="25" t="s">
        <v>4386</v>
      </c>
      <c r="I1099" s="24" t="s">
        <v>4373</v>
      </c>
      <c r="J1099" s="25" t="s">
        <v>4374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2307</v>
      </c>
      <c r="AI1099" s="24" t="s">
        <v>2307</v>
      </c>
      <c r="AJ1099" s="24" t="s">
        <v>4387</v>
      </c>
      <c r="AK1099" s="24" t="s">
        <v>4384</v>
      </c>
    </row>
    <row r="1100" spans="1:37" ht="17.25" customHeight="1" x14ac:dyDescent="0.3">
      <c r="A1100" s="24" t="s">
        <v>4388</v>
      </c>
      <c r="B1100" s="24" t="s">
        <v>2068</v>
      </c>
      <c r="C1100" s="24" t="s">
        <v>3004</v>
      </c>
      <c r="D1100" s="25" t="s">
        <v>3005</v>
      </c>
      <c r="E1100" s="24" t="s">
        <v>3630</v>
      </c>
      <c r="F1100" s="25" t="s">
        <v>4179</v>
      </c>
      <c r="G1100" s="24" t="s">
        <v>4389</v>
      </c>
      <c r="H1100" s="25" t="s">
        <v>4390</v>
      </c>
      <c r="I1100" s="24" t="s">
        <v>4373</v>
      </c>
      <c r="J1100" s="25" t="s">
        <v>4374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2307</v>
      </c>
      <c r="AI1100" s="24" t="s">
        <v>2307</v>
      </c>
      <c r="AJ1100" s="24" t="s">
        <v>4391</v>
      </c>
      <c r="AK1100" s="24" t="s">
        <v>4388</v>
      </c>
    </row>
    <row r="1101" spans="1:37" ht="17.25" customHeight="1" x14ac:dyDescent="0.3">
      <c r="A1101" s="24" t="s">
        <v>4392</v>
      </c>
      <c r="B1101" s="24" t="s">
        <v>2068</v>
      </c>
      <c r="C1101" s="24" t="s">
        <v>3004</v>
      </c>
      <c r="D1101" s="25" t="s">
        <v>3005</v>
      </c>
      <c r="E1101" s="24" t="s">
        <v>3630</v>
      </c>
      <c r="F1101" s="25" t="s">
        <v>4179</v>
      </c>
      <c r="G1101" s="24" t="s">
        <v>4393</v>
      </c>
      <c r="H1101" s="25" t="s">
        <v>4394</v>
      </c>
      <c r="I1101" s="24" t="s">
        <v>4373</v>
      </c>
      <c r="J1101" s="25" t="s">
        <v>4374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2307</v>
      </c>
      <c r="AI1101" s="24" t="s">
        <v>2307</v>
      </c>
      <c r="AJ1101" s="24" t="s">
        <v>4395</v>
      </c>
      <c r="AK1101" s="24" t="s">
        <v>4392</v>
      </c>
    </row>
    <row r="1102" spans="1:37" ht="17.25" customHeight="1" x14ac:dyDescent="0.3">
      <c r="A1102" s="24" t="s">
        <v>4396</v>
      </c>
      <c r="B1102" s="24" t="s">
        <v>2068</v>
      </c>
      <c r="C1102" s="24" t="s">
        <v>3004</v>
      </c>
      <c r="D1102" s="25" t="s">
        <v>3005</v>
      </c>
      <c r="E1102" s="24" t="s">
        <v>3630</v>
      </c>
      <c r="F1102" s="25" t="s">
        <v>4179</v>
      </c>
      <c r="G1102" s="24" t="s">
        <v>4397</v>
      </c>
      <c r="H1102" s="25" t="s">
        <v>4398</v>
      </c>
      <c r="I1102" s="24" t="s">
        <v>4399</v>
      </c>
      <c r="J1102" s="25" t="s">
        <v>4400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2307</v>
      </c>
      <c r="AI1102" s="24" t="s">
        <v>2307</v>
      </c>
      <c r="AJ1102" s="24" t="s">
        <v>4401</v>
      </c>
      <c r="AK1102" s="24" t="s">
        <v>4396</v>
      </c>
    </row>
    <row r="1103" spans="1:37" ht="17.25" customHeight="1" x14ac:dyDescent="0.3">
      <c r="A1103" s="24" t="s">
        <v>4402</v>
      </c>
      <c r="B1103" s="24" t="s">
        <v>2068</v>
      </c>
      <c r="C1103" s="24" t="s">
        <v>3004</v>
      </c>
      <c r="D1103" s="25" t="s">
        <v>3005</v>
      </c>
      <c r="E1103" s="24" t="s">
        <v>3630</v>
      </c>
      <c r="F1103" s="25" t="s">
        <v>4179</v>
      </c>
      <c r="G1103" s="24" t="s">
        <v>4403</v>
      </c>
      <c r="H1103" s="25" t="s">
        <v>4404</v>
      </c>
      <c r="I1103" s="24" t="s">
        <v>4373</v>
      </c>
      <c r="J1103" s="25" t="s">
        <v>4374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2307</v>
      </c>
      <c r="AI1103" s="24" t="s">
        <v>2307</v>
      </c>
      <c r="AJ1103" s="24" t="s">
        <v>4405</v>
      </c>
      <c r="AK1103" s="24" t="s">
        <v>4402</v>
      </c>
    </row>
    <row r="1104" spans="1:37" ht="17.25" customHeight="1" x14ac:dyDescent="0.3">
      <c r="A1104" s="24" t="s">
        <v>4406</v>
      </c>
      <c r="B1104" s="24" t="s">
        <v>2068</v>
      </c>
      <c r="C1104" s="24" t="s">
        <v>3004</v>
      </c>
      <c r="D1104" s="25" t="s">
        <v>3005</v>
      </c>
      <c r="E1104" s="24" t="s">
        <v>3630</v>
      </c>
      <c r="F1104" s="25" t="s">
        <v>4179</v>
      </c>
      <c r="G1104" s="24" t="s">
        <v>4407</v>
      </c>
      <c r="H1104" s="25" t="s">
        <v>4408</v>
      </c>
      <c r="I1104" s="24" t="s">
        <v>4409</v>
      </c>
      <c r="J1104" s="25" t="s">
        <v>4410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2307</v>
      </c>
      <c r="AI1104" s="24" t="s">
        <v>2307</v>
      </c>
      <c r="AJ1104" s="24" t="s">
        <v>4411</v>
      </c>
      <c r="AK1104" s="24" t="s">
        <v>4406</v>
      </c>
    </row>
    <row r="1105" spans="1:37" ht="17.25" customHeight="1" x14ac:dyDescent="0.3">
      <c r="A1105" s="24" t="s">
        <v>4412</v>
      </c>
      <c r="B1105" s="24" t="s">
        <v>2068</v>
      </c>
      <c r="C1105" s="24" t="s">
        <v>3004</v>
      </c>
      <c r="D1105" s="25" t="s">
        <v>3005</v>
      </c>
      <c r="E1105" s="24" t="s">
        <v>3630</v>
      </c>
      <c r="F1105" s="25" t="s">
        <v>4179</v>
      </c>
      <c r="G1105" s="24" t="s">
        <v>4413</v>
      </c>
      <c r="H1105" s="25" t="s">
        <v>4414</v>
      </c>
      <c r="I1105" s="24" t="s">
        <v>4373</v>
      </c>
      <c r="J1105" s="25" t="s">
        <v>4374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2307</v>
      </c>
      <c r="AI1105" s="24" t="s">
        <v>2307</v>
      </c>
      <c r="AJ1105" s="24" t="s">
        <v>4415</v>
      </c>
      <c r="AK1105" s="24" t="s">
        <v>4412</v>
      </c>
    </row>
    <row r="1106" spans="1:37" ht="17.25" customHeight="1" x14ac:dyDescent="0.3">
      <c r="A1106" s="24" t="s">
        <v>4416</v>
      </c>
      <c r="B1106" s="24" t="s">
        <v>2068</v>
      </c>
      <c r="C1106" s="24" t="s">
        <v>3004</v>
      </c>
      <c r="D1106" s="25" t="s">
        <v>3005</v>
      </c>
      <c r="E1106" s="24" t="s">
        <v>3630</v>
      </c>
      <c r="F1106" s="25" t="s">
        <v>4179</v>
      </c>
      <c r="G1106" s="24" t="s">
        <v>4417</v>
      </c>
      <c r="H1106" s="25" t="s">
        <v>4418</v>
      </c>
      <c r="I1106" s="24" t="s">
        <v>4419</v>
      </c>
      <c r="J1106" s="25" t="s">
        <v>4420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2307</v>
      </c>
      <c r="AI1106" s="24" t="s">
        <v>2307</v>
      </c>
      <c r="AJ1106" s="24" t="s">
        <v>4421</v>
      </c>
      <c r="AK1106" s="24" t="s">
        <v>4416</v>
      </c>
    </row>
    <row r="1107" spans="1:37" ht="17.25" customHeight="1" x14ac:dyDescent="0.3">
      <c r="A1107" s="24" t="s">
        <v>4422</v>
      </c>
      <c r="B1107" s="24" t="s">
        <v>2068</v>
      </c>
      <c r="C1107" s="24" t="s">
        <v>3004</v>
      </c>
      <c r="D1107" s="25" t="s">
        <v>3005</v>
      </c>
      <c r="E1107" s="24" t="s">
        <v>3630</v>
      </c>
      <c r="F1107" s="25" t="s">
        <v>4179</v>
      </c>
      <c r="G1107" s="24" t="s">
        <v>4423</v>
      </c>
      <c r="H1107" s="25" t="s">
        <v>4424</v>
      </c>
      <c r="I1107" s="24" t="s">
        <v>4373</v>
      </c>
      <c r="J1107" s="25" t="s">
        <v>4374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2307</v>
      </c>
      <c r="AI1107" s="24" t="s">
        <v>2307</v>
      </c>
      <c r="AJ1107" s="24" t="s">
        <v>4425</v>
      </c>
      <c r="AK1107" s="24" t="s">
        <v>4422</v>
      </c>
    </row>
    <row r="1108" spans="1:37" ht="17.25" customHeight="1" x14ac:dyDescent="0.3">
      <c r="A1108" s="24" t="s">
        <v>4426</v>
      </c>
      <c r="B1108" s="24" t="s">
        <v>2068</v>
      </c>
      <c r="C1108" s="24" t="s">
        <v>3004</v>
      </c>
      <c r="D1108" s="25" t="s">
        <v>3005</v>
      </c>
      <c r="E1108" s="24" t="s">
        <v>3630</v>
      </c>
      <c r="F1108" s="25" t="s">
        <v>4179</v>
      </c>
      <c r="G1108" s="24" t="s">
        <v>4427</v>
      </c>
      <c r="H1108" s="25" t="s">
        <v>4428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2307</v>
      </c>
      <c r="AI1108" s="24" t="s">
        <v>2307</v>
      </c>
      <c r="AJ1108" s="24" t="s">
        <v>4429</v>
      </c>
      <c r="AK1108" s="24" t="s">
        <v>4426</v>
      </c>
    </row>
    <row r="1109" spans="1:37" ht="17.25" customHeight="1" x14ac:dyDescent="0.3">
      <c r="A1109" s="24" t="s">
        <v>4430</v>
      </c>
      <c r="B1109" s="24" t="s">
        <v>2068</v>
      </c>
      <c r="C1109" s="24" t="s">
        <v>3004</v>
      </c>
      <c r="D1109" s="25" t="s">
        <v>3005</v>
      </c>
      <c r="E1109" s="24" t="s">
        <v>3630</v>
      </c>
      <c r="F1109" s="25" t="s">
        <v>4179</v>
      </c>
      <c r="G1109" s="24" t="s">
        <v>4431</v>
      </c>
      <c r="H1109" s="25" t="s">
        <v>4432</v>
      </c>
      <c r="I1109" s="24" t="s">
        <v>3929</v>
      </c>
      <c r="J1109" s="25" t="s">
        <v>3930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4433</v>
      </c>
      <c r="AG1109" s="28"/>
      <c r="AH1109" s="24" t="s">
        <v>2307</v>
      </c>
      <c r="AI1109" s="24" t="s">
        <v>2307</v>
      </c>
      <c r="AJ1109" s="24" t="s">
        <v>4434</v>
      </c>
      <c r="AK1109" s="24" t="s">
        <v>4430</v>
      </c>
    </row>
    <row r="1110" spans="1:37" ht="17.25" customHeight="1" x14ac:dyDescent="0.3">
      <c r="A1110" s="24" t="s">
        <v>4435</v>
      </c>
      <c r="B1110" s="24" t="s">
        <v>2068</v>
      </c>
      <c r="C1110" s="24" t="s">
        <v>3004</v>
      </c>
      <c r="D1110" s="25" t="s">
        <v>3005</v>
      </c>
      <c r="E1110" s="24" t="s">
        <v>3630</v>
      </c>
      <c r="F1110" s="25" t="s">
        <v>4179</v>
      </c>
      <c r="G1110" s="24" t="s">
        <v>4436</v>
      </c>
      <c r="H1110" s="25" t="s">
        <v>4437</v>
      </c>
      <c r="I1110" s="24" t="s">
        <v>4373</v>
      </c>
      <c r="J1110" s="25" t="s">
        <v>4374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2307</v>
      </c>
      <c r="AI1110" s="24" t="s">
        <v>2307</v>
      </c>
      <c r="AJ1110" s="24" t="s">
        <v>4438</v>
      </c>
      <c r="AK1110" s="24" t="s">
        <v>4435</v>
      </c>
    </row>
    <row r="1111" spans="1:37" ht="17.25" customHeight="1" x14ac:dyDescent="0.3">
      <c r="A1111" s="24" t="s">
        <v>4439</v>
      </c>
      <c r="B1111" s="24" t="s">
        <v>2068</v>
      </c>
      <c r="C1111" s="24" t="s">
        <v>3004</v>
      </c>
      <c r="D1111" s="25" t="s">
        <v>3005</v>
      </c>
      <c r="E1111" s="24" t="s">
        <v>3630</v>
      </c>
      <c r="F1111" s="25" t="s">
        <v>4179</v>
      </c>
      <c r="G1111" s="24" t="s">
        <v>4440</v>
      </c>
      <c r="H1111" s="25" t="s">
        <v>4441</v>
      </c>
      <c r="I1111" s="24" t="s">
        <v>4373</v>
      </c>
      <c r="J1111" s="25" t="s">
        <v>4374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2307</v>
      </c>
      <c r="AI1111" s="24" t="s">
        <v>2307</v>
      </c>
      <c r="AJ1111" s="24" t="s">
        <v>4442</v>
      </c>
      <c r="AK1111" s="24" t="s">
        <v>4439</v>
      </c>
    </row>
    <row r="1112" spans="1:37" ht="17.25" customHeight="1" x14ac:dyDescent="0.3">
      <c r="A1112" s="24" t="s">
        <v>4443</v>
      </c>
      <c r="B1112" s="24" t="s">
        <v>2068</v>
      </c>
      <c r="C1112" s="24" t="s">
        <v>3004</v>
      </c>
      <c r="D1112" s="25" t="s">
        <v>3005</v>
      </c>
      <c r="E1112" s="24" t="s">
        <v>3630</v>
      </c>
      <c r="F1112" s="25" t="s">
        <v>4179</v>
      </c>
      <c r="G1112" s="24" t="s">
        <v>4444</v>
      </c>
      <c r="H1112" s="25" t="s">
        <v>4445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2307</v>
      </c>
      <c r="AI1112" s="24" t="s">
        <v>2307</v>
      </c>
      <c r="AJ1112" s="24" t="s">
        <v>4446</v>
      </c>
      <c r="AK1112" s="24" t="s">
        <v>4443</v>
      </c>
    </row>
    <row r="1113" spans="1:37" ht="17.25" customHeight="1" x14ac:dyDescent="0.3">
      <c r="A1113" s="24" t="s">
        <v>4447</v>
      </c>
      <c r="B1113" s="24" t="s">
        <v>2068</v>
      </c>
      <c r="C1113" s="24" t="s">
        <v>3004</v>
      </c>
      <c r="D1113" s="25" t="s">
        <v>3005</v>
      </c>
      <c r="E1113" s="24" t="s">
        <v>3630</v>
      </c>
      <c r="F1113" s="25" t="s">
        <v>4179</v>
      </c>
      <c r="G1113" s="24" t="s">
        <v>4448</v>
      </c>
      <c r="H1113" s="25" t="s">
        <v>4449</v>
      </c>
      <c r="I1113" s="24" t="s">
        <v>4450</v>
      </c>
      <c r="J1113" s="25" t="s">
        <v>4451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2522</v>
      </c>
      <c r="T1113" s="25" t="s">
        <v>4452</v>
      </c>
      <c r="U1113" s="26"/>
      <c r="V1113" s="27"/>
      <c r="W1113" s="24" t="s">
        <v>3263</v>
      </c>
      <c r="X1113" s="25" t="s">
        <v>4453</v>
      </c>
      <c r="Y1113" s="28"/>
      <c r="Z1113" s="28"/>
      <c r="AA1113" s="28"/>
      <c r="AB1113" s="28"/>
      <c r="AC1113" s="28"/>
      <c r="AD1113" s="28"/>
      <c r="AE1113" s="28"/>
      <c r="AF1113" s="29" t="s">
        <v>4454</v>
      </c>
      <c r="AG1113" s="28"/>
      <c r="AH1113" s="24" t="s">
        <v>2307</v>
      </c>
      <c r="AI1113" s="24" t="s">
        <v>2307</v>
      </c>
      <c r="AJ1113" s="24" t="s">
        <v>4455</v>
      </c>
      <c r="AK1113" s="24" t="s">
        <v>4447</v>
      </c>
    </row>
    <row r="1114" spans="1:37" ht="17.25" customHeight="1" x14ac:dyDescent="0.3">
      <c r="A1114" s="24" t="s">
        <v>4456</v>
      </c>
      <c r="B1114" s="24" t="s">
        <v>2068</v>
      </c>
      <c r="C1114" s="24" t="s">
        <v>3004</v>
      </c>
      <c r="D1114" s="25" t="s">
        <v>3005</v>
      </c>
      <c r="E1114" s="24" t="s">
        <v>3630</v>
      </c>
      <c r="F1114" s="25" t="s">
        <v>4179</v>
      </c>
      <c r="G1114" s="24" t="s">
        <v>4448</v>
      </c>
      <c r="H1114" s="25" t="s">
        <v>4449</v>
      </c>
      <c r="I1114" s="24" t="s">
        <v>4450</v>
      </c>
      <c r="J1114" s="25" t="s">
        <v>4451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2522</v>
      </c>
      <c r="T1114" s="25" t="s">
        <v>4452</v>
      </c>
      <c r="U1114" s="26"/>
      <c r="V1114" s="27"/>
      <c r="W1114" s="24" t="s">
        <v>3268</v>
      </c>
      <c r="X1114" s="25" t="s">
        <v>4457</v>
      </c>
      <c r="Y1114" s="28"/>
      <c r="Z1114" s="28"/>
      <c r="AA1114" s="28"/>
      <c r="AB1114" s="28"/>
      <c r="AC1114" s="28"/>
      <c r="AD1114" s="28"/>
      <c r="AE1114" s="28"/>
      <c r="AF1114" s="29" t="s">
        <v>4454</v>
      </c>
      <c r="AG1114" s="28"/>
      <c r="AH1114" s="24" t="s">
        <v>2307</v>
      </c>
      <c r="AI1114" s="24" t="s">
        <v>2307</v>
      </c>
      <c r="AJ1114" s="24" t="s">
        <v>4455</v>
      </c>
      <c r="AK1114" s="24" t="s">
        <v>4456</v>
      </c>
    </row>
    <row r="1115" spans="1:37" ht="17.25" customHeight="1" x14ac:dyDescent="0.3">
      <c r="A1115" s="24" t="s">
        <v>4458</v>
      </c>
      <c r="B1115" s="24" t="s">
        <v>2068</v>
      </c>
      <c r="C1115" s="24" t="s">
        <v>3004</v>
      </c>
      <c r="D1115" s="25" t="s">
        <v>3005</v>
      </c>
      <c r="E1115" s="24" t="s">
        <v>3630</v>
      </c>
      <c r="F1115" s="25" t="s">
        <v>4179</v>
      </c>
      <c r="G1115" s="24" t="s">
        <v>4448</v>
      </c>
      <c r="H1115" s="25" t="s">
        <v>4449</v>
      </c>
      <c r="I1115" s="24" t="s">
        <v>4450</v>
      </c>
      <c r="J1115" s="25" t="s">
        <v>4451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2522</v>
      </c>
      <c r="T1115" s="25" t="s">
        <v>4452</v>
      </c>
      <c r="U1115" s="26"/>
      <c r="V1115" s="27"/>
      <c r="W1115" s="24" t="s">
        <v>3273</v>
      </c>
      <c r="X1115" s="25" t="s">
        <v>4459</v>
      </c>
      <c r="Y1115" s="28"/>
      <c r="Z1115" s="28"/>
      <c r="AA1115" s="28"/>
      <c r="AB1115" s="28"/>
      <c r="AC1115" s="28"/>
      <c r="AD1115" s="28"/>
      <c r="AE1115" s="28"/>
      <c r="AF1115" s="29" t="s">
        <v>4454</v>
      </c>
      <c r="AG1115" s="28"/>
      <c r="AH1115" s="24" t="s">
        <v>2307</v>
      </c>
      <c r="AI1115" s="24" t="s">
        <v>2307</v>
      </c>
      <c r="AJ1115" s="24" t="s">
        <v>4455</v>
      </c>
      <c r="AK1115" s="24" t="s">
        <v>4458</v>
      </c>
    </row>
    <row r="1116" spans="1:37" ht="17.25" customHeight="1" x14ac:dyDescent="0.3">
      <c r="A1116" s="24" t="s">
        <v>4460</v>
      </c>
      <c r="B1116" s="24" t="s">
        <v>2068</v>
      </c>
      <c r="C1116" s="24" t="s">
        <v>3004</v>
      </c>
      <c r="D1116" s="25" t="s">
        <v>3005</v>
      </c>
      <c r="E1116" s="24" t="s">
        <v>3630</v>
      </c>
      <c r="F1116" s="25" t="s">
        <v>4179</v>
      </c>
      <c r="G1116" s="24" t="s">
        <v>4448</v>
      </c>
      <c r="H1116" s="25" t="s">
        <v>4449</v>
      </c>
      <c r="I1116" s="24" t="s">
        <v>4450</v>
      </c>
      <c r="J1116" s="25" t="s">
        <v>4451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2522</v>
      </c>
      <c r="T1116" s="25" t="s">
        <v>4452</v>
      </c>
      <c r="U1116" s="26"/>
      <c r="V1116" s="27"/>
      <c r="W1116" s="24" t="s">
        <v>3307</v>
      </c>
      <c r="X1116" s="25" t="s">
        <v>4461</v>
      </c>
      <c r="Y1116" s="28"/>
      <c r="Z1116" s="28"/>
      <c r="AA1116" s="28"/>
      <c r="AB1116" s="28"/>
      <c r="AC1116" s="28"/>
      <c r="AD1116" s="28"/>
      <c r="AE1116" s="28"/>
      <c r="AF1116" s="29" t="s">
        <v>4454</v>
      </c>
      <c r="AG1116" s="28"/>
      <c r="AH1116" s="24" t="s">
        <v>2307</v>
      </c>
      <c r="AI1116" s="24" t="s">
        <v>2307</v>
      </c>
      <c r="AJ1116" s="24" t="s">
        <v>4455</v>
      </c>
      <c r="AK1116" s="24" t="s">
        <v>4460</v>
      </c>
    </row>
    <row r="1117" spans="1:37" ht="17.25" customHeight="1" x14ac:dyDescent="0.3">
      <c r="A1117" s="24" t="s">
        <v>4462</v>
      </c>
      <c r="B1117" s="24" t="s">
        <v>2068</v>
      </c>
      <c r="C1117" s="24" t="s">
        <v>3004</v>
      </c>
      <c r="D1117" s="25" t="s">
        <v>3005</v>
      </c>
      <c r="E1117" s="24" t="s">
        <v>3630</v>
      </c>
      <c r="F1117" s="25" t="s">
        <v>4179</v>
      </c>
      <c r="G1117" s="24" t="s">
        <v>4463</v>
      </c>
      <c r="H1117" s="25" t="s">
        <v>4464</v>
      </c>
      <c r="I1117" s="24" t="s">
        <v>4465</v>
      </c>
      <c r="J1117" s="25" t="s">
        <v>4466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2146</v>
      </c>
      <c r="AI1117" s="24" t="s">
        <v>2146</v>
      </c>
      <c r="AJ1117" s="24" t="s">
        <v>4467</v>
      </c>
      <c r="AK1117" s="24" t="s">
        <v>4462</v>
      </c>
    </row>
    <row r="1118" spans="1:37" ht="17.25" customHeight="1" x14ac:dyDescent="0.3">
      <c r="A1118" s="24" t="s">
        <v>4468</v>
      </c>
      <c r="B1118" s="24" t="s">
        <v>2068</v>
      </c>
      <c r="C1118" s="24" t="s">
        <v>3004</v>
      </c>
      <c r="D1118" s="25" t="s">
        <v>3005</v>
      </c>
      <c r="E1118" s="24" t="s">
        <v>3630</v>
      </c>
      <c r="F1118" s="25" t="s">
        <v>4179</v>
      </c>
      <c r="G1118" s="24" t="s">
        <v>4469</v>
      </c>
      <c r="H1118" s="25" t="s">
        <v>4470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2502</v>
      </c>
      <c r="T1118" s="25" t="s">
        <v>3156</v>
      </c>
      <c r="U1118" s="26"/>
      <c r="V1118" s="27"/>
      <c r="W1118" s="26"/>
      <c r="X1118" s="27"/>
      <c r="Y1118" s="28"/>
      <c r="Z1118" s="29" t="s">
        <v>3876</v>
      </c>
      <c r="AA1118" s="28"/>
      <c r="AB1118" s="28"/>
      <c r="AC1118" s="28"/>
      <c r="AD1118" s="28"/>
      <c r="AE1118" s="28"/>
      <c r="AF1118" s="28"/>
      <c r="AG1118" s="28"/>
      <c r="AH1118" s="24" t="s">
        <v>2207</v>
      </c>
      <c r="AI1118" s="24" t="s">
        <v>2207</v>
      </c>
      <c r="AJ1118" s="24" t="s">
        <v>4471</v>
      </c>
      <c r="AK1118" s="24" t="s">
        <v>4468</v>
      </c>
    </row>
    <row r="1119" spans="1:37" ht="17.25" customHeight="1" x14ac:dyDescent="0.3">
      <c r="A1119" s="24" t="s">
        <v>4472</v>
      </c>
      <c r="B1119" s="24" t="s">
        <v>2068</v>
      </c>
      <c r="C1119" s="24" t="s">
        <v>3004</v>
      </c>
      <c r="D1119" s="25" t="s">
        <v>3005</v>
      </c>
      <c r="E1119" s="24" t="s">
        <v>3630</v>
      </c>
      <c r="F1119" s="25" t="s">
        <v>4179</v>
      </c>
      <c r="G1119" s="24" t="s">
        <v>4473</v>
      </c>
      <c r="H1119" s="25" t="s">
        <v>4474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2502</v>
      </c>
      <c r="T1119" s="25" t="s">
        <v>3156</v>
      </c>
      <c r="U1119" s="26"/>
      <c r="V1119" s="27"/>
      <c r="W1119" s="26"/>
      <c r="X1119" s="27"/>
      <c r="Y1119" s="28"/>
      <c r="Z1119" s="29" t="s">
        <v>3876</v>
      </c>
      <c r="AA1119" s="28"/>
      <c r="AB1119" s="28"/>
      <c r="AC1119" s="28"/>
      <c r="AD1119" s="28"/>
      <c r="AE1119" s="28"/>
      <c r="AF1119" s="28"/>
      <c r="AG1119" s="28"/>
      <c r="AH1119" s="24" t="s">
        <v>2207</v>
      </c>
      <c r="AI1119" s="24" t="s">
        <v>2207</v>
      </c>
      <c r="AJ1119" s="24" t="s">
        <v>4475</v>
      </c>
      <c r="AK1119" s="24" t="s">
        <v>4472</v>
      </c>
    </row>
    <row r="1120" spans="1:37" ht="17.25" customHeight="1" x14ac:dyDescent="0.3">
      <c r="A1120" s="24" t="s">
        <v>4476</v>
      </c>
      <c r="B1120" s="24" t="s">
        <v>2068</v>
      </c>
      <c r="C1120" s="24" t="s">
        <v>3004</v>
      </c>
      <c r="D1120" s="25" t="s">
        <v>3005</v>
      </c>
      <c r="E1120" s="24" t="s">
        <v>3630</v>
      </c>
      <c r="F1120" s="25" t="s">
        <v>4179</v>
      </c>
      <c r="G1120" s="24" t="s">
        <v>4477</v>
      </c>
      <c r="H1120" s="25" t="s">
        <v>4478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2307</v>
      </c>
      <c r="AI1120" s="24" t="s">
        <v>2307</v>
      </c>
      <c r="AJ1120" s="24" t="s">
        <v>4479</v>
      </c>
      <c r="AK1120" s="24" t="s">
        <v>4476</v>
      </c>
    </row>
    <row r="1121" spans="1:37" ht="17.25" customHeight="1" x14ac:dyDescent="0.3">
      <c r="A1121" s="24" t="s">
        <v>4480</v>
      </c>
      <c r="B1121" s="24" t="s">
        <v>2068</v>
      </c>
      <c r="C1121" s="24" t="s">
        <v>3004</v>
      </c>
      <c r="D1121" s="25" t="s">
        <v>3005</v>
      </c>
      <c r="E1121" s="24" t="s">
        <v>3630</v>
      </c>
      <c r="F1121" s="25" t="s">
        <v>4179</v>
      </c>
      <c r="G1121" s="24" t="s">
        <v>4481</v>
      </c>
      <c r="H1121" s="25" t="s">
        <v>4482</v>
      </c>
      <c r="I1121" s="24" t="s">
        <v>4483</v>
      </c>
      <c r="J1121" s="25" t="s">
        <v>4484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2207</v>
      </c>
      <c r="AI1121" s="24" t="s">
        <v>2207</v>
      </c>
      <c r="AJ1121" s="24" t="s">
        <v>4485</v>
      </c>
      <c r="AK1121" s="24" t="s">
        <v>4480</v>
      </c>
    </row>
    <row r="1122" spans="1:37" ht="17.25" customHeight="1" x14ac:dyDescent="0.3">
      <c r="A1122" s="24" t="s">
        <v>4486</v>
      </c>
      <c r="B1122" s="24" t="s">
        <v>2068</v>
      </c>
      <c r="C1122" s="24" t="s">
        <v>3004</v>
      </c>
      <c r="D1122" s="25" t="s">
        <v>3005</v>
      </c>
      <c r="E1122" s="24" t="s">
        <v>3630</v>
      </c>
      <c r="F1122" s="25" t="s">
        <v>4179</v>
      </c>
      <c r="G1122" s="24" t="s">
        <v>4481</v>
      </c>
      <c r="H1122" s="25" t="s">
        <v>4482</v>
      </c>
      <c r="I1122" s="24" t="s">
        <v>4487</v>
      </c>
      <c r="J1122" s="25" t="s">
        <v>4488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2207</v>
      </c>
      <c r="AI1122" s="24" t="s">
        <v>2207</v>
      </c>
      <c r="AJ1122" s="24" t="s">
        <v>4485</v>
      </c>
      <c r="AK1122" s="24" t="s">
        <v>4486</v>
      </c>
    </row>
    <row r="1123" spans="1:37" ht="17.25" customHeight="1" x14ac:dyDescent="0.3">
      <c r="A1123" s="24" t="s">
        <v>4489</v>
      </c>
      <c r="B1123" s="24" t="s">
        <v>2068</v>
      </c>
      <c r="C1123" s="24" t="s">
        <v>3004</v>
      </c>
      <c r="D1123" s="25" t="s">
        <v>3005</v>
      </c>
      <c r="E1123" s="24" t="s">
        <v>3630</v>
      </c>
      <c r="F1123" s="25" t="s">
        <v>4179</v>
      </c>
      <c r="G1123" s="24" t="s">
        <v>4490</v>
      </c>
      <c r="H1123" s="25" t="s">
        <v>4491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2605</v>
      </c>
      <c r="T1123" s="25" t="s">
        <v>3309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2146</v>
      </c>
      <c r="AI1123" s="24" t="s">
        <v>2146</v>
      </c>
      <c r="AJ1123" s="24" t="s">
        <v>4492</v>
      </c>
      <c r="AK1123" s="24" t="s">
        <v>4489</v>
      </c>
    </row>
    <row r="1124" spans="1:37" ht="17.25" customHeight="1" x14ac:dyDescent="0.3">
      <c r="A1124" s="24" t="s">
        <v>4493</v>
      </c>
      <c r="B1124" s="24" t="s">
        <v>2068</v>
      </c>
      <c r="C1124" s="24" t="s">
        <v>3004</v>
      </c>
      <c r="D1124" s="25" t="s">
        <v>3005</v>
      </c>
      <c r="E1124" s="24" t="s">
        <v>3630</v>
      </c>
      <c r="F1124" s="25" t="s">
        <v>4179</v>
      </c>
      <c r="G1124" s="24" t="s">
        <v>4494</v>
      </c>
      <c r="H1124" s="25" t="s">
        <v>4495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2527</v>
      </c>
      <c r="T1124" s="25" t="s">
        <v>4496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2146</v>
      </c>
      <c r="AI1124" s="24" t="s">
        <v>2146</v>
      </c>
      <c r="AJ1124" s="24" t="s">
        <v>4497</v>
      </c>
      <c r="AK1124" s="24" t="s">
        <v>4493</v>
      </c>
    </row>
    <row r="1125" spans="1:37" ht="17.25" customHeight="1" x14ac:dyDescent="0.3">
      <c r="A1125" s="24" t="s">
        <v>4498</v>
      </c>
      <c r="B1125" s="24" t="s">
        <v>2068</v>
      </c>
      <c r="C1125" s="24" t="s">
        <v>3004</v>
      </c>
      <c r="D1125" s="25" t="s">
        <v>3005</v>
      </c>
      <c r="E1125" s="24" t="s">
        <v>3630</v>
      </c>
      <c r="F1125" s="25" t="s">
        <v>4179</v>
      </c>
      <c r="G1125" s="24" t="s">
        <v>4499</v>
      </c>
      <c r="H1125" s="25" t="s">
        <v>4500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2227</v>
      </c>
      <c r="AA1125" s="28"/>
      <c r="AB1125" s="28"/>
      <c r="AC1125" s="28"/>
      <c r="AD1125" s="28"/>
      <c r="AE1125" s="28"/>
      <c r="AF1125" s="28"/>
      <c r="AG1125" s="28"/>
      <c r="AH1125" s="24" t="s">
        <v>2307</v>
      </c>
      <c r="AI1125" s="24" t="s">
        <v>2307</v>
      </c>
      <c r="AJ1125" s="24" t="s">
        <v>4501</v>
      </c>
      <c r="AK1125" s="24" t="s">
        <v>4498</v>
      </c>
    </row>
    <row r="1126" spans="1:37" ht="17.25" customHeight="1" x14ac:dyDescent="0.3">
      <c r="A1126" s="24" t="s">
        <v>4502</v>
      </c>
      <c r="B1126" s="24" t="s">
        <v>2068</v>
      </c>
      <c r="C1126" s="24" t="s">
        <v>3004</v>
      </c>
      <c r="D1126" s="25" t="s">
        <v>3005</v>
      </c>
      <c r="E1126" s="24" t="s">
        <v>3630</v>
      </c>
      <c r="F1126" s="25" t="s">
        <v>4179</v>
      </c>
      <c r="G1126" s="24" t="s">
        <v>4503</v>
      </c>
      <c r="H1126" s="25" t="s">
        <v>4504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2205</v>
      </c>
      <c r="AA1126" s="28"/>
      <c r="AB1126" s="28"/>
      <c r="AC1126" s="28"/>
      <c r="AD1126" s="28"/>
      <c r="AE1126" s="28"/>
      <c r="AF1126" s="28"/>
      <c r="AG1126" s="28"/>
      <c r="AH1126" s="24" t="s">
        <v>2207</v>
      </c>
      <c r="AI1126" s="24" t="s">
        <v>2207</v>
      </c>
      <c r="AJ1126" s="24" t="s">
        <v>4505</v>
      </c>
      <c r="AK1126" s="24" t="s">
        <v>4502</v>
      </c>
    </row>
    <row r="1127" spans="1:37" ht="17.25" customHeight="1" x14ac:dyDescent="0.3">
      <c r="A1127" s="24" t="s">
        <v>4506</v>
      </c>
      <c r="B1127" s="24" t="s">
        <v>2068</v>
      </c>
      <c r="C1127" s="24" t="s">
        <v>3004</v>
      </c>
      <c r="D1127" s="25" t="s">
        <v>3005</v>
      </c>
      <c r="E1127" s="24" t="s">
        <v>3630</v>
      </c>
      <c r="F1127" s="25" t="s">
        <v>4179</v>
      </c>
      <c r="G1127" s="24" t="s">
        <v>4507</v>
      </c>
      <c r="H1127" s="25" t="s">
        <v>4508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4509</v>
      </c>
      <c r="AA1127" s="28"/>
      <c r="AB1127" s="28"/>
      <c r="AC1127" s="28"/>
      <c r="AD1127" s="28"/>
      <c r="AE1127" s="28"/>
      <c r="AF1127" s="28"/>
      <c r="AG1127" s="28"/>
      <c r="AH1127" s="24" t="s">
        <v>2307</v>
      </c>
      <c r="AI1127" s="24" t="s">
        <v>2307</v>
      </c>
      <c r="AJ1127" s="24" t="s">
        <v>4510</v>
      </c>
      <c r="AK1127" s="24" t="s">
        <v>4506</v>
      </c>
    </row>
    <row r="1128" spans="1:37" ht="17.25" customHeight="1" x14ac:dyDescent="0.3">
      <c r="A1128" s="24" t="s">
        <v>4511</v>
      </c>
      <c r="B1128" s="24" t="s">
        <v>2068</v>
      </c>
      <c r="C1128" s="24" t="s">
        <v>3004</v>
      </c>
      <c r="D1128" s="25" t="s">
        <v>3005</v>
      </c>
      <c r="E1128" s="24" t="s">
        <v>3630</v>
      </c>
      <c r="F1128" s="25" t="s">
        <v>4179</v>
      </c>
      <c r="G1128" s="24" t="s">
        <v>4512</v>
      </c>
      <c r="H1128" s="25" t="s">
        <v>4513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2219</v>
      </c>
      <c r="R1128" s="25" t="s">
        <v>4514</v>
      </c>
      <c r="S1128" s="24" t="s">
        <v>3126</v>
      </c>
      <c r="T1128" s="25" t="s">
        <v>4515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2207</v>
      </c>
      <c r="AI1128" s="24" t="s">
        <v>2207</v>
      </c>
      <c r="AJ1128" s="24" t="s">
        <v>4516</v>
      </c>
      <c r="AK1128" s="24" t="s">
        <v>4511</v>
      </c>
    </row>
    <row r="1129" spans="1:37" ht="17.25" customHeight="1" x14ac:dyDescent="0.3">
      <c r="A1129" s="24" t="s">
        <v>4517</v>
      </c>
      <c r="B1129" s="24" t="s">
        <v>2068</v>
      </c>
      <c r="C1129" s="24" t="s">
        <v>3004</v>
      </c>
      <c r="D1129" s="25" t="s">
        <v>3005</v>
      </c>
      <c r="E1129" s="24" t="s">
        <v>3736</v>
      </c>
      <c r="F1129" s="25" t="s">
        <v>4518</v>
      </c>
      <c r="G1129" s="24" t="s">
        <v>4519</v>
      </c>
      <c r="H1129" s="25" t="s">
        <v>4520</v>
      </c>
      <c r="I1129" s="24" t="s">
        <v>4521</v>
      </c>
      <c r="J1129" s="25" t="s">
        <v>4522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4523</v>
      </c>
      <c r="AI1129" s="24" t="s">
        <v>4523</v>
      </c>
      <c r="AJ1129" s="24" t="s">
        <v>4524</v>
      </c>
      <c r="AK1129" s="24" t="s">
        <v>4517</v>
      </c>
    </row>
    <row r="1130" spans="1:37" ht="17.25" customHeight="1" x14ac:dyDescent="0.3">
      <c r="A1130" s="24" t="s">
        <v>4525</v>
      </c>
      <c r="B1130" s="24" t="s">
        <v>2068</v>
      </c>
      <c r="C1130" s="24" t="s">
        <v>3004</v>
      </c>
      <c r="D1130" s="25" t="s">
        <v>3005</v>
      </c>
      <c r="E1130" s="24" t="s">
        <v>3736</v>
      </c>
      <c r="F1130" s="25" t="s">
        <v>4518</v>
      </c>
      <c r="G1130" s="24" t="s">
        <v>4526</v>
      </c>
      <c r="H1130" s="25" t="s">
        <v>4527</v>
      </c>
      <c r="I1130" s="24" t="s">
        <v>4528</v>
      </c>
      <c r="J1130" s="25" t="s">
        <v>4529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2600</v>
      </c>
      <c r="T1130" s="25" t="s">
        <v>4530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2146</v>
      </c>
      <c r="AI1130" s="24" t="s">
        <v>2146</v>
      </c>
      <c r="AJ1130" s="24" t="s">
        <v>4531</v>
      </c>
      <c r="AK1130" s="24" t="s">
        <v>4525</v>
      </c>
    </row>
    <row r="1131" spans="1:37" ht="17.25" customHeight="1" x14ac:dyDescent="0.3">
      <c r="A1131" s="24" t="s">
        <v>4532</v>
      </c>
      <c r="B1131" s="24" t="s">
        <v>2068</v>
      </c>
      <c r="C1131" s="24" t="s">
        <v>3004</v>
      </c>
      <c r="D1131" s="25" t="s">
        <v>3005</v>
      </c>
      <c r="E1131" s="24" t="s">
        <v>3736</v>
      </c>
      <c r="F1131" s="25" t="s">
        <v>4518</v>
      </c>
      <c r="G1131" s="24" t="s">
        <v>4526</v>
      </c>
      <c r="H1131" s="25" t="s">
        <v>4527</v>
      </c>
      <c r="I1131" s="24" t="s">
        <v>4533</v>
      </c>
      <c r="J1131" s="25" t="s">
        <v>4534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2600</v>
      </c>
      <c r="T1131" s="25" t="s">
        <v>4530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2146</v>
      </c>
      <c r="AI1131" s="24" t="s">
        <v>2146</v>
      </c>
      <c r="AJ1131" s="24" t="s">
        <v>4531</v>
      </c>
      <c r="AK1131" s="24" t="s">
        <v>4532</v>
      </c>
    </row>
    <row r="1132" spans="1:37" ht="17.25" customHeight="1" x14ac:dyDescent="0.3">
      <c r="A1132" s="24" t="s">
        <v>4535</v>
      </c>
      <c r="B1132" s="24" t="s">
        <v>2068</v>
      </c>
      <c r="C1132" s="24" t="s">
        <v>3004</v>
      </c>
      <c r="D1132" s="25" t="s">
        <v>3005</v>
      </c>
      <c r="E1132" s="24" t="s">
        <v>3736</v>
      </c>
      <c r="F1132" s="25" t="s">
        <v>4518</v>
      </c>
      <c r="G1132" s="24" t="s">
        <v>4536</v>
      </c>
      <c r="H1132" s="25" t="s">
        <v>4537</v>
      </c>
      <c r="I1132" s="24" t="s">
        <v>4538</v>
      </c>
      <c r="J1132" s="25" t="s">
        <v>4539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2146</v>
      </c>
      <c r="AI1132" s="24" t="s">
        <v>2146</v>
      </c>
      <c r="AJ1132" s="24" t="s">
        <v>4540</v>
      </c>
      <c r="AK1132" s="24" t="s">
        <v>4535</v>
      </c>
    </row>
    <row r="1133" spans="1:37" ht="17.25" customHeight="1" x14ac:dyDescent="0.3">
      <c r="A1133" s="24" t="s">
        <v>4541</v>
      </c>
      <c r="B1133" s="24" t="s">
        <v>2068</v>
      </c>
      <c r="C1133" s="24" t="s">
        <v>3004</v>
      </c>
      <c r="D1133" s="25" t="s">
        <v>3005</v>
      </c>
      <c r="E1133" s="24" t="s">
        <v>3736</v>
      </c>
      <c r="F1133" s="25" t="s">
        <v>4518</v>
      </c>
      <c r="G1133" s="24" t="s">
        <v>4536</v>
      </c>
      <c r="H1133" s="25" t="s">
        <v>4537</v>
      </c>
      <c r="I1133" s="24" t="s">
        <v>4542</v>
      </c>
      <c r="J1133" s="25" t="s">
        <v>4543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2146</v>
      </c>
      <c r="AI1133" s="24" t="s">
        <v>2207</v>
      </c>
      <c r="AJ1133" s="24" t="s">
        <v>4540</v>
      </c>
      <c r="AK1133" s="24" t="s">
        <v>4541</v>
      </c>
    </row>
    <row r="1134" spans="1:37" ht="17.25" customHeight="1" x14ac:dyDescent="0.3">
      <c r="A1134" s="24" t="s">
        <v>4544</v>
      </c>
      <c r="B1134" s="24" t="s">
        <v>2068</v>
      </c>
      <c r="C1134" s="24" t="s">
        <v>3004</v>
      </c>
      <c r="D1134" s="25" t="s">
        <v>3005</v>
      </c>
      <c r="E1134" s="24" t="s">
        <v>3736</v>
      </c>
      <c r="F1134" s="25" t="s">
        <v>4518</v>
      </c>
      <c r="G1134" s="24" t="s">
        <v>4536</v>
      </c>
      <c r="H1134" s="25" t="s">
        <v>4537</v>
      </c>
      <c r="I1134" s="24" t="s">
        <v>4545</v>
      </c>
      <c r="J1134" s="25" t="s">
        <v>4546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2146</v>
      </c>
      <c r="AI1134" s="24" t="s">
        <v>2307</v>
      </c>
      <c r="AJ1134" s="24" t="s">
        <v>4540</v>
      </c>
      <c r="AK1134" s="24" t="s">
        <v>4544</v>
      </c>
    </row>
    <row r="1135" spans="1:37" ht="17.25" customHeight="1" x14ac:dyDescent="0.3">
      <c r="A1135" s="24" t="s">
        <v>4547</v>
      </c>
      <c r="B1135" s="24" t="s">
        <v>2068</v>
      </c>
      <c r="C1135" s="24" t="s">
        <v>3004</v>
      </c>
      <c r="D1135" s="25" t="s">
        <v>3005</v>
      </c>
      <c r="E1135" s="24" t="s">
        <v>3740</v>
      </c>
      <c r="F1135" s="25" t="s">
        <v>4548</v>
      </c>
      <c r="G1135" s="24" t="s">
        <v>4549</v>
      </c>
      <c r="H1135" s="25" t="s">
        <v>4550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2307</v>
      </c>
      <c r="AI1135" s="24" t="s">
        <v>2307</v>
      </c>
      <c r="AJ1135" s="24" t="s">
        <v>4551</v>
      </c>
      <c r="AK1135" s="24" t="s">
        <v>4547</v>
      </c>
    </row>
    <row r="1136" spans="1:37" ht="17.25" customHeight="1" x14ac:dyDescent="0.3">
      <c r="A1136" s="24" t="s">
        <v>4552</v>
      </c>
      <c r="B1136" s="24" t="s">
        <v>2068</v>
      </c>
      <c r="C1136" s="24" t="s">
        <v>3004</v>
      </c>
      <c r="D1136" s="25" t="s">
        <v>3005</v>
      </c>
      <c r="E1136" s="24" t="s">
        <v>3740</v>
      </c>
      <c r="F1136" s="25" t="s">
        <v>4548</v>
      </c>
      <c r="G1136" s="24" t="s">
        <v>4553</v>
      </c>
      <c r="H1136" s="25" t="s">
        <v>4554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2307</v>
      </c>
      <c r="AI1136" s="24" t="s">
        <v>2307</v>
      </c>
      <c r="AJ1136" s="24" t="s">
        <v>4555</v>
      </c>
      <c r="AK1136" s="24" t="s">
        <v>4552</v>
      </c>
    </row>
    <row r="1137" spans="1:37" ht="17.25" customHeight="1" x14ac:dyDescent="0.3">
      <c r="A1137" s="24" t="s">
        <v>4556</v>
      </c>
      <c r="B1137" s="24" t="s">
        <v>2068</v>
      </c>
      <c r="C1137" s="24" t="s">
        <v>3004</v>
      </c>
      <c r="D1137" s="25" t="s">
        <v>3005</v>
      </c>
      <c r="E1137" s="24" t="s">
        <v>3740</v>
      </c>
      <c r="F1137" s="25" t="s">
        <v>4548</v>
      </c>
      <c r="G1137" s="24" t="s">
        <v>4557</v>
      </c>
      <c r="H1137" s="25" t="s">
        <v>4558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2307</v>
      </c>
      <c r="AI1137" s="24" t="s">
        <v>2307</v>
      </c>
      <c r="AJ1137" s="24" t="s">
        <v>4559</v>
      </c>
      <c r="AK1137" s="24" t="s">
        <v>4556</v>
      </c>
    </row>
    <row r="1138" spans="1:37" ht="17.25" customHeight="1" x14ac:dyDescent="0.3">
      <c r="A1138" s="24" t="s">
        <v>4560</v>
      </c>
      <c r="B1138" s="24" t="s">
        <v>2068</v>
      </c>
      <c r="C1138" s="24" t="s">
        <v>3004</v>
      </c>
      <c r="D1138" s="25" t="s">
        <v>3005</v>
      </c>
      <c r="E1138" s="24" t="s">
        <v>3740</v>
      </c>
      <c r="F1138" s="25" t="s">
        <v>4548</v>
      </c>
      <c r="G1138" s="24" t="s">
        <v>4561</v>
      </c>
      <c r="H1138" s="25" t="s">
        <v>4562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2307</v>
      </c>
      <c r="AI1138" s="24" t="s">
        <v>2307</v>
      </c>
      <c r="AJ1138" s="24" t="s">
        <v>4563</v>
      </c>
      <c r="AK1138" s="24" t="s">
        <v>4560</v>
      </c>
    </row>
    <row r="1139" spans="1:37" ht="17.25" customHeight="1" x14ac:dyDescent="0.3">
      <c r="A1139" s="24" t="s">
        <v>4564</v>
      </c>
      <c r="B1139" s="24" t="s">
        <v>2068</v>
      </c>
      <c r="C1139" s="24" t="s">
        <v>3004</v>
      </c>
      <c r="D1139" s="25" t="s">
        <v>3005</v>
      </c>
      <c r="E1139" s="24" t="s">
        <v>3740</v>
      </c>
      <c r="F1139" s="25" t="s">
        <v>4548</v>
      </c>
      <c r="G1139" s="24" t="s">
        <v>4565</v>
      </c>
      <c r="H1139" s="25" t="s">
        <v>4566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2307</v>
      </c>
      <c r="AI1139" s="24" t="s">
        <v>2307</v>
      </c>
      <c r="AJ1139" s="24" t="s">
        <v>4567</v>
      </c>
      <c r="AK1139" s="24" t="s">
        <v>4564</v>
      </c>
    </row>
    <row r="1140" spans="1:37" ht="17.25" customHeight="1" x14ac:dyDescent="0.3">
      <c r="A1140" s="24" t="s">
        <v>4568</v>
      </c>
      <c r="B1140" s="24" t="s">
        <v>2068</v>
      </c>
      <c r="C1140" s="24" t="s">
        <v>3004</v>
      </c>
      <c r="D1140" s="25" t="s">
        <v>3005</v>
      </c>
      <c r="E1140" s="24" t="s">
        <v>3740</v>
      </c>
      <c r="F1140" s="25" t="s">
        <v>4548</v>
      </c>
      <c r="G1140" s="24" t="s">
        <v>4569</v>
      </c>
      <c r="H1140" s="25" t="s">
        <v>4570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2307</v>
      </c>
      <c r="AI1140" s="24" t="s">
        <v>2307</v>
      </c>
      <c r="AJ1140" s="24" t="s">
        <v>4571</v>
      </c>
      <c r="AK1140" s="24" t="s">
        <v>4568</v>
      </c>
    </row>
    <row r="1141" spans="1:37" ht="17.25" customHeight="1" x14ac:dyDescent="0.3">
      <c r="A1141" s="24" t="s">
        <v>4572</v>
      </c>
      <c r="B1141" s="24" t="s">
        <v>2068</v>
      </c>
      <c r="C1141" s="24" t="s">
        <v>3004</v>
      </c>
      <c r="D1141" s="25" t="s">
        <v>3005</v>
      </c>
      <c r="E1141" s="24" t="s">
        <v>3740</v>
      </c>
      <c r="F1141" s="25" t="s">
        <v>4548</v>
      </c>
      <c r="G1141" s="24" t="s">
        <v>4573</v>
      </c>
      <c r="H1141" s="25" t="s">
        <v>4574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2307</v>
      </c>
      <c r="AI1141" s="24" t="s">
        <v>2307</v>
      </c>
      <c r="AJ1141" s="24" t="s">
        <v>4575</v>
      </c>
      <c r="AK1141" s="24" t="s">
        <v>4572</v>
      </c>
    </row>
    <row r="1142" spans="1:37" ht="17.25" customHeight="1" x14ac:dyDescent="0.3">
      <c r="A1142" s="24" t="s">
        <v>4576</v>
      </c>
      <c r="B1142" s="24" t="s">
        <v>2068</v>
      </c>
      <c r="C1142" s="24" t="s">
        <v>3004</v>
      </c>
      <c r="D1142" s="25" t="s">
        <v>3005</v>
      </c>
      <c r="E1142" s="24" t="s">
        <v>3740</v>
      </c>
      <c r="F1142" s="25" t="s">
        <v>4548</v>
      </c>
      <c r="G1142" s="24" t="s">
        <v>4577</v>
      </c>
      <c r="H1142" s="25" t="s">
        <v>4578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2307</v>
      </c>
      <c r="AI1142" s="24" t="s">
        <v>2307</v>
      </c>
      <c r="AJ1142" s="24" t="s">
        <v>4579</v>
      </c>
      <c r="AK1142" s="24" t="s">
        <v>4576</v>
      </c>
    </row>
    <row r="1143" spans="1:37" ht="17.25" customHeight="1" x14ac:dyDescent="0.3">
      <c r="A1143" s="24" t="s">
        <v>4580</v>
      </c>
      <c r="B1143" s="24" t="s">
        <v>2068</v>
      </c>
      <c r="C1143" s="24" t="s">
        <v>3004</v>
      </c>
      <c r="D1143" s="25" t="s">
        <v>3005</v>
      </c>
      <c r="E1143" s="24" t="s">
        <v>3740</v>
      </c>
      <c r="F1143" s="25" t="s">
        <v>4548</v>
      </c>
      <c r="G1143" s="24" t="s">
        <v>4581</v>
      </c>
      <c r="H1143" s="25" t="s">
        <v>4582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2307</v>
      </c>
      <c r="AI1143" s="24" t="s">
        <v>2307</v>
      </c>
      <c r="AJ1143" s="24" t="s">
        <v>4583</v>
      </c>
      <c r="AK1143" s="24" t="s">
        <v>4580</v>
      </c>
    </row>
    <row r="1144" spans="1:37" ht="17.25" customHeight="1" x14ac:dyDescent="0.3">
      <c r="A1144" s="24" t="s">
        <v>4584</v>
      </c>
      <c r="B1144" s="24" t="s">
        <v>2068</v>
      </c>
      <c r="C1144" s="24" t="s">
        <v>3004</v>
      </c>
      <c r="D1144" s="25" t="s">
        <v>3005</v>
      </c>
      <c r="E1144" s="24" t="s">
        <v>3740</v>
      </c>
      <c r="F1144" s="25" t="s">
        <v>4548</v>
      </c>
      <c r="G1144" s="24" t="s">
        <v>4585</v>
      </c>
      <c r="H1144" s="25" t="s">
        <v>4586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2307</v>
      </c>
      <c r="AI1144" s="24" t="s">
        <v>2307</v>
      </c>
      <c r="AJ1144" s="24" t="s">
        <v>4587</v>
      </c>
      <c r="AK1144" s="24" t="s">
        <v>4584</v>
      </c>
    </row>
    <row r="1145" spans="1:37" ht="17.25" customHeight="1" x14ac:dyDescent="0.3">
      <c r="A1145" s="24" t="s">
        <v>4588</v>
      </c>
      <c r="B1145" s="24" t="s">
        <v>2068</v>
      </c>
      <c r="C1145" s="24" t="s">
        <v>3004</v>
      </c>
      <c r="D1145" s="25" t="s">
        <v>3005</v>
      </c>
      <c r="E1145" s="24" t="s">
        <v>3740</v>
      </c>
      <c r="F1145" s="25" t="s">
        <v>4548</v>
      </c>
      <c r="G1145" s="24" t="s">
        <v>4589</v>
      </c>
      <c r="H1145" s="25" t="s">
        <v>4590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2307</v>
      </c>
      <c r="AI1145" s="24" t="s">
        <v>2307</v>
      </c>
      <c r="AJ1145" s="24" t="s">
        <v>4591</v>
      </c>
      <c r="AK1145" s="24" t="s">
        <v>4588</v>
      </c>
    </row>
    <row r="1146" spans="1:37" ht="17.25" customHeight="1" x14ac:dyDescent="0.3">
      <c r="A1146" s="24" t="s">
        <v>4592</v>
      </c>
      <c r="B1146" s="24" t="s">
        <v>2068</v>
      </c>
      <c r="C1146" s="24" t="s">
        <v>3004</v>
      </c>
      <c r="D1146" s="25" t="s">
        <v>3005</v>
      </c>
      <c r="E1146" s="24" t="s">
        <v>3740</v>
      </c>
      <c r="F1146" s="25" t="s">
        <v>4548</v>
      </c>
      <c r="G1146" s="24" t="s">
        <v>4593</v>
      </c>
      <c r="H1146" s="25" t="s">
        <v>4594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2307</v>
      </c>
      <c r="AI1146" s="24" t="s">
        <v>2307</v>
      </c>
      <c r="AJ1146" s="24" t="s">
        <v>4595</v>
      </c>
      <c r="AK1146" s="24" t="s">
        <v>4592</v>
      </c>
    </row>
    <row r="1147" spans="1:37" ht="17.25" customHeight="1" x14ac:dyDescent="0.3">
      <c r="A1147" s="24" t="s">
        <v>4596</v>
      </c>
      <c r="B1147" s="24" t="s">
        <v>2068</v>
      </c>
      <c r="C1147" s="24" t="s">
        <v>3004</v>
      </c>
      <c r="D1147" s="25" t="s">
        <v>3005</v>
      </c>
      <c r="E1147" s="24" t="s">
        <v>3740</v>
      </c>
      <c r="F1147" s="25" t="s">
        <v>4548</v>
      </c>
      <c r="G1147" s="24" t="s">
        <v>4597</v>
      </c>
      <c r="H1147" s="25" t="s">
        <v>4598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2307</v>
      </c>
      <c r="AI1147" s="24" t="s">
        <v>2307</v>
      </c>
      <c r="AJ1147" s="24" t="s">
        <v>4599</v>
      </c>
      <c r="AK1147" s="24" t="s">
        <v>4596</v>
      </c>
    </row>
    <row r="1148" spans="1:37" ht="17.25" customHeight="1" x14ac:dyDescent="0.3">
      <c r="A1148" s="24" t="s">
        <v>4600</v>
      </c>
      <c r="B1148" s="24" t="s">
        <v>2068</v>
      </c>
      <c r="C1148" s="24" t="s">
        <v>3004</v>
      </c>
      <c r="D1148" s="25" t="s">
        <v>3005</v>
      </c>
      <c r="E1148" s="24" t="s">
        <v>3740</v>
      </c>
      <c r="F1148" s="25" t="s">
        <v>4548</v>
      </c>
      <c r="G1148" s="24" t="s">
        <v>4601</v>
      </c>
      <c r="H1148" s="25" t="s">
        <v>4602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2307</v>
      </c>
      <c r="AI1148" s="24" t="s">
        <v>2307</v>
      </c>
      <c r="AJ1148" s="24" t="s">
        <v>4603</v>
      </c>
      <c r="AK1148" s="24" t="s">
        <v>4600</v>
      </c>
    </row>
    <row r="1149" spans="1:37" ht="17.25" customHeight="1" x14ac:dyDescent="0.3">
      <c r="A1149" s="24" t="s">
        <v>4604</v>
      </c>
      <c r="B1149" s="24" t="s">
        <v>2068</v>
      </c>
      <c r="C1149" s="24" t="s">
        <v>3004</v>
      </c>
      <c r="D1149" s="25" t="s">
        <v>3005</v>
      </c>
      <c r="E1149" s="24" t="s">
        <v>3740</v>
      </c>
      <c r="F1149" s="25" t="s">
        <v>4548</v>
      </c>
      <c r="G1149" s="24" t="s">
        <v>4605</v>
      </c>
      <c r="H1149" s="25" t="s">
        <v>4606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2307</v>
      </c>
      <c r="AI1149" s="24" t="s">
        <v>2307</v>
      </c>
      <c r="AJ1149" s="24" t="s">
        <v>4607</v>
      </c>
      <c r="AK1149" s="24" t="s">
        <v>4604</v>
      </c>
    </row>
    <row r="1150" spans="1:37" ht="17.25" customHeight="1" x14ac:dyDescent="0.3">
      <c r="A1150" s="24" t="s">
        <v>4608</v>
      </c>
      <c r="B1150" s="24" t="s">
        <v>2068</v>
      </c>
      <c r="C1150" s="24" t="s">
        <v>3004</v>
      </c>
      <c r="D1150" s="25" t="s">
        <v>3005</v>
      </c>
      <c r="E1150" s="24" t="s">
        <v>3740</v>
      </c>
      <c r="F1150" s="25" t="s">
        <v>4548</v>
      </c>
      <c r="G1150" s="24" t="s">
        <v>4609</v>
      </c>
      <c r="H1150" s="25" t="s">
        <v>4610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2307</v>
      </c>
      <c r="AI1150" s="24" t="s">
        <v>2307</v>
      </c>
      <c r="AJ1150" s="24" t="s">
        <v>4611</v>
      </c>
      <c r="AK1150" s="24" t="s">
        <v>4608</v>
      </c>
    </row>
    <row r="1151" spans="1:37" ht="17.25" customHeight="1" x14ac:dyDescent="0.3">
      <c r="A1151" s="24" t="s">
        <v>4612</v>
      </c>
      <c r="B1151" s="24" t="s">
        <v>2068</v>
      </c>
      <c r="C1151" s="24" t="s">
        <v>3004</v>
      </c>
      <c r="D1151" s="25" t="s">
        <v>3005</v>
      </c>
      <c r="E1151" s="24" t="s">
        <v>3740</v>
      </c>
      <c r="F1151" s="25" t="s">
        <v>4548</v>
      </c>
      <c r="G1151" s="24" t="s">
        <v>4613</v>
      </c>
      <c r="H1151" s="25" t="s">
        <v>4614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2307</v>
      </c>
      <c r="AI1151" s="24" t="s">
        <v>2307</v>
      </c>
      <c r="AJ1151" s="24" t="s">
        <v>4615</v>
      </c>
      <c r="AK1151" s="24" t="s">
        <v>4612</v>
      </c>
    </row>
    <row r="1152" spans="1:37" ht="17.25" customHeight="1" x14ac:dyDescent="0.3">
      <c r="A1152" s="24" t="s">
        <v>4616</v>
      </c>
      <c r="B1152" s="24" t="s">
        <v>2068</v>
      </c>
      <c r="C1152" s="24" t="s">
        <v>3004</v>
      </c>
      <c r="D1152" s="25" t="s">
        <v>3005</v>
      </c>
      <c r="E1152" s="24" t="s">
        <v>3740</v>
      </c>
      <c r="F1152" s="25" t="s">
        <v>4548</v>
      </c>
      <c r="G1152" s="24" t="s">
        <v>4617</v>
      </c>
      <c r="H1152" s="25" t="s">
        <v>4618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2307</v>
      </c>
      <c r="AI1152" s="24" t="s">
        <v>2307</v>
      </c>
      <c r="AJ1152" s="24" t="s">
        <v>4619</v>
      </c>
      <c r="AK1152" s="24" t="s">
        <v>4616</v>
      </c>
    </row>
    <row r="1153" spans="1:37" ht="17.25" customHeight="1" x14ac:dyDescent="0.3">
      <c r="A1153" s="24" t="s">
        <v>4620</v>
      </c>
      <c r="B1153" s="24" t="s">
        <v>2068</v>
      </c>
      <c r="C1153" s="24" t="s">
        <v>3004</v>
      </c>
      <c r="D1153" s="25" t="s">
        <v>3005</v>
      </c>
      <c r="E1153" s="24" t="s">
        <v>3740</v>
      </c>
      <c r="F1153" s="25" t="s">
        <v>4548</v>
      </c>
      <c r="G1153" s="24" t="s">
        <v>4621</v>
      </c>
      <c r="H1153" s="25" t="s">
        <v>4622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2307</v>
      </c>
      <c r="AI1153" s="24" t="s">
        <v>2307</v>
      </c>
      <c r="AJ1153" s="24" t="s">
        <v>4623</v>
      </c>
      <c r="AK1153" s="24" t="s">
        <v>4620</v>
      </c>
    </row>
    <row r="1154" spans="1:37" ht="17.25" customHeight="1" x14ac:dyDescent="0.3">
      <c r="A1154" s="24" t="s">
        <v>4624</v>
      </c>
      <c r="B1154" s="24" t="s">
        <v>2068</v>
      </c>
      <c r="C1154" s="24" t="s">
        <v>3004</v>
      </c>
      <c r="D1154" s="25" t="s">
        <v>3005</v>
      </c>
      <c r="E1154" s="24" t="s">
        <v>3740</v>
      </c>
      <c r="F1154" s="25" t="s">
        <v>4548</v>
      </c>
      <c r="G1154" s="24" t="s">
        <v>4625</v>
      </c>
      <c r="H1154" s="25" t="s">
        <v>4626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2307</v>
      </c>
      <c r="AI1154" s="24" t="s">
        <v>2307</v>
      </c>
      <c r="AJ1154" s="24" t="s">
        <v>4627</v>
      </c>
      <c r="AK1154" s="24" t="s">
        <v>4624</v>
      </c>
    </row>
    <row r="1155" spans="1:37" ht="17.25" customHeight="1" x14ac:dyDescent="0.3">
      <c r="A1155" s="24" t="s">
        <v>4628</v>
      </c>
      <c r="B1155" s="24" t="s">
        <v>2068</v>
      </c>
      <c r="C1155" s="24" t="s">
        <v>3004</v>
      </c>
      <c r="D1155" s="25" t="s">
        <v>3005</v>
      </c>
      <c r="E1155" s="24" t="s">
        <v>3740</v>
      </c>
      <c r="F1155" s="25" t="s">
        <v>4548</v>
      </c>
      <c r="G1155" s="24" t="s">
        <v>4629</v>
      </c>
      <c r="H1155" s="25" t="s">
        <v>4630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2307</v>
      </c>
      <c r="AI1155" s="24" t="s">
        <v>2307</v>
      </c>
      <c r="AJ1155" s="24" t="s">
        <v>4631</v>
      </c>
      <c r="AK1155" s="24" t="s">
        <v>4628</v>
      </c>
    </row>
    <row r="1156" spans="1:37" ht="17.25" customHeight="1" x14ac:dyDescent="0.3">
      <c r="A1156" s="24" t="s">
        <v>4632</v>
      </c>
      <c r="B1156" s="24" t="s">
        <v>2068</v>
      </c>
      <c r="C1156" s="24" t="s">
        <v>3004</v>
      </c>
      <c r="D1156" s="25" t="s">
        <v>3005</v>
      </c>
      <c r="E1156" s="24" t="s">
        <v>3740</v>
      </c>
      <c r="F1156" s="25" t="s">
        <v>4548</v>
      </c>
      <c r="G1156" s="24" t="s">
        <v>4633</v>
      </c>
      <c r="H1156" s="25" t="s">
        <v>4634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2074</v>
      </c>
      <c r="AI1156" s="24" t="s">
        <v>2074</v>
      </c>
      <c r="AJ1156" s="24" t="s">
        <v>4635</v>
      </c>
      <c r="AK1156" s="24" t="s">
        <v>4632</v>
      </c>
    </row>
    <row r="1157" spans="1:37" ht="17.25" customHeight="1" x14ac:dyDescent="0.3">
      <c r="A1157" s="24" t="s">
        <v>4636</v>
      </c>
      <c r="B1157" s="24" t="s">
        <v>2068</v>
      </c>
      <c r="C1157" s="24" t="s">
        <v>3004</v>
      </c>
      <c r="D1157" s="25" t="s">
        <v>3005</v>
      </c>
      <c r="E1157" s="24" t="s">
        <v>3740</v>
      </c>
      <c r="F1157" s="25" t="s">
        <v>4548</v>
      </c>
      <c r="G1157" s="24" t="s">
        <v>4637</v>
      </c>
      <c r="H1157" s="25" t="s">
        <v>4638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2307</v>
      </c>
      <c r="AI1157" s="24" t="s">
        <v>2307</v>
      </c>
      <c r="AJ1157" s="24" t="s">
        <v>4639</v>
      </c>
      <c r="AK1157" s="24" t="s">
        <v>4636</v>
      </c>
    </row>
    <row r="1158" spans="1:37" ht="17.25" customHeight="1" x14ac:dyDescent="0.3">
      <c r="A1158" s="24" t="s">
        <v>4640</v>
      </c>
      <c r="B1158" s="24" t="s">
        <v>2068</v>
      </c>
      <c r="C1158" s="24" t="s">
        <v>3004</v>
      </c>
      <c r="D1158" s="25" t="s">
        <v>3005</v>
      </c>
      <c r="E1158" s="24" t="s">
        <v>3740</v>
      </c>
      <c r="F1158" s="25" t="s">
        <v>4548</v>
      </c>
      <c r="G1158" s="24" t="s">
        <v>4641</v>
      </c>
      <c r="H1158" s="25" t="s">
        <v>4642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2307</v>
      </c>
      <c r="AI1158" s="24" t="s">
        <v>2307</v>
      </c>
      <c r="AJ1158" s="24" t="s">
        <v>4643</v>
      </c>
      <c r="AK1158" s="24" t="s">
        <v>4640</v>
      </c>
    </row>
    <row r="1159" spans="1:37" ht="17.25" customHeight="1" x14ac:dyDescent="0.3">
      <c r="A1159" s="24" t="s">
        <v>4644</v>
      </c>
      <c r="B1159" s="24" t="s">
        <v>2068</v>
      </c>
      <c r="C1159" s="24" t="s">
        <v>3004</v>
      </c>
      <c r="D1159" s="25" t="s">
        <v>3005</v>
      </c>
      <c r="E1159" s="24" t="s">
        <v>3740</v>
      </c>
      <c r="F1159" s="25" t="s">
        <v>4548</v>
      </c>
      <c r="G1159" s="24" t="s">
        <v>4645</v>
      </c>
      <c r="H1159" s="25" t="s">
        <v>4646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2074</v>
      </c>
      <c r="AI1159" s="24" t="s">
        <v>2074</v>
      </c>
      <c r="AJ1159" s="24" t="s">
        <v>4647</v>
      </c>
      <c r="AK1159" s="24" t="s">
        <v>4644</v>
      </c>
    </row>
    <row r="1160" spans="1:37" ht="17.25" customHeight="1" x14ac:dyDescent="0.3">
      <c r="A1160" s="24" t="s">
        <v>4648</v>
      </c>
      <c r="B1160" s="24" t="s">
        <v>2068</v>
      </c>
      <c r="C1160" s="24" t="s">
        <v>3004</v>
      </c>
      <c r="D1160" s="25" t="s">
        <v>3005</v>
      </c>
      <c r="E1160" s="24" t="s">
        <v>3740</v>
      </c>
      <c r="F1160" s="25" t="s">
        <v>4548</v>
      </c>
      <c r="G1160" s="24" t="s">
        <v>4649</v>
      </c>
      <c r="H1160" s="25" t="s">
        <v>4650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2307</v>
      </c>
      <c r="AI1160" s="24" t="s">
        <v>2307</v>
      </c>
      <c r="AJ1160" s="24" t="s">
        <v>4651</v>
      </c>
      <c r="AK1160" s="24" t="s">
        <v>4648</v>
      </c>
    </row>
    <row r="1161" spans="1:37" ht="17.25" customHeight="1" x14ac:dyDescent="0.3">
      <c r="A1161" s="24" t="s">
        <v>4652</v>
      </c>
      <c r="B1161" s="24" t="s">
        <v>2068</v>
      </c>
      <c r="C1161" s="24" t="s">
        <v>3004</v>
      </c>
      <c r="D1161" s="25" t="s">
        <v>3005</v>
      </c>
      <c r="E1161" s="24" t="s">
        <v>3740</v>
      </c>
      <c r="F1161" s="25" t="s">
        <v>4548</v>
      </c>
      <c r="G1161" s="24" t="s">
        <v>4653</v>
      </c>
      <c r="H1161" s="25" t="s">
        <v>4654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2307</v>
      </c>
      <c r="AI1161" s="24" t="s">
        <v>2307</v>
      </c>
      <c r="AJ1161" s="24" t="s">
        <v>4655</v>
      </c>
      <c r="AK1161" s="24" t="s">
        <v>4652</v>
      </c>
    </row>
    <row r="1162" spans="1:37" ht="17.25" customHeight="1" x14ac:dyDescent="0.3">
      <c r="A1162" s="24" t="s">
        <v>4656</v>
      </c>
      <c r="B1162" s="24" t="s">
        <v>2068</v>
      </c>
      <c r="C1162" s="24" t="s">
        <v>3004</v>
      </c>
      <c r="D1162" s="25" t="s">
        <v>3005</v>
      </c>
      <c r="E1162" s="24" t="s">
        <v>3740</v>
      </c>
      <c r="F1162" s="25" t="s">
        <v>4548</v>
      </c>
      <c r="G1162" s="24" t="s">
        <v>4657</v>
      </c>
      <c r="H1162" s="25" t="s">
        <v>4658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2307</v>
      </c>
      <c r="AI1162" s="24" t="s">
        <v>2307</v>
      </c>
      <c r="AJ1162" s="24" t="s">
        <v>4659</v>
      </c>
      <c r="AK1162" s="24" t="s">
        <v>4656</v>
      </c>
    </row>
    <row r="1163" spans="1:37" ht="17.25" customHeight="1" x14ac:dyDescent="0.3">
      <c r="A1163" s="24" t="s">
        <v>4660</v>
      </c>
      <c r="B1163" s="24" t="s">
        <v>2068</v>
      </c>
      <c r="C1163" s="24" t="s">
        <v>3004</v>
      </c>
      <c r="D1163" s="25" t="s">
        <v>3005</v>
      </c>
      <c r="E1163" s="24" t="s">
        <v>3740</v>
      </c>
      <c r="F1163" s="25" t="s">
        <v>4548</v>
      </c>
      <c r="G1163" s="24" t="s">
        <v>4661</v>
      </c>
      <c r="H1163" s="25" t="s">
        <v>4662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2307</v>
      </c>
      <c r="AI1163" s="24" t="s">
        <v>2307</v>
      </c>
      <c r="AJ1163" s="24" t="s">
        <v>4663</v>
      </c>
      <c r="AK1163" s="24" t="s">
        <v>4660</v>
      </c>
    </row>
    <row r="1164" spans="1:37" ht="17.25" customHeight="1" x14ac:dyDescent="0.3">
      <c r="A1164" s="24" t="s">
        <v>4664</v>
      </c>
      <c r="B1164" s="24" t="s">
        <v>2068</v>
      </c>
      <c r="C1164" s="24" t="s">
        <v>3004</v>
      </c>
      <c r="D1164" s="25" t="s">
        <v>3005</v>
      </c>
      <c r="E1164" s="24" t="s">
        <v>3740</v>
      </c>
      <c r="F1164" s="25" t="s">
        <v>4548</v>
      </c>
      <c r="G1164" s="24" t="s">
        <v>4665</v>
      </c>
      <c r="H1164" s="25" t="s">
        <v>4666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2307</v>
      </c>
      <c r="AI1164" s="24" t="s">
        <v>2307</v>
      </c>
      <c r="AJ1164" s="24" t="s">
        <v>4667</v>
      </c>
      <c r="AK1164" s="24" t="s">
        <v>4664</v>
      </c>
    </row>
    <row r="1165" spans="1:37" ht="17.25" customHeight="1" x14ac:dyDescent="0.3">
      <c r="A1165" s="24" t="s">
        <v>4668</v>
      </c>
      <c r="B1165" s="24" t="s">
        <v>2068</v>
      </c>
      <c r="C1165" s="24" t="s">
        <v>3004</v>
      </c>
      <c r="D1165" s="25" t="s">
        <v>3005</v>
      </c>
      <c r="E1165" s="24" t="s">
        <v>3740</v>
      </c>
      <c r="F1165" s="25" t="s">
        <v>4548</v>
      </c>
      <c r="G1165" s="24" t="s">
        <v>4669</v>
      </c>
      <c r="H1165" s="25" t="s">
        <v>4670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2307</v>
      </c>
      <c r="AI1165" s="24" t="s">
        <v>2307</v>
      </c>
      <c r="AJ1165" s="24" t="s">
        <v>4671</v>
      </c>
      <c r="AK1165" s="24" t="s">
        <v>4668</v>
      </c>
    </row>
    <row r="1166" spans="1:37" ht="17.25" customHeight="1" x14ac:dyDescent="0.3">
      <c r="A1166" s="24" t="s">
        <v>4672</v>
      </c>
      <c r="B1166" s="24" t="s">
        <v>2068</v>
      </c>
      <c r="C1166" s="24" t="s">
        <v>3004</v>
      </c>
      <c r="D1166" s="25" t="s">
        <v>3005</v>
      </c>
      <c r="E1166" s="24" t="s">
        <v>3740</v>
      </c>
      <c r="F1166" s="25" t="s">
        <v>4548</v>
      </c>
      <c r="G1166" s="24" t="s">
        <v>4673</v>
      </c>
      <c r="H1166" s="25" t="s">
        <v>4674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2307</v>
      </c>
      <c r="AI1166" s="24" t="s">
        <v>2307</v>
      </c>
      <c r="AJ1166" s="24" t="s">
        <v>4675</v>
      </c>
      <c r="AK1166" s="24" t="s">
        <v>4672</v>
      </c>
    </row>
    <row r="1167" spans="1:37" ht="17.25" customHeight="1" x14ac:dyDescent="0.3">
      <c r="A1167" s="24" t="s">
        <v>4676</v>
      </c>
      <c r="B1167" s="24" t="s">
        <v>2068</v>
      </c>
      <c r="C1167" s="24" t="s">
        <v>3004</v>
      </c>
      <c r="D1167" s="25" t="s">
        <v>3005</v>
      </c>
      <c r="E1167" s="24" t="s">
        <v>3740</v>
      </c>
      <c r="F1167" s="25" t="s">
        <v>4548</v>
      </c>
      <c r="G1167" s="24" t="s">
        <v>4677</v>
      </c>
      <c r="H1167" s="25" t="s">
        <v>4678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2307</v>
      </c>
      <c r="AI1167" s="24" t="s">
        <v>2307</v>
      </c>
      <c r="AJ1167" s="24" t="s">
        <v>4679</v>
      </c>
      <c r="AK1167" s="24" t="s">
        <v>4676</v>
      </c>
    </row>
    <row r="1168" spans="1:37" ht="17.25" customHeight="1" x14ac:dyDescent="0.3">
      <c r="A1168" s="24" t="s">
        <v>4680</v>
      </c>
      <c r="B1168" s="24" t="s">
        <v>2068</v>
      </c>
      <c r="C1168" s="24" t="s">
        <v>3004</v>
      </c>
      <c r="D1168" s="25" t="s">
        <v>3005</v>
      </c>
      <c r="E1168" s="24" t="s">
        <v>3740</v>
      </c>
      <c r="F1168" s="25" t="s">
        <v>4548</v>
      </c>
      <c r="G1168" s="24" t="s">
        <v>4681</v>
      </c>
      <c r="H1168" s="25" t="s">
        <v>4682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2307</v>
      </c>
      <c r="AI1168" s="24" t="s">
        <v>2307</v>
      </c>
      <c r="AJ1168" s="24" t="s">
        <v>4683</v>
      </c>
      <c r="AK1168" s="24" t="s">
        <v>4680</v>
      </c>
    </row>
    <row r="1169" spans="1:37" ht="17.25" customHeight="1" x14ac:dyDescent="0.3">
      <c r="A1169" s="24" t="s">
        <v>4684</v>
      </c>
      <c r="B1169" s="24" t="s">
        <v>2068</v>
      </c>
      <c r="C1169" s="24" t="s">
        <v>3004</v>
      </c>
      <c r="D1169" s="25" t="s">
        <v>3005</v>
      </c>
      <c r="E1169" s="24" t="s">
        <v>3740</v>
      </c>
      <c r="F1169" s="25" t="s">
        <v>4548</v>
      </c>
      <c r="G1169" s="24" t="s">
        <v>4685</v>
      </c>
      <c r="H1169" s="25" t="s">
        <v>4686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2307</v>
      </c>
      <c r="AI1169" s="24" t="s">
        <v>2307</v>
      </c>
      <c r="AJ1169" s="24" t="s">
        <v>4687</v>
      </c>
      <c r="AK1169" s="24" t="s">
        <v>4684</v>
      </c>
    </row>
    <row r="1170" spans="1:37" ht="17.25" customHeight="1" x14ac:dyDescent="0.3">
      <c r="A1170" s="24" t="s">
        <v>4688</v>
      </c>
      <c r="B1170" s="24" t="s">
        <v>2068</v>
      </c>
      <c r="C1170" s="24" t="s">
        <v>3004</v>
      </c>
      <c r="D1170" s="25" t="s">
        <v>3005</v>
      </c>
      <c r="E1170" s="24" t="s">
        <v>3740</v>
      </c>
      <c r="F1170" s="25" t="s">
        <v>4548</v>
      </c>
      <c r="G1170" s="24" t="s">
        <v>4689</v>
      </c>
      <c r="H1170" s="25" t="s">
        <v>4690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2307</v>
      </c>
      <c r="AI1170" s="24" t="s">
        <v>2307</v>
      </c>
      <c r="AJ1170" s="24" t="s">
        <v>4691</v>
      </c>
      <c r="AK1170" s="24" t="s">
        <v>4688</v>
      </c>
    </row>
    <row r="1171" spans="1:37" ht="17.25" customHeight="1" x14ac:dyDescent="0.3">
      <c r="A1171" s="24" t="s">
        <v>4692</v>
      </c>
      <c r="B1171" s="24" t="s">
        <v>2068</v>
      </c>
      <c r="C1171" s="24" t="s">
        <v>3004</v>
      </c>
      <c r="D1171" s="25" t="s">
        <v>3005</v>
      </c>
      <c r="E1171" s="24" t="s">
        <v>3740</v>
      </c>
      <c r="F1171" s="25" t="s">
        <v>4548</v>
      </c>
      <c r="G1171" s="24" t="s">
        <v>4693</v>
      </c>
      <c r="H1171" s="25" t="s">
        <v>4694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2307</v>
      </c>
      <c r="AI1171" s="24" t="s">
        <v>2307</v>
      </c>
      <c r="AJ1171" s="24" t="s">
        <v>4695</v>
      </c>
      <c r="AK1171" s="24" t="s">
        <v>4692</v>
      </c>
    </row>
    <row r="1172" spans="1:37" ht="17.25" customHeight="1" x14ac:dyDescent="0.3">
      <c r="A1172" s="24" t="s">
        <v>4696</v>
      </c>
      <c r="B1172" s="24" t="s">
        <v>2068</v>
      </c>
      <c r="C1172" s="24" t="s">
        <v>3004</v>
      </c>
      <c r="D1172" s="25" t="s">
        <v>3005</v>
      </c>
      <c r="E1172" s="24" t="s">
        <v>3740</v>
      </c>
      <c r="F1172" s="25" t="s">
        <v>4548</v>
      </c>
      <c r="G1172" s="24" t="s">
        <v>4697</v>
      </c>
      <c r="H1172" s="25" t="s">
        <v>4698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2307</v>
      </c>
      <c r="AI1172" s="24" t="s">
        <v>2307</v>
      </c>
      <c r="AJ1172" s="24" t="s">
        <v>4699</v>
      </c>
      <c r="AK1172" s="24" t="s">
        <v>4696</v>
      </c>
    </row>
    <row r="1173" spans="1:37" ht="17.25" customHeight="1" x14ac:dyDescent="0.3">
      <c r="A1173" s="24" t="s">
        <v>4700</v>
      </c>
      <c r="B1173" s="24" t="s">
        <v>2068</v>
      </c>
      <c r="C1173" s="24" t="s">
        <v>3004</v>
      </c>
      <c r="D1173" s="25" t="s">
        <v>3005</v>
      </c>
      <c r="E1173" s="24" t="s">
        <v>3740</v>
      </c>
      <c r="F1173" s="25" t="s">
        <v>4548</v>
      </c>
      <c r="G1173" s="24" t="s">
        <v>4701</v>
      </c>
      <c r="H1173" s="25" t="s">
        <v>4702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2074</v>
      </c>
      <c r="AI1173" s="24" t="s">
        <v>2074</v>
      </c>
      <c r="AJ1173" s="24" t="s">
        <v>4703</v>
      </c>
      <c r="AK1173" s="24" t="s">
        <v>4700</v>
      </c>
    </row>
    <row r="1174" spans="1:37" ht="17.25" customHeight="1" x14ac:dyDescent="0.3">
      <c r="A1174" s="24" t="s">
        <v>4704</v>
      </c>
      <c r="B1174" s="24" t="s">
        <v>2068</v>
      </c>
      <c r="C1174" s="24" t="s">
        <v>3004</v>
      </c>
      <c r="D1174" s="25" t="s">
        <v>3005</v>
      </c>
      <c r="E1174" s="24" t="s">
        <v>3740</v>
      </c>
      <c r="F1174" s="25" t="s">
        <v>4548</v>
      </c>
      <c r="G1174" s="24" t="s">
        <v>4705</v>
      </c>
      <c r="H1174" s="25" t="s">
        <v>4706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2307</v>
      </c>
      <c r="AI1174" s="24" t="s">
        <v>2307</v>
      </c>
      <c r="AJ1174" s="24" t="s">
        <v>4707</v>
      </c>
      <c r="AK1174" s="24" t="s">
        <v>4704</v>
      </c>
    </row>
    <row r="1175" spans="1:37" ht="17.25" customHeight="1" x14ac:dyDescent="0.3">
      <c r="A1175" s="24" t="s">
        <v>4708</v>
      </c>
      <c r="B1175" s="24" t="s">
        <v>2068</v>
      </c>
      <c r="C1175" s="24" t="s">
        <v>3004</v>
      </c>
      <c r="D1175" s="25" t="s">
        <v>3005</v>
      </c>
      <c r="E1175" s="24" t="s">
        <v>3740</v>
      </c>
      <c r="F1175" s="25" t="s">
        <v>4548</v>
      </c>
      <c r="G1175" s="24" t="s">
        <v>4709</v>
      </c>
      <c r="H1175" s="25" t="s">
        <v>4710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2307</v>
      </c>
      <c r="AI1175" s="24" t="s">
        <v>2307</v>
      </c>
      <c r="AJ1175" s="24" t="s">
        <v>4711</v>
      </c>
      <c r="AK1175" s="24" t="s">
        <v>4708</v>
      </c>
    </row>
    <row r="1176" spans="1:37" ht="17.25" customHeight="1" x14ac:dyDescent="0.3">
      <c r="A1176" s="24" t="s">
        <v>4712</v>
      </c>
      <c r="B1176" s="24" t="s">
        <v>2068</v>
      </c>
      <c r="C1176" s="24" t="s">
        <v>3004</v>
      </c>
      <c r="D1176" s="25" t="s">
        <v>3005</v>
      </c>
      <c r="E1176" s="24" t="s">
        <v>3740</v>
      </c>
      <c r="F1176" s="25" t="s">
        <v>4548</v>
      </c>
      <c r="G1176" s="24" t="s">
        <v>4713</v>
      </c>
      <c r="H1176" s="25" t="s">
        <v>4714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2307</v>
      </c>
      <c r="AI1176" s="24" t="s">
        <v>2307</v>
      </c>
      <c r="AJ1176" s="24" t="s">
        <v>4715</v>
      </c>
      <c r="AK1176" s="24" t="s">
        <v>4712</v>
      </c>
    </row>
    <row r="1177" spans="1:37" ht="17.25" customHeight="1" x14ac:dyDescent="0.3">
      <c r="A1177" s="24" t="s">
        <v>4716</v>
      </c>
      <c r="B1177" s="24" t="s">
        <v>2068</v>
      </c>
      <c r="C1177" s="24" t="s">
        <v>3004</v>
      </c>
      <c r="D1177" s="25" t="s">
        <v>3005</v>
      </c>
      <c r="E1177" s="24" t="s">
        <v>3740</v>
      </c>
      <c r="F1177" s="25" t="s">
        <v>4548</v>
      </c>
      <c r="G1177" s="24" t="s">
        <v>4717</v>
      </c>
      <c r="H1177" s="25" t="s">
        <v>4718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2307</v>
      </c>
      <c r="AI1177" s="24" t="s">
        <v>2307</v>
      </c>
      <c r="AJ1177" s="24" t="s">
        <v>4719</v>
      </c>
      <c r="AK1177" s="24" t="s">
        <v>4716</v>
      </c>
    </row>
    <row r="1178" spans="1:37" ht="17.25" customHeight="1" x14ac:dyDescent="0.3">
      <c r="A1178" s="24" t="s">
        <v>4720</v>
      </c>
      <c r="B1178" s="24" t="s">
        <v>2068</v>
      </c>
      <c r="C1178" s="24" t="s">
        <v>3004</v>
      </c>
      <c r="D1178" s="25" t="s">
        <v>3005</v>
      </c>
      <c r="E1178" s="24" t="s">
        <v>3740</v>
      </c>
      <c r="F1178" s="25" t="s">
        <v>4548</v>
      </c>
      <c r="G1178" s="24" t="s">
        <v>4721</v>
      </c>
      <c r="H1178" s="25" t="s">
        <v>4722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2307</v>
      </c>
      <c r="AI1178" s="24" t="s">
        <v>2307</v>
      </c>
      <c r="AJ1178" s="24" t="s">
        <v>4723</v>
      </c>
      <c r="AK1178" s="24" t="s">
        <v>4720</v>
      </c>
    </row>
    <row r="1179" spans="1:37" ht="17.25" customHeight="1" x14ac:dyDescent="0.3">
      <c r="A1179" s="24" t="s">
        <v>4724</v>
      </c>
      <c r="B1179" s="24" t="s">
        <v>2068</v>
      </c>
      <c r="C1179" s="24" t="s">
        <v>3004</v>
      </c>
      <c r="D1179" s="25" t="s">
        <v>3005</v>
      </c>
      <c r="E1179" s="24" t="s">
        <v>3785</v>
      </c>
      <c r="F1179" s="25" t="s">
        <v>4725</v>
      </c>
      <c r="G1179" s="24" t="s">
        <v>4726</v>
      </c>
      <c r="H1179" s="25" t="s">
        <v>4727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2571</v>
      </c>
      <c r="R1179" s="25" t="s">
        <v>4728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2146</v>
      </c>
      <c r="AI1179" s="24" t="s">
        <v>2146</v>
      </c>
      <c r="AJ1179" s="24" t="s">
        <v>4729</v>
      </c>
      <c r="AK1179" s="24" t="s">
        <v>4724</v>
      </c>
    </row>
    <row r="1180" spans="1:37" ht="17.25" customHeight="1" x14ac:dyDescent="0.3">
      <c r="A1180" s="24" t="s">
        <v>4730</v>
      </c>
      <c r="B1180" s="24" t="s">
        <v>2068</v>
      </c>
      <c r="C1180" s="24" t="s">
        <v>3004</v>
      </c>
      <c r="D1180" s="25" t="s">
        <v>3005</v>
      </c>
      <c r="E1180" s="24" t="s">
        <v>3785</v>
      </c>
      <c r="F1180" s="25" t="s">
        <v>4725</v>
      </c>
      <c r="G1180" s="24" t="s">
        <v>4726</v>
      </c>
      <c r="H1180" s="25" t="s">
        <v>4727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2125</v>
      </c>
      <c r="R1180" s="25" t="s">
        <v>4032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2146</v>
      </c>
      <c r="AI1180" s="24" t="s">
        <v>2146</v>
      </c>
      <c r="AJ1180" s="24" t="s">
        <v>4729</v>
      </c>
      <c r="AK1180" s="24" t="s">
        <v>4730</v>
      </c>
    </row>
    <row r="1181" spans="1:37" ht="17.25" customHeight="1" x14ac:dyDescent="0.3">
      <c r="A1181" s="24" t="s">
        <v>4731</v>
      </c>
      <c r="B1181" s="24" t="s">
        <v>2068</v>
      </c>
      <c r="C1181" s="24" t="s">
        <v>3004</v>
      </c>
      <c r="D1181" s="25" t="s">
        <v>3005</v>
      </c>
      <c r="E1181" s="24" t="s">
        <v>3785</v>
      </c>
      <c r="F1181" s="25" t="s">
        <v>4725</v>
      </c>
      <c r="G1181" s="24" t="s">
        <v>4726</v>
      </c>
      <c r="H1181" s="25" t="s">
        <v>4727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2576</v>
      </c>
      <c r="R1181" s="25" t="s">
        <v>4732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2146</v>
      </c>
      <c r="AI1181" s="24" t="s">
        <v>2146</v>
      </c>
      <c r="AJ1181" s="24" t="s">
        <v>4729</v>
      </c>
      <c r="AK1181" s="24" t="s">
        <v>4731</v>
      </c>
    </row>
    <row r="1182" spans="1:37" ht="17.25" customHeight="1" x14ac:dyDescent="0.3">
      <c r="A1182" s="24" t="s">
        <v>4733</v>
      </c>
      <c r="B1182" s="24" t="s">
        <v>2068</v>
      </c>
      <c r="C1182" s="24" t="s">
        <v>3004</v>
      </c>
      <c r="D1182" s="25" t="s">
        <v>3005</v>
      </c>
      <c r="E1182" s="24" t="s">
        <v>3785</v>
      </c>
      <c r="F1182" s="25" t="s">
        <v>4725</v>
      </c>
      <c r="G1182" s="24" t="s">
        <v>4734</v>
      </c>
      <c r="H1182" s="25" t="s">
        <v>4735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2146</v>
      </c>
      <c r="AI1182" s="24" t="s">
        <v>2146</v>
      </c>
      <c r="AJ1182" s="24" t="s">
        <v>4736</v>
      </c>
      <c r="AK1182" s="24" t="s">
        <v>4733</v>
      </c>
    </row>
    <row r="1183" spans="1:37" ht="17.25" customHeight="1" x14ac:dyDescent="0.3">
      <c r="A1183" s="24" t="s">
        <v>4737</v>
      </c>
      <c r="B1183" s="24" t="s">
        <v>2068</v>
      </c>
      <c r="C1183" s="24" t="s">
        <v>4738</v>
      </c>
      <c r="D1183" s="25" t="s">
        <v>4739</v>
      </c>
      <c r="E1183" s="24" t="s">
        <v>2071</v>
      </c>
      <c r="F1183" s="25" t="s">
        <v>2072</v>
      </c>
      <c r="G1183" s="24" t="s">
        <v>4740</v>
      </c>
      <c r="H1183" s="25" t="s">
        <v>4741</v>
      </c>
      <c r="I1183" s="24" t="s">
        <v>4742</v>
      </c>
      <c r="J1183" s="25" t="s">
        <v>4743</v>
      </c>
      <c r="K1183" s="26"/>
      <c r="L1183" s="27"/>
      <c r="M1183" s="26"/>
      <c r="N1183" s="27"/>
      <c r="O1183" s="26"/>
      <c r="P1183" s="27"/>
      <c r="Q1183" s="24" t="s">
        <v>2125</v>
      </c>
      <c r="R1183" s="25" t="s">
        <v>4032</v>
      </c>
      <c r="S1183" s="24" t="s">
        <v>2387</v>
      </c>
      <c r="T1183" s="25" t="s">
        <v>4744</v>
      </c>
      <c r="U1183" s="26"/>
      <c r="V1183" s="27"/>
      <c r="W1183" s="26"/>
      <c r="X1183" s="27"/>
      <c r="Y1183" s="28"/>
      <c r="Z1183" s="29" t="s">
        <v>2144</v>
      </c>
      <c r="AA1183" s="28"/>
      <c r="AB1183" s="28"/>
      <c r="AC1183" s="28"/>
      <c r="AD1183" s="28"/>
      <c r="AE1183" s="28"/>
      <c r="AF1183" s="28"/>
      <c r="AG1183" s="28"/>
      <c r="AH1183" s="24" t="s">
        <v>2146</v>
      </c>
      <c r="AI1183" s="24" t="s">
        <v>2146</v>
      </c>
      <c r="AJ1183" s="24" t="s">
        <v>4745</v>
      </c>
      <c r="AK1183" s="24" t="s">
        <v>4737</v>
      </c>
    </row>
    <row r="1184" spans="1:37" ht="17.25" customHeight="1" x14ac:dyDescent="0.3">
      <c r="A1184" s="24" t="s">
        <v>4746</v>
      </c>
      <c r="B1184" s="24" t="s">
        <v>2068</v>
      </c>
      <c r="C1184" s="24" t="s">
        <v>4738</v>
      </c>
      <c r="D1184" s="25" t="s">
        <v>4739</v>
      </c>
      <c r="E1184" s="24" t="s">
        <v>2071</v>
      </c>
      <c r="F1184" s="25" t="s">
        <v>2072</v>
      </c>
      <c r="G1184" s="24" t="s">
        <v>4740</v>
      </c>
      <c r="H1184" s="25" t="s">
        <v>4741</v>
      </c>
      <c r="I1184" s="24" t="s">
        <v>4742</v>
      </c>
      <c r="J1184" s="25" t="s">
        <v>4743</v>
      </c>
      <c r="K1184" s="26"/>
      <c r="L1184" s="27"/>
      <c r="M1184" s="26"/>
      <c r="N1184" s="27"/>
      <c r="O1184" s="26"/>
      <c r="P1184" s="27"/>
      <c r="Q1184" s="24" t="s">
        <v>2219</v>
      </c>
      <c r="R1184" s="25" t="s">
        <v>4514</v>
      </c>
      <c r="S1184" s="24" t="s">
        <v>2387</v>
      </c>
      <c r="T1184" s="25" t="s">
        <v>4744</v>
      </c>
      <c r="U1184" s="26"/>
      <c r="V1184" s="27"/>
      <c r="W1184" s="26"/>
      <c r="X1184" s="27"/>
      <c r="Y1184" s="28"/>
      <c r="Z1184" s="29" t="s">
        <v>2144</v>
      </c>
      <c r="AA1184" s="28"/>
      <c r="AB1184" s="28"/>
      <c r="AC1184" s="28"/>
      <c r="AD1184" s="28"/>
      <c r="AE1184" s="28"/>
      <c r="AF1184" s="28"/>
      <c r="AG1184" s="28"/>
      <c r="AH1184" s="24" t="s">
        <v>2146</v>
      </c>
      <c r="AI1184" s="24" t="s">
        <v>2146</v>
      </c>
      <c r="AJ1184" s="24" t="s">
        <v>4745</v>
      </c>
      <c r="AK1184" s="24" t="s">
        <v>4746</v>
      </c>
    </row>
    <row r="1185" spans="1:37" ht="17.25" customHeight="1" x14ac:dyDescent="0.3">
      <c r="A1185" s="24" t="s">
        <v>4747</v>
      </c>
      <c r="B1185" s="24" t="s">
        <v>2068</v>
      </c>
      <c r="C1185" s="24" t="s">
        <v>4738</v>
      </c>
      <c r="D1185" s="25" t="s">
        <v>4739</v>
      </c>
      <c r="E1185" s="24" t="s">
        <v>2071</v>
      </c>
      <c r="F1185" s="25" t="s">
        <v>2072</v>
      </c>
      <c r="G1185" s="24" t="s">
        <v>4740</v>
      </c>
      <c r="H1185" s="25" t="s">
        <v>4741</v>
      </c>
      <c r="I1185" s="24" t="s">
        <v>4748</v>
      </c>
      <c r="J1185" s="25" t="s">
        <v>4749</v>
      </c>
      <c r="K1185" s="26"/>
      <c r="L1185" s="27"/>
      <c r="M1185" s="26"/>
      <c r="N1185" s="27"/>
      <c r="O1185" s="26"/>
      <c r="P1185" s="27"/>
      <c r="Q1185" s="24" t="s">
        <v>2125</v>
      </c>
      <c r="R1185" s="25" t="s">
        <v>4032</v>
      </c>
      <c r="S1185" s="24" t="s">
        <v>2387</v>
      </c>
      <c r="T1185" s="25" t="s">
        <v>4744</v>
      </c>
      <c r="U1185" s="26"/>
      <c r="V1185" s="27"/>
      <c r="W1185" s="26"/>
      <c r="X1185" s="27"/>
      <c r="Y1185" s="28"/>
      <c r="Z1185" s="29" t="s">
        <v>2144</v>
      </c>
      <c r="AA1185" s="28"/>
      <c r="AB1185" s="28"/>
      <c r="AC1185" s="28"/>
      <c r="AD1185" s="28"/>
      <c r="AE1185" s="28"/>
      <c r="AF1185" s="28"/>
      <c r="AG1185" s="28"/>
      <c r="AH1185" s="24" t="s">
        <v>2146</v>
      </c>
      <c r="AI1185" s="24" t="s">
        <v>2146</v>
      </c>
      <c r="AJ1185" s="24" t="s">
        <v>4745</v>
      </c>
      <c r="AK1185" s="24" t="s">
        <v>4747</v>
      </c>
    </row>
    <row r="1186" spans="1:37" ht="17.25" customHeight="1" x14ac:dyDescent="0.3">
      <c r="A1186" s="24" t="s">
        <v>4750</v>
      </c>
      <c r="B1186" s="24" t="s">
        <v>2068</v>
      </c>
      <c r="C1186" s="24" t="s">
        <v>4738</v>
      </c>
      <c r="D1186" s="25" t="s">
        <v>4739</v>
      </c>
      <c r="E1186" s="24" t="s">
        <v>2071</v>
      </c>
      <c r="F1186" s="25" t="s">
        <v>2072</v>
      </c>
      <c r="G1186" s="24" t="s">
        <v>4740</v>
      </c>
      <c r="H1186" s="25" t="s">
        <v>4741</v>
      </c>
      <c r="I1186" s="24" t="s">
        <v>4748</v>
      </c>
      <c r="J1186" s="25" t="s">
        <v>4749</v>
      </c>
      <c r="K1186" s="26"/>
      <c r="L1186" s="27"/>
      <c r="M1186" s="26"/>
      <c r="N1186" s="27"/>
      <c r="O1186" s="26"/>
      <c r="P1186" s="27"/>
      <c r="Q1186" s="24" t="s">
        <v>2219</v>
      </c>
      <c r="R1186" s="25" t="s">
        <v>4514</v>
      </c>
      <c r="S1186" s="24" t="s">
        <v>2387</v>
      </c>
      <c r="T1186" s="25" t="s">
        <v>4744</v>
      </c>
      <c r="U1186" s="26"/>
      <c r="V1186" s="27"/>
      <c r="W1186" s="26"/>
      <c r="X1186" s="27"/>
      <c r="Y1186" s="28"/>
      <c r="Z1186" s="29" t="s">
        <v>2144</v>
      </c>
      <c r="AA1186" s="28"/>
      <c r="AB1186" s="28"/>
      <c r="AC1186" s="28"/>
      <c r="AD1186" s="28"/>
      <c r="AE1186" s="28"/>
      <c r="AF1186" s="28"/>
      <c r="AG1186" s="28"/>
      <c r="AH1186" s="24" t="s">
        <v>2146</v>
      </c>
      <c r="AI1186" s="24" t="s">
        <v>2146</v>
      </c>
      <c r="AJ1186" s="24" t="s">
        <v>4745</v>
      </c>
      <c r="AK1186" s="24" t="s">
        <v>4750</v>
      </c>
    </row>
    <row r="1187" spans="1:37" ht="17.25" customHeight="1" x14ac:dyDescent="0.3">
      <c r="A1187" s="24" t="s">
        <v>4751</v>
      </c>
      <c r="B1187" s="24" t="s">
        <v>2068</v>
      </c>
      <c r="C1187" s="24" t="s">
        <v>4738</v>
      </c>
      <c r="D1187" s="25" t="s">
        <v>4739</v>
      </c>
      <c r="E1187" s="24" t="s">
        <v>2071</v>
      </c>
      <c r="F1187" s="25" t="s">
        <v>2072</v>
      </c>
      <c r="G1187" s="24" t="s">
        <v>4740</v>
      </c>
      <c r="H1187" s="25" t="s">
        <v>4741</v>
      </c>
      <c r="I1187" s="24" t="s">
        <v>4752</v>
      </c>
      <c r="J1187" s="25" t="s">
        <v>4753</v>
      </c>
      <c r="K1187" s="26"/>
      <c r="L1187" s="27"/>
      <c r="M1187" s="26"/>
      <c r="N1187" s="27"/>
      <c r="O1187" s="26"/>
      <c r="P1187" s="27"/>
      <c r="Q1187" s="24" t="s">
        <v>2125</v>
      </c>
      <c r="R1187" s="25" t="s">
        <v>4032</v>
      </c>
      <c r="S1187" s="24" t="s">
        <v>2387</v>
      </c>
      <c r="T1187" s="25" t="s">
        <v>4744</v>
      </c>
      <c r="U1187" s="26"/>
      <c r="V1187" s="27"/>
      <c r="W1187" s="26"/>
      <c r="X1187" s="27"/>
      <c r="Y1187" s="28"/>
      <c r="Z1187" s="29" t="s">
        <v>2144</v>
      </c>
      <c r="AA1187" s="28"/>
      <c r="AB1187" s="28"/>
      <c r="AC1187" s="28"/>
      <c r="AD1187" s="28"/>
      <c r="AE1187" s="28"/>
      <c r="AF1187" s="28"/>
      <c r="AG1187" s="28"/>
      <c r="AH1187" s="24" t="s">
        <v>2146</v>
      </c>
      <c r="AI1187" s="24" t="s">
        <v>2146</v>
      </c>
      <c r="AJ1187" s="24" t="s">
        <v>4745</v>
      </c>
      <c r="AK1187" s="24" t="s">
        <v>4751</v>
      </c>
    </row>
    <row r="1188" spans="1:37" ht="17.25" customHeight="1" x14ac:dyDescent="0.3">
      <c r="A1188" s="30" t="s">
        <v>4754</v>
      </c>
      <c r="B1188" s="24" t="s">
        <v>2068</v>
      </c>
      <c r="C1188" s="24" t="s">
        <v>4738</v>
      </c>
      <c r="D1188" s="25" t="s">
        <v>4739</v>
      </c>
      <c r="E1188" s="24" t="s">
        <v>2071</v>
      </c>
      <c r="F1188" s="25" t="s">
        <v>2072</v>
      </c>
      <c r="G1188" s="24" t="s">
        <v>4740</v>
      </c>
      <c r="H1188" s="25" t="s">
        <v>4741</v>
      </c>
      <c r="I1188" s="24" t="s">
        <v>4752</v>
      </c>
      <c r="J1188" s="25" t="s">
        <v>4755</v>
      </c>
      <c r="K1188" s="26"/>
      <c r="L1188" s="27"/>
      <c r="M1188" s="26"/>
      <c r="N1188" s="27"/>
      <c r="O1188" s="26"/>
      <c r="P1188" s="27"/>
      <c r="Q1188" s="24" t="s">
        <v>2219</v>
      </c>
      <c r="R1188" s="25" t="s">
        <v>4514</v>
      </c>
      <c r="S1188" s="24" t="s">
        <v>2387</v>
      </c>
      <c r="T1188" s="25" t="s">
        <v>4744</v>
      </c>
      <c r="U1188" s="26"/>
      <c r="V1188" s="27"/>
      <c r="W1188" s="26"/>
      <c r="X1188" s="27"/>
      <c r="Y1188" s="28"/>
      <c r="Z1188" s="29" t="s">
        <v>2144</v>
      </c>
      <c r="AA1188" s="28"/>
      <c r="AB1188" s="28"/>
      <c r="AC1188" s="28"/>
      <c r="AD1188" s="28"/>
      <c r="AE1188" s="28"/>
      <c r="AF1188" s="28"/>
      <c r="AG1188" s="28"/>
      <c r="AH1188" s="24" t="s">
        <v>2146</v>
      </c>
      <c r="AI1188" s="24" t="s">
        <v>2146</v>
      </c>
      <c r="AJ1188" s="24" t="s">
        <v>4745</v>
      </c>
      <c r="AK1188" s="24" t="s">
        <v>4754</v>
      </c>
    </row>
    <row r="1189" spans="1:37" s="91" customFormat="1" ht="17.25" customHeight="1" x14ac:dyDescent="0.3">
      <c r="A1189" s="87" t="s">
        <v>1379</v>
      </c>
      <c r="B1189" s="87" t="s">
        <v>2068</v>
      </c>
      <c r="C1189" s="87" t="s">
        <v>4738</v>
      </c>
      <c r="D1189" s="88" t="s">
        <v>4739</v>
      </c>
      <c r="E1189" s="87" t="s">
        <v>2071</v>
      </c>
      <c r="F1189" s="88" t="s">
        <v>2072</v>
      </c>
      <c r="G1189" s="87" t="s">
        <v>4756</v>
      </c>
      <c r="H1189" s="88" t="s">
        <v>4757</v>
      </c>
      <c r="I1189" s="87" t="s">
        <v>4758</v>
      </c>
      <c r="J1189" s="88" t="s">
        <v>4759</v>
      </c>
      <c r="K1189" s="89"/>
      <c r="L1189" s="90"/>
      <c r="M1189" s="89"/>
      <c r="N1189" s="90"/>
      <c r="O1189" s="87" t="s">
        <v>2090</v>
      </c>
      <c r="P1189" s="88" t="s">
        <v>1068</v>
      </c>
      <c r="Q1189" s="87" t="s">
        <v>2125</v>
      </c>
      <c r="R1189" s="88" t="s">
        <v>4032</v>
      </c>
      <c r="S1189" s="87" t="s">
        <v>2387</v>
      </c>
      <c r="T1189" s="88" t="s">
        <v>4744</v>
      </c>
      <c r="U1189" s="89"/>
      <c r="V1189" s="90"/>
      <c r="W1189" s="87" t="s">
        <v>2584</v>
      </c>
      <c r="X1189" s="88" t="s">
        <v>4760</v>
      </c>
      <c r="Y1189" s="90"/>
      <c r="Z1189" s="88" t="s">
        <v>2144</v>
      </c>
      <c r="AA1189" s="90"/>
      <c r="AB1189" s="90"/>
      <c r="AC1189" s="90"/>
      <c r="AD1189" s="90"/>
      <c r="AE1189" s="90"/>
      <c r="AF1189" s="90"/>
      <c r="AG1189" s="90"/>
      <c r="AH1189" s="87" t="s">
        <v>2146</v>
      </c>
      <c r="AI1189" s="87" t="s">
        <v>2146</v>
      </c>
      <c r="AJ1189" s="87" t="s">
        <v>4761</v>
      </c>
      <c r="AK1189" s="87" t="s">
        <v>1379</v>
      </c>
    </row>
    <row r="1190" spans="1:37" s="91" customFormat="1" ht="17.25" customHeight="1" x14ac:dyDescent="0.3">
      <c r="A1190" s="87" t="s">
        <v>4762</v>
      </c>
      <c r="B1190" s="87" t="s">
        <v>2068</v>
      </c>
      <c r="C1190" s="87" t="s">
        <v>4738</v>
      </c>
      <c r="D1190" s="88" t="s">
        <v>4739</v>
      </c>
      <c r="E1190" s="87" t="s">
        <v>2071</v>
      </c>
      <c r="F1190" s="88" t="s">
        <v>2072</v>
      </c>
      <c r="G1190" s="87" t="s">
        <v>4756</v>
      </c>
      <c r="H1190" s="88" t="s">
        <v>4757</v>
      </c>
      <c r="I1190" s="87" t="s">
        <v>4758</v>
      </c>
      <c r="J1190" s="88" t="s">
        <v>4759</v>
      </c>
      <c r="K1190" s="89"/>
      <c r="L1190" s="90"/>
      <c r="M1190" s="89"/>
      <c r="N1190" s="90"/>
      <c r="O1190" s="87" t="s">
        <v>2090</v>
      </c>
      <c r="P1190" s="88" t="s">
        <v>3067</v>
      </c>
      <c r="Q1190" s="87" t="s">
        <v>2125</v>
      </c>
      <c r="R1190" s="88" t="s">
        <v>4032</v>
      </c>
      <c r="S1190" s="87" t="s">
        <v>2387</v>
      </c>
      <c r="T1190" s="88" t="s">
        <v>4744</v>
      </c>
      <c r="U1190" s="89"/>
      <c r="V1190" s="90"/>
      <c r="W1190" s="87" t="s">
        <v>2597</v>
      </c>
      <c r="X1190" s="88" t="s">
        <v>4763</v>
      </c>
      <c r="Y1190" s="90"/>
      <c r="Z1190" s="88" t="s">
        <v>2144</v>
      </c>
      <c r="AA1190" s="90"/>
      <c r="AB1190" s="90"/>
      <c r="AC1190" s="90"/>
      <c r="AD1190" s="90"/>
      <c r="AE1190" s="90"/>
      <c r="AF1190" s="90"/>
      <c r="AG1190" s="90"/>
      <c r="AH1190" s="87" t="s">
        <v>2146</v>
      </c>
      <c r="AI1190" s="87" t="s">
        <v>2146</v>
      </c>
      <c r="AJ1190" s="87" t="s">
        <v>4761</v>
      </c>
      <c r="AK1190" s="87" t="s">
        <v>4762</v>
      </c>
    </row>
    <row r="1191" spans="1:37" s="91" customFormat="1" ht="17.25" customHeight="1" x14ac:dyDescent="0.3">
      <c r="A1191" s="87" t="s">
        <v>4764</v>
      </c>
      <c r="B1191" s="87" t="s">
        <v>2068</v>
      </c>
      <c r="C1191" s="87" t="s">
        <v>4738</v>
      </c>
      <c r="D1191" s="88" t="s">
        <v>4739</v>
      </c>
      <c r="E1191" s="87" t="s">
        <v>2071</v>
      </c>
      <c r="F1191" s="88" t="s">
        <v>2072</v>
      </c>
      <c r="G1191" s="87" t="s">
        <v>4756</v>
      </c>
      <c r="H1191" s="88" t="s">
        <v>4757</v>
      </c>
      <c r="I1191" s="87" t="s">
        <v>4758</v>
      </c>
      <c r="J1191" s="88" t="s">
        <v>4759</v>
      </c>
      <c r="K1191" s="89"/>
      <c r="L1191" s="90"/>
      <c r="M1191" s="89"/>
      <c r="N1191" s="90"/>
      <c r="O1191" s="87" t="s">
        <v>2090</v>
      </c>
      <c r="P1191" s="88" t="s">
        <v>3067</v>
      </c>
      <c r="Q1191" s="87" t="s">
        <v>2125</v>
      </c>
      <c r="R1191" s="88" t="s">
        <v>4032</v>
      </c>
      <c r="S1191" s="87" t="s">
        <v>2387</v>
      </c>
      <c r="T1191" s="88" t="s">
        <v>4744</v>
      </c>
      <c r="U1191" s="89"/>
      <c r="V1191" s="90"/>
      <c r="W1191" s="87" t="s">
        <v>2605</v>
      </c>
      <c r="X1191" s="88" t="s">
        <v>4765</v>
      </c>
      <c r="Y1191" s="90"/>
      <c r="Z1191" s="88" t="s">
        <v>2144</v>
      </c>
      <c r="AA1191" s="90"/>
      <c r="AB1191" s="90"/>
      <c r="AC1191" s="90"/>
      <c r="AD1191" s="90"/>
      <c r="AE1191" s="90"/>
      <c r="AF1191" s="90"/>
      <c r="AG1191" s="90"/>
      <c r="AH1191" s="87" t="s">
        <v>2146</v>
      </c>
      <c r="AI1191" s="87" t="s">
        <v>2146</v>
      </c>
      <c r="AJ1191" s="87" t="s">
        <v>4761</v>
      </c>
      <c r="AK1191" s="87" t="s">
        <v>4764</v>
      </c>
    </row>
    <row r="1192" spans="1:37" s="91" customFormat="1" ht="17.25" customHeight="1" x14ac:dyDescent="0.3">
      <c r="A1192" s="87" t="s">
        <v>4766</v>
      </c>
      <c r="B1192" s="87" t="s">
        <v>2068</v>
      </c>
      <c r="C1192" s="87" t="s">
        <v>4738</v>
      </c>
      <c r="D1192" s="88" t="s">
        <v>4739</v>
      </c>
      <c r="E1192" s="87" t="s">
        <v>2071</v>
      </c>
      <c r="F1192" s="88" t="s">
        <v>2072</v>
      </c>
      <c r="G1192" s="87" t="s">
        <v>4756</v>
      </c>
      <c r="H1192" s="88" t="s">
        <v>4757</v>
      </c>
      <c r="I1192" s="87" t="s">
        <v>4758</v>
      </c>
      <c r="J1192" s="88" t="s">
        <v>4759</v>
      </c>
      <c r="K1192" s="89"/>
      <c r="L1192" s="90"/>
      <c r="M1192" s="89"/>
      <c r="N1192" s="90"/>
      <c r="O1192" s="87" t="s">
        <v>2090</v>
      </c>
      <c r="P1192" s="88" t="s">
        <v>3067</v>
      </c>
      <c r="Q1192" s="87" t="s">
        <v>2125</v>
      </c>
      <c r="R1192" s="88" t="s">
        <v>4032</v>
      </c>
      <c r="S1192" s="87" t="s">
        <v>2387</v>
      </c>
      <c r="T1192" s="88" t="s">
        <v>4744</v>
      </c>
      <c r="U1192" s="89"/>
      <c r="V1192" s="90"/>
      <c r="W1192" s="87" t="s">
        <v>2608</v>
      </c>
      <c r="X1192" s="88" t="s">
        <v>4767</v>
      </c>
      <c r="Y1192" s="90"/>
      <c r="Z1192" s="88" t="s">
        <v>2144</v>
      </c>
      <c r="AA1192" s="90"/>
      <c r="AB1192" s="90"/>
      <c r="AC1192" s="90"/>
      <c r="AD1192" s="90"/>
      <c r="AE1192" s="90"/>
      <c r="AF1192" s="90"/>
      <c r="AG1192" s="90"/>
      <c r="AH1192" s="87" t="s">
        <v>2146</v>
      </c>
      <c r="AI1192" s="87" t="s">
        <v>2146</v>
      </c>
      <c r="AJ1192" s="87" t="s">
        <v>4761</v>
      </c>
      <c r="AK1192" s="87" t="s">
        <v>4766</v>
      </c>
    </row>
    <row r="1193" spans="1:37" s="91" customFormat="1" ht="17.25" customHeight="1" x14ac:dyDescent="0.3">
      <c r="A1193" s="87" t="s">
        <v>4768</v>
      </c>
      <c r="B1193" s="87" t="s">
        <v>2068</v>
      </c>
      <c r="C1193" s="87" t="s">
        <v>4738</v>
      </c>
      <c r="D1193" s="88" t="s">
        <v>4739</v>
      </c>
      <c r="E1193" s="87" t="s">
        <v>2071</v>
      </c>
      <c r="F1193" s="88" t="s">
        <v>2072</v>
      </c>
      <c r="G1193" s="87" t="s">
        <v>4756</v>
      </c>
      <c r="H1193" s="88" t="s">
        <v>4757</v>
      </c>
      <c r="I1193" s="87" t="s">
        <v>4758</v>
      </c>
      <c r="J1193" s="88" t="s">
        <v>4769</v>
      </c>
      <c r="K1193" s="89"/>
      <c r="L1193" s="90"/>
      <c r="M1193" s="89"/>
      <c r="N1193" s="90"/>
      <c r="O1193" s="87" t="s">
        <v>2090</v>
      </c>
      <c r="P1193" s="88" t="s">
        <v>3067</v>
      </c>
      <c r="Q1193" s="87" t="s">
        <v>2219</v>
      </c>
      <c r="R1193" s="88" t="s">
        <v>4514</v>
      </c>
      <c r="S1193" s="87" t="s">
        <v>2387</v>
      </c>
      <c r="T1193" s="88" t="s">
        <v>4744</v>
      </c>
      <c r="U1193" s="89"/>
      <c r="V1193" s="90"/>
      <c r="W1193" s="87" t="s">
        <v>2584</v>
      </c>
      <c r="X1193" s="88" t="s">
        <v>4760</v>
      </c>
      <c r="Y1193" s="90"/>
      <c r="Z1193" s="88" t="s">
        <v>2144</v>
      </c>
      <c r="AA1193" s="90"/>
      <c r="AB1193" s="90"/>
      <c r="AC1193" s="90"/>
      <c r="AD1193" s="90"/>
      <c r="AE1193" s="90"/>
      <c r="AF1193" s="90"/>
      <c r="AG1193" s="90"/>
      <c r="AH1193" s="87" t="s">
        <v>2146</v>
      </c>
      <c r="AI1193" s="87" t="s">
        <v>2146</v>
      </c>
      <c r="AJ1193" s="87" t="s">
        <v>4761</v>
      </c>
      <c r="AK1193" s="87" t="s">
        <v>4768</v>
      </c>
    </row>
    <row r="1194" spans="1:37" s="91" customFormat="1" ht="17.25" customHeight="1" x14ac:dyDescent="0.3">
      <c r="A1194" s="87" t="s">
        <v>4770</v>
      </c>
      <c r="B1194" s="87" t="s">
        <v>2068</v>
      </c>
      <c r="C1194" s="87" t="s">
        <v>4738</v>
      </c>
      <c r="D1194" s="88" t="s">
        <v>4739</v>
      </c>
      <c r="E1194" s="87" t="s">
        <v>2071</v>
      </c>
      <c r="F1194" s="88" t="s">
        <v>2072</v>
      </c>
      <c r="G1194" s="87" t="s">
        <v>4756</v>
      </c>
      <c r="H1194" s="88" t="s">
        <v>4757</v>
      </c>
      <c r="I1194" s="87" t="s">
        <v>4758</v>
      </c>
      <c r="J1194" s="88" t="s">
        <v>4759</v>
      </c>
      <c r="K1194" s="89"/>
      <c r="L1194" s="90"/>
      <c r="M1194" s="89"/>
      <c r="N1194" s="90"/>
      <c r="O1194" s="87" t="s">
        <v>2090</v>
      </c>
      <c r="P1194" s="88" t="s">
        <v>3067</v>
      </c>
      <c r="Q1194" s="87" t="s">
        <v>2219</v>
      </c>
      <c r="R1194" s="88" t="s">
        <v>4514</v>
      </c>
      <c r="S1194" s="87" t="s">
        <v>2387</v>
      </c>
      <c r="T1194" s="88" t="s">
        <v>4744</v>
      </c>
      <c r="U1194" s="89"/>
      <c r="V1194" s="90"/>
      <c r="W1194" s="87" t="s">
        <v>2597</v>
      </c>
      <c r="X1194" s="88" t="s">
        <v>4763</v>
      </c>
      <c r="Y1194" s="90"/>
      <c r="Z1194" s="88" t="s">
        <v>2144</v>
      </c>
      <c r="AA1194" s="90"/>
      <c r="AB1194" s="90"/>
      <c r="AC1194" s="90"/>
      <c r="AD1194" s="90"/>
      <c r="AE1194" s="90"/>
      <c r="AF1194" s="90"/>
      <c r="AG1194" s="90"/>
      <c r="AH1194" s="87" t="s">
        <v>2146</v>
      </c>
      <c r="AI1194" s="87" t="s">
        <v>2146</v>
      </c>
      <c r="AJ1194" s="87" t="s">
        <v>4761</v>
      </c>
      <c r="AK1194" s="87" t="s">
        <v>4770</v>
      </c>
    </row>
    <row r="1195" spans="1:37" s="91" customFormat="1" ht="17.25" customHeight="1" x14ac:dyDescent="0.3">
      <c r="A1195" s="87" t="s">
        <v>4771</v>
      </c>
      <c r="B1195" s="87" t="s">
        <v>2068</v>
      </c>
      <c r="C1195" s="87" t="s">
        <v>4738</v>
      </c>
      <c r="D1195" s="88" t="s">
        <v>4739</v>
      </c>
      <c r="E1195" s="87" t="s">
        <v>2071</v>
      </c>
      <c r="F1195" s="88" t="s">
        <v>2072</v>
      </c>
      <c r="G1195" s="87" t="s">
        <v>4756</v>
      </c>
      <c r="H1195" s="88" t="s">
        <v>4757</v>
      </c>
      <c r="I1195" s="87" t="s">
        <v>4758</v>
      </c>
      <c r="J1195" s="88" t="s">
        <v>4759</v>
      </c>
      <c r="K1195" s="89"/>
      <c r="L1195" s="90"/>
      <c r="M1195" s="89"/>
      <c r="N1195" s="90"/>
      <c r="O1195" s="87" t="s">
        <v>2090</v>
      </c>
      <c r="P1195" s="88" t="s">
        <v>3067</v>
      </c>
      <c r="Q1195" s="87" t="s">
        <v>2219</v>
      </c>
      <c r="R1195" s="88" t="s">
        <v>4514</v>
      </c>
      <c r="S1195" s="87" t="s">
        <v>2387</v>
      </c>
      <c r="T1195" s="88" t="s">
        <v>4744</v>
      </c>
      <c r="U1195" s="89"/>
      <c r="V1195" s="90"/>
      <c r="W1195" s="87" t="s">
        <v>2605</v>
      </c>
      <c r="X1195" s="88" t="s">
        <v>4765</v>
      </c>
      <c r="Y1195" s="90"/>
      <c r="Z1195" s="88" t="s">
        <v>2144</v>
      </c>
      <c r="AA1195" s="90"/>
      <c r="AB1195" s="90"/>
      <c r="AC1195" s="90"/>
      <c r="AD1195" s="90"/>
      <c r="AE1195" s="90"/>
      <c r="AF1195" s="90"/>
      <c r="AG1195" s="90"/>
      <c r="AH1195" s="87" t="s">
        <v>2146</v>
      </c>
      <c r="AI1195" s="87" t="s">
        <v>2146</v>
      </c>
      <c r="AJ1195" s="87" t="s">
        <v>4761</v>
      </c>
      <c r="AK1195" s="87" t="s">
        <v>4771</v>
      </c>
    </row>
    <row r="1196" spans="1:37" s="91" customFormat="1" ht="17.25" customHeight="1" x14ac:dyDescent="0.3">
      <c r="A1196" s="87" t="s">
        <v>4772</v>
      </c>
      <c r="B1196" s="87" t="s">
        <v>2068</v>
      </c>
      <c r="C1196" s="87" t="s">
        <v>4738</v>
      </c>
      <c r="D1196" s="88" t="s">
        <v>4739</v>
      </c>
      <c r="E1196" s="87" t="s">
        <v>2071</v>
      </c>
      <c r="F1196" s="88" t="s">
        <v>2072</v>
      </c>
      <c r="G1196" s="87" t="s">
        <v>4756</v>
      </c>
      <c r="H1196" s="88" t="s">
        <v>4757</v>
      </c>
      <c r="I1196" s="87" t="s">
        <v>4758</v>
      </c>
      <c r="J1196" s="88" t="s">
        <v>4759</v>
      </c>
      <c r="K1196" s="89"/>
      <c r="L1196" s="90"/>
      <c r="M1196" s="89"/>
      <c r="N1196" s="90"/>
      <c r="O1196" s="87" t="s">
        <v>2090</v>
      </c>
      <c r="P1196" s="88" t="s">
        <v>3067</v>
      </c>
      <c r="Q1196" s="87" t="s">
        <v>2219</v>
      </c>
      <c r="R1196" s="88" t="s">
        <v>4514</v>
      </c>
      <c r="S1196" s="87" t="s">
        <v>2387</v>
      </c>
      <c r="T1196" s="88" t="s">
        <v>4744</v>
      </c>
      <c r="U1196" s="89"/>
      <c r="V1196" s="90"/>
      <c r="W1196" s="87" t="s">
        <v>2608</v>
      </c>
      <c r="X1196" s="88" t="s">
        <v>4767</v>
      </c>
      <c r="Y1196" s="90"/>
      <c r="Z1196" s="88" t="s">
        <v>2144</v>
      </c>
      <c r="AA1196" s="90"/>
      <c r="AB1196" s="90"/>
      <c r="AC1196" s="90"/>
      <c r="AD1196" s="90"/>
      <c r="AE1196" s="90"/>
      <c r="AF1196" s="90"/>
      <c r="AG1196" s="90"/>
      <c r="AH1196" s="87" t="s">
        <v>2146</v>
      </c>
      <c r="AI1196" s="87" t="s">
        <v>2146</v>
      </c>
      <c r="AJ1196" s="87" t="s">
        <v>4761</v>
      </c>
      <c r="AK1196" s="87" t="s">
        <v>4772</v>
      </c>
    </row>
    <row r="1197" spans="1:37" ht="17.25" customHeight="1" x14ac:dyDescent="0.3">
      <c r="A1197" s="24" t="s">
        <v>4773</v>
      </c>
      <c r="B1197" s="24" t="s">
        <v>2068</v>
      </c>
      <c r="C1197" s="24" t="s">
        <v>4738</v>
      </c>
      <c r="D1197" s="25" t="s">
        <v>4739</v>
      </c>
      <c r="E1197" s="24" t="s">
        <v>2071</v>
      </c>
      <c r="F1197" s="25" t="s">
        <v>2072</v>
      </c>
      <c r="G1197" s="24" t="s">
        <v>4756</v>
      </c>
      <c r="H1197" s="25" t="s">
        <v>4757</v>
      </c>
      <c r="I1197" s="24" t="s">
        <v>4774</v>
      </c>
      <c r="J1197" s="25" t="s">
        <v>4775</v>
      </c>
      <c r="K1197" s="26"/>
      <c r="L1197" s="27"/>
      <c r="M1197" s="26"/>
      <c r="N1197" s="27"/>
      <c r="O1197" s="24" t="s">
        <v>2090</v>
      </c>
      <c r="P1197" s="25" t="s">
        <v>3067</v>
      </c>
      <c r="Q1197" s="24" t="s">
        <v>2125</v>
      </c>
      <c r="R1197" s="25" t="s">
        <v>4032</v>
      </c>
      <c r="S1197" s="24" t="s">
        <v>2387</v>
      </c>
      <c r="T1197" s="25" t="s">
        <v>4744</v>
      </c>
      <c r="U1197" s="26"/>
      <c r="V1197" s="27"/>
      <c r="W1197" s="24" t="s">
        <v>2584</v>
      </c>
      <c r="X1197" s="25" t="s">
        <v>4760</v>
      </c>
      <c r="Y1197" s="28"/>
      <c r="Z1197" s="29" t="s">
        <v>2144</v>
      </c>
      <c r="AA1197" s="28"/>
      <c r="AB1197" s="28"/>
      <c r="AC1197" s="28"/>
      <c r="AD1197" s="28"/>
      <c r="AE1197" s="28"/>
      <c r="AF1197" s="28"/>
      <c r="AG1197" s="28"/>
      <c r="AH1197" s="24" t="s">
        <v>2146</v>
      </c>
      <c r="AI1197" s="24" t="s">
        <v>2146</v>
      </c>
      <c r="AJ1197" s="24" t="s">
        <v>4761</v>
      </c>
      <c r="AK1197" s="24" t="s">
        <v>4773</v>
      </c>
    </row>
    <row r="1198" spans="1:37" ht="17.25" customHeight="1" x14ac:dyDescent="0.3">
      <c r="A1198" s="24" t="s">
        <v>4776</v>
      </c>
      <c r="B1198" s="24" t="s">
        <v>2068</v>
      </c>
      <c r="C1198" s="24" t="s">
        <v>4738</v>
      </c>
      <c r="D1198" s="25" t="s">
        <v>4739</v>
      </c>
      <c r="E1198" s="24" t="s">
        <v>2071</v>
      </c>
      <c r="F1198" s="25" t="s">
        <v>2072</v>
      </c>
      <c r="G1198" s="24" t="s">
        <v>4756</v>
      </c>
      <c r="H1198" s="25" t="s">
        <v>4757</v>
      </c>
      <c r="I1198" s="24" t="s">
        <v>4774</v>
      </c>
      <c r="J1198" s="25" t="s">
        <v>4775</v>
      </c>
      <c r="K1198" s="26"/>
      <c r="L1198" s="27"/>
      <c r="M1198" s="26"/>
      <c r="N1198" s="27"/>
      <c r="O1198" s="24" t="s">
        <v>2090</v>
      </c>
      <c r="P1198" s="25" t="s">
        <v>3067</v>
      </c>
      <c r="Q1198" s="24" t="s">
        <v>2125</v>
      </c>
      <c r="R1198" s="25" t="s">
        <v>4032</v>
      </c>
      <c r="S1198" s="24" t="s">
        <v>2387</v>
      </c>
      <c r="T1198" s="25" t="s">
        <v>4744</v>
      </c>
      <c r="U1198" s="26"/>
      <c r="V1198" s="27"/>
      <c r="W1198" s="24" t="s">
        <v>2597</v>
      </c>
      <c r="X1198" s="25" t="s">
        <v>4763</v>
      </c>
      <c r="Y1198" s="28"/>
      <c r="Z1198" s="29" t="s">
        <v>2144</v>
      </c>
      <c r="AA1198" s="28"/>
      <c r="AB1198" s="28"/>
      <c r="AC1198" s="28"/>
      <c r="AD1198" s="28"/>
      <c r="AE1198" s="28"/>
      <c r="AF1198" s="28"/>
      <c r="AG1198" s="28"/>
      <c r="AH1198" s="24" t="s">
        <v>2146</v>
      </c>
      <c r="AI1198" s="24" t="s">
        <v>2146</v>
      </c>
      <c r="AJ1198" s="24" t="s">
        <v>4761</v>
      </c>
      <c r="AK1198" s="24" t="s">
        <v>4776</v>
      </c>
    </row>
    <row r="1199" spans="1:37" ht="17.25" customHeight="1" x14ac:dyDescent="0.3">
      <c r="A1199" s="24" t="s">
        <v>4777</v>
      </c>
      <c r="B1199" s="24" t="s">
        <v>2068</v>
      </c>
      <c r="C1199" s="24" t="s">
        <v>4738</v>
      </c>
      <c r="D1199" s="25" t="s">
        <v>4739</v>
      </c>
      <c r="E1199" s="24" t="s">
        <v>2071</v>
      </c>
      <c r="F1199" s="25" t="s">
        <v>2072</v>
      </c>
      <c r="G1199" s="24" t="s">
        <v>4756</v>
      </c>
      <c r="H1199" s="25" t="s">
        <v>4757</v>
      </c>
      <c r="I1199" s="24" t="s">
        <v>4774</v>
      </c>
      <c r="J1199" s="25" t="s">
        <v>4775</v>
      </c>
      <c r="K1199" s="26"/>
      <c r="L1199" s="27"/>
      <c r="M1199" s="26"/>
      <c r="N1199" s="27"/>
      <c r="O1199" s="24" t="s">
        <v>2090</v>
      </c>
      <c r="P1199" s="25" t="s">
        <v>3067</v>
      </c>
      <c r="Q1199" s="24" t="s">
        <v>2125</v>
      </c>
      <c r="R1199" s="25" t="s">
        <v>4032</v>
      </c>
      <c r="S1199" s="24" t="s">
        <v>2387</v>
      </c>
      <c r="T1199" s="25" t="s">
        <v>4744</v>
      </c>
      <c r="U1199" s="26"/>
      <c r="V1199" s="27"/>
      <c r="W1199" s="24" t="s">
        <v>2605</v>
      </c>
      <c r="X1199" s="25" t="s">
        <v>4765</v>
      </c>
      <c r="Y1199" s="28"/>
      <c r="Z1199" s="29" t="s">
        <v>2144</v>
      </c>
      <c r="AA1199" s="28"/>
      <c r="AB1199" s="28"/>
      <c r="AC1199" s="28"/>
      <c r="AD1199" s="28"/>
      <c r="AE1199" s="28"/>
      <c r="AF1199" s="28"/>
      <c r="AG1199" s="28"/>
      <c r="AH1199" s="24" t="s">
        <v>2146</v>
      </c>
      <c r="AI1199" s="24" t="s">
        <v>2146</v>
      </c>
      <c r="AJ1199" s="24" t="s">
        <v>4761</v>
      </c>
      <c r="AK1199" s="24" t="s">
        <v>4777</v>
      </c>
    </row>
    <row r="1200" spans="1:37" ht="17.25" customHeight="1" x14ac:dyDescent="0.3">
      <c r="A1200" s="24" t="s">
        <v>4778</v>
      </c>
      <c r="B1200" s="24" t="s">
        <v>2068</v>
      </c>
      <c r="C1200" s="24" t="s">
        <v>4738</v>
      </c>
      <c r="D1200" s="25" t="s">
        <v>4739</v>
      </c>
      <c r="E1200" s="24" t="s">
        <v>2071</v>
      </c>
      <c r="F1200" s="25" t="s">
        <v>2072</v>
      </c>
      <c r="G1200" s="24" t="s">
        <v>4756</v>
      </c>
      <c r="H1200" s="25" t="s">
        <v>4757</v>
      </c>
      <c r="I1200" s="24" t="s">
        <v>4774</v>
      </c>
      <c r="J1200" s="25" t="s">
        <v>4775</v>
      </c>
      <c r="K1200" s="26"/>
      <c r="L1200" s="27"/>
      <c r="M1200" s="26"/>
      <c r="N1200" s="27"/>
      <c r="O1200" s="24" t="s">
        <v>2090</v>
      </c>
      <c r="P1200" s="25" t="s">
        <v>3067</v>
      </c>
      <c r="Q1200" s="24" t="s">
        <v>2125</v>
      </c>
      <c r="R1200" s="25" t="s">
        <v>4032</v>
      </c>
      <c r="S1200" s="24" t="s">
        <v>2387</v>
      </c>
      <c r="T1200" s="25" t="s">
        <v>4744</v>
      </c>
      <c r="U1200" s="26"/>
      <c r="V1200" s="27"/>
      <c r="W1200" s="24" t="s">
        <v>2608</v>
      </c>
      <c r="X1200" s="25" t="s">
        <v>4767</v>
      </c>
      <c r="Y1200" s="28"/>
      <c r="Z1200" s="29" t="s">
        <v>2144</v>
      </c>
      <c r="AA1200" s="28"/>
      <c r="AB1200" s="28"/>
      <c r="AC1200" s="28"/>
      <c r="AD1200" s="28"/>
      <c r="AE1200" s="28"/>
      <c r="AF1200" s="28"/>
      <c r="AG1200" s="28"/>
      <c r="AH1200" s="24" t="s">
        <v>2146</v>
      </c>
      <c r="AI1200" s="24" t="s">
        <v>2146</v>
      </c>
      <c r="AJ1200" s="24" t="s">
        <v>4761</v>
      </c>
      <c r="AK1200" s="24" t="s">
        <v>4778</v>
      </c>
    </row>
    <row r="1201" spans="1:37" ht="17.25" customHeight="1" x14ac:dyDescent="0.3">
      <c r="A1201" s="24" t="s">
        <v>4779</v>
      </c>
      <c r="B1201" s="24" t="s">
        <v>2068</v>
      </c>
      <c r="C1201" s="24" t="s">
        <v>4738</v>
      </c>
      <c r="D1201" s="25" t="s">
        <v>4739</v>
      </c>
      <c r="E1201" s="24" t="s">
        <v>2071</v>
      </c>
      <c r="F1201" s="25" t="s">
        <v>2072</v>
      </c>
      <c r="G1201" s="24" t="s">
        <v>4756</v>
      </c>
      <c r="H1201" s="25" t="s">
        <v>4757</v>
      </c>
      <c r="I1201" s="24" t="s">
        <v>4774</v>
      </c>
      <c r="J1201" s="25" t="s">
        <v>4775</v>
      </c>
      <c r="K1201" s="26"/>
      <c r="L1201" s="27"/>
      <c r="M1201" s="26"/>
      <c r="N1201" s="27"/>
      <c r="O1201" s="24" t="s">
        <v>2090</v>
      </c>
      <c r="P1201" s="25" t="s">
        <v>3067</v>
      </c>
      <c r="Q1201" s="24" t="s">
        <v>2219</v>
      </c>
      <c r="R1201" s="25" t="s">
        <v>4514</v>
      </c>
      <c r="S1201" s="24" t="s">
        <v>2387</v>
      </c>
      <c r="T1201" s="25" t="s">
        <v>4744</v>
      </c>
      <c r="U1201" s="26"/>
      <c r="V1201" s="27"/>
      <c r="W1201" s="24" t="s">
        <v>2584</v>
      </c>
      <c r="X1201" s="25" t="s">
        <v>4760</v>
      </c>
      <c r="Y1201" s="28"/>
      <c r="Z1201" s="29" t="s">
        <v>2144</v>
      </c>
      <c r="AA1201" s="28"/>
      <c r="AB1201" s="28"/>
      <c r="AC1201" s="28"/>
      <c r="AD1201" s="28"/>
      <c r="AE1201" s="28"/>
      <c r="AF1201" s="28"/>
      <c r="AG1201" s="28"/>
      <c r="AH1201" s="24" t="s">
        <v>2146</v>
      </c>
      <c r="AI1201" s="24" t="s">
        <v>2146</v>
      </c>
      <c r="AJ1201" s="24" t="s">
        <v>4761</v>
      </c>
      <c r="AK1201" s="24" t="s">
        <v>4779</v>
      </c>
    </row>
    <row r="1202" spans="1:37" ht="17.25" customHeight="1" x14ac:dyDescent="0.3">
      <c r="A1202" s="24" t="s">
        <v>4780</v>
      </c>
      <c r="B1202" s="24" t="s">
        <v>2068</v>
      </c>
      <c r="C1202" s="24" t="s">
        <v>4738</v>
      </c>
      <c r="D1202" s="25" t="s">
        <v>4739</v>
      </c>
      <c r="E1202" s="24" t="s">
        <v>2071</v>
      </c>
      <c r="F1202" s="25" t="s">
        <v>2072</v>
      </c>
      <c r="G1202" s="24" t="s">
        <v>4756</v>
      </c>
      <c r="H1202" s="25" t="s">
        <v>4757</v>
      </c>
      <c r="I1202" s="24" t="s">
        <v>4774</v>
      </c>
      <c r="J1202" s="25" t="s">
        <v>4775</v>
      </c>
      <c r="K1202" s="26"/>
      <c r="L1202" s="27"/>
      <c r="M1202" s="26"/>
      <c r="N1202" s="27"/>
      <c r="O1202" s="24" t="s">
        <v>2090</v>
      </c>
      <c r="P1202" s="25" t="s">
        <v>3067</v>
      </c>
      <c r="Q1202" s="24" t="s">
        <v>2219</v>
      </c>
      <c r="R1202" s="25" t="s">
        <v>4514</v>
      </c>
      <c r="S1202" s="24" t="s">
        <v>2387</v>
      </c>
      <c r="T1202" s="25" t="s">
        <v>4744</v>
      </c>
      <c r="U1202" s="26"/>
      <c r="V1202" s="27"/>
      <c r="W1202" s="24" t="s">
        <v>2597</v>
      </c>
      <c r="X1202" s="25" t="s">
        <v>4763</v>
      </c>
      <c r="Y1202" s="28"/>
      <c r="Z1202" s="29" t="s">
        <v>2144</v>
      </c>
      <c r="AA1202" s="28"/>
      <c r="AB1202" s="28"/>
      <c r="AC1202" s="28"/>
      <c r="AD1202" s="28"/>
      <c r="AE1202" s="28"/>
      <c r="AF1202" s="28"/>
      <c r="AG1202" s="28"/>
      <c r="AH1202" s="24" t="s">
        <v>2146</v>
      </c>
      <c r="AI1202" s="24" t="s">
        <v>2146</v>
      </c>
      <c r="AJ1202" s="24" t="s">
        <v>4761</v>
      </c>
      <c r="AK1202" s="24" t="s">
        <v>4780</v>
      </c>
    </row>
    <row r="1203" spans="1:37" ht="17.25" customHeight="1" x14ac:dyDescent="0.3">
      <c r="A1203" s="24" t="s">
        <v>4781</v>
      </c>
      <c r="B1203" s="24" t="s">
        <v>2068</v>
      </c>
      <c r="C1203" s="24" t="s">
        <v>4738</v>
      </c>
      <c r="D1203" s="25" t="s">
        <v>4739</v>
      </c>
      <c r="E1203" s="24" t="s">
        <v>2071</v>
      </c>
      <c r="F1203" s="25" t="s">
        <v>2072</v>
      </c>
      <c r="G1203" s="24" t="s">
        <v>4756</v>
      </c>
      <c r="H1203" s="25" t="s">
        <v>4757</v>
      </c>
      <c r="I1203" s="24" t="s">
        <v>4774</v>
      </c>
      <c r="J1203" s="25" t="s">
        <v>4775</v>
      </c>
      <c r="K1203" s="26"/>
      <c r="L1203" s="27"/>
      <c r="M1203" s="26"/>
      <c r="N1203" s="27"/>
      <c r="O1203" s="24" t="s">
        <v>2090</v>
      </c>
      <c r="P1203" s="25" t="s">
        <v>3067</v>
      </c>
      <c r="Q1203" s="24" t="s">
        <v>2219</v>
      </c>
      <c r="R1203" s="25" t="s">
        <v>4514</v>
      </c>
      <c r="S1203" s="24" t="s">
        <v>2387</v>
      </c>
      <c r="T1203" s="25" t="s">
        <v>4744</v>
      </c>
      <c r="U1203" s="26"/>
      <c r="V1203" s="27"/>
      <c r="W1203" s="24" t="s">
        <v>2605</v>
      </c>
      <c r="X1203" s="25" t="s">
        <v>4765</v>
      </c>
      <c r="Y1203" s="28"/>
      <c r="Z1203" s="29" t="s">
        <v>2144</v>
      </c>
      <c r="AA1203" s="28"/>
      <c r="AB1203" s="28"/>
      <c r="AC1203" s="28"/>
      <c r="AD1203" s="28"/>
      <c r="AE1203" s="28"/>
      <c r="AF1203" s="28"/>
      <c r="AG1203" s="28"/>
      <c r="AH1203" s="24" t="s">
        <v>2146</v>
      </c>
      <c r="AI1203" s="24" t="s">
        <v>2146</v>
      </c>
      <c r="AJ1203" s="24" t="s">
        <v>4761</v>
      </c>
      <c r="AK1203" s="24" t="s">
        <v>4781</v>
      </c>
    </row>
    <row r="1204" spans="1:37" ht="17.25" customHeight="1" x14ac:dyDescent="0.3">
      <c r="A1204" s="24" t="s">
        <v>4782</v>
      </c>
      <c r="B1204" s="24" t="s">
        <v>2068</v>
      </c>
      <c r="C1204" s="24" t="s">
        <v>4738</v>
      </c>
      <c r="D1204" s="25" t="s">
        <v>4739</v>
      </c>
      <c r="E1204" s="24" t="s">
        <v>2071</v>
      </c>
      <c r="F1204" s="25" t="s">
        <v>2072</v>
      </c>
      <c r="G1204" s="24" t="s">
        <v>4756</v>
      </c>
      <c r="H1204" s="25" t="s">
        <v>4757</v>
      </c>
      <c r="I1204" s="24" t="s">
        <v>4774</v>
      </c>
      <c r="J1204" s="25" t="s">
        <v>4783</v>
      </c>
      <c r="K1204" s="26"/>
      <c r="L1204" s="27"/>
      <c r="M1204" s="26"/>
      <c r="N1204" s="27"/>
      <c r="O1204" s="24" t="s">
        <v>2090</v>
      </c>
      <c r="P1204" s="25" t="s">
        <v>3067</v>
      </c>
      <c r="Q1204" s="24" t="s">
        <v>2219</v>
      </c>
      <c r="R1204" s="25" t="s">
        <v>4514</v>
      </c>
      <c r="S1204" s="24" t="s">
        <v>2387</v>
      </c>
      <c r="T1204" s="25" t="s">
        <v>4744</v>
      </c>
      <c r="U1204" s="26"/>
      <c r="V1204" s="27"/>
      <c r="W1204" s="24" t="s">
        <v>2608</v>
      </c>
      <c r="X1204" s="25" t="s">
        <v>4767</v>
      </c>
      <c r="Y1204" s="28"/>
      <c r="Z1204" s="29" t="s">
        <v>2144</v>
      </c>
      <c r="AA1204" s="28"/>
      <c r="AB1204" s="28"/>
      <c r="AC1204" s="28"/>
      <c r="AD1204" s="28"/>
      <c r="AE1204" s="28"/>
      <c r="AF1204" s="28"/>
      <c r="AG1204" s="28"/>
      <c r="AH1204" s="24" t="s">
        <v>2146</v>
      </c>
      <c r="AI1204" s="24" t="s">
        <v>2146</v>
      </c>
      <c r="AJ1204" s="24" t="s">
        <v>4761</v>
      </c>
      <c r="AK1204" s="24" t="s">
        <v>4782</v>
      </c>
    </row>
    <row r="1205" spans="1:37" ht="17.25" customHeight="1" x14ac:dyDescent="0.3">
      <c r="A1205" s="24" t="s">
        <v>4784</v>
      </c>
      <c r="B1205" s="24" t="s">
        <v>2068</v>
      </c>
      <c r="C1205" s="24" t="s">
        <v>4738</v>
      </c>
      <c r="D1205" s="25" t="s">
        <v>4739</v>
      </c>
      <c r="E1205" s="24" t="s">
        <v>2071</v>
      </c>
      <c r="F1205" s="25" t="s">
        <v>2072</v>
      </c>
      <c r="G1205" s="24" t="s">
        <v>4756</v>
      </c>
      <c r="H1205" s="25" t="s">
        <v>4757</v>
      </c>
      <c r="I1205" s="24" t="s">
        <v>4785</v>
      </c>
      <c r="J1205" s="25" t="s">
        <v>4786</v>
      </c>
      <c r="K1205" s="26"/>
      <c r="L1205" s="27"/>
      <c r="M1205" s="26"/>
      <c r="N1205" s="27"/>
      <c r="O1205" s="24" t="s">
        <v>2090</v>
      </c>
      <c r="P1205" s="25" t="s">
        <v>3067</v>
      </c>
      <c r="Q1205" s="24" t="s">
        <v>2125</v>
      </c>
      <c r="R1205" s="25" t="s">
        <v>4032</v>
      </c>
      <c r="S1205" s="24" t="s">
        <v>2387</v>
      </c>
      <c r="T1205" s="25" t="s">
        <v>4744</v>
      </c>
      <c r="U1205" s="26"/>
      <c r="V1205" s="27"/>
      <c r="W1205" s="24" t="s">
        <v>2584</v>
      </c>
      <c r="X1205" s="25" t="s">
        <v>4760</v>
      </c>
      <c r="Y1205" s="28"/>
      <c r="Z1205" s="29" t="s">
        <v>2144</v>
      </c>
      <c r="AA1205" s="28"/>
      <c r="AB1205" s="28"/>
      <c r="AC1205" s="28"/>
      <c r="AD1205" s="28"/>
      <c r="AE1205" s="28"/>
      <c r="AF1205" s="28"/>
      <c r="AG1205" s="28"/>
      <c r="AH1205" s="24" t="s">
        <v>2146</v>
      </c>
      <c r="AI1205" s="24" t="s">
        <v>2146</v>
      </c>
      <c r="AJ1205" s="24" t="s">
        <v>4761</v>
      </c>
      <c r="AK1205" s="24" t="s">
        <v>4784</v>
      </c>
    </row>
    <row r="1206" spans="1:37" ht="17.25" customHeight="1" x14ac:dyDescent="0.3">
      <c r="A1206" s="24" t="s">
        <v>4787</v>
      </c>
      <c r="B1206" s="24" t="s">
        <v>2068</v>
      </c>
      <c r="C1206" s="24" t="s">
        <v>4738</v>
      </c>
      <c r="D1206" s="25" t="s">
        <v>4739</v>
      </c>
      <c r="E1206" s="24" t="s">
        <v>2071</v>
      </c>
      <c r="F1206" s="25" t="s">
        <v>2072</v>
      </c>
      <c r="G1206" s="24" t="s">
        <v>4756</v>
      </c>
      <c r="H1206" s="25" t="s">
        <v>4757</v>
      </c>
      <c r="I1206" s="24" t="s">
        <v>4785</v>
      </c>
      <c r="J1206" s="25" t="s">
        <v>4786</v>
      </c>
      <c r="K1206" s="26"/>
      <c r="L1206" s="27"/>
      <c r="M1206" s="26"/>
      <c r="N1206" s="27"/>
      <c r="O1206" s="24" t="s">
        <v>2090</v>
      </c>
      <c r="P1206" s="25" t="s">
        <v>3067</v>
      </c>
      <c r="Q1206" s="24" t="s">
        <v>2125</v>
      </c>
      <c r="R1206" s="25" t="s">
        <v>4032</v>
      </c>
      <c r="S1206" s="24" t="s">
        <v>2387</v>
      </c>
      <c r="T1206" s="25" t="s">
        <v>4744</v>
      </c>
      <c r="U1206" s="26"/>
      <c r="V1206" s="27"/>
      <c r="W1206" s="24" t="s">
        <v>2597</v>
      </c>
      <c r="X1206" s="25" t="s">
        <v>4763</v>
      </c>
      <c r="Y1206" s="28"/>
      <c r="Z1206" s="29" t="s">
        <v>2144</v>
      </c>
      <c r="AA1206" s="28"/>
      <c r="AB1206" s="28"/>
      <c r="AC1206" s="28"/>
      <c r="AD1206" s="28"/>
      <c r="AE1206" s="28"/>
      <c r="AF1206" s="28"/>
      <c r="AG1206" s="28"/>
      <c r="AH1206" s="24" t="s">
        <v>2146</v>
      </c>
      <c r="AI1206" s="24" t="s">
        <v>2146</v>
      </c>
      <c r="AJ1206" s="24" t="s">
        <v>4761</v>
      </c>
      <c r="AK1206" s="24" t="s">
        <v>4787</v>
      </c>
    </row>
    <row r="1207" spans="1:37" ht="17.25" customHeight="1" x14ac:dyDescent="0.3">
      <c r="A1207" s="24" t="s">
        <v>4788</v>
      </c>
      <c r="B1207" s="24" t="s">
        <v>2068</v>
      </c>
      <c r="C1207" s="24" t="s">
        <v>4738</v>
      </c>
      <c r="D1207" s="25" t="s">
        <v>4739</v>
      </c>
      <c r="E1207" s="24" t="s">
        <v>2071</v>
      </c>
      <c r="F1207" s="25" t="s">
        <v>2072</v>
      </c>
      <c r="G1207" s="24" t="s">
        <v>4756</v>
      </c>
      <c r="H1207" s="25" t="s">
        <v>4757</v>
      </c>
      <c r="I1207" s="24" t="s">
        <v>4785</v>
      </c>
      <c r="J1207" s="25" t="s">
        <v>4786</v>
      </c>
      <c r="K1207" s="26"/>
      <c r="L1207" s="27"/>
      <c r="M1207" s="26"/>
      <c r="N1207" s="27"/>
      <c r="O1207" s="24" t="s">
        <v>2090</v>
      </c>
      <c r="P1207" s="25" t="s">
        <v>3067</v>
      </c>
      <c r="Q1207" s="24" t="s">
        <v>2125</v>
      </c>
      <c r="R1207" s="25" t="s">
        <v>4032</v>
      </c>
      <c r="S1207" s="24" t="s">
        <v>2387</v>
      </c>
      <c r="T1207" s="25" t="s">
        <v>4744</v>
      </c>
      <c r="U1207" s="26"/>
      <c r="V1207" s="27"/>
      <c r="W1207" s="24" t="s">
        <v>2605</v>
      </c>
      <c r="X1207" s="25" t="s">
        <v>4765</v>
      </c>
      <c r="Y1207" s="28"/>
      <c r="Z1207" s="29" t="s">
        <v>2144</v>
      </c>
      <c r="AA1207" s="28"/>
      <c r="AB1207" s="28"/>
      <c r="AC1207" s="28"/>
      <c r="AD1207" s="28"/>
      <c r="AE1207" s="28"/>
      <c r="AF1207" s="28"/>
      <c r="AG1207" s="28"/>
      <c r="AH1207" s="24" t="s">
        <v>2146</v>
      </c>
      <c r="AI1207" s="24" t="s">
        <v>2146</v>
      </c>
      <c r="AJ1207" s="24" t="s">
        <v>4761</v>
      </c>
      <c r="AK1207" s="24" t="s">
        <v>4788</v>
      </c>
    </row>
    <row r="1208" spans="1:37" ht="17.25" customHeight="1" x14ac:dyDescent="0.3">
      <c r="A1208" s="24" t="s">
        <v>4789</v>
      </c>
      <c r="B1208" s="24" t="s">
        <v>2068</v>
      </c>
      <c r="C1208" s="24" t="s">
        <v>4738</v>
      </c>
      <c r="D1208" s="25" t="s">
        <v>4739</v>
      </c>
      <c r="E1208" s="24" t="s">
        <v>2071</v>
      </c>
      <c r="F1208" s="25" t="s">
        <v>2072</v>
      </c>
      <c r="G1208" s="24" t="s">
        <v>4756</v>
      </c>
      <c r="H1208" s="25" t="s">
        <v>4757</v>
      </c>
      <c r="I1208" s="24" t="s">
        <v>4785</v>
      </c>
      <c r="J1208" s="25" t="s">
        <v>4786</v>
      </c>
      <c r="K1208" s="26"/>
      <c r="L1208" s="27"/>
      <c r="M1208" s="26"/>
      <c r="N1208" s="27"/>
      <c r="O1208" s="24" t="s">
        <v>2090</v>
      </c>
      <c r="P1208" s="25" t="s">
        <v>3067</v>
      </c>
      <c r="Q1208" s="24" t="s">
        <v>2125</v>
      </c>
      <c r="R1208" s="25" t="s">
        <v>4032</v>
      </c>
      <c r="S1208" s="24" t="s">
        <v>2387</v>
      </c>
      <c r="T1208" s="25" t="s">
        <v>4744</v>
      </c>
      <c r="U1208" s="26"/>
      <c r="V1208" s="27"/>
      <c r="W1208" s="24" t="s">
        <v>2608</v>
      </c>
      <c r="X1208" s="25" t="s">
        <v>4767</v>
      </c>
      <c r="Y1208" s="28"/>
      <c r="Z1208" s="29" t="s">
        <v>2144</v>
      </c>
      <c r="AA1208" s="28"/>
      <c r="AB1208" s="28"/>
      <c r="AC1208" s="28"/>
      <c r="AD1208" s="28"/>
      <c r="AE1208" s="28"/>
      <c r="AF1208" s="28"/>
      <c r="AG1208" s="28"/>
      <c r="AH1208" s="24" t="s">
        <v>2146</v>
      </c>
      <c r="AI1208" s="24" t="s">
        <v>2146</v>
      </c>
      <c r="AJ1208" s="24" t="s">
        <v>4761</v>
      </c>
      <c r="AK1208" s="24" t="s">
        <v>4789</v>
      </c>
    </row>
    <row r="1209" spans="1:37" ht="17.25" customHeight="1" x14ac:dyDescent="0.3">
      <c r="A1209" s="24" t="s">
        <v>4790</v>
      </c>
      <c r="B1209" s="24" t="s">
        <v>2068</v>
      </c>
      <c r="C1209" s="24" t="s">
        <v>4738</v>
      </c>
      <c r="D1209" s="25" t="s">
        <v>4739</v>
      </c>
      <c r="E1209" s="24" t="s">
        <v>2071</v>
      </c>
      <c r="F1209" s="25" t="s">
        <v>2072</v>
      </c>
      <c r="G1209" s="24" t="s">
        <v>4756</v>
      </c>
      <c r="H1209" s="25" t="s">
        <v>4757</v>
      </c>
      <c r="I1209" s="24" t="s">
        <v>4785</v>
      </c>
      <c r="J1209" s="25" t="s">
        <v>4786</v>
      </c>
      <c r="K1209" s="26"/>
      <c r="L1209" s="27"/>
      <c r="M1209" s="26"/>
      <c r="N1209" s="27"/>
      <c r="O1209" s="24" t="s">
        <v>2090</v>
      </c>
      <c r="P1209" s="25" t="s">
        <v>3067</v>
      </c>
      <c r="Q1209" s="24" t="s">
        <v>2219</v>
      </c>
      <c r="R1209" s="25" t="s">
        <v>4514</v>
      </c>
      <c r="S1209" s="24" t="s">
        <v>2387</v>
      </c>
      <c r="T1209" s="25" t="s">
        <v>4744</v>
      </c>
      <c r="U1209" s="26"/>
      <c r="V1209" s="27"/>
      <c r="W1209" s="24" t="s">
        <v>2584</v>
      </c>
      <c r="X1209" s="25" t="s">
        <v>4760</v>
      </c>
      <c r="Y1209" s="28"/>
      <c r="Z1209" s="29" t="s">
        <v>2144</v>
      </c>
      <c r="AA1209" s="28"/>
      <c r="AB1209" s="28"/>
      <c r="AC1209" s="28"/>
      <c r="AD1209" s="28"/>
      <c r="AE1209" s="28"/>
      <c r="AF1209" s="28"/>
      <c r="AG1209" s="28"/>
      <c r="AH1209" s="24" t="s">
        <v>2146</v>
      </c>
      <c r="AI1209" s="24" t="s">
        <v>2146</v>
      </c>
      <c r="AJ1209" s="24" t="s">
        <v>4761</v>
      </c>
      <c r="AK1209" s="24" t="s">
        <v>4790</v>
      </c>
    </row>
    <row r="1210" spans="1:37" ht="17.25" customHeight="1" x14ac:dyDescent="0.3">
      <c r="A1210" s="24" t="s">
        <v>4791</v>
      </c>
      <c r="B1210" s="24" t="s">
        <v>2068</v>
      </c>
      <c r="C1210" s="24" t="s">
        <v>4738</v>
      </c>
      <c r="D1210" s="25" t="s">
        <v>4739</v>
      </c>
      <c r="E1210" s="24" t="s">
        <v>2071</v>
      </c>
      <c r="F1210" s="25" t="s">
        <v>2072</v>
      </c>
      <c r="G1210" s="24" t="s">
        <v>4756</v>
      </c>
      <c r="H1210" s="25" t="s">
        <v>4757</v>
      </c>
      <c r="I1210" s="24" t="s">
        <v>4785</v>
      </c>
      <c r="J1210" s="25" t="s">
        <v>4786</v>
      </c>
      <c r="K1210" s="26"/>
      <c r="L1210" s="27"/>
      <c r="M1210" s="26"/>
      <c r="N1210" s="27"/>
      <c r="O1210" s="24" t="s">
        <v>2090</v>
      </c>
      <c r="P1210" s="25" t="s">
        <v>3067</v>
      </c>
      <c r="Q1210" s="24" t="s">
        <v>2219</v>
      </c>
      <c r="R1210" s="25" t="s">
        <v>4514</v>
      </c>
      <c r="S1210" s="24" t="s">
        <v>2387</v>
      </c>
      <c r="T1210" s="25" t="s">
        <v>4744</v>
      </c>
      <c r="U1210" s="26"/>
      <c r="V1210" s="27"/>
      <c r="W1210" s="24" t="s">
        <v>2597</v>
      </c>
      <c r="X1210" s="25" t="s">
        <v>4763</v>
      </c>
      <c r="Y1210" s="28"/>
      <c r="Z1210" s="29" t="s">
        <v>2144</v>
      </c>
      <c r="AA1210" s="28"/>
      <c r="AB1210" s="28"/>
      <c r="AC1210" s="28"/>
      <c r="AD1210" s="28"/>
      <c r="AE1210" s="28"/>
      <c r="AF1210" s="28"/>
      <c r="AG1210" s="28"/>
      <c r="AH1210" s="24" t="s">
        <v>2146</v>
      </c>
      <c r="AI1210" s="24" t="s">
        <v>2146</v>
      </c>
      <c r="AJ1210" s="24" t="s">
        <v>4761</v>
      </c>
      <c r="AK1210" s="24" t="s">
        <v>4791</v>
      </c>
    </row>
    <row r="1211" spans="1:37" ht="17.25" customHeight="1" x14ac:dyDescent="0.3">
      <c r="A1211" s="24" t="s">
        <v>4792</v>
      </c>
      <c r="B1211" s="24" t="s">
        <v>2068</v>
      </c>
      <c r="C1211" s="24" t="s">
        <v>4738</v>
      </c>
      <c r="D1211" s="25" t="s">
        <v>4739</v>
      </c>
      <c r="E1211" s="24" t="s">
        <v>2071</v>
      </c>
      <c r="F1211" s="25" t="s">
        <v>2072</v>
      </c>
      <c r="G1211" s="24" t="s">
        <v>4756</v>
      </c>
      <c r="H1211" s="25" t="s">
        <v>4757</v>
      </c>
      <c r="I1211" s="24" t="s">
        <v>4785</v>
      </c>
      <c r="J1211" s="25" t="s">
        <v>4786</v>
      </c>
      <c r="K1211" s="26"/>
      <c r="L1211" s="27"/>
      <c r="M1211" s="26"/>
      <c r="N1211" s="27"/>
      <c r="O1211" s="24" t="s">
        <v>2090</v>
      </c>
      <c r="P1211" s="25" t="s">
        <v>3067</v>
      </c>
      <c r="Q1211" s="24" t="s">
        <v>2219</v>
      </c>
      <c r="R1211" s="25" t="s">
        <v>4514</v>
      </c>
      <c r="S1211" s="24" t="s">
        <v>2387</v>
      </c>
      <c r="T1211" s="25" t="s">
        <v>4744</v>
      </c>
      <c r="U1211" s="26"/>
      <c r="V1211" s="27"/>
      <c r="W1211" s="24" t="s">
        <v>2605</v>
      </c>
      <c r="X1211" s="25" t="s">
        <v>4765</v>
      </c>
      <c r="Y1211" s="28"/>
      <c r="Z1211" s="29" t="s">
        <v>2144</v>
      </c>
      <c r="AA1211" s="28"/>
      <c r="AB1211" s="28"/>
      <c r="AC1211" s="28"/>
      <c r="AD1211" s="28"/>
      <c r="AE1211" s="28"/>
      <c r="AF1211" s="28"/>
      <c r="AG1211" s="28"/>
      <c r="AH1211" s="24" t="s">
        <v>2146</v>
      </c>
      <c r="AI1211" s="24" t="s">
        <v>2146</v>
      </c>
      <c r="AJ1211" s="24" t="s">
        <v>4761</v>
      </c>
      <c r="AK1211" s="24" t="s">
        <v>4792</v>
      </c>
    </row>
    <row r="1212" spans="1:37" ht="17.25" customHeight="1" x14ac:dyDescent="0.3">
      <c r="A1212" s="24" t="s">
        <v>4793</v>
      </c>
      <c r="B1212" s="24" t="s">
        <v>2068</v>
      </c>
      <c r="C1212" s="24" t="s">
        <v>4738</v>
      </c>
      <c r="D1212" s="25" t="s">
        <v>4739</v>
      </c>
      <c r="E1212" s="24" t="s">
        <v>2071</v>
      </c>
      <c r="F1212" s="25" t="s">
        <v>2072</v>
      </c>
      <c r="G1212" s="24" t="s">
        <v>4756</v>
      </c>
      <c r="H1212" s="25" t="s">
        <v>4757</v>
      </c>
      <c r="I1212" s="24" t="s">
        <v>4785</v>
      </c>
      <c r="J1212" s="25" t="s">
        <v>4786</v>
      </c>
      <c r="K1212" s="26"/>
      <c r="L1212" s="27"/>
      <c r="M1212" s="26"/>
      <c r="N1212" s="27"/>
      <c r="O1212" s="24" t="s">
        <v>2090</v>
      </c>
      <c r="P1212" s="25" t="s">
        <v>3067</v>
      </c>
      <c r="Q1212" s="24" t="s">
        <v>2219</v>
      </c>
      <c r="R1212" s="25" t="s">
        <v>4514</v>
      </c>
      <c r="S1212" s="24" t="s">
        <v>2387</v>
      </c>
      <c r="T1212" s="25" t="s">
        <v>4744</v>
      </c>
      <c r="U1212" s="26"/>
      <c r="V1212" s="27"/>
      <c r="W1212" s="24" t="s">
        <v>2608</v>
      </c>
      <c r="X1212" s="25" t="s">
        <v>4767</v>
      </c>
      <c r="Y1212" s="28"/>
      <c r="Z1212" s="29" t="s">
        <v>2144</v>
      </c>
      <c r="AA1212" s="28"/>
      <c r="AB1212" s="28"/>
      <c r="AC1212" s="28"/>
      <c r="AD1212" s="28"/>
      <c r="AE1212" s="28"/>
      <c r="AF1212" s="28"/>
      <c r="AG1212" s="28"/>
      <c r="AH1212" s="24" t="s">
        <v>2146</v>
      </c>
      <c r="AI1212" s="24" t="s">
        <v>2146</v>
      </c>
      <c r="AJ1212" s="24" t="s">
        <v>4761</v>
      </c>
      <c r="AK1212" s="24" t="s">
        <v>4793</v>
      </c>
    </row>
    <row r="1213" spans="1:37" s="91" customFormat="1" ht="17.25" customHeight="1" x14ac:dyDescent="0.3">
      <c r="A1213" s="87" t="s">
        <v>1382</v>
      </c>
      <c r="B1213" s="87" t="s">
        <v>2068</v>
      </c>
      <c r="C1213" s="87" t="s">
        <v>4738</v>
      </c>
      <c r="D1213" s="88" t="s">
        <v>4739</v>
      </c>
      <c r="E1213" s="87" t="s">
        <v>2071</v>
      </c>
      <c r="F1213" s="88" t="s">
        <v>2072</v>
      </c>
      <c r="G1213" s="87" t="s">
        <v>4756</v>
      </c>
      <c r="H1213" s="88" t="s">
        <v>4757</v>
      </c>
      <c r="I1213" s="87" t="s">
        <v>4758</v>
      </c>
      <c r="J1213" s="88" t="s">
        <v>4759</v>
      </c>
      <c r="K1213" s="89"/>
      <c r="L1213" s="90"/>
      <c r="M1213" s="89"/>
      <c r="N1213" s="90"/>
      <c r="O1213" s="87" t="s">
        <v>2094</v>
      </c>
      <c r="P1213" s="88" t="s">
        <v>1073</v>
      </c>
      <c r="Q1213" s="87" t="s">
        <v>2125</v>
      </c>
      <c r="R1213" s="88" t="s">
        <v>4032</v>
      </c>
      <c r="S1213" s="87" t="s">
        <v>2387</v>
      </c>
      <c r="T1213" s="88" t="s">
        <v>4744</v>
      </c>
      <c r="U1213" s="89"/>
      <c r="V1213" s="90"/>
      <c r="W1213" s="87" t="s">
        <v>2584</v>
      </c>
      <c r="X1213" s="88" t="s">
        <v>4760</v>
      </c>
      <c r="Y1213" s="90"/>
      <c r="Z1213" s="88" t="s">
        <v>2144</v>
      </c>
      <c r="AA1213" s="90"/>
      <c r="AB1213" s="90"/>
      <c r="AC1213" s="90"/>
      <c r="AD1213" s="90"/>
      <c r="AE1213" s="90"/>
      <c r="AF1213" s="90"/>
      <c r="AG1213" s="90"/>
      <c r="AH1213" s="87" t="s">
        <v>2146</v>
      </c>
      <c r="AI1213" s="87" t="s">
        <v>2146</v>
      </c>
      <c r="AJ1213" s="87" t="s">
        <v>4761</v>
      </c>
      <c r="AK1213" s="87" t="s">
        <v>1382</v>
      </c>
    </row>
    <row r="1214" spans="1:37" s="91" customFormat="1" ht="17.25" customHeight="1" x14ac:dyDescent="0.3">
      <c r="A1214" s="87" t="s">
        <v>4794</v>
      </c>
      <c r="B1214" s="87" t="s">
        <v>2068</v>
      </c>
      <c r="C1214" s="87" t="s">
        <v>4738</v>
      </c>
      <c r="D1214" s="88" t="s">
        <v>4739</v>
      </c>
      <c r="E1214" s="87" t="s">
        <v>2071</v>
      </c>
      <c r="F1214" s="88" t="s">
        <v>2072</v>
      </c>
      <c r="G1214" s="87" t="s">
        <v>4756</v>
      </c>
      <c r="H1214" s="88" t="s">
        <v>4757</v>
      </c>
      <c r="I1214" s="87" t="s">
        <v>4758</v>
      </c>
      <c r="J1214" s="88" t="s">
        <v>4759</v>
      </c>
      <c r="K1214" s="89"/>
      <c r="L1214" s="90"/>
      <c r="M1214" s="89"/>
      <c r="N1214" s="90"/>
      <c r="O1214" s="87" t="s">
        <v>2094</v>
      </c>
      <c r="P1214" s="88" t="s">
        <v>3073</v>
      </c>
      <c r="Q1214" s="87" t="s">
        <v>2125</v>
      </c>
      <c r="R1214" s="88" t="s">
        <v>4032</v>
      </c>
      <c r="S1214" s="87" t="s">
        <v>2387</v>
      </c>
      <c r="T1214" s="88" t="s">
        <v>4744</v>
      </c>
      <c r="U1214" s="89"/>
      <c r="V1214" s="90"/>
      <c r="W1214" s="87" t="s">
        <v>2597</v>
      </c>
      <c r="X1214" s="88" t="s">
        <v>4763</v>
      </c>
      <c r="Y1214" s="90"/>
      <c r="Z1214" s="88" t="s">
        <v>2144</v>
      </c>
      <c r="AA1214" s="90"/>
      <c r="AB1214" s="90"/>
      <c r="AC1214" s="90"/>
      <c r="AD1214" s="90"/>
      <c r="AE1214" s="90"/>
      <c r="AF1214" s="90"/>
      <c r="AG1214" s="90"/>
      <c r="AH1214" s="87" t="s">
        <v>2146</v>
      </c>
      <c r="AI1214" s="87" t="s">
        <v>2146</v>
      </c>
      <c r="AJ1214" s="87" t="s">
        <v>4761</v>
      </c>
      <c r="AK1214" s="87" t="s">
        <v>4794</v>
      </c>
    </row>
    <row r="1215" spans="1:37" s="91" customFormat="1" ht="17.25" customHeight="1" x14ac:dyDescent="0.3">
      <c r="A1215" s="87" t="s">
        <v>4795</v>
      </c>
      <c r="B1215" s="87" t="s">
        <v>2068</v>
      </c>
      <c r="C1215" s="87" t="s">
        <v>4738</v>
      </c>
      <c r="D1215" s="88" t="s">
        <v>4739</v>
      </c>
      <c r="E1215" s="87" t="s">
        <v>2071</v>
      </c>
      <c r="F1215" s="88" t="s">
        <v>2072</v>
      </c>
      <c r="G1215" s="87" t="s">
        <v>4756</v>
      </c>
      <c r="H1215" s="88" t="s">
        <v>4757</v>
      </c>
      <c r="I1215" s="87" t="s">
        <v>4758</v>
      </c>
      <c r="J1215" s="88" t="s">
        <v>4796</v>
      </c>
      <c r="K1215" s="89"/>
      <c r="L1215" s="90"/>
      <c r="M1215" s="89"/>
      <c r="N1215" s="90"/>
      <c r="O1215" s="87" t="s">
        <v>2094</v>
      </c>
      <c r="P1215" s="88" t="s">
        <v>3073</v>
      </c>
      <c r="Q1215" s="87" t="s">
        <v>2125</v>
      </c>
      <c r="R1215" s="88" t="s">
        <v>4032</v>
      </c>
      <c r="S1215" s="87" t="s">
        <v>2387</v>
      </c>
      <c r="T1215" s="88" t="s">
        <v>4744</v>
      </c>
      <c r="U1215" s="89"/>
      <c r="V1215" s="90"/>
      <c r="W1215" s="87" t="s">
        <v>2605</v>
      </c>
      <c r="X1215" s="88" t="s">
        <v>4765</v>
      </c>
      <c r="Y1215" s="90"/>
      <c r="Z1215" s="88" t="s">
        <v>2144</v>
      </c>
      <c r="AA1215" s="90"/>
      <c r="AB1215" s="90"/>
      <c r="AC1215" s="90"/>
      <c r="AD1215" s="90"/>
      <c r="AE1215" s="90"/>
      <c r="AF1215" s="90"/>
      <c r="AG1215" s="90"/>
      <c r="AH1215" s="87" t="s">
        <v>2146</v>
      </c>
      <c r="AI1215" s="87" t="s">
        <v>2146</v>
      </c>
      <c r="AJ1215" s="87" t="s">
        <v>4761</v>
      </c>
      <c r="AK1215" s="87" t="s">
        <v>4795</v>
      </c>
    </row>
    <row r="1216" spans="1:37" s="91" customFormat="1" ht="17.25" customHeight="1" x14ac:dyDescent="0.3">
      <c r="A1216" s="87" t="s">
        <v>4797</v>
      </c>
      <c r="B1216" s="87" t="s">
        <v>2068</v>
      </c>
      <c r="C1216" s="87" t="s">
        <v>4738</v>
      </c>
      <c r="D1216" s="88" t="s">
        <v>4739</v>
      </c>
      <c r="E1216" s="87" t="s">
        <v>2071</v>
      </c>
      <c r="F1216" s="88" t="s">
        <v>2072</v>
      </c>
      <c r="G1216" s="87" t="s">
        <v>4756</v>
      </c>
      <c r="H1216" s="88" t="s">
        <v>4757</v>
      </c>
      <c r="I1216" s="87" t="s">
        <v>4758</v>
      </c>
      <c r="J1216" s="88" t="s">
        <v>4759</v>
      </c>
      <c r="K1216" s="89"/>
      <c r="L1216" s="90"/>
      <c r="M1216" s="89"/>
      <c r="N1216" s="90"/>
      <c r="O1216" s="87" t="s">
        <v>2094</v>
      </c>
      <c r="P1216" s="88" t="s">
        <v>3073</v>
      </c>
      <c r="Q1216" s="87" t="s">
        <v>2125</v>
      </c>
      <c r="R1216" s="88" t="s">
        <v>4032</v>
      </c>
      <c r="S1216" s="87" t="s">
        <v>2387</v>
      </c>
      <c r="T1216" s="88" t="s">
        <v>4744</v>
      </c>
      <c r="U1216" s="89"/>
      <c r="V1216" s="90"/>
      <c r="W1216" s="87" t="s">
        <v>2608</v>
      </c>
      <c r="X1216" s="88" t="s">
        <v>4767</v>
      </c>
      <c r="Y1216" s="90"/>
      <c r="Z1216" s="88" t="s">
        <v>2144</v>
      </c>
      <c r="AA1216" s="90"/>
      <c r="AB1216" s="90"/>
      <c r="AC1216" s="90"/>
      <c r="AD1216" s="90"/>
      <c r="AE1216" s="90"/>
      <c r="AF1216" s="90"/>
      <c r="AG1216" s="90"/>
      <c r="AH1216" s="87" t="s">
        <v>2146</v>
      </c>
      <c r="AI1216" s="87" t="s">
        <v>2146</v>
      </c>
      <c r="AJ1216" s="87" t="s">
        <v>4761</v>
      </c>
      <c r="AK1216" s="87" t="s">
        <v>4797</v>
      </c>
    </row>
    <row r="1217" spans="1:37" s="91" customFormat="1" ht="17.25" customHeight="1" x14ac:dyDescent="0.3">
      <c r="A1217" s="87" t="s">
        <v>4798</v>
      </c>
      <c r="B1217" s="87" t="s">
        <v>2068</v>
      </c>
      <c r="C1217" s="87" t="s">
        <v>4738</v>
      </c>
      <c r="D1217" s="88" t="s">
        <v>4739</v>
      </c>
      <c r="E1217" s="87" t="s">
        <v>2071</v>
      </c>
      <c r="F1217" s="88" t="s">
        <v>2072</v>
      </c>
      <c r="G1217" s="87" t="s">
        <v>4756</v>
      </c>
      <c r="H1217" s="88" t="s">
        <v>4757</v>
      </c>
      <c r="I1217" s="87" t="s">
        <v>4758</v>
      </c>
      <c r="J1217" s="88" t="s">
        <v>4759</v>
      </c>
      <c r="K1217" s="89"/>
      <c r="L1217" s="90"/>
      <c r="M1217" s="89"/>
      <c r="N1217" s="90"/>
      <c r="O1217" s="87" t="s">
        <v>2094</v>
      </c>
      <c r="P1217" s="88" t="s">
        <v>3073</v>
      </c>
      <c r="Q1217" s="87" t="s">
        <v>2219</v>
      </c>
      <c r="R1217" s="88" t="s">
        <v>4514</v>
      </c>
      <c r="S1217" s="87" t="s">
        <v>2387</v>
      </c>
      <c r="T1217" s="88" t="s">
        <v>4744</v>
      </c>
      <c r="U1217" s="89"/>
      <c r="V1217" s="90"/>
      <c r="W1217" s="87" t="s">
        <v>2584</v>
      </c>
      <c r="X1217" s="88" t="s">
        <v>4760</v>
      </c>
      <c r="Y1217" s="90"/>
      <c r="Z1217" s="88" t="s">
        <v>2144</v>
      </c>
      <c r="AA1217" s="90"/>
      <c r="AB1217" s="90"/>
      <c r="AC1217" s="90"/>
      <c r="AD1217" s="90"/>
      <c r="AE1217" s="90"/>
      <c r="AF1217" s="90"/>
      <c r="AG1217" s="90"/>
      <c r="AH1217" s="87" t="s">
        <v>2146</v>
      </c>
      <c r="AI1217" s="87" t="s">
        <v>2146</v>
      </c>
      <c r="AJ1217" s="87" t="s">
        <v>4761</v>
      </c>
      <c r="AK1217" s="87" t="s">
        <v>4798</v>
      </c>
    </row>
    <row r="1218" spans="1:37" s="91" customFormat="1" ht="17.25" customHeight="1" x14ac:dyDescent="0.3">
      <c r="A1218" s="87" t="s">
        <v>4799</v>
      </c>
      <c r="B1218" s="87" t="s">
        <v>2068</v>
      </c>
      <c r="C1218" s="87" t="s">
        <v>4738</v>
      </c>
      <c r="D1218" s="88" t="s">
        <v>4739</v>
      </c>
      <c r="E1218" s="87" t="s">
        <v>2071</v>
      </c>
      <c r="F1218" s="88" t="s">
        <v>2072</v>
      </c>
      <c r="G1218" s="87" t="s">
        <v>4756</v>
      </c>
      <c r="H1218" s="88" t="s">
        <v>4757</v>
      </c>
      <c r="I1218" s="87" t="s">
        <v>4758</v>
      </c>
      <c r="J1218" s="88" t="s">
        <v>4759</v>
      </c>
      <c r="K1218" s="89"/>
      <c r="L1218" s="90"/>
      <c r="M1218" s="89"/>
      <c r="N1218" s="90"/>
      <c r="O1218" s="87" t="s">
        <v>2094</v>
      </c>
      <c r="P1218" s="88" t="s">
        <v>3073</v>
      </c>
      <c r="Q1218" s="87" t="s">
        <v>2219</v>
      </c>
      <c r="R1218" s="88" t="s">
        <v>4514</v>
      </c>
      <c r="S1218" s="87" t="s">
        <v>2387</v>
      </c>
      <c r="T1218" s="88" t="s">
        <v>4744</v>
      </c>
      <c r="U1218" s="89"/>
      <c r="V1218" s="90"/>
      <c r="W1218" s="87" t="s">
        <v>2597</v>
      </c>
      <c r="X1218" s="88" t="s">
        <v>4763</v>
      </c>
      <c r="Y1218" s="90"/>
      <c r="Z1218" s="88" t="s">
        <v>2144</v>
      </c>
      <c r="AA1218" s="90"/>
      <c r="AB1218" s="90"/>
      <c r="AC1218" s="90"/>
      <c r="AD1218" s="90"/>
      <c r="AE1218" s="90"/>
      <c r="AF1218" s="90"/>
      <c r="AG1218" s="90"/>
      <c r="AH1218" s="87" t="s">
        <v>2146</v>
      </c>
      <c r="AI1218" s="87" t="s">
        <v>2146</v>
      </c>
      <c r="AJ1218" s="87" t="s">
        <v>4761</v>
      </c>
      <c r="AK1218" s="87" t="s">
        <v>4799</v>
      </c>
    </row>
    <row r="1219" spans="1:37" s="91" customFormat="1" ht="17.25" customHeight="1" x14ac:dyDescent="0.3">
      <c r="A1219" s="87" t="s">
        <v>4800</v>
      </c>
      <c r="B1219" s="87" t="s">
        <v>2068</v>
      </c>
      <c r="C1219" s="87" t="s">
        <v>4738</v>
      </c>
      <c r="D1219" s="88" t="s">
        <v>4739</v>
      </c>
      <c r="E1219" s="87" t="s">
        <v>2071</v>
      </c>
      <c r="F1219" s="88" t="s">
        <v>2072</v>
      </c>
      <c r="G1219" s="87" t="s">
        <v>4756</v>
      </c>
      <c r="H1219" s="88" t="s">
        <v>4757</v>
      </c>
      <c r="I1219" s="87" t="s">
        <v>4758</v>
      </c>
      <c r="J1219" s="88" t="s">
        <v>4759</v>
      </c>
      <c r="K1219" s="89"/>
      <c r="L1219" s="90"/>
      <c r="M1219" s="89"/>
      <c r="N1219" s="90"/>
      <c r="O1219" s="87" t="s">
        <v>2094</v>
      </c>
      <c r="P1219" s="88" t="s">
        <v>3073</v>
      </c>
      <c r="Q1219" s="87" t="s">
        <v>2219</v>
      </c>
      <c r="R1219" s="88" t="s">
        <v>4514</v>
      </c>
      <c r="S1219" s="87" t="s">
        <v>2387</v>
      </c>
      <c r="T1219" s="88" t="s">
        <v>4744</v>
      </c>
      <c r="U1219" s="89"/>
      <c r="V1219" s="90"/>
      <c r="W1219" s="87" t="s">
        <v>2605</v>
      </c>
      <c r="X1219" s="88" t="s">
        <v>4765</v>
      </c>
      <c r="Y1219" s="90"/>
      <c r="Z1219" s="88" t="s">
        <v>2144</v>
      </c>
      <c r="AA1219" s="90"/>
      <c r="AB1219" s="90"/>
      <c r="AC1219" s="90"/>
      <c r="AD1219" s="90"/>
      <c r="AE1219" s="90"/>
      <c r="AF1219" s="90"/>
      <c r="AG1219" s="90"/>
      <c r="AH1219" s="87" t="s">
        <v>2146</v>
      </c>
      <c r="AI1219" s="87" t="s">
        <v>2146</v>
      </c>
      <c r="AJ1219" s="87" t="s">
        <v>4761</v>
      </c>
      <c r="AK1219" s="87" t="s">
        <v>4800</v>
      </c>
    </row>
    <row r="1220" spans="1:37" s="91" customFormat="1" ht="17.25" customHeight="1" x14ac:dyDescent="0.3">
      <c r="A1220" s="87" t="s">
        <v>4801</v>
      </c>
      <c r="B1220" s="87" t="s">
        <v>2068</v>
      </c>
      <c r="C1220" s="87" t="s">
        <v>4738</v>
      </c>
      <c r="D1220" s="88" t="s">
        <v>4739</v>
      </c>
      <c r="E1220" s="87" t="s">
        <v>2071</v>
      </c>
      <c r="F1220" s="88" t="s">
        <v>2072</v>
      </c>
      <c r="G1220" s="87" t="s">
        <v>4756</v>
      </c>
      <c r="H1220" s="88" t="s">
        <v>4757</v>
      </c>
      <c r="I1220" s="87" t="s">
        <v>4758</v>
      </c>
      <c r="J1220" s="88" t="s">
        <v>4759</v>
      </c>
      <c r="K1220" s="89"/>
      <c r="L1220" s="90"/>
      <c r="M1220" s="89"/>
      <c r="N1220" s="90"/>
      <c r="O1220" s="87" t="s">
        <v>2094</v>
      </c>
      <c r="P1220" s="88" t="s">
        <v>3073</v>
      </c>
      <c r="Q1220" s="87" t="s">
        <v>2219</v>
      </c>
      <c r="R1220" s="88" t="s">
        <v>4514</v>
      </c>
      <c r="S1220" s="87" t="s">
        <v>2387</v>
      </c>
      <c r="T1220" s="88" t="s">
        <v>4744</v>
      </c>
      <c r="U1220" s="89"/>
      <c r="V1220" s="90"/>
      <c r="W1220" s="87" t="s">
        <v>2608</v>
      </c>
      <c r="X1220" s="88" t="s">
        <v>4767</v>
      </c>
      <c r="Y1220" s="90"/>
      <c r="Z1220" s="88" t="s">
        <v>2144</v>
      </c>
      <c r="AA1220" s="90"/>
      <c r="AB1220" s="90"/>
      <c r="AC1220" s="90"/>
      <c r="AD1220" s="90"/>
      <c r="AE1220" s="90"/>
      <c r="AF1220" s="90"/>
      <c r="AG1220" s="90"/>
      <c r="AH1220" s="87" t="s">
        <v>2146</v>
      </c>
      <c r="AI1220" s="87" t="s">
        <v>2146</v>
      </c>
      <c r="AJ1220" s="87" t="s">
        <v>4761</v>
      </c>
      <c r="AK1220" s="87" t="s">
        <v>4801</v>
      </c>
    </row>
    <row r="1221" spans="1:37" ht="17.25" customHeight="1" x14ac:dyDescent="0.3">
      <c r="A1221" s="24" t="s">
        <v>4802</v>
      </c>
      <c r="B1221" s="24" t="s">
        <v>2068</v>
      </c>
      <c r="C1221" s="24" t="s">
        <v>4738</v>
      </c>
      <c r="D1221" s="25" t="s">
        <v>4739</v>
      </c>
      <c r="E1221" s="24" t="s">
        <v>2071</v>
      </c>
      <c r="F1221" s="25" t="s">
        <v>2072</v>
      </c>
      <c r="G1221" s="24" t="s">
        <v>4756</v>
      </c>
      <c r="H1221" s="25" t="s">
        <v>4757</v>
      </c>
      <c r="I1221" s="24" t="s">
        <v>4774</v>
      </c>
      <c r="J1221" s="25" t="s">
        <v>4775</v>
      </c>
      <c r="K1221" s="26"/>
      <c r="L1221" s="27"/>
      <c r="M1221" s="26"/>
      <c r="N1221" s="27"/>
      <c r="O1221" s="24" t="s">
        <v>2094</v>
      </c>
      <c r="P1221" s="25" t="s">
        <v>3073</v>
      </c>
      <c r="Q1221" s="24" t="s">
        <v>2125</v>
      </c>
      <c r="R1221" s="25" t="s">
        <v>4032</v>
      </c>
      <c r="S1221" s="24" t="s">
        <v>2387</v>
      </c>
      <c r="T1221" s="25" t="s">
        <v>4744</v>
      </c>
      <c r="U1221" s="26"/>
      <c r="V1221" s="27"/>
      <c r="W1221" s="24" t="s">
        <v>2584</v>
      </c>
      <c r="X1221" s="25" t="s">
        <v>4760</v>
      </c>
      <c r="Y1221" s="28"/>
      <c r="Z1221" s="29" t="s">
        <v>2144</v>
      </c>
      <c r="AA1221" s="28"/>
      <c r="AB1221" s="28"/>
      <c r="AC1221" s="28"/>
      <c r="AD1221" s="28"/>
      <c r="AE1221" s="28"/>
      <c r="AF1221" s="28"/>
      <c r="AG1221" s="28"/>
      <c r="AH1221" s="24" t="s">
        <v>2146</v>
      </c>
      <c r="AI1221" s="24" t="s">
        <v>2146</v>
      </c>
      <c r="AJ1221" s="24" t="s">
        <v>4761</v>
      </c>
      <c r="AK1221" s="24" t="s">
        <v>4802</v>
      </c>
    </row>
    <row r="1222" spans="1:37" ht="17.25" customHeight="1" x14ac:dyDescent="0.3">
      <c r="A1222" s="24" t="s">
        <v>4803</v>
      </c>
      <c r="B1222" s="24" t="s">
        <v>2068</v>
      </c>
      <c r="C1222" s="24" t="s">
        <v>4738</v>
      </c>
      <c r="D1222" s="25" t="s">
        <v>4739</v>
      </c>
      <c r="E1222" s="24" t="s">
        <v>2071</v>
      </c>
      <c r="F1222" s="25" t="s">
        <v>2072</v>
      </c>
      <c r="G1222" s="24" t="s">
        <v>4756</v>
      </c>
      <c r="H1222" s="25" t="s">
        <v>4757</v>
      </c>
      <c r="I1222" s="24" t="s">
        <v>4774</v>
      </c>
      <c r="J1222" s="25" t="s">
        <v>4775</v>
      </c>
      <c r="K1222" s="26"/>
      <c r="L1222" s="27"/>
      <c r="M1222" s="26"/>
      <c r="N1222" s="27"/>
      <c r="O1222" s="24" t="s">
        <v>2094</v>
      </c>
      <c r="P1222" s="25" t="s">
        <v>3073</v>
      </c>
      <c r="Q1222" s="24" t="s">
        <v>2125</v>
      </c>
      <c r="R1222" s="25" t="s">
        <v>4032</v>
      </c>
      <c r="S1222" s="24" t="s">
        <v>2387</v>
      </c>
      <c r="T1222" s="25" t="s">
        <v>4744</v>
      </c>
      <c r="U1222" s="26"/>
      <c r="V1222" s="27"/>
      <c r="W1222" s="24" t="s">
        <v>2597</v>
      </c>
      <c r="X1222" s="25" t="s">
        <v>4763</v>
      </c>
      <c r="Y1222" s="28"/>
      <c r="Z1222" s="29" t="s">
        <v>2144</v>
      </c>
      <c r="AA1222" s="28"/>
      <c r="AB1222" s="28"/>
      <c r="AC1222" s="28"/>
      <c r="AD1222" s="28"/>
      <c r="AE1222" s="28"/>
      <c r="AF1222" s="28"/>
      <c r="AG1222" s="28"/>
      <c r="AH1222" s="24" t="s">
        <v>2146</v>
      </c>
      <c r="AI1222" s="24" t="s">
        <v>2146</v>
      </c>
      <c r="AJ1222" s="24" t="s">
        <v>4761</v>
      </c>
      <c r="AK1222" s="24" t="s">
        <v>4803</v>
      </c>
    </row>
    <row r="1223" spans="1:37" ht="17.25" customHeight="1" x14ac:dyDescent="0.3">
      <c r="A1223" s="24" t="s">
        <v>4804</v>
      </c>
      <c r="B1223" s="24" t="s">
        <v>2068</v>
      </c>
      <c r="C1223" s="24" t="s">
        <v>4738</v>
      </c>
      <c r="D1223" s="25" t="s">
        <v>4739</v>
      </c>
      <c r="E1223" s="24" t="s">
        <v>2071</v>
      </c>
      <c r="F1223" s="25" t="s">
        <v>2072</v>
      </c>
      <c r="G1223" s="24" t="s">
        <v>4756</v>
      </c>
      <c r="H1223" s="25" t="s">
        <v>4757</v>
      </c>
      <c r="I1223" s="24" t="s">
        <v>4774</v>
      </c>
      <c r="J1223" s="25" t="s">
        <v>4775</v>
      </c>
      <c r="K1223" s="26"/>
      <c r="L1223" s="27"/>
      <c r="M1223" s="26"/>
      <c r="N1223" s="27"/>
      <c r="O1223" s="24" t="s">
        <v>2094</v>
      </c>
      <c r="P1223" s="25" t="s">
        <v>3073</v>
      </c>
      <c r="Q1223" s="24" t="s">
        <v>2125</v>
      </c>
      <c r="R1223" s="25" t="s">
        <v>4032</v>
      </c>
      <c r="S1223" s="24" t="s">
        <v>2387</v>
      </c>
      <c r="T1223" s="25" t="s">
        <v>4744</v>
      </c>
      <c r="U1223" s="26"/>
      <c r="V1223" s="27"/>
      <c r="W1223" s="24" t="s">
        <v>2605</v>
      </c>
      <c r="X1223" s="25" t="s">
        <v>4765</v>
      </c>
      <c r="Y1223" s="28"/>
      <c r="Z1223" s="29" t="s">
        <v>2144</v>
      </c>
      <c r="AA1223" s="28"/>
      <c r="AB1223" s="28"/>
      <c r="AC1223" s="28"/>
      <c r="AD1223" s="28"/>
      <c r="AE1223" s="28"/>
      <c r="AF1223" s="28"/>
      <c r="AG1223" s="28"/>
      <c r="AH1223" s="24" t="s">
        <v>2146</v>
      </c>
      <c r="AI1223" s="24" t="s">
        <v>2146</v>
      </c>
      <c r="AJ1223" s="24" t="s">
        <v>4761</v>
      </c>
      <c r="AK1223" s="24" t="s">
        <v>4804</v>
      </c>
    </row>
    <row r="1224" spans="1:37" ht="17.25" customHeight="1" x14ac:dyDescent="0.3">
      <c r="A1224" s="24" t="s">
        <v>4805</v>
      </c>
      <c r="B1224" s="24" t="s">
        <v>2068</v>
      </c>
      <c r="C1224" s="24" t="s">
        <v>4738</v>
      </c>
      <c r="D1224" s="25" t="s">
        <v>4739</v>
      </c>
      <c r="E1224" s="24" t="s">
        <v>2071</v>
      </c>
      <c r="F1224" s="25" t="s">
        <v>2072</v>
      </c>
      <c r="G1224" s="24" t="s">
        <v>4756</v>
      </c>
      <c r="H1224" s="25" t="s">
        <v>4757</v>
      </c>
      <c r="I1224" s="24" t="s">
        <v>4774</v>
      </c>
      <c r="J1224" s="25" t="s">
        <v>4775</v>
      </c>
      <c r="K1224" s="26"/>
      <c r="L1224" s="27"/>
      <c r="M1224" s="26"/>
      <c r="N1224" s="27"/>
      <c r="O1224" s="24" t="s">
        <v>2094</v>
      </c>
      <c r="P1224" s="25" t="s">
        <v>3073</v>
      </c>
      <c r="Q1224" s="24" t="s">
        <v>2125</v>
      </c>
      <c r="R1224" s="25" t="s">
        <v>4032</v>
      </c>
      <c r="S1224" s="24" t="s">
        <v>2387</v>
      </c>
      <c r="T1224" s="25" t="s">
        <v>4744</v>
      </c>
      <c r="U1224" s="26"/>
      <c r="V1224" s="27"/>
      <c r="W1224" s="24" t="s">
        <v>2608</v>
      </c>
      <c r="X1224" s="25" t="s">
        <v>4767</v>
      </c>
      <c r="Y1224" s="28"/>
      <c r="Z1224" s="29" t="s">
        <v>2144</v>
      </c>
      <c r="AA1224" s="28"/>
      <c r="AB1224" s="28"/>
      <c r="AC1224" s="28"/>
      <c r="AD1224" s="28"/>
      <c r="AE1224" s="28"/>
      <c r="AF1224" s="28"/>
      <c r="AG1224" s="28"/>
      <c r="AH1224" s="24" t="s">
        <v>2146</v>
      </c>
      <c r="AI1224" s="24" t="s">
        <v>2146</v>
      </c>
      <c r="AJ1224" s="24" t="s">
        <v>4761</v>
      </c>
      <c r="AK1224" s="24" t="s">
        <v>4805</v>
      </c>
    </row>
    <row r="1225" spans="1:37" ht="17.25" customHeight="1" x14ac:dyDescent="0.3">
      <c r="A1225" s="24" t="s">
        <v>4806</v>
      </c>
      <c r="B1225" s="24" t="s">
        <v>2068</v>
      </c>
      <c r="C1225" s="24" t="s">
        <v>4738</v>
      </c>
      <c r="D1225" s="25" t="s">
        <v>4739</v>
      </c>
      <c r="E1225" s="24" t="s">
        <v>2071</v>
      </c>
      <c r="F1225" s="25" t="s">
        <v>2072</v>
      </c>
      <c r="G1225" s="24" t="s">
        <v>4756</v>
      </c>
      <c r="H1225" s="25" t="s">
        <v>4757</v>
      </c>
      <c r="I1225" s="24" t="s">
        <v>4774</v>
      </c>
      <c r="J1225" s="25" t="s">
        <v>4775</v>
      </c>
      <c r="K1225" s="26"/>
      <c r="L1225" s="27"/>
      <c r="M1225" s="26"/>
      <c r="N1225" s="27"/>
      <c r="O1225" s="24" t="s">
        <v>2094</v>
      </c>
      <c r="P1225" s="25" t="s">
        <v>3073</v>
      </c>
      <c r="Q1225" s="24" t="s">
        <v>2219</v>
      </c>
      <c r="R1225" s="25" t="s">
        <v>4514</v>
      </c>
      <c r="S1225" s="24" t="s">
        <v>2387</v>
      </c>
      <c r="T1225" s="25" t="s">
        <v>4744</v>
      </c>
      <c r="U1225" s="26"/>
      <c r="V1225" s="27"/>
      <c r="W1225" s="24" t="s">
        <v>2584</v>
      </c>
      <c r="X1225" s="25" t="s">
        <v>4760</v>
      </c>
      <c r="Y1225" s="28"/>
      <c r="Z1225" s="29" t="s">
        <v>2144</v>
      </c>
      <c r="AA1225" s="28"/>
      <c r="AB1225" s="28"/>
      <c r="AC1225" s="28"/>
      <c r="AD1225" s="28"/>
      <c r="AE1225" s="28"/>
      <c r="AF1225" s="28"/>
      <c r="AG1225" s="28"/>
      <c r="AH1225" s="24" t="s">
        <v>2146</v>
      </c>
      <c r="AI1225" s="24" t="s">
        <v>2146</v>
      </c>
      <c r="AJ1225" s="24" t="s">
        <v>4761</v>
      </c>
      <c r="AK1225" s="24" t="s">
        <v>4806</v>
      </c>
    </row>
    <row r="1226" spans="1:37" ht="17.25" customHeight="1" x14ac:dyDescent="0.3">
      <c r="A1226" s="24" t="s">
        <v>4807</v>
      </c>
      <c r="B1226" s="24" t="s">
        <v>2068</v>
      </c>
      <c r="C1226" s="24" t="s">
        <v>4738</v>
      </c>
      <c r="D1226" s="25" t="s">
        <v>4739</v>
      </c>
      <c r="E1226" s="24" t="s">
        <v>2071</v>
      </c>
      <c r="F1226" s="25" t="s">
        <v>2072</v>
      </c>
      <c r="G1226" s="24" t="s">
        <v>4756</v>
      </c>
      <c r="H1226" s="25" t="s">
        <v>4757</v>
      </c>
      <c r="I1226" s="24" t="s">
        <v>4774</v>
      </c>
      <c r="J1226" s="25" t="s">
        <v>4775</v>
      </c>
      <c r="K1226" s="26"/>
      <c r="L1226" s="27"/>
      <c r="M1226" s="26"/>
      <c r="N1226" s="27"/>
      <c r="O1226" s="24" t="s">
        <v>2094</v>
      </c>
      <c r="P1226" s="25" t="s">
        <v>3073</v>
      </c>
      <c r="Q1226" s="24" t="s">
        <v>2219</v>
      </c>
      <c r="R1226" s="25" t="s">
        <v>4514</v>
      </c>
      <c r="S1226" s="24" t="s">
        <v>2387</v>
      </c>
      <c r="T1226" s="25" t="s">
        <v>4744</v>
      </c>
      <c r="U1226" s="26"/>
      <c r="V1226" s="27"/>
      <c r="W1226" s="24" t="s">
        <v>2597</v>
      </c>
      <c r="X1226" s="25" t="s">
        <v>4763</v>
      </c>
      <c r="Y1226" s="28"/>
      <c r="Z1226" s="29" t="s">
        <v>2144</v>
      </c>
      <c r="AA1226" s="28"/>
      <c r="AB1226" s="28"/>
      <c r="AC1226" s="28"/>
      <c r="AD1226" s="28"/>
      <c r="AE1226" s="28"/>
      <c r="AF1226" s="28"/>
      <c r="AG1226" s="28"/>
      <c r="AH1226" s="24" t="s">
        <v>2146</v>
      </c>
      <c r="AI1226" s="24" t="s">
        <v>2146</v>
      </c>
      <c r="AJ1226" s="24" t="s">
        <v>4761</v>
      </c>
      <c r="AK1226" s="24" t="s">
        <v>4807</v>
      </c>
    </row>
    <row r="1227" spans="1:37" ht="17.25" customHeight="1" x14ac:dyDescent="0.3">
      <c r="A1227" s="24" t="s">
        <v>4808</v>
      </c>
      <c r="B1227" s="24" t="s">
        <v>2068</v>
      </c>
      <c r="C1227" s="24" t="s">
        <v>4738</v>
      </c>
      <c r="D1227" s="25" t="s">
        <v>4739</v>
      </c>
      <c r="E1227" s="24" t="s">
        <v>2071</v>
      </c>
      <c r="F1227" s="25" t="s">
        <v>2072</v>
      </c>
      <c r="G1227" s="24" t="s">
        <v>4756</v>
      </c>
      <c r="H1227" s="25" t="s">
        <v>4757</v>
      </c>
      <c r="I1227" s="24" t="s">
        <v>4774</v>
      </c>
      <c r="J1227" s="25" t="s">
        <v>4775</v>
      </c>
      <c r="K1227" s="26"/>
      <c r="L1227" s="27"/>
      <c r="M1227" s="26"/>
      <c r="N1227" s="27"/>
      <c r="O1227" s="24" t="s">
        <v>2094</v>
      </c>
      <c r="P1227" s="25" t="s">
        <v>3073</v>
      </c>
      <c r="Q1227" s="24" t="s">
        <v>2219</v>
      </c>
      <c r="R1227" s="25" t="s">
        <v>4514</v>
      </c>
      <c r="S1227" s="24" t="s">
        <v>2387</v>
      </c>
      <c r="T1227" s="25" t="s">
        <v>4744</v>
      </c>
      <c r="U1227" s="26"/>
      <c r="V1227" s="27"/>
      <c r="W1227" s="24" t="s">
        <v>2605</v>
      </c>
      <c r="X1227" s="25" t="s">
        <v>4765</v>
      </c>
      <c r="Y1227" s="28"/>
      <c r="Z1227" s="29" t="s">
        <v>2144</v>
      </c>
      <c r="AA1227" s="28"/>
      <c r="AB1227" s="28"/>
      <c r="AC1227" s="28"/>
      <c r="AD1227" s="28"/>
      <c r="AE1227" s="28"/>
      <c r="AF1227" s="28"/>
      <c r="AG1227" s="28"/>
      <c r="AH1227" s="24" t="s">
        <v>2146</v>
      </c>
      <c r="AI1227" s="24" t="s">
        <v>2146</v>
      </c>
      <c r="AJ1227" s="24" t="s">
        <v>4761</v>
      </c>
      <c r="AK1227" s="24" t="s">
        <v>4808</v>
      </c>
    </row>
    <row r="1228" spans="1:37" ht="17.25" customHeight="1" x14ac:dyDescent="0.3">
      <c r="A1228" s="24" t="s">
        <v>4809</v>
      </c>
      <c r="B1228" s="24" t="s">
        <v>2068</v>
      </c>
      <c r="C1228" s="24" t="s">
        <v>4738</v>
      </c>
      <c r="D1228" s="25" t="s">
        <v>4739</v>
      </c>
      <c r="E1228" s="24" t="s">
        <v>2071</v>
      </c>
      <c r="F1228" s="25" t="s">
        <v>2072</v>
      </c>
      <c r="G1228" s="24" t="s">
        <v>4756</v>
      </c>
      <c r="H1228" s="25" t="s">
        <v>4757</v>
      </c>
      <c r="I1228" s="24" t="s">
        <v>4774</v>
      </c>
      <c r="J1228" s="25" t="s">
        <v>4775</v>
      </c>
      <c r="K1228" s="26"/>
      <c r="L1228" s="27"/>
      <c r="M1228" s="26"/>
      <c r="N1228" s="27"/>
      <c r="O1228" s="24" t="s">
        <v>2094</v>
      </c>
      <c r="P1228" s="25" t="s">
        <v>3073</v>
      </c>
      <c r="Q1228" s="24" t="s">
        <v>2219</v>
      </c>
      <c r="R1228" s="25" t="s">
        <v>4514</v>
      </c>
      <c r="S1228" s="24" t="s">
        <v>2387</v>
      </c>
      <c r="T1228" s="25" t="s">
        <v>4744</v>
      </c>
      <c r="U1228" s="26"/>
      <c r="V1228" s="27"/>
      <c r="W1228" s="24" t="s">
        <v>2608</v>
      </c>
      <c r="X1228" s="25" t="s">
        <v>4767</v>
      </c>
      <c r="Y1228" s="28"/>
      <c r="Z1228" s="29" t="s">
        <v>2144</v>
      </c>
      <c r="AA1228" s="28"/>
      <c r="AB1228" s="28"/>
      <c r="AC1228" s="28"/>
      <c r="AD1228" s="28"/>
      <c r="AE1228" s="28"/>
      <c r="AF1228" s="28"/>
      <c r="AG1228" s="28"/>
      <c r="AH1228" s="24" t="s">
        <v>2146</v>
      </c>
      <c r="AI1228" s="24" t="s">
        <v>2146</v>
      </c>
      <c r="AJ1228" s="24" t="s">
        <v>4761</v>
      </c>
      <c r="AK1228" s="24" t="s">
        <v>4809</v>
      </c>
    </row>
    <row r="1229" spans="1:37" ht="17.25" customHeight="1" x14ac:dyDescent="0.3">
      <c r="A1229" s="24" t="s">
        <v>4810</v>
      </c>
      <c r="B1229" s="24" t="s">
        <v>2068</v>
      </c>
      <c r="C1229" s="24" t="s">
        <v>4738</v>
      </c>
      <c r="D1229" s="25" t="s">
        <v>4739</v>
      </c>
      <c r="E1229" s="24" t="s">
        <v>2071</v>
      </c>
      <c r="F1229" s="25" t="s">
        <v>2072</v>
      </c>
      <c r="G1229" s="24" t="s">
        <v>4756</v>
      </c>
      <c r="H1229" s="25" t="s">
        <v>4757</v>
      </c>
      <c r="I1229" s="24" t="s">
        <v>4785</v>
      </c>
      <c r="J1229" s="25" t="s">
        <v>4786</v>
      </c>
      <c r="K1229" s="26"/>
      <c r="L1229" s="27"/>
      <c r="M1229" s="26"/>
      <c r="N1229" s="27"/>
      <c r="O1229" s="24" t="s">
        <v>2094</v>
      </c>
      <c r="P1229" s="25" t="s">
        <v>3073</v>
      </c>
      <c r="Q1229" s="24" t="s">
        <v>2125</v>
      </c>
      <c r="R1229" s="25" t="s">
        <v>4032</v>
      </c>
      <c r="S1229" s="24" t="s">
        <v>2387</v>
      </c>
      <c r="T1229" s="25" t="s">
        <v>4744</v>
      </c>
      <c r="U1229" s="26"/>
      <c r="V1229" s="27"/>
      <c r="W1229" s="24" t="s">
        <v>2584</v>
      </c>
      <c r="X1229" s="25" t="s">
        <v>4760</v>
      </c>
      <c r="Y1229" s="28"/>
      <c r="Z1229" s="29" t="s">
        <v>2144</v>
      </c>
      <c r="AA1229" s="28"/>
      <c r="AB1229" s="28"/>
      <c r="AC1229" s="28"/>
      <c r="AD1229" s="28"/>
      <c r="AE1229" s="28"/>
      <c r="AF1229" s="28"/>
      <c r="AG1229" s="28"/>
      <c r="AH1229" s="24" t="s">
        <v>2146</v>
      </c>
      <c r="AI1229" s="24" t="s">
        <v>2146</v>
      </c>
      <c r="AJ1229" s="24" t="s">
        <v>4761</v>
      </c>
      <c r="AK1229" s="24" t="s">
        <v>4810</v>
      </c>
    </row>
    <row r="1230" spans="1:37" ht="17.25" customHeight="1" x14ac:dyDescent="0.3">
      <c r="A1230" s="24" t="s">
        <v>4811</v>
      </c>
      <c r="B1230" s="24" t="s">
        <v>2068</v>
      </c>
      <c r="C1230" s="24" t="s">
        <v>4738</v>
      </c>
      <c r="D1230" s="25" t="s">
        <v>4739</v>
      </c>
      <c r="E1230" s="24" t="s">
        <v>2071</v>
      </c>
      <c r="F1230" s="25" t="s">
        <v>2072</v>
      </c>
      <c r="G1230" s="24" t="s">
        <v>4756</v>
      </c>
      <c r="H1230" s="25" t="s">
        <v>4757</v>
      </c>
      <c r="I1230" s="24" t="s">
        <v>4785</v>
      </c>
      <c r="J1230" s="25" t="s">
        <v>4786</v>
      </c>
      <c r="K1230" s="26"/>
      <c r="L1230" s="27"/>
      <c r="M1230" s="26"/>
      <c r="N1230" s="27"/>
      <c r="O1230" s="24" t="s">
        <v>2094</v>
      </c>
      <c r="P1230" s="25" t="s">
        <v>3073</v>
      </c>
      <c r="Q1230" s="24" t="s">
        <v>2125</v>
      </c>
      <c r="R1230" s="25" t="s">
        <v>4032</v>
      </c>
      <c r="S1230" s="24" t="s">
        <v>2387</v>
      </c>
      <c r="T1230" s="25" t="s">
        <v>4744</v>
      </c>
      <c r="U1230" s="26"/>
      <c r="V1230" s="27"/>
      <c r="W1230" s="24" t="s">
        <v>2597</v>
      </c>
      <c r="X1230" s="25" t="s">
        <v>4763</v>
      </c>
      <c r="Y1230" s="28"/>
      <c r="Z1230" s="29" t="s">
        <v>2144</v>
      </c>
      <c r="AA1230" s="28"/>
      <c r="AB1230" s="28"/>
      <c r="AC1230" s="28"/>
      <c r="AD1230" s="28"/>
      <c r="AE1230" s="28"/>
      <c r="AF1230" s="28"/>
      <c r="AG1230" s="28"/>
      <c r="AH1230" s="24" t="s">
        <v>2146</v>
      </c>
      <c r="AI1230" s="24" t="s">
        <v>2146</v>
      </c>
      <c r="AJ1230" s="24" t="s">
        <v>4761</v>
      </c>
      <c r="AK1230" s="24" t="s">
        <v>4811</v>
      </c>
    </row>
    <row r="1231" spans="1:37" ht="17.25" customHeight="1" x14ac:dyDescent="0.3">
      <c r="A1231" s="24" t="s">
        <v>4812</v>
      </c>
      <c r="B1231" s="24" t="s">
        <v>2068</v>
      </c>
      <c r="C1231" s="24" t="s">
        <v>4738</v>
      </c>
      <c r="D1231" s="25" t="s">
        <v>4739</v>
      </c>
      <c r="E1231" s="24" t="s">
        <v>2071</v>
      </c>
      <c r="F1231" s="25" t="s">
        <v>2072</v>
      </c>
      <c r="G1231" s="24" t="s">
        <v>4756</v>
      </c>
      <c r="H1231" s="25" t="s">
        <v>4757</v>
      </c>
      <c r="I1231" s="24" t="s">
        <v>4785</v>
      </c>
      <c r="J1231" s="25" t="s">
        <v>4786</v>
      </c>
      <c r="K1231" s="26"/>
      <c r="L1231" s="27"/>
      <c r="M1231" s="26"/>
      <c r="N1231" s="27"/>
      <c r="O1231" s="24" t="s">
        <v>2094</v>
      </c>
      <c r="P1231" s="25" t="s">
        <v>3073</v>
      </c>
      <c r="Q1231" s="24" t="s">
        <v>2125</v>
      </c>
      <c r="R1231" s="25" t="s">
        <v>4032</v>
      </c>
      <c r="S1231" s="24" t="s">
        <v>2387</v>
      </c>
      <c r="T1231" s="25" t="s">
        <v>4744</v>
      </c>
      <c r="U1231" s="26"/>
      <c r="V1231" s="27"/>
      <c r="W1231" s="24" t="s">
        <v>2605</v>
      </c>
      <c r="X1231" s="25" t="s">
        <v>4765</v>
      </c>
      <c r="Y1231" s="28"/>
      <c r="Z1231" s="29" t="s">
        <v>2144</v>
      </c>
      <c r="AA1231" s="28"/>
      <c r="AB1231" s="28"/>
      <c r="AC1231" s="28"/>
      <c r="AD1231" s="28"/>
      <c r="AE1231" s="28"/>
      <c r="AF1231" s="28"/>
      <c r="AG1231" s="28"/>
      <c r="AH1231" s="24" t="s">
        <v>2146</v>
      </c>
      <c r="AI1231" s="24" t="s">
        <v>2146</v>
      </c>
      <c r="AJ1231" s="24" t="s">
        <v>4761</v>
      </c>
      <c r="AK1231" s="24" t="s">
        <v>4812</v>
      </c>
    </row>
    <row r="1232" spans="1:37" ht="17.25" customHeight="1" x14ac:dyDescent="0.3">
      <c r="A1232" s="24" t="s">
        <v>4813</v>
      </c>
      <c r="B1232" s="24" t="s">
        <v>2068</v>
      </c>
      <c r="C1232" s="24" t="s">
        <v>4738</v>
      </c>
      <c r="D1232" s="25" t="s">
        <v>4739</v>
      </c>
      <c r="E1232" s="24" t="s">
        <v>2071</v>
      </c>
      <c r="F1232" s="25" t="s">
        <v>2072</v>
      </c>
      <c r="G1232" s="24" t="s">
        <v>4756</v>
      </c>
      <c r="H1232" s="25" t="s">
        <v>4757</v>
      </c>
      <c r="I1232" s="24" t="s">
        <v>4785</v>
      </c>
      <c r="J1232" s="25" t="s">
        <v>4786</v>
      </c>
      <c r="K1232" s="26"/>
      <c r="L1232" s="27"/>
      <c r="M1232" s="26"/>
      <c r="N1232" s="27"/>
      <c r="O1232" s="24" t="s">
        <v>2094</v>
      </c>
      <c r="P1232" s="25" t="s">
        <v>3073</v>
      </c>
      <c r="Q1232" s="24" t="s">
        <v>2125</v>
      </c>
      <c r="R1232" s="25" t="s">
        <v>4032</v>
      </c>
      <c r="S1232" s="24" t="s">
        <v>2387</v>
      </c>
      <c r="T1232" s="25" t="s">
        <v>4744</v>
      </c>
      <c r="U1232" s="26"/>
      <c r="V1232" s="27"/>
      <c r="W1232" s="24" t="s">
        <v>2608</v>
      </c>
      <c r="X1232" s="25" t="s">
        <v>4767</v>
      </c>
      <c r="Y1232" s="28"/>
      <c r="Z1232" s="29" t="s">
        <v>2144</v>
      </c>
      <c r="AA1232" s="28"/>
      <c r="AB1232" s="28"/>
      <c r="AC1232" s="28"/>
      <c r="AD1232" s="28"/>
      <c r="AE1232" s="28"/>
      <c r="AF1232" s="28"/>
      <c r="AG1232" s="28"/>
      <c r="AH1232" s="24" t="s">
        <v>2146</v>
      </c>
      <c r="AI1232" s="24" t="s">
        <v>2146</v>
      </c>
      <c r="AJ1232" s="24" t="s">
        <v>4761</v>
      </c>
      <c r="AK1232" s="24" t="s">
        <v>4813</v>
      </c>
    </row>
    <row r="1233" spans="1:37" ht="17.25" customHeight="1" x14ac:dyDescent="0.3">
      <c r="A1233" s="24" t="s">
        <v>4814</v>
      </c>
      <c r="B1233" s="24" t="s">
        <v>2068</v>
      </c>
      <c r="C1233" s="24" t="s">
        <v>4738</v>
      </c>
      <c r="D1233" s="25" t="s">
        <v>4739</v>
      </c>
      <c r="E1233" s="24" t="s">
        <v>2071</v>
      </c>
      <c r="F1233" s="25" t="s">
        <v>2072</v>
      </c>
      <c r="G1233" s="24" t="s">
        <v>4756</v>
      </c>
      <c r="H1233" s="25" t="s">
        <v>4757</v>
      </c>
      <c r="I1233" s="24" t="s">
        <v>4785</v>
      </c>
      <c r="J1233" s="25" t="s">
        <v>4786</v>
      </c>
      <c r="K1233" s="26"/>
      <c r="L1233" s="27"/>
      <c r="M1233" s="26"/>
      <c r="N1233" s="27"/>
      <c r="O1233" s="24" t="s">
        <v>2094</v>
      </c>
      <c r="P1233" s="25" t="s">
        <v>3073</v>
      </c>
      <c r="Q1233" s="24" t="s">
        <v>2219</v>
      </c>
      <c r="R1233" s="25" t="s">
        <v>4514</v>
      </c>
      <c r="S1233" s="24" t="s">
        <v>2387</v>
      </c>
      <c r="T1233" s="25" t="s">
        <v>4744</v>
      </c>
      <c r="U1233" s="26"/>
      <c r="V1233" s="27"/>
      <c r="W1233" s="24" t="s">
        <v>2584</v>
      </c>
      <c r="X1233" s="25" t="s">
        <v>4760</v>
      </c>
      <c r="Y1233" s="28"/>
      <c r="Z1233" s="29" t="s">
        <v>2144</v>
      </c>
      <c r="AA1233" s="28"/>
      <c r="AB1233" s="28"/>
      <c r="AC1233" s="28"/>
      <c r="AD1233" s="28"/>
      <c r="AE1233" s="28"/>
      <c r="AF1233" s="28"/>
      <c r="AG1233" s="28"/>
      <c r="AH1233" s="24" t="s">
        <v>2146</v>
      </c>
      <c r="AI1233" s="24" t="s">
        <v>2146</v>
      </c>
      <c r="AJ1233" s="24" t="s">
        <v>4761</v>
      </c>
      <c r="AK1233" s="24" t="s">
        <v>4814</v>
      </c>
    </row>
    <row r="1234" spans="1:37" ht="17.25" customHeight="1" x14ac:dyDescent="0.3">
      <c r="A1234" s="24" t="s">
        <v>4815</v>
      </c>
      <c r="B1234" s="24" t="s">
        <v>2068</v>
      </c>
      <c r="C1234" s="24" t="s">
        <v>4738</v>
      </c>
      <c r="D1234" s="25" t="s">
        <v>4739</v>
      </c>
      <c r="E1234" s="24" t="s">
        <v>2071</v>
      </c>
      <c r="F1234" s="25" t="s">
        <v>2072</v>
      </c>
      <c r="G1234" s="24" t="s">
        <v>4756</v>
      </c>
      <c r="H1234" s="25" t="s">
        <v>4757</v>
      </c>
      <c r="I1234" s="24" t="s">
        <v>4785</v>
      </c>
      <c r="J1234" s="25" t="s">
        <v>4786</v>
      </c>
      <c r="K1234" s="26"/>
      <c r="L1234" s="27"/>
      <c r="M1234" s="26"/>
      <c r="N1234" s="27"/>
      <c r="O1234" s="24" t="s">
        <v>2094</v>
      </c>
      <c r="P1234" s="25" t="s">
        <v>3073</v>
      </c>
      <c r="Q1234" s="24" t="s">
        <v>2219</v>
      </c>
      <c r="R1234" s="25" t="s">
        <v>4514</v>
      </c>
      <c r="S1234" s="24" t="s">
        <v>2387</v>
      </c>
      <c r="T1234" s="25" t="s">
        <v>4744</v>
      </c>
      <c r="U1234" s="26"/>
      <c r="V1234" s="27"/>
      <c r="W1234" s="24" t="s">
        <v>2597</v>
      </c>
      <c r="X1234" s="25" t="s">
        <v>4763</v>
      </c>
      <c r="Y1234" s="28"/>
      <c r="Z1234" s="29" t="s">
        <v>2144</v>
      </c>
      <c r="AA1234" s="28"/>
      <c r="AB1234" s="28"/>
      <c r="AC1234" s="28"/>
      <c r="AD1234" s="28"/>
      <c r="AE1234" s="28"/>
      <c r="AF1234" s="28"/>
      <c r="AG1234" s="28"/>
      <c r="AH1234" s="24" t="s">
        <v>2146</v>
      </c>
      <c r="AI1234" s="24" t="s">
        <v>2146</v>
      </c>
      <c r="AJ1234" s="24" t="s">
        <v>4761</v>
      </c>
      <c r="AK1234" s="24" t="s">
        <v>4815</v>
      </c>
    </row>
    <row r="1235" spans="1:37" ht="17.25" customHeight="1" x14ac:dyDescent="0.3">
      <c r="A1235" s="24" t="s">
        <v>4816</v>
      </c>
      <c r="B1235" s="24" t="s">
        <v>2068</v>
      </c>
      <c r="C1235" s="24" t="s">
        <v>4738</v>
      </c>
      <c r="D1235" s="25" t="s">
        <v>4739</v>
      </c>
      <c r="E1235" s="24" t="s">
        <v>2071</v>
      </c>
      <c r="F1235" s="25" t="s">
        <v>2072</v>
      </c>
      <c r="G1235" s="24" t="s">
        <v>4756</v>
      </c>
      <c r="H1235" s="25" t="s">
        <v>4757</v>
      </c>
      <c r="I1235" s="24" t="s">
        <v>4785</v>
      </c>
      <c r="J1235" s="25" t="s">
        <v>4786</v>
      </c>
      <c r="K1235" s="26"/>
      <c r="L1235" s="27"/>
      <c r="M1235" s="26"/>
      <c r="N1235" s="27"/>
      <c r="O1235" s="24" t="s">
        <v>2094</v>
      </c>
      <c r="P1235" s="25" t="s">
        <v>3073</v>
      </c>
      <c r="Q1235" s="24" t="s">
        <v>2219</v>
      </c>
      <c r="R1235" s="25" t="s">
        <v>4514</v>
      </c>
      <c r="S1235" s="24" t="s">
        <v>2387</v>
      </c>
      <c r="T1235" s="25" t="s">
        <v>4744</v>
      </c>
      <c r="U1235" s="26"/>
      <c r="V1235" s="27"/>
      <c r="W1235" s="24" t="s">
        <v>2605</v>
      </c>
      <c r="X1235" s="25" t="s">
        <v>4765</v>
      </c>
      <c r="Y1235" s="28"/>
      <c r="Z1235" s="29" t="s">
        <v>2144</v>
      </c>
      <c r="AA1235" s="28"/>
      <c r="AB1235" s="28"/>
      <c r="AC1235" s="28"/>
      <c r="AD1235" s="28"/>
      <c r="AE1235" s="28"/>
      <c r="AF1235" s="28"/>
      <c r="AG1235" s="28"/>
      <c r="AH1235" s="24" t="s">
        <v>2146</v>
      </c>
      <c r="AI1235" s="24" t="s">
        <v>2146</v>
      </c>
      <c r="AJ1235" s="24" t="s">
        <v>4761</v>
      </c>
      <c r="AK1235" s="24" t="s">
        <v>4816</v>
      </c>
    </row>
    <row r="1236" spans="1:37" ht="17.25" customHeight="1" x14ac:dyDescent="0.3">
      <c r="A1236" s="24" t="s">
        <v>4817</v>
      </c>
      <c r="B1236" s="24" t="s">
        <v>2068</v>
      </c>
      <c r="C1236" s="24" t="s">
        <v>4738</v>
      </c>
      <c r="D1236" s="25" t="s">
        <v>4739</v>
      </c>
      <c r="E1236" s="24" t="s">
        <v>2071</v>
      </c>
      <c r="F1236" s="25" t="s">
        <v>2072</v>
      </c>
      <c r="G1236" s="24" t="s">
        <v>4756</v>
      </c>
      <c r="H1236" s="25" t="s">
        <v>4757</v>
      </c>
      <c r="I1236" s="24" t="s">
        <v>4785</v>
      </c>
      <c r="J1236" s="25" t="s">
        <v>4786</v>
      </c>
      <c r="K1236" s="26"/>
      <c r="L1236" s="27"/>
      <c r="M1236" s="26"/>
      <c r="N1236" s="27"/>
      <c r="O1236" s="24" t="s">
        <v>2094</v>
      </c>
      <c r="P1236" s="25" t="s">
        <v>3073</v>
      </c>
      <c r="Q1236" s="24" t="s">
        <v>2219</v>
      </c>
      <c r="R1236" s="25" t="s">
        <v>4514</v>
      </c>
      <c r="S1236" s="24" t="s">
        <v>2387</v>
      </c>
      <c r="T1236" s="25" t="s">
        <v>4744</v>
      </c>
      <c r="U1236" s="26"/>
      <c r="V1236" s="27"/>
      <c r="W1236" s="24" t="s">
        <v>2608</v>
      </c>
      <c r="X1236" s="25" t="s">
        <v>4767</v>
      </c>
      <c r="Y1236" s="28"/>
      <c r="Z1236" s="29" t="s">
        <v>2144</v>
      </c>
      <c r="AA1236" s="28"/>
      <c r="AB1236" s="28"/>
      <c r="AC1236" s="28"/>
      <c r="AD1236" s="28"/>
      <c r="AE1236" s="28"/>
      <c r="AF1236" s="28"/>
      <c r="AG1236" s="28"/>
      <c r="AH1236" s="24" t="s">
        <v>2146</v>
      </c>
      <c r="AI1236" s="24" t="s">
        <v>2146</v>
      </c>
      <c r="AJ1236" s="24" t="s">
        <v>4761</v>
      </c>
      <c r="AK1236" s="24" t="s">
        <v>4817</v>
      </c>
    </row>
    <row r="1237" spans="1:37" ht="17.25" customHeight="1" x14ac:dyDescent="0.3">
      <c r="A1237" s="24" t="s">
        <v>4818</v>
      </c>
      <c r="B1237" s="24" t="s">
        <v>2068</v>
      </c>
      <c r="C1237" s="24" t="s">
        <v>4738</v>
      </c>
      <c r="D1237" s="25" t="s">
        <v>4739</v>
      </c>
      <c r="E1237" s="24" t="s">
        <v>2071</v>
      </c>
      <c r="F1237" s="25" t="s">
        <v>2072</v>
      </c>
      <c r="G1237" s="24" t="s">
        <v>4756</v>
      </c>
      <c r="H1237" s="25" t="s">
        <v>4757</v>
      </c>
      <c r="I1237" s="24" t="s">
        <v>4819</v>
      </c>
      <c r="J1237" s="25" t="s">
        <v>4820</v>
      </c>
      <c r="K1237" s="26"/>
      <c r="L1237" s="27"/>
      <c r="M1237" s="26"/>
      <c r="N1237" s="27"/>
      <c r="O1237" s="24" t="s">
        <v>2090</v>
      </c>
      <c r="P1237" s="25" t="s">
        <v>3067</v>
      </c>
      <c r="Q1237" s="24" t="s">
        <v>2125</v>
      </c>
      <c r="R1237" s="25" t="s">
        <v>4032</v>
      </c>
      <c r="S1237" s="24" t="s">
        <v>2387</v>
      </c>
      <c r="T1237" s="25" t="s">
        <v>4744</v>
      </c>
      <c r="U1237" s="26"/>
      <c r="V1237" s="27"/>
      <c r="W1237" s="24" t="s">
        <v>2584</v>
      </c>
      <c r="X1237" s="25" t="s">
        <v>4760</v>
      </c>
      <c r="Y1237" s="28"/>
      <c r="Z1237" s="29" t="s">
        <v>2144</v>
      </c>
      <c r="AA1237" s="28"/>
      <c r="AB1237" s="28"/>
      <c r="AC1237" s="28"/>
      <c r="AD1237" s="28"/>
      <c r="AE1237" s="28"/>
      <c r="AF1237" s="28"/>
      <c r="AG1237" s="28"/>
      <c r="AH1237" s="24" t="s">
        <v>2146</v>
      </c>
      <c r="AI1237" s="24" t="s">
        <v>2146</v>
      </c>
      <c r="AJ1237" s="24" t="s">
        <v>4761</v>
      </c>
      <c r="AK1237" s="24" t="s">
        <v>4818</v>
      </c>
    </row>
    <row r="1238" spans="1:37" ht="17.25" customHeight="1" x14ac:dyDescent="0.3">
      <c r="A1238" s="24" t="s">
        <v>4821</v>
      </c>
      <c r="B1238" s="24" t="s">
        <v>2068</v>
      </c>
      <c r="C1238" s="24" t="s">
        <v>4738</v>
      </c>
      <c r="D1238" s="25" t="s">
        <v>4739</v>
      </c>
      <c r="E1238" s="24" t="s">
        <v>2071</v>
      </c>
      <c r="F1238" s="25" t="s">
        <v>2072</v>
      </c>
      <c r="G1238" s="24" t="s">
        <v>4756</v>
      </c>
      <c r="H1238" s="25" t="s">
        <v>4757</v>
      </c>
      <c r="I1238" s="24" t="s">
        <v>4819</v>
      </c>
      <c r="J1238" s="25" t="s">
        <v>4820</v>
      </c>
      <c r="K1238" s="26"/>
      <c r="L1238" s="27"/>
      <c r="M1238" s="26"/>
      <c r="N1238" s="27"/>
      <c r="O1238" s="24" t="s">
        <v>2090</v>
      </c>
      <c r="P1238" s="25" t="s">
        <v>3067</v>
      </c>
      <c r="Q1238" s="24" t="s">
        <v>2125</v>
      </c>
      <c r="R1238" s="25" t="s">
        <v>4032</v>
      </c>
      <c r="S1238" s="24" t="s">
        <v>2387</v>
      </c>
      <c r="T1238" s="25" t="s">
        <v>4744</v>
      </c>
      <c r="U1238" s="26"/>
      <c r="V1238" s="27"/>
      <c r="W1238" s="24" t="s">
        <v>2597</v>
      </c>
      <c r="X1238" s="25" t="s">
        <v>4763</v>
      </c>
      <c r="Y1238" s="28"/>
      <c r="Z1238" s="29" t="s">
        <v>2144</v>
      </c>
      <c r="AA1238" s="28"/>
      <c r="AB1238" s="28"/>
      <c r="AC1238" s="28"/>
      <c r="AD1238" s="28"/>
      <c r="AE1238" s="28"/>
      <c r="AF1238" s="28"/>
      <c r="AG1238" s="28"/>
      <c r="AH1238" s="24" t="s">
        <v>2146</v>
      </c>
      <c r="AI1238" s="24" t="s">
        <v>2146</v>
      </c>
      <c r="AJ1238" s="24" t="s">
        <v>4761</v>
      </c>
      <c r="AK1238" s="24" t="s">
        <v>4821</v>
      </c>
    </row>
    <row r="1239" spans="1:37" ht="17.25" customHeight="1" x14ac:dyDescent="0.3">
      <c r="A1239" s="24" t="s">
        <v>4822</v>
      </c>
      <c r="B1239" s="24" t="s">
        <v>2068</v>
      </c>
      <c r="C1239" s="24" t="s">
        <v>4738</v>
      </c>
      <c r="D1239" s="25" t="s">
        <v>4739</v>
      </c>
      <c r="E1239" s="24" t="s">
        <v>2071</v>
      </c>
      <c r="F1239" s="25" t="s">
        <v>2072</v>
      </c>
      <c r="G1239" s="24" t="s">
        <v>4756</v>
      </c>
      <c r="H1239" s="25" t="s">
        <v>4757</v>
      </c>
      <c r="I1239" s="24" t="s">
        <v>4819</v>
      </c>
      <c r="J1239" s="25" t="s">
        <v>4820</v>
      </c>
      <c r="K1239" s="26"/>
      <c r="L1239" s="27"/>
      <c r="M1239" s="26"/>
      <c r="N1239" s="27"/>
      <c r="O1239" s="24" t="s">
        <v>2090</v>
      </c>
      <c r="P1239" s="25" t="s">
        <v>3067</v>
      </c>
      <c r="Q1239" s="24" t="s">
        <v>2125</v>
      </c>
      <c r="R1239" s="25" t="s">
        <v>4032</v>
      </c>
      <c r="S1239" s="24" t="s">
        <v>2387</v>
      </c>
      <c r="T1239" s="25" t="s">
        <v>4744</v>
      </c>
      <c r="U1239" s="26"/>
      <c r="V1239" s="27"/>
      <c r="W1239" s="24" t="s">
        <v>2605</v>
      </c>
      <c r="X1239" s="25" t="s">
        <v>4765</v>
      </c>
      <c r="Y1239" s="28"/>
      <c r="Z1239" s="29" t="s">
        <v>2144</v>
      </c>
      <c r="AA1239" s="28"/>
      <c r="AB1239" s="28"/>
      <c r="AC1239" s="28"/>
      <c r="AD1239" s="28"/>
      <c r="AE1239" s="28"/>
      <c r="AF1239" s="28"/>
      <c r="AG1239" s="28"/>
      <c r="AH1239" s="24" t="s">
        <v>2146</v>
      </c>
      <c r="AI1239" s="24" t="s">
        <v>2146</v>
      </c>
      <c r="AJ1239" s="24" t="s">
        <v>4761</v>
      </c>
      <c r="AK1239" s="24" t="s">
        <v>4822</v>
      </c>
    </row>
    <row r="1240" spans="1:37" ht="17.25" customHeight="1" x14ac:dyDescent="0.3">
      <c r="A1240" s="24" t="s">
        <v>4823</v>
      </c>
      <c r="B1240" s="24" t="s">
        <v>2068</v>
      </c>
      <c r="C1240" s="24" t="s">
        <v>4738</v>
      </c>
      <c r="D1240" s="25" t="s">
        <v>4739</v>
      </c>
      <c r="E1240" s="24" t="s">
        <v>2071</v>
      </c>
      <c r="F1240" s="25" t="s">
        <v>2072</v>
      </c>
      <c r="G1240" s="24" t="s">
        <v>4756</v>
      </c>
      <c r="H1240" s="25" t="s">
        <v>4757</v>
      </c>
      <c r="I1240" s="24" t="s">
        <v>4819</v>
      </c>
      <c r="J1240" s="25" t="s">
        <v>4820</v>
      </c>
      <c r="K1240" s="26"/>
      <c r="L1240" s="27"/>
      <c r="M1240" s="26"/>
      <c r="N1240" s="27"/>
      <c r="O1240" s="24" t="s">
        <v>2090</v>
      </c>
      <c r="P1240" s="25" t="s">
        <v>3067</v>
      </c>
      <c r="Q1240" s="24" t="s">
        <v>2125</v>
      </c>
      <c r="R1240" s="25" t="s">
        <v>4032</v>
      </c>
      <c r="S1240" s="24" t="s">
        <v>2387</v>
      </c>
      <c r="T1240" s="25" t="s">
        <v>4744</v>
      </c>
      <c r="U1240" s="26"/>
      <c r="V1240" s="27"/>
      <c r="W1240" s="24" t="s">
        <v>2608</v>
      </c>
      <c r="X1240" s="25" t="s">
        <v>4767</v>
      </c>
      <c r="Y1240" s="28"/>
      <c r="Z1240" s="29" t="s">
        <v>2144</v>
      </c>
      <c r="AA1240" s="28"/>
      <c r="AB1240" s="28"/>
      <c r="AC1240" s="28"/>
      <c r="AD1240" s="28"/>
      <c r="AE1240" s="28"/>
      <c r="AF1240" s="28"/>
      <c r="AG1240" s="28"/>
      <c r="AH1240" s="24" t="s">
        <v>2146</v>
      </c>
      <c r="AI1240" s="24" t="s">
        <v>2146</v>
      </c>
      <c r="AJ1240" s="24" t="s">
        <v>4761</v>
      </c>
      <c r="AK1240" s="24" t="s">
        <v>4823</v>
      </c>
    </row>
    <row r="1241" spans="1:37" ht="17.25" customHeight="1" x14ac:dyDescent="0.3">
      <c r="A1241" s="24" t="s">
        <v>4824</v>
      </c>
      <c r="B1241" s="24" t="s">
        <v>2068</v>
      </c>
      <c r="C1241" s="24" t="s">
        <v>4738</v>
      </c>
      <c r="D1241" s="25" t="s">
        <v>4739</v>
      </c>
      <c r="E1241" s="24" t="s">
        <v>2071</v>
      </c>
      <c r="F1241" s="25" t="s">
        <v>2072</v>
      </c>
      <c r="G1241" s="24" t="s">
        <v>4756</v>
      </c>
      <c r="H1241" s="25" t="s">
        <v>4757</v>
      </c>
      <c r="I1241" s="24" t="s">
        <v>4819</v>
      </c>
      <c r="J1241" s="25" t="s">
        <v>4820</v>
      </c>
      <c r="K1241" s="26"/>
      <c r="L1241" s="27"/>
      <c r="M1241" s="26"/>
      <c r="N1241" s="27"/>
      <c r="O1241" s="24" t="s">
        <v>2090</v>
      </c>
      <c r="P1241" s="25" t="s">
        <v>3067</v>
      </c>
      <c r="Q1241" s="24" t="s">
        <v>2219</v>
      </c>
      <c r="R1241" s="25" t="s">
        <v>4514</v>
      </c>
      <c r="S1241" s="24" t="s">
        <v>2387</v>
      </c>
      <c r="T1241" s="25" t="s">
        <v>4744</v>
      </c>
      <c r="U1241" s="26"/>
      <c r="V1241" s="27"/>
      <c r="W1241" s="24" t="s">
        <v>2584</v>
      </c>
      <c r="X1241" s="25" t="s">
        <v>4760</v>
      </c>
      <c r="Y1241" s="28"/>
      <c r="Z1241" s="29" t="s">
        <v>2144</v>
      </c>
      <c r="AA1241" s="28"/>
      <c r="AB1241" s="28"/>
      <c r="AC1241" s="28"/>
      <c r="AD1241" s="28"/>
      <c r="AE1241" s="28"/>
      <c r="AF1241" s="28"/>
      <c r="AG1241" s="28"/>
      <c r="AH1241" s="24" t="s">
        <v>2146</v>
      </c>
      <c r="AI1241" s="24" t="s">
        <v>2146</v>
      </c>
      <c r="AJ1241" s="24" t="s">
        <v>4761</v>
      </c>
      <c r="AK1241" s="24" t="s">
        <v>4824</v>
      </c>
    </row>
    <row r="1242" spans="1:37" ht="17.25" customHeight="1" x14ac:dyDescent="0.3">
      <c r="A1242" s="24" t="s">
        <v>4825</v>
      </c>
      <c r="B1242" s="24" t="s">
        <v>2068</v>
      </c>
      <c r="C1242" s="24" t="s">
        <v>4738</v>
      </c>
      <c r="D1242" s="25" t="s">
        <v>4739</v>
      </c>
      <c r="E1242" s="24" t="s">
        <v>2071</v>
      </c>
      <c r="F1242" s="25" t="s">
        <v>2072</v>
      </c>
      <c r="G1242" s="24" t="s">
        <v>4756</v>
      </c>
      <c r="H1242" s="25" t="s">
        <v>4757</v>
      </c>
      <c r="I1242" s="24" t="s">
        <v>4819</v>
      </c>
      <c r="J1242" s="25" t="s">
        <v>4820</v>
      </c>
      <c r="K1242" s="26"/>
      <c r="L1242" s="27"/>
      <c r="M1242" s="26"/>
      <c r="N1242" s="27"/>
      <c r="O1242" s="24" t="s">
        <v>2090</v>
      </c>
      <c r="P1242" s="25" t="s">
        <v>3067</v>
      </c>
      <c r="Q1242" s="24" t="s">
        <v>2219</v>
      </c>
      <c r="R1242" s="25" t="s">
        <v>4514</v>
      </c>
      <c r="S1242" s="24" t="s">
        <v>2387</v>
      </c>
      <c r="T1242" s="25" t="s">
        <v>4744</v>
      </c>
      <c r="U1242" s="26"/>
      <c r="V1242" s="27"/>
      <c r="W1242" s="24" t="s">
        <v>2597</v>
      </c>
      <c r="X1242" s="25" t="s">
        <v>4763</v>
      </c>
      <c r="Y1242" s="28"/>
      <c r="Z1242" s="29" t="s">
        <v>2144</v>
      </c>
      <c r="AA1242" s="28"/>
      <c r="AB1242" s="28"/>
      <c r="AC1242" s="28"/>
      <c r="AD1242" s="28"/>
      <c r="AE1242" s="28"/>
      <c r="AF1242" s="28"/>
      <c r="AG1242" s="28"/>
      <c r="AH1242" s="24" t="s">
        <v>2146</v>
      </c>
      <c r="AI1242" s="24" t="s">
        <v>2146</v>
      </c>
      <c r="AJ1242" s="24" t="s">
        <v>4761</v>
      </c>
      <c r="AK1242" s="24" t="s">
        <v>4825</v>
      </c>
    </row>
    <row r="1243" spans="1:37" ht="17.25" customHeight="1" x14ac:dyDescent="0.3">
      <c r="A1243" s="24" t="s">
        <v>4826</v>
      </c>
      <c r="B1243" s="24" t="s">
        <v>2068</v>
      </c>
      <c r="C1243" s="24" t="s">
        <v>4738</v>
      </c>
      <c r="D1243" s="25" t="s">
        <v>4739</v>
      </c>
      <c r="E1243" s="24" t="s">
        <v>2071</v>
      </c>
      <c r="F1243" s="25" t="s">
        <v>2072</v>
      </c>
      <c r="G1243" s="24" t="s">
        <v>4756</v>
      </c>
      <c r="H1243" s="25" t="s">
        <v>4757</v>
      </c>
      <c r="I1243" s="24" t="s">
        <v>4819</v>
      </c>
      <c r="J1243" s="25" t="s">
        <v>4820</v>
      </c>
      <c r="K1243" s="26"/>
      <c r="L1243" s="27"/>
      <c r="M1243" s="26"/>
      <c r="N1243" s="27"/>
      <c r="O1243" s="24" t="s">
        <v>2090</v>
      </c>
      <c r="P1243" s="25" t="s">
        <v>3067</v>
      </c>
      <c r="Q1243" s="24" t="s">
        <v>2219</v>
      </c>
      <c r="R1243" s="25" t="s">
        <v>4514</v>
      </c>
      <c r="S1243" s="24" t="s">
        <v>2387</v>
      </c>
      <c r="T1243" s="25" t="s">
        <v>4744</v>
      </c>
      <c r="U1243" s="26"/>
      <c r="V1243" s="27"/>
      <c r="W1243" s="24" t="s">
        <v>2605</v>
      </c>
      <c r="X1243" s="25" t="s">
        <v>4765</v>
      </c>
      <c r="Y1243" s="28"/>
      <c r="Z1243" s="29" t="s">
        <v>2144</v>
      </c>
      <c r="AA1243" s="28"/>
      <c r="AB1243" s="28"/>
      <c r="AC1243" s="28"/>
      <c r="AD1243" s="28"/>
      <c r="AE1243" s="28"/>
      <c r="AF1243" s="28"/>
      <c r="AG1243" s="28"/>
      <c r="AH1243" s="24" t="s">
        <v>2146</v>
      </c>
      <c r="AI1243" s="24" t="s">
        <v>2146</v>
      </c>
      <c r="AJ1243" s="24" t="s">
        <v>4761</v>
      </c>
      <c r="AK1243" s="24" t="s">
        <v>4826</v>
      </c>
    </row>
    <row r="1244" spans="1:37" ht="17.25" customHeight="1" x14ac:dyDescent="0.3">
      <c r="A1244" s="24" t="s">
        <v>4827</v>
      </c>
      <c r="B1244" s="24" t="s">
        <v>2068</v>
      </c>
      <c r="C1244" s="24" t="s">
        <v>4738</v>
      </c>
      <c r="D1244" s="25" t="s">
        <v>4739</v>
      </c>
      <c r="E1244" s="24" t="s">
        <v>2071</v>
      </c>
      <c r="F1244" s="25" t="s">
        <v>2072</v>
      </c>
      <c r="G1244" s="24" t="s">
        <v>4756</v>
      </c>
      <c r="H1244" s="25" t="s">
        <v>4757</v>
      </c>
      <c r="I1244" s="24" t="s">
        <v>4819</v>
      </c>
      <c r="J1244" s="25" t="s">
        <v>4820</v>
      </c>
      <c r="K1244" s="26"/>
      <c r="L1244" s="27"/>
      <c r="M1244" s="26"/>
      <c r="N1244" s="27"/>
      <c r="O1244" s="24" t="s">
        <v>2090</v>
      </c>
      <c r="P1244" s="25" t="s">
        <v>3067</v>
      </c>
      <c r="Q1244" s="24" t="s">
        <v>2219</v>
      </c>
      <c r="R1244" s="25" t="s">
        <v>4514</v>
      </c>
      <c r="S1244" s="24" t="s">
        <v>2387</v>
      </c>
      <c r="T1244" s="25" t="s">
        <v>4744</v>
      </c>
      <c r="U1244" s="26"/>
      <c r="V1244" s="27"/>
      <c r="W1244" s="24" t="s">
        <v>2608</v>
      </c>
      <c r="X1244" s="25" t="s">
        <v>4767</v>
      </c>
      <c r="Y1244" s="28"/>
      <c r="Z1244" s="29" t="s">
        <v>2144</v>
      </c>
      <c r="AA1244" s="28"/>
      <c r="AB1244" s="28"/>
      <c r="AC1244" s="28"/>
      <c r="AD1244" s="28"/>
      <c r="AE1244" s="28"/>
      <c r="AF1244" s="28"/>
      <c r="AG1244" s="28"/>
      <c r="AH1244" s="24" t="s">
        <v>2146</v>
      </c>
      <c r="AI1244" s="24" t="s">
        <v>2146</v>
      </c>
      <c r="AJ1244" s="24" t="s">
        <v>4761</v>
      </c>
      <c r="AK1244" s="24" t="s">
        <v>4827</v>
      </c>
    </row>
    <row r="1245" spans="1:37" ht="17.25" customHeight="1" x14ac:dyDescent="0.3">
      <c r="A1245" s="24" t="s">
        <v>4828</v>
      </c>
      <c r="B1245" s="24" t="s">
        <v>2068</v>
      </c>
      <c r="C1245" s="24" t="s">
        <v>4738</v>
      </c>
      <c r="D1245" s="25" t="s">
        <v>4739</v>
      </c>
      <c r="E1245" s="24" t="s">
        <v>2071</v>
      </c>
      <c r="F1245" s="25" t="s">
        <v>2072</v>
      </c>
      <c r="G1245" s="24" t="s">
        <v>4756</v>
      </c>
      <c r="H1245" s="25" t="s">
        <v>4757</v>
      </c>
      <c r="I1245" s="24" t="s">
        <v>4829</v>
      </c>
      <c r="J1245" s="25" t="s">
        <v>4830</v>
      </c>
      <c r="K1245" s="26"/>
      <c r="L1245" s="27"/>
      <c r="M1245" s="26"/>
      <c r="N1245" s="27"/>
      <c r="O1245" s="24" t="s">
        <v>2090</v>
      </c>
      <c r="P1245" s="25" t="s">
        <v>3067</v>
      </c>
      <c r="Q1245" s="24" t="s">
        <v>2125</v>
      </c>
      <c r="R1245" s="25" t="s">
        <v>4032</v>
      </c>
      <c r="S1245" s="24" t="s">
        <v>2387</v>
      </c>
      <c r="T1245" s="25" t="s">
        <v>4744</v>
      </c>
      <c r="U1245" s="26"/>
      <c r="V1245" s="27"/>
      <c r="W1245" s="24" t="s">
        <v>2584</v>
      </c>
      <c r="X1245" s="25" t="s">
        <v>4760</v>
      </c>
      <c r="Y1245" s="28"/>
      <c r="Z1245" s="29" t="s">
        <v>2144</v>
      </c>
      <c r="AA1245" s="28"/>
      <c r="AB1245" s="28"/>
      <c r="AC1245" s="28"/>
      <c r="AD1245" s="28"/>
      <c r="AE1245" s="28"/>
      <c r="AF1245" s="28"/>
      <c r="AG1245" s="28"/>
      <c r="AH1245" s="24" t="s">
        <v>2146</v>
      </c>
      <c r="AI1245" s="24" t="s">
        <v>2146</v>
      </c>
      <c r="AJ1245" s="24" t="s">
        <v>4761</v>
      </c>
      <c r="AK1245" s="24" t="s">
        <v>4828</v>
      </c>
    </row>
    <row r="1246" spans="1:37" ht="17.25" customHeight="1" x14ac:dyDescent="0.3">
      <c r="A1246" s="24" t="s">
        <v>4831</v>
      </c>
      <c r="B1246" s="24" t="s">
        <v>2068</v>
      </c>
      <c r="C1246" s="24" t="s">
        <v>4738</v>
      </c>
      <c r="D1246" s="25" t="s">
        <v>4739</v>
      </c>
      <c r="E1246" s="24" t="s">
        <v>2071</v>
      </c>
      <c r="F1246" s="25" t="s">
        <v>2072</v>
      </c>
      <c r="G1246" s="24" t="s">
        <v>4756</v>
      </c>
      <c r="H1246" s="25" t="s">
        <v>4757</v>
      </c>
      <c r="I1246" s="24" t="s">
        <v>4829</v>
      </c>
      <c r="J1246" s="25" t="s">
        <v>4830</v>
      </c>
      <c r="K1246" s="26"/>
      <c r="L1246" s="27"/>
      <c r="M1246" s="26"/>
      <c r="N1246" s="27"/>
      <c r="O1246" s="24" t="s">
        <v>2090</v>
      </c>
      <c r="P1246" s="25" t="s">
        <v>3067</v>
      </c>
      <c r="Q1246" s="24" t="s">
        <v>2125</v>
      </c>
      <c r="R1246" s="25" t="s">
        <v>4032</v>
      </c>
      <c r="S1246" s="24" t="s">
        <v>2387</v>
      </c>
      <c r="T1246" s="25" t="s">
        <v>4744</v>
      </c>
      <c r="U1246" s="26"/>
      <c r="V1246" s="27"/>
      <c r="W1246" s="24" t="s">
        <v>2597</v>
      </c>
      <c r="X1246" s="25" t="s">
        <v>4763</v>
      </c>
      <c r="Y1246" s="28"/>
      <c r="Z1246" s="29" t="s">
        <v>2144</v>
      </c>
      <c r="AA1246" s="28"/>
      <c r="AB1246" s="28"/>
      <c r="AC1246" s="28"/>
      <c r="AD1246" s="28"/>
      <c r="AE1246" s="28"/>
      <c r="AF1246" s="28"/>
      <c r="AG1246" s="28"/>
      <c r="AH1246" s="24" t="s">
        <v>2146</v>
      </c>
      <c r="AI1246" s="24" t="s">
        <v>2146</v>
      </c>
      <c r="AJ1246" s="24" t="s">
        <v>4761</v>
      </c>
      <c r="AK1246" s="24" t="s">
        <v>4831</v>
      </c>
    </row>
    <row r="1247" spans="1:37" ht="17.25" customHeight="1" x14ac:dyDescent="0.3">
      <c r="A1247" s="24" t="s">
        <v>4832</v>
      </c>
      <c r="B1247" s="24" t="s">
        <v>2068</v>
      </c>
      <c r="C1247" s="24" t="s">
        <v>4738</v>
      </c>
      <c r="D1247" s="25" t="s">
        <v>4739</v>
      </c>
      <c r="E1247" s="24" t="s">
        <v>2071</v>
      </c>
      <c r="F1247" s="25" t="s">
        <v>2072</v>
      </c>
      <c r="G1247" s="24" t="s">
        <v>4756</v>
      </c>
      <c r="H1247" s="25" t="s">
        <v>4757</v>
      </c>
      <c r="I1247" s="24" t="s">
        <v>4829</v>
      </c>
      <c r="J1247" s="25" t="s">
        <v>4830</v>
      </c>
      <c r="K1247" s="26"/>
      <c r="L1247" s="27"/>
      <c r="M1247" s="26"/>
      <c r="N1247" s="27"/>
      <c r="O1247" s="24" t="s">
        <v>2090</v>
      </c>
      <c r="P1247" s="25" t="s">
        <v>3067</v>
      </c>
      <c r="Q1247" s="24" t="s">
        <v>2125</v>
      </c>
      <c r="R1247" s="25" t="s">
        <v>4032</v>
      </c>
      <c r="S1247" s="24" t="s">
        <v>2387</v>
      </c>
      <c r="T1247" s="25" t="s">
        <v>4744</v>
      </c>
      <c r="U1247" s="26"/>
      <c r="V1247" s="27"/>
      <c r="W1247" s="24" t="s">
        <v>2605</v>
      </c>
      <c r="X1247" s="25" t="s">
        <v>4765</v>
      </c>
      <c r="Y1247" s="28"/>
      <c r="Z1247" s="29" t="s">
        <v>2144</v>
      </c>
      <c r="AA1247" s="28"/>
      <c r="AB1247" s="28"/>
      <c r="AC1247" s="28"/>
      <c r="AD1247" s="28"/>
      <c r="AE1247" s="28"/>
      <c r="AF1247" s="28"/>
      <c r="AG1247" s="28"/>
      <c r="AH1247" s="24" t="s">
        <v>2146</v>
      </c>
      <c r="AI1247" s="24" t="s">
        <v>2146</v>
      </c>
      <c r="AJ1247" s="24" t="s">
        <v>4761</v>
      </c>
      <c r="AK1247" s="24" t="s">
        <v>4832</v>
      </c>
    </row>
    <row r="1248" spans="1:37" ht="17.25" customHeight="1" x14ac:dyDescent="0.3">
      <c r="A1248" s="24" t="s">
        <v>4833</v>
      </c>
      <c r="B1248" s="24" t="s">
        <v>2068</v>
      </c>
      <c r="C1248" s="24" t="s">
        <v>4738</v>
      </c>
      <c r="D1248" s="25" t="s">
        <v>4739</v>
      </c>
      <c r="E1248" s="24" t="s">
        <v>2071</v>
      </c>
      <c r="F1248" s="25" t="s">
        <v>2072</v>
      </c>
      <c r="G1248" s="24" t="s">
        <v>4756</v>
      </c>
      <c r="H1248" s="25" t="s">
        <v>4757</v>
      </c>
      <c r="I1248" s="24" t="s">
        <v>4829</v>
      </c>
      <c r="J1248" s="25" t="s">
        <v>4830</v>
      </c>
      <c r="K1248" s="26"/>
      <c r="L1248" s="27"/>
      <c r="M1248" s="26"/>
      <c r="N1248" s="27"/>
      <c r="O1248" s="24" t="s">
        <v>2090</v>
      </c>
      <c r="P1248" s="25" t="s">
        <v>3067</v>
      </c>
      <c r="Q1248" s="24" t="s">
        <v>2125</v>
      </c>
      <c r="R1248" s="25" t="s">
        <v>4032</v>
      </c>
      <c r="S1248" s="24" t="s">
        <v>2387</v>
      </c>
      <c r="T1248" s="25" t="s">
        <v>4744</v>
      </c>
      <c r="U1248" s="26"/>
      <c r="V1248" s="27"/>
      <c r="W1248" s="24" t="s">
        <v>2608</v>
      </c>
      <c r="X1248" s="25" t="s">
        <v>4767</v>
      </c>
      <c r="Y1248" s="28"/>
      <c r="Z1248" s="29" t="s">
        <v>2144</v>
      </c>
      <c r="AA1248" s="28"/>
      <c r="AB1248" s="28"/>
      <c r="AC1248" s="28"/>
      <c r="AD1248" s="28"/>
      <c r="AE1248" s="28"/>
      <c r="AF1248" s="28"/>
      <c r="AG1248" s="28"/>
      <c r="AH1248" s="24" t="s">
        <v>2146</v>
      </c>
      <c r="AI1248" s="24" t="s">
        <v>2146</v>
      </c>
      <c r="AJ1248" s="24" t="s">
        <v>4761</v>
      </c>
      <c r="AK1248" s="24" t="s">
        <v>4833</v>
      </c>
    </row>
    <row r="1249" spans="1:37" ht="17.25" customHeight="1" x14ac:dyDescent="0.3">
      <c r="A1249" s="24" t="s">
        <v>4834</v>
      </c>
      <c r="B1249" s="24" t="s">
        <v>2068</v>
      </c>
      <c r="C1249" s="24" t="s">
        <v>4738</v>
      </c>
      <c r="D1249" s="25" t="s">
        <v>4739</v>
      </c>
      <c r="E1249" s="24" t="s">
        <v>2071</v>
      </c>
      <c r="F1249" s="25" t="s">
        <v>2072</v>
      </c>
      <c r="G1249" s="24" t="s">
        <v>4756</v>
      </c>
      <c r="H1249" s="25" t="s">
        <v>4757</v>
      </c>
      <c r="I1249" s="24" t="s">
        <v>4829</v>
      </c>
      <c r="J1249" s="25" t="s">
        <v>4830</v>
      </c>
      <c r="K1249" s="26"/>
      <c r="L1249" s="27"/>
      <c r="M1249" s="26"/>
      <c r="N1249" s="27"/>
      <c r="O1249" s="24" t="s">
        <v>2090</v>
      </c>
      <c r="P1249" s="25" t="s">
        <v>3067</v>
      </c>
      <c r="Q1249" s="24" t="s">
        <v>2219</v>
      </c>
      <c r="R1249" s="25" t="s">
        <v>4514</v>
      </c>
      <c r="S1249" s="24" t="s">
        <v>2387</v>
      </c>
      <c r="T1249" s="25" t="s">
        <v>4744</v>
      </c>
      <c r="U1249" s="26"/>
      <c r="V1249" s="27"/>
      <c r="W1249" s="24" t="s">
        <v>2584</v>
      </c>
      <c r="X1249" s="25" t="s">
        <v>4760</v>
      </c>
      <c r="Y1249" s="28"/>
      <c r="Z1249" s="29" t="s">
        <v>2144</v>
      </c>
      <c r="AA1249" s="28"/>
      <c r="AB1249" s="28"/>
      <c r="AC1249" s="28"/>
      <c r="AD1249" s="28"/>
      <c r="AE1249" s="28"/>
      <c r="AF1249" s="28"/>
      <c r="AG1249" s="28"/>
      <c r="AH1249" s="24" t="s">
        <v>2146</v>
      </c>
      <c r="AI1249" s="24" t="s">
        <v>2146</v>
      </c>
      <c r="AJ1249" s="24" t="s">
        <v>4761</v>
      </c>
      <c r="AK1249" s="24" t="s">
        <v>4834</v>
      </c>
    </row>
    <row r="1250" spans="1:37" ht="17.25" customHeight="1" x14ac:dyDescent="0.3">
      <c r="A1250" s="24" t="s">
        <v>4835</v>
      </c>
      <c r="B1250" s="24" t="s">
        <v>2068</v>
      </c>
      <c r="C1250" s="24" t="s">
        <v>4738</v>
      </c>
      <c r="D1250" s="25" t="s">
        <v>4739</v>
      </c>
      <c r="E1250" s="24" t="s">
        <v>2071</v>
      </c>
      <c r="F1250" s="25" t="s">
        <v>2072</v>
      </c>
      <c r="G1250" s="24" t="s">
        <v>4756</v>
      </c>
      <c r="H1250" s="25" t="s">
        <v>4757</v>
      </c>
      <c r="I1250" s="24" t="s">
        <v>4829</v>
      </c>
      <c r="J1250" s="25" t="s">
        <v>4830</v>
      </c>
      <c r="K1250" s="26"/>
      <c r="L1250" s="27"/>
      <c r="M1250" s="26"/>
      <c r="N1250" s="27"/>
      <c r="O1250" s="24" t="s">
        <v>2090</v>
      </c>
      <c r="P1250" s="25" t="s">
        <v>3067</v>
      </c>
      <c r="Q1250" s="24" t="s">
        <v>2219</v>
      </c>
      <c r="R1250" s="25" t="s">
        <v>4514</v>
      </c>
      <c r="S1250" s="24" t="s">
        <v>2387</v>
      </c>
      <c r="T1250" s="25" t="s">
        <v>4744</v>
      </c>
      <c r="U1250" s="26"/>
      <c r="V1250" s="27"/>
      <c r="W1250" s="24" t="s">
        <v>2597</v>
      </c>
      <c r="X1250" s="25" t="s">
        <v>4763</v>
      </c>
      <c r="Y1250" s="28"/>
      <c r="Z1250" s="29" t="s">
        <v>2144</v>
      </c>
      <c r="AA1250" s="28"/>
      <c r="AB1250" s="28"/>
      <c r="AC1250" s="28"/>
      <c r="AD1250" s="28"/>
      <c r="AE1250" s="28"/>
      <c r="AF1250" s="28"/>
      <c r="AG1250" s="28"/>
      <c r="AH1250" s="24" t="s">
        <v>2146</v>
      </c>
      <c r="AI1250" s="24" t="s">
        <v>2146</v>
      </c>
      <c r="AJ1250" s="24" t="s">
        <v>4761</v>
      </c>
      <c r="AK1250" s="24" t="s">
        <v>4835</v>
      </c>
    </row>
    <row r="1251" spans="1:37" ht="17.25" customHeight="1" x14ac:dyDescent="0.3">
      <c r="A1251" s="24" t="s">
        <v>4836</v>
      </c>
      <c r="B1251" s="24" t="s">
        <v>2068</v>
      </c>
      <c r="C1251" s="24" t="s">
        <v>4738</v>
      </c>
      <c r="D1251" s="25" t="s">
        <v>4739</v>
      </c>
      <c r="E1251" s="24" t="s">
        <v>2071</v>
      </c>
      <c r="F1251" s="25" t="s">
        <v>2072</v>
      </c>
      <c r="G1251" s="24" t="s">
        <v>4756</v>
      </c>
      <c r="H1251" s="25" t="s">
        <v>4757</v>
      </c>
      <c r="I1251" s="24" t="s">
        <v>4829</v>
      </c>
      <c r="J1251" s="25" t="s">
        <v>4830</v>
      </c>
      <c r="K1251" s="26"/>
      <c r="L1251" s="27"/>
      <c r="M1251" s="26"/>
      <c r="N1251" s="27"/>
      <c r="O1251" s="24" t="s">
        <v>2090</v>
      </c>
      <c r="P1251" s="25" t="s">
        <v>3067</v>
      </c>
      <c r="Q1251" s="24" t="s">
        <v>2219</v>
      </c>
      <c r="R1251" s="25" t="s">
        <v>4514</v>
      </c>
      <c r="S1251" s="24" t="s">
        <v>2387</v>
      </c>
      <c r="T1251" s="25" t="s">
        <v>4744</v>
      </c>
      <c r="U1251" s="26"/>
      <c r="V1251" s="27"/>
      <c r="W1251" s="24" t="s">
        <v>2605</v>
      </c>
      <c r="X1251" s="25" t="s">
        <v>4765</v>
      </c>
      <c r="Y1251" s="28"/>
      <c r="Z1251" s="29" t="s">
        <v>2144</v>
      </c>
      <c r="AA1251" s="28"/>
      <c r="AB1251" s="28"/>
      <c r="AC1251" s="28"/>
      <c r="AD1251" s="28"/>
      <c r="AE1251" s="28"/>
      <c r="AF1251" s="28"/>
      <c r="AG1251" s="28"/>
      <c r="AH1251" s="24" t="s">
        <v>2146</v>
      </c>
      <c r="AI1251" s="24" t="s">
        <v>2146</v>
      </c>
      <c r="AJ1251" s="24" t="s">
        <v>4761</v>
      </c>
      <c r="AK1251" s="24" t="s">
        <v>4836</v>
      </c>
    </row>
    <row r="1252" spans="1:37" ht="17.25" customHeight="1" x14ac:dyDescent="0.3">
      <c r="A1252" s="24" t="s">
        <v>4837</v>
      </c>
      <c r="B1252" s="24" t="s">
        <v>2068</v>
      </c>
      <c r="C1252" s="24" t="s">
        <v>4738</v>
      </c>
      <c r="D1252" s="25" t="s">
        <v>4739</v>
      </c>
      <c r="E1252" s="24" t="s">
        <v>2071</v>
      </c>
      <c r="F1252" s="25" t="s">
        <v>2072</v>
      </c>
      <c r="G1252" s="24" t="s">
        <v>4756</v>
      </c>
      <c r="H1252" s="25" t="s">
        <v>4757</v>
      </c>
      <c r="I1252" s="24" t="s">
        <v>4829</v>
      </c>
      <c r="J1252" s="25" t="s">
        <v>4830</v>
      </c>
      <c r="K1252" s="26"/>
      <c r="L1252" s="27"/>
      <c r="M1252" s="26"/>
      <c r="N1252" s="27"/>
      <c r="O1252" s="24" t="s">
        <v>2090</v>
      </c>
      <c r="P1252" s="25" t="s">
        <v>3067</v>
      </c>
      <c r="Q1252" s="24" t="s">
        <v>2219</v>
      </c>
      <c r="R1252" s="25" t="s">
        <v>4514</v>
      </c>
      <c r="S1252" s="24" t="s">
        <v>2387</v>
      </c>
      <c r="T1252" s="25" t="s">
        <v>4744</v>
      </c>
      <c r="U1252" s="26"/>
      <c r="V1252" s="27"/>
      <c r="W1252" s="24" t="s">
        <v>2608</v>
      </c>
      <c r="X1252" s="25" t="s">
        <v>4767</v>
      </c>
      <c r="Y1252" s="28"/>
      <c r="Z1252" s="29" t="s">
        <v>2144</v>
      </c>
      <c r="AA1252" s="28"/>
      <c r="AB1252" s="28"/>
      <c r="AC1252" s="28"/>
      <c r="AD1252" s="28"/>
      <c r="AE1252" s="28"/>
      <c r="AF1252" s="28"/>
      <c r="AG1252" s="28"/>
      <c r="AH1252" s="24" t="s">
        <v>2146</v>
      </c>
      <c r="AI1252" s="24" t="s">
        <v>2146</v>
      </c>
      <c r="AJ1252" s="24" t="s">
        <v>4761</v>
      </c>
      <c r="AK1252" s="24" t="s">
        <v>4837</v>
      </c>
    </row>
    <row r="1253" spans="1:37" ht="17.25" customHeight="1" x14ac:dyDescent="0.3">
      <c r="A1253" s="24" t="s">
        <v>4838</v>
      </c>
      <c r="B1253" s="24" t="s">
        <v>2068</v>
      </c>
      <c r="C1253" s="24" t="s">
        <v>4738</v>
      </c>
      <c r="D1253" s="25" t="s">
        <v>4739</v>
      </c>
      <c r="E1253" s="24" t="s">
        <v>2071</v>
      </c>
      <c r="F1253" s="25" t="s">
        <v>2072</v>
      </c>
      <c r="G1253" s="24" t="s">
        <v>4756</v>
      </c>
      <c r="H1253" s="25" t="s">
        <v>4757</v>
      </c>
      <c r="I1253" s="24" t="s">
        <v>4839</v>
      </c>
      <c r="J1253" s="25" t="s">
        <v>4840</v>
      </c>
      <c r="K1253" s="26"/>
      <c r="L1253" s="27"/>
      <c r="M1253" s="26"/>
      <c r="N1253" s="27"/>
      <c r="O1253" s="24" t="s">
        <v>2090</v>
      </c>
      <c r="P1253" s="25" t="s">
        <v>3067</v>
      </c>
      <c r="Q1253" s="24" t="s">
        <v>2125</v>
      </c>
      <c r="R1253" s="25" t="s">
        <v>4032</v>
      </c>
      <c r="S1253" s="24" t="s">
        <v>2387</v>
      </c>
      <c r="T1253" s="25" t="s">
        <v>4744</v>
      </c>
      <c r="U1253" s="26"/>
      <c r="V1253" s="27"/>
      <c r="W1253" s="24" t="s">
        <v>2584</v>
      </c>
      <c r="X1253" s="25" t="s">
        <v>4760</v>
      </c>
      <c r="Y1253" s="28"/>
      <c r="Z1253" s="29" t="s">
        <v>2144</v>
      </c>
      <c r="AA1253" s="28"/>
      <c r="AB1253" s="28"/>
      <c r="AC1253" s="28"/>
      <c r="AD1253" s="28"/>
      <c r="AE1253" s="28"/>
      <c r="AF1253" s="28"/>
      <c r="AG1253" s="28"/>
      <c r="AH1253" s="24" t="s">
        <v>2146</v>
      </c>
      <c r="AI1253" s="24" t="s">
        <v>2146</v>
      </c>
      <c r="AJ1253" s="24" t="s">
        <v>4761</v>
      </c>
      <c r="AK1253" s="24" t="s">
        <v>4838</v>
      </c>
    </row>
    <row r="1254" spans="1:37" ht="17.25" customHeight="1" x14ac:dyDescent="0.3">
      <c r="A1254" s="24" t="s">
        <v>4841</v>
      </c>
      <c r="B1254" s="24" t="s">
        <v>2068</v>
      </c>
      <c r="C1254" s="24" t="s">
        <v>4738</v>
      </c>
      <c r="D1254" s="25" t="s">
        <v>4739</v>
      </c>
      <c r="E1254" s="24" t="s">
        <v>2071</v>
      </c>
      <c r="F1254" s="25" t="s">
        <v>2072</v>
      </c>
      <c r="G1254" s="24" t="s">
        <v>4756</v>
      </c>
      <c r="H1254" s="25" t="s">
        <v>4757</v>
      </c>
      <c r="I1254" s="24" t="s">
        <v>4839</v>
      </c>
      <c r="J1254" s="25" t="s">
        <v>4840</v>
      </c>
      <c r="K1254" s="26"/>
      <c r="L1254" s="27"/>
      <c r="M1254" s="26"/>
      <c r="N1254" s="27"/>
      <c r="O1254" s="24" t="s">
        <v>2090</v>
      </c>
      <c r="P1254" s="25" t="s">
        <v>3067</v>
      </c>
      <c r="Q1254" s="24" t="s">
        <v>2125</v>
      </c>
      <c r="R1254" s="25" t="s">
        <v>4032</v>
      </c>
      <c r="S1254" s="24" t="s">
        <v>2387</v>
      </c>
      <c r="T1254" s="25" t="s">
        <v>4744</v>
      </c>
      <c r="U1254" s="26"/>
      <c r="V1254" s="27"/>
      <c r="W1254" s="24" t="s">
        <v>2597</v>
      </c>
      <c r="X1254" s="25" t="s">
        <v>4763</v>
      </c>
      <c r="Y1254" s="28"/>
      <c r="Z1254" s="29" t="s">
        <v>2144</v>
      </c>
      <c r="AA1254" s="28"/>
      <c r="AB1254" s="28"/>
      <c r="AC1254" s="28"/>
      <c r="AD1254" s="28"/>
      <c r="AE1254" s="28"/>
      <c r="AF1254" s="28"/>
      <c r="AG1254" s="28"/>
      <c r="AH1254" s="24" t="s">
        <v>2146</v>
      </c>
      <c r="AI1254" s="24" t="s">
        <v>2146</v>
      </c>
      <c r="AJ1254" s="24" t="s">
        <v>4761</v>
      </c>
      <c r="AK1254" s="24" t="s">
        <v>4841</v>
      </c>
    </row>
    <row r="1255" spans="1:37" ht="17.25" customHeight="1" x14ac:dyDescent="0.3">
      <c r="A1255" s="24" t="s">
        <v>4842</v>
      </c>
      <c r="B1255" s="24" t="s">
        <v>2068</v>
      </c>
      <c r="C1255" s="24" t="s">
        <v>4738</v>
      </c>
      <c r="D1255" s="25" t="s">
        <v>4739</v>
      </c>
      <c r="E1255" s="24" t="s">
        <v>2071</v>
      </c>
      <c r="F1255" s="25" t="s">
        <v>2072</v>
      </c>
      <c r="G1255" s="24" t="s">
        <v>4756</v>
      </c>
      <c r="H1255" s="25" t="s">
        <v>4757</v>
      </c>
      <c r="I1255" s="24" t="s">
        <v>4839</v>
      </c>
      <c r="J1255" s="25" t="s">
        <v>4840</v>
      </c>
      <c r="K1255" s="26"/>
      <c r="L1255" s="27"/>
      <c r="M1255" s="26"/>
      <c r="N1255" s="27"/>
      <c r="O1255" s="24" t="s">
        <v>2090</v>
      </c>
      <c r="P1255" s="25" t="s">
        <v>3067</v>
      </c>
      <c r="Q1255" s="24" t="s">
        <v>2125</v>
      </c>
      <c r="R1255" s="25" t="s">
        <v>4032</v>
      </c>
      <c r="S1255" s="24" t="s">
        <v>2387</v>
      </c>
      <c r="T1255" s="25" t="s">
        <v>4744</v>
      </c>
      <c r="U1255" s="26"/>
      <c r="V1255" s="27"/>
      <c r="W1255" s="24" t="s">
        <v>2605</v>
      </c>
      <c r="X1255" s="25" t="s">
        <v>4765</v>
      </c>
      <c r="Y1255" s="28"/>
      <c r="Z1255" s="29" t="s">
        <v>2144</v>
      </c>
      <c r="AA1255" s="28"/>
      <c r="AB1255" s="28"/>
      <c r="AC1255" s="28"/>
      <c r="AD1255" s="28"/>
      <c r="AE1255" s="28"/>
      <c r="AF1255" s="28"/>
      <c r="AG1255" s="28"/>
      <c r="AH1255" s="24" t="s">
        <v>2146</v>
      </c>
      <c r="AI1255" s="24" t="s">
        <v>2146</v>
      </c>
      <c r="AJ1255" s="24" t="s">
        <v>4761</v>
      </c>
      <c r="AK1255" s="24" t="s">
        <v>4842</v>
      </c>
    </row>
    <row r="1256" spans="1:37" ht="17.25" customHeight="1" x14ac:dyDescent="0.3">
      <c r="A1256" s="24" t="s">
        <v>4843</v>
      </c>
      <c r="B1256" s="24" t="s">
        <v>2068</v>
      </c>
      <c r="C1256" s="24" t="s">
        <v>4738</v>
      </c>
      <c r="D1256" s="25" t="s">
        <v>4739</v>
      </c>
      <c r="E1256" s="24" t="s">
        <v>2071</v>
      </c>
      <c r="F1256" s="25" t="s">
        <v>2072</v>
      </c>
      <c r="G1256" s="24" t="s">
        <v>4756</v>
      </c>
      <c r="H1256" s="25" t="s">
        <v>4757</v>
      </c>
      <c r="I1256" s="24" t="s">
        <v>4839</v>
      </c>
      <c r="J1256" s="25" t="s">
        <v>4840</v>
      </c>
      <c r="K1256" s="26"/>
      <c r="L1256" s="27"/>
      <c r="M1256" s="26"/>
      <c r="N1256" s="27"/>
      <c r="O1256" s="24" t="s">
        <v>2090</v>
      </c>
      <c r="P1256" s="25" t="s">
        <v>3067</v>
      </c>
      <c r="Q1256" s="24" t="s">
        <v>2125</v>
      </c>
      <c r="R1256" s="25" t="s">
        <v>4032</v>
      </c>
      <c r="S1256" s="24" t="s">
        <v>2387</v>
      </c>
      <c r="T1256" s="25" t="s">
        <v>4744</v>
      </c>
      <c r="U1256" s="26"/>
      <c r="V1256" s="27"/>
      <c r="W1256" s="24" t="s">
        <v>2608</v>
      </c>
      <c r="X1256" s="25" t="s">
        <v>4767</v>
      </c>
      <c r="Y1256" s="28"/>
      <c r="Z1256" s="29" t="s">
        <v>2144</v>
      </c>
      <c r="AA1256" s="28"/>
      <c r="AB1256" s="28"/>
      <c r="AC1256" s="28"/>
      <c r="AD1256" s="28"/>
      <c r="AE1256" s="28"/>
      <c r="AF1256" s="28"/>
      <c r="AG1256" s="28"/>
      <c r="AH1256" s="24" t="s">
        <v>2146</v>
      </c>
      <c r="AI1256" s="24" t="s">
        <v>2146</v>
      </c>
      <c r="AJ1256" s="24" t="s">
        <v>4761</v>
      </c>
      <c r="AK1256" s="24" t="s">
        <v>4843</v>
      </c>
    </row>
    <row r="1257" spans="1:37" ht="17.25" customHeight="1" x14ac:dyDescent="0.3">
      <c r="A1257" s="24" t="s">
        <v>4844</v>
      </c>
      <c r="B1257" s="24" t="s">
        <v>2068</v>
      </c>
      <c r="C1257" s="24" t="s">
        <v>4738</v>
      </c>
      <c r="D1257" s="25" t="s">
        <v>4739</v>
      </c>
      <c r="E1257" s="24" t="s">
        <v>2071</v>
      </c>
      <c r="F1257" s="25" t="s">
        <v>2072</v>
      </c>
      <c r="G1257" s="24" t="s">
        <v>4756</v>
      </c>
      <c r="H1257" s="25" t="s">
        <v>4757</v>
      </c>
      <c r="I1257" s="24" t="s">
        <v>4839</v>
      </c>
      <c r="J1257" s="25" t="s">
        <v>4840</v>
      </c>
      <c r="K1257" s="26"/>
      <c r="L1257" s="27"/>
      <c r="M1257" s="26"/>
      <c r="N1257" s="27"/>
      <c r="O1257" s="24" t="s">
        <v>2090</v>
      </c>
      <c r="P1257" s="25" t="s">
        <v>3067</v>
      </c>
      <c r="Q1257" s="24" t="s">
        <v>2219</v>
      </c>
      <c r="R1257" s="25" t="s">
        <v>4514</v>
      </c>
      <c r="S1257" s="24" t="s">
        <v>2387</v>
      </c>
      <c r="T1257" s="25" t="s">
        <v>4744</v>
      </c>
      <c r="U1257" s="26"/>
      <c r="V1257" s="27"/>
      <c r="W1257" s="24" t="s">
        <v>2584</v>
      </c>
      <c r="X1257" s="25" t="s">
        <v>4760</v>
      </c>
      <c r="Y1257" s="28"/>
      <c r="Z1257" s="29" t="s">
        <v>2144</v>
      </c>
      <c r="AA1257" s="28"/>
      <c r="AB1257" s="28"/>
      <c r="AC1257" s="28"/>
      <c r="AD1257" s="28"/>
      <c r="AE1257" s="28"/>
      <c r="AF1257" s="28"/>
      <c r="AG1257" s="28"/>
      <c r="AH1257" s="24" t="s">
        <v>2146</v>
      </c>
      <c r="AI1257" s="24" t="s">
        <v>2146</v>
      </c>
      <c r="AJ1257" s="24" t="s">
        <v>4761</v>
      </c>
      <c r="AK1257" s="24" t="s">
        <v>4844</v>
      </c>
    </row>
    <row r="1258" spans="1:37" ht="17.25" customHeight="1" x14ac:dyDescent="0.3">
      <c r="A1258" s="24" t="s">
        <v>4845</v>
      </c>
      <c r="B1258" s="24" t="s">
        <v>2068</v>
      </c>
      <c r="C1258" s="24" t="s">
        <v>4738</v>
      </c>
      <c r="D1258" s="25" t="s">
        <v>4739</v>
      </c>
      <c r="E1258" s="24" t="s">
        <v>2071</v>
      </c>
      <c r="F1258" s="25" t="s">
        <v>2072</v>
      </c>
      <c r="G1258" s="24" t="s">
        <v>4756</v>
      </c>
      <c r="H1258" s="25" t="s">
        <v>4757</v>
      </c>
      <c r="I1258" s="24" t="s">
        <v>4839</v>
      </c>
      <c r="J1258" s="25" t="s">
        <v>4840</v>
      </c>
      <c r="K1258" s="26"/>
      <c r="L1258" s="27"/>
      <c r="M1258" s="26"/>
      <c r="N1258" s="27"/>
      <c r="O1258" s="24" t="s">
        <v>2090</v>
      </c>
      <c r="P1258" s="25" t="s">
        <v>3067</v>
      </c>
      <c r="Q1258" s="24" t="s">
        <v>2219</v>
      </c>
      <c r="R1258" s="25" t="s">
        <v>4514</v>
      </c>
      <c r="S1258" s="24" t="s">
        <v>2387</v>
      </c>
      <c r="T1258" s="25" t="s">
        <v>4744</v>
      </c>
      <c r="U1258" s="26"/>
      <c r="V1258" s="27"/>
      <c r="W1258" s="24" t="s">
        <v>2597</v>
      </c>
      <c r="X1258" s="25" t="s">
        <v>4763</v>
      </c>
      <c r="Y1258" s="28"/>
      <c r="Z1258" s="29" t="s">
        <v>2144</v>
      </c>
      <c r="AA1258" s="28"/>
      <c r="AB1258" s="28"/>
      <c r="AC1258" s="28"/>
      <c r="AD1258" s="28"/>
      <c r="AE1258" s="28"/>
      <c r="AF1258" s="28"/>
      <c r="AG1258" s="28"/>
      <c r="AH1258" s="24" t="s">
        <v>2146</v>
      </c>
      <c r="AI1258" s="24" t="s">
        <v>2146</v>
      </c>
      <c r="AJ1258" s="24" t="s">
        <v>4761</v>
      </c>
      <c r="AK1258" s="24" t="s">
        <v>4845</v>
      </c>
    </row>
    <row r="1259" spans="1:37" ht="17.25" customHeight="1" x14ac:dyDescent="0.3">
      <c r="A1259" s="24" t="s">
        <v>4846</v>
      </c>
      <c r="B1259" s="24" t="s">
        <v>2068</v>
      </c>
      <c r="C1259" s="24" t="s">
        <v>4738</v>
      </c>
      <c r="D1259" s="25" t="s">
        <v>4739</v>
      </c>
      <c r="E1259" s="24" t="s">
        <v>2071</v>
      </c>
      <c r="F1259" s="25" t="s">
        <v>2072</v>
      </c>
      <c r="G1259" s="24" t="s">
        <v>4756</v>
      </c>
      <c r="H1259" s="25" t="s">
        <v>4757</v>
      </c>
      <c r="I1259" s="24" t="s">
        <v>4839</v>
      </c>
      <c r="J1259" s="25" t="s">
        <v>4840</v>
      </c>
      <c r="K1259" s="26"/>
      <c r="L1259" s="27"/>
      <c r="M1259" s="26"/>
      <c r="N1259" s="27"/>
      <c r="O1259" s="24" t="s">
        <v>2090</v>
      </c>
      <c r="P1259" s="25" t="s">
        <v>3067</v>
      </c>
      <c r="Q1259" s="24" t="s">
        <v>2219</v>
      </c>
      <c r="R1259" s="25" t="s">
        <v>4514</v>
      </c>
      <c r="S1259" s="24" t="s">
        <v>2387</v>
      </c>
      <c r="T1259" s="25" t="s">
        <v>4744</v>
      </c>
      <c r="U1259" s="26"/>
      <c r="V1259" s="27"/>
      <c r="W1259" s="24" t="s">
        <v>2605</v>
      </c>
      <c r="X1259" s="25" t="s">
        <v>4765</v>
      </c>
      <c r="Y1259" s="28"/>
      <c r="Z1259" s="29" t="s">
        <v>2144</v>
      </c>
      <c r="AA1259" s="28"/>
      <c r="AB1259" s="28"/>
      <c r="AC1259" s="28"/>
      <c r="AD1259" s="28"/>
      <c r="AE1259" s="28"/>
      <c r="AF1259" s="28"/>
      <c r="AG1259" s="28"/>
      <c r="AH1259" s="24" t="s">
        <v>2146</v>
      </c>
      <c r="AI1259" s="24" t="s">
        <v>2146</v>
      </c>
      <c r="AJ1259" s="24" t="s">
        <v>4761</v>
      </c>
      <c r="AK1259" s="24" t="s">
        <v>4846</v>
      </c>
    </row>
    <row r="1260" spans="1:37" ht="17.25" customHeight="1" x14ac:dyDescent="0.3">
      <c r="A1260" s="24" t="s">
        <v>4847</v>
      </c>
      <c r="B1260" s="24" t="s">
        <v>2068</v>
      </c>
      <c r="C1260" s="24" t="s">
        <v>4738</v>
      </c>
      <c r="D1260" s="25" t="s">
        <v>4739</v>
      </c>
      <c r="E1260" s="24" t="s">
        <v>2071</v>
      </c>
      <c r="F1260" s="25" t="s">
        <v>2072</v>
      </c>
      <c r="G1260" s="24" t="s">
        <v>4756</v>
      </c>
      <c r="H1260" s="25" t="s">
        <v>4757</v>
      </c>
      <c r="I1260" s="24" t="s">
        <v>4839</v>
      </c>
      <c r="J1260" s="25" t="s">
        <v>4840</v>
      </c>
      <c r="K1260" s="26"/>
      <c r="L1260" s="27"/>
      <c r="M1260" s="26"/>
      <c r="N1260" s="27"/>
      <c r="O1260" s="24" t="s">
        <v>2090</v>
      </c>
      <c r="P1260" s="25" t="s">
        <v>3067</v>
      </c>
      <c r="Q1260" s="24" t="s">
        <v>2219</v>
      </c>
      <c r="R1260" s="25" t="s">
        <v>4514</v>
      </c>
      <c r="S1260" s="24" t="s">
        <v>2387</v>
      </c>
      <c r="T1260" s="25" t="s">
        <v>4744</v>
      </c>
      <c r="U1260" s="26"/>
      <c r="V1260" s="27"/>
      <c r="W1260" s="24" t="s">
        <v>2608</v>
      </c>
      <c r="X1260" s="25" t="s">
        <v>4767</v>
      </c>
      <c r="Y1260" s="28"/>
      <c r="Z1260" s="29" t="s">
        <v>2144</v>
      </c>
      <c r="AA1260" s="28"/>
      <c r="AB1260" s="28"/>
      <c r="AC1260" s="28"/>
      <c r="AD1260" s="28"/>
      <c r="AE1260" s="28"/>
      <c r="AF1260" s="28"/>
      <c r="AG1260" s="28"/>
      <c r="AH1260" s="24" t="s">
        <v>2146</v>
      </c>
      <c r="AI1260" s="24" t="s">
        <v>2146</v>
      </c>
      <c r="AJ1260" s="24" t="s">
        <v>4761</v>
      </c>
      <c r="AK1260" s="24" t="s">
        <v>4847</v>
      </c>
    </row>
    <row r="1261" spans="1:37" ht="17.25" customHeight="1" x14ac:dyDescent="0.3">
      <c r="A1261" s="24" t="s">
        <v>4848</v>
      </c>
      <c r="B1261" s="24" t="s">
        <v>2068</v>
      </c>
      <c r="C1261" s="24" t="s">
        <v>4738</v>
      </c>
      <c r="D1261" s="25" t="s">
        <v>4739</v>
      </c>
      <c r="E1261" s="24" t="s">
        <v>2071</v>
      </c>
      <c r="F1261" s="25" t="s">
        <v>2072</v>
      </c>
      <c r="G1261" s="24" t="s">
        <v>4756</v>
      </c>
      <c r="H1261" s="25" t="s">
        <v>4757</v>
      </c>
      <c r="I1261" s="24" t="s">
        <v>4819</v>
      </c>
      <c r="J1261" s="25" t="s">
        <v>4820</v>
      </c>
      <c r="K1261" s="26"/>
      <c r="L1261" s="27"/>
      <c r="M1261" s="26"/>
      <c r="N1261" s="27"/>
      <c r="O1261" s="24" t="s">
        <v>2094</v>
      </c>
      <c r="P1261" s="25" t="s">
        <v>3073</v>
      </c>
      <c r="Q1261" s="24" t="s">
        <v>2125</v>
      </c>
      <c r="R1261" s="25" t="s">
        <v>4032</v>
      </c>
      <c r="S1261" s="24" t="s">
        <v>2387</v>
      </c>
      <c r="T1261" s="25" t="s">
        <v>4744</v>
      </c>
      <c r="U1261" s="26"/>
      <c r="V1261" s="27"/>
      <c r="W1261" s="24" t="s">
        <v>2584</v>
      </c>
      <c r="X1261" s="25" t="s">
        <v>4760</v>
      </c>
      <c r="Y1261" s="28"/>
      <c r="Z1261" s="29" t="s">
        <v>2144</v>
      </c>
      <c r="AA1261" s="28"/>
      <c r="AB1261" s="28"/>
      <c r="AC1261" s="28"/>
      <c r="AD1261" s="28"/>
      <c r="AE1261" s="28"/>
      <c r="AF1261" s="28"/>
      <c r="AG1261" s="28"/>
      <c r="AH1261" s="24" t="s">
        <v>2146</v>
      </c>
      <c r="AI1261" s="24" t="s">
        <v>2146</v>
      </c>
      <c r="AJ1261" s="24" t="s">
        <v>4761</v>
      </c>
      <c r="AK1261" s="24" t="s">
        <v>4848</v>
      </c>
    </row>
    <row r="1262" spans="1:37" ht="17.25" customHeight="1" x14ac:dyDescent="0.3">
      <c r="A1262" s="24" t="s">
        <v>4849</v>
      </c>
      <c r="B1262" s="24" t="s">
        <v>2068</v>
      </c>
      <c r="C1262" s="24" t="s">
        <v>4738</v>
      </c>
      <c r="D1262" s="25" t="s">
        <v>4739</v>
      </c>
      <c r="E1262" s="24" t="s">
        <v>2071</v>
      </c>
      <c r="F1262" s="25" t="s">
        <v>2072</v>
      </c>
      <c r="G1262" s="24" t="s">
        <v>4756</v>
      </c>
      <c r="H1262" s="25" t="s">
        <v>4757</v>
      </c>
      <c r="I1262" s="24" t="s">
        <v>4819</v>
      </c>
      <c r="J1262" s="25" t="s">
        <v>4820</v>
      </c>
      <c r="K1262" s="26"/>
      <c r="L1262" s="27"/>
      <c r="M1262" s="26"/>
      <c r="N1262" s="27"/>
      <c r="O1262" s="24" t="s">
        <v>2094</v>
      </c>
      <c r="P1262" s="25" t="s">
        <v>3073</v>
      </c>
      <c r="Q1262" s="24" t="s">
        <v>2125</v>
      </c>
      <c r="R1262" s="25" t="s">
        <v>4032</v>
      </c>
      <c r="S1262" s="24" t="s">
        <v>2387</v>
      </c>
      <c r="T1262" s="25" t="s">
        <v>4744</v>
      </c>
      <c r="U1262" s="26"/>
      <c r="V1262" s="27"/>
      <c r="W1262" s="24" t="s">
        <v>2597</v>
      </c>
      <c r="X1262" s="25" t="s">
        <v>4763</v>
      </c>
      <c r="Y1262" s="28"/>
      <c r="Z1262" s="29" t="s">
        <v>2144</v>
      </c>
      <c r="AA1262" s="28"/>
      <c r="AB1262" s="28"/>
      <c r="AC1262" s="28"/>
      <c r="AD1262" s="28"/>
      <c r="AE1262" s="28"/>
      <c r="AF1262" s="28"/>
      <c r="AG1262" s="28"/>
      <c r="AH1262" s="24" t="s">
        <v>2146</v>
      </c>
      <c r="AI1262" s="24" t="s">
        <v>2146</v>
      </c>
      <c r="AJ1262" s="24" t="s">
        <v>4761</v>
      </c>
      <c r="AK1262" s="24" t="s">
        <v>4849</v>
      </c>
    </row>
    <row r="1263" spans="1:37" ht="17.25" customHeight="1" x14ac:dyDescent="0.3">
      <c r="A1263" s="24" t="s">
        <v>4850</v>
      </c>
      <c r="B1263" s="24" t="s">
        <v>2068</v>
      </c>
      <c r="C1263" s="24" t="s">
        <v>4738</v>
      </c>
      <c r="D1263" s="25" t="s">
        <v>4739</v>
      </c>
      <c r="E1263" s="24" t="s">
        <v>2071</v>
      </c>
      <c r="F1263" s="25" t="s">
        <v>2072</v>
      </c>
      <c r="G1263" s="24" t="s">
        <v>4756</v>
      </c>
      <c r="H1263" s="25" t="s">
        <v>4757</v>
      </c>
      <c r="I1263" s="24" t="s">
        <v>4819</v>
      </c>
      <c r="J1263" s="25" t="s">
        <v>4820</v>
      </c>
      <c r="K1263" s="26"/>
      <c r="L1263" s="27"/>
      <c r="M1263" s="26"/>
      <c r="N1263" s="27"/>
      <c r="O1263" s="24" t="s">
        <v>2094</v>
      </c>
      <c r="P1263" s="25" t="s">
        <v>3073</v>
      </c>
      <c r="Q1263" s="24" t="s">
        <v>2125</v>
      </c>
      <c r="R1263" s="25" t="s">
        <v>4032</v>
      </c>
      <c r="S1263" s="24" t="s">
        <v>2387</v>
      </c>
      <c r="T1263" s="25" t="s">
        <v>4744</v>
      </c>
      <c r="U1263" s="26"/>
      <c r="V1263" s="27"/>
      <c r="W1263" s="24" t="s">
        <v>2605</v>
      </c>
      <c r="X1263" s="25" t="s">
        <v>4765</v>
      </c>
      <c r="Y1263" s="28"/>
      <c r="Z1263" s="29" t="s">
        <v>2144</v>
      </c>
      <c r="AA1263" s="28"/>
      <c r="AB1263" s="28"/>
      <c r="AC1263" s="28"/>
      <c r="AD1263" s="28"/>
      <c r="AE1263" s="28"/>
      <c r="AF1263" s="28"/>
      <c r="AG1263" s="28"/>
      <c r="AH1263" s="24" t="s">
        <v>2146</v>
      </c>
      <c r="AI1263" s="24" t="s">
        <v>2146</v>
      </c>
      <c r="AJ1263" s="24" t="s">
        <v>4761</v>
      </c>
      <c r="AK1263" s="24" t="s">
        <v>4850</v>
      </c>
    </row>
    <row r="1264" spans="1:37" ht="17.25" customHeight="1" x14ac:dyDescent="0.3">
      <c r="A1264" s="24" t="s">
        <v>4851</v>
      </c>
      <c r="B1264" s="24" t="s">
        <v>2068</v>
      </c>
      <c r="C1264" s="24" t="s">
        <v>4738</v>
      </c>
      <c r="D1264" s="25" t="s">
        <v>4739</v>
      </c>
      <c r="E1264" s="24" t="s">
        <v>2071</v>
      </c>
      <c r="F1264" s="25" t="s">
        <v>2072</v>
      </c>
      <c r="G1264" s="24" t="s">
        <v>4756</v>
      </c>
      <c r="H1264" s="25" t="s">
        <v>4757</v>
      </c>
      <c r="I1264" s="24" t="s">
        <v>4819</v>
      </c>
      <c r="J1264" s="25" t="s">
        <v>4820</v>
      </c>
      <c r="K1264" s="26"/>
      <c r="L1264" s="27"/>
      <c r="M1264" s="26"/>
      <c r="N1264" s="27"/>
      <c r="O1264" s="24" t="s">
        <v>2094</v>
      </c>
      <c r="P1264" s="25" t="s">
        <v>3073</v>
      </c>
      <c r="Q1264" s="24" t="s">
        <v>2125</v>
      </c>
      <c r="R1264" s="25" t="s">
        <v>4032</v>
      </c>
      <c r="S1264" s="24" t="s">
        <v>2387</v>
      </c>
      <c r="T1264" s="25" t="s">
        <v>4744</v>
      </c>
      <c r="U1264" s="26"/>
      <c r="V1264" s="27"/>
      <c r="W1264" s="24" t="s">
        <v>2608</v>
      </c>
      <c r="X1264" s="25" t="s">
        <v>4767</v>
      </c>
      <c r="Y1264" s="28"/>
      <c r="Z1264" s="29" t="s">
        <v>2144</v>
      </c>
      <c r="AA1264" s="28"/>
      <c r="AB1264" s="28"/>
      <c r="AC1264" s="28"/>
      <c r="AD1264" s="28"/>
      <c r="AE1264" s="28"/>
      <c r="AF1264" s="28"/>
      <c r="AG1264" s="28"/>
      <c r="AH1264" s="24" t="s">
        <v>2146</v>
      </c>
      <c r="AI1264" s="24" t="s">
        <v>2146</v>
      </c>
      <c r="AJ1264" s="24" t="s">
        <v>4761</v>
      </c>
      <c r="AK1264" s="24" t="s">
        <v>4851</v>
      </c>
    </row>
    <row r="1265" spans="1:37" ht="17.25" customHeight="1" x14ac:dyDescent="0.3">
      <c r="A1265" s="24" t="s">
        <v>4852</v>
      </c>
      <c r="B1265" s="24" t="s">
        <v>2068</v>
      </c>
      <c r="C1265" s="24" t="s">
        <v>4738</v>
      </c>
      <c r="D1265" s="25" t="s">
        <v>4739</v>
      </c>
      <c r="E1265" s="24" t="s">
        <v>2071</v>
      </c>
      <c r="F1265" s="25" t="s">
        <v>2072</v>
      </c>
      <c r="G1265" s="24" t="s">
        <v>4756</v>
      </c>
      <c r="H1265" s="25" t="s">
        <v>4757</v>
      </c>
      <c r="I1265" s="24" t="s">
        <v>4819</v>
      </c>
      <c r="J1265" s="25" t="s">
        <v>4820</v>
      </c>
      <c r="K1265" s="26"/>
      <c r="L1265" s="27"/>
      <c r="M1265" s="26"/>
      <c r="N1265" s="27"/>
      <c r="O1265" s="24" t="s">
        <v>2094</v>
      </c>
      <c r="P1265" s="25" t="s">
        <v>3073</v>
      </c>
      <c r="Q1265" s="24" t="s">
        <v>2219</v>
      </c>
      <c r="R1265" s="25" t="s">
        <v>4514</v>
      </c>
      <c r="S1265" s="24" t="s">
        <v>2387</v>
      </c>
      <c r="T1265" s="25" t="s">
        <v>4744</v>
      </c>
      <c r="U1265" s="26"/>
      <c r="V1265" s="27"/>
      <c r="W1265" s="24" t="s">
        <v>2584</v>
      </c>
      <c r="X1265" s="25" t="s">
        <v>4760</v>
      </c>
      <c r="Y1265" s="28"/>
      <c r="Z1265" s="29" t="s">
        <v>2144</v>
      </c>
      <c r="AA1265" s="28"/>
      <c r="AB1265" s="28"/>
      <c r="AC1265" s="28"/>
      <c r="AD1265" s="28"/>
      <c r="AE1265" s="28"/>
      <c r="AF1265" s="28"/>
      <c r="AG1265" s="28"/>
      <c r="AH1265" s="24" t="s">
        <v>2146</v>
      </c>
      <c r="AI1265" s="24" t="s">
        <v>2146</v>
      </c>
      <c r="AJ1265" s="24" t="s">
        <v>4761</v>
      </c>
      <c r="AK1265" s="24" t="s">
        <v>4852</v>
      </c>
    </row>
    <row r="1266" spans="1:37" ht="17.25" customHeight="1" x14ac:dyDescent="0.3">
      <c r="A1266" s="24" t="s">
        <v>4853</v>
      </c>
      <c r="B1266" s="24" t="s">
        <v>2068</v>
      </c>
      <c r="C1266" s="24" t="s">
        <v>4738</v>
      </c>
      <c r="D1266" s="25" t="s">
        <v>4739</v>
      </c>
      <c r="E1266" s="24" t="s">
        <v>2071</v>
      </c>
      <c r="F1266" s="25" t="s">
        <v>2072</v>
      </c>
      <c r="G1266" s="24" t="s">
        <v>4756</v>
      </c>
      <c r="H1266" s="25" t="s">
        <v>4757</v>
      </c>
      <c r="I1266" s="24" t="s">
        <v>4819</v>
      </c>
      <c r="J1266" s="25" t="s">
        <v>4820</v>
      </c>
      <c r="K1266" s="26"/>
      <c r="L1266" s="27"/>
      <c r="M1266" s="26"/>
      <c r="N1266" s="27"/>
      <c r="O1266" s="24" t="s">
        <v>2094</v>
      </c>
      <c r="P1266" s="25" t="s">
        <v>3073</v>
      </c>
      <c r="Q1266" s="24" t="s">
        <v>2219</v>
      </c>
      <c r="R1266" s="25" t="s">
        <v>4514</v>
      </c>
      <c r="S1266" s="24" t="s">
        <v>2387</v>
      </c>
      <c r="T1266" s="25" t="s">
        <v>4744</v>
      </c>
      <c r="U1266" s="26"/>
      <c r="V1266" s="27"/>
      <c r="W1266" s="24" t="s">
        <v>2597</v>
      </c>
      <c r="X1266" s="25" t="s">
        <v>4763</v>
      </c>
      <c r="Y1266" s="28"/>
      <c r="Z1266" s="29" t="s">
        <v>2144</v>
      </c>
      <c r="AA1266" s="28"/>
      <c r="AB1266" s="28"/>
      <c r="AC1266" s="28"/>
      <c r="AD1266" s="28"/>
      <c r="AE1266" s="28"/>
      <c r="AF1266" s="28"/>
      <c r="AG1266" s="28"/>
      <c r="AH1266" s="24" t="s">
        <v>2146</v>
      </c>
      <c r="AI1266" s="24" t="s">
        <v>2146</v>
      </c>
      <c r="AJ1266" s="24" t="s">
        <v>4761</v>
      </c>
      <c r="AK1266" s="24" t="s">
        <v>4853</v>
      </c>
    </row>
    <row r="1267" spans="1:37" ht="17.25" customHeight="1" x14ac:dyDescent="0.3">
      <c r="A1267" s="24" t="s">
        <v>4854</v>
      </c>
      <c r="B1267" s="24" t="s">
        <v>2068</v>
      </c>
      <c r="C1267" s="24" t="s">
        <v>4738</v>
      </c>
      <c r="D1267" s="25" t="s">
        <v>4739</v>
      </c>
      <c r="E1267" s="24" t="s">
        <v>2071</v>
      </c>
      <c r="F1267" s="25" t="s">
        <v>2072</v>
      </c>
      <c r="G1267" s="24" t="s">
        <v>4756</v>
      </c>
      <c r="H1267" s="25" t="s">
        <v>4757</v>
      </c>
      <c r="I1267" s="24" t="s">
        <v>4819</v>
      </c>
      <c r="J1267" s="25" t="s">
        <v>4820</v>
      </c>
      <c r="K1267" s="26"/>
      <c r="L1267" s="27"/>
      <c r="M1267" s="26"/>
      <c r="N1267" s="27"/>
      <c r="O1267" s="24" t="s">
        <v>2094</v>
      </c>
      <c r="P1267" s="25" t="s">
        <v>3073</v>
      </c>
      <c r="Q1267" s="24" t="s">
        <v>2219</v>
      </c>
      <c r="R1267" s="25" t="s">
        <v>4514</v>
      </c>
      <c r="S1267" s="24" t="s">
        <v>2387</v>
      </c>
      <c r="T1267" s="25" t="s">
        <v>4744</v>
      </c>
      <c r="U1267" s="26"/>
      <c r="V1267" s="27"/>
      <c r="W1267" s="24" t="s">
        <v>2605</v>
      </c>
      <c r="X1267" s="25" t="s">
        <v>4765</v>
      </c>
      <c r="Y1267" s="28"/>
      <c r="Z1267" s="29" t="s">
        <v>2144</v>
      </c>
      <c r="AA1267" s="28"/>
      <c r="AB1267" s="28"/>
      <c r="AC1267" s="28"/>
      <c r="AD1267" s="28"/>
      <c r="AE1267" s="28"/>
      <c r="AF1267" s="28"/>
      <c r="AG1267" s="28"/>
      <c r="AH1267" s="24" t="s">
        <v>2146</v>
      </c>
      <c r="AI1267" s="24" t="s">
        <v>2146</v>
      </c>
      <c r="AJ1267" s="24" t="s">
        <v>4761</v>
      </c>
      <c r="AK1267" s="24" t="s">
        <v>4854</v>
      </c>
    </row>
    <row r="1268" spans="1:37" ht="17.25" customHeight="1" x14ac:dyDescent="0.3">
      <c r="A1268" s="24" t="s">
        <v>4855</v>
      </c>
      <c r="B1268" s="24" t="s">
        <v>2068</v>
      </c>
      <c r="C1268" s="24" t="s">
        <v>4738</v>
      </c>
      <c r="D1268" s="25" t="s">
        <v>4739</v>
      </c>
      <c r="E1268" s="24" t="s">
        <v>2071</v>
      </c>
      <c r="F1268" s="25" t="s">
        <v>2072</v>
      </c>
      <c r="G1268" s="24" t="s">
        <v>4756</v>
      </c>
      <c r="H1268" s="25" t="s">
        <v>4757</v>
      </c>
      <c r="I1268" s="24" t="s">
        <v>4819</v>
      </c>
      <c r="J1268" s="25" t="s">
        <v>4820</v>
      </c>
      <c r="K1268" s="26"/>
      <c r="L1268" s="27"/>
      <c r="M1268" s="26"/>
      <c r="N1268" s="27"/>
      <c r="O1268" s="24" t="s">
        <v>2094</v>
      </c>
      <c r="P1268" s="25" t="s">
        <v>3073</v>
      </c>
      <c r="Q1268" s="24" t="s">
        <v>2219</v>
      </c>
      <c r="R1268" s="25" t="s">
        <v>4514</v>
      </c>
      <c r="S1268" s="24" t="s">
        <v>2387</v>
      </c>
      <c r="T1268" s="25" t="s">
        <v>4744</v>
      </c>
      <c r="U1268" s="26"/>
      <c r="V1268" s="27"/>
      <c r="W1268" s="24" t="s">
        <v>2608</v>
      </c>
      <c r="X1268" s="25" t="s">
        <v>4767</v>
      </c>
      <c r="Y1268" s="28"/>
      <c r="Z1268" s="29" t="s">
        <v>2144</v>
      </c>
      <c r="AA1268" s="28"/>
      <c r="AB1268" s="28"/>
      <c r="AC1268" s="28"/>
      <c r="AD1268" s="28"/>
      <c r="AE1268" s="28"/>
      <c r="AF1268" s="28"/>
      <c r="AG1268" s="28"/>
      <c r="AH1268" s="24" t="s">
        <v>2146</v>
      </c>
      <c r="AI1268" s="24" t="s">
        <v>2146</v>
      </c>
      <c r="AJ1268" s="24" t="s">
        <v>4761</v>
      </c>
      <c r="AK1268" s="24" t="s">
        <v>4855</v>
      </c>
    </row>
    <row r="1269" spans="1:37" ht="17.25" customHeight="1" x14ac:dyDescent="0.3">
      <c r="A1269" s="24" t="s">
        <v>4856</v>
      </c>
      <c r="B1269" s="24" t="s">
        <v>2068</v>
      </c>
      <c r="C1269" s="24" t="s">
        <v>4738</v>
      </c>
      <c r="D1269" s="25" t="s">
        <v>4739</v>
      </c>
      <c r="E1269" s="24" t="s">
        <v>2071</v>
      </c>
      <c r="F1269" s="25" t="s">
        <v>2072</v>
      </c>
      <c r="G1269" s="24" t="s">
        <v>4756</v>
      </c>
      <c r="H1269" s="25" t="s">
        <v>4757</v>
      </c>
      <c r="I1269" s="24" t="s">
        <v>4829</v>
      </c>
      <c r="J1269" s="25" t="s">
        <v>4830</v>
      </c>
      <c r="K1269" s="26"/>
      <c r="L1269" s="27"/>
      <c r="M1269" s="26"/>
      <c r="N1269" s="27"/>
      <c r="O1269" s="24" t="s">
        <v>2094</v>
      </c>
      <c r="P1269" s="25" t="s">
        <v>3073</v>
      </c>
      <c r="Q1269" s="24" t="s">
        <v>2125</v>
      </c>
      <c r="R1269" s="25" t="s">
        <v>4032</v>
      </c>
      <c r="S1269" s="24" t="s">
        <v>2387</v>
      </c>
      <c r="T1269" s="25" t="s">
        <v>4744</v>
      </c>
      <c r="U1269" s="26"/>
      <c r="V1269" s="27"/>
      <c r="W1269" s="24" t="s">
        <v>2584</v>
      </c>
      <c r="X1269" s="25" t="s">
        <v>4760</v>
      </c>
      <c r="Y1269" s="28"/>
      <c r="Z1269" s="29" t="s">
        <v>2144</v>
      </c>
      <c r="AA1269" s="28"/>
      <c r="AB1269" s="28"/>
      <c r="AC1269" s="28"/>
      <c r="AD1269" s="28"/>
      <c r="AE1269" s="28"/>
      <c r="AF1269" s="28"/>
      <c r="AG1269" s="28"/>
      <c r="AH1269" s="24" t="s">
        <v>2146</v>
      </c>
      <c r="AI1269" s="24" t="s">
        <v>2146</v>
      </c>
      <c r="AJ1269" s="24" t="s">
        <v>4761</v>
      </c>
      <c r="AK1269" s="24" t="s">
        <v>4856</v>
      </c>
    </row>
    <row r="1270" spans="1:37" ht="17.25" customHeight="1" x14ac:dyDescent="0.3">
      <c r="A1270" s="24" t="s">
        <v>4857</v>
      </c>
      <c r="B1270" s="24" t="s">
        <v>2068</v>
      </c>
      <c r="C1270" s="24" t="s">
        <v>4738</v>
      </c>
      <c r="D1270" s="25" t="s">
        <v>4739</v>
      </c>
      <c r="E1270" s="24" t="s">
        <v>2071</v>
      </c>
      <c r="F1270" s="25" t="s">
        <v>2072</v>
      </c>
      <c r="G1270" s="24" t="s">
        <v>4756</v>
      </c>
      <c r="H1270" s="25" t="s">
        <v>4757</v>
      </c>
      <c r="I1270" s="24" t="s">
        <v>4829</v>
      </c>
      <c r="J1270" s="25" t="s">
        <v>4830</v>
      </c>
      <c r="K1270" s="26"/>
      <c r="L1270" s="27"/>
      <c r="M1270" s="26"/>
      <c r="N1270" s="27"/>
      <c r="O1270" s="24" t="s">
        <v>2094</v>
      </c>
      <c r="P1270" s="25" t="s">
        <v>3073</v>
      </c>
      <c r="Q1270" s="24" t="s">
        <v>2125</v>
      </c>
      <c r="R1270" s="25" t="s">
        <v>4032</v>
      </c>
      <c r="S1270" s="24" t="s">
        <v>2387</v>
      </c>
      <c r="T1270" s="25" t="s">
        <v>4744</v>
      </c>
      <c r="U1270" s="26"/>
      <c r="V1270" s="27"/>
      <c r="W1270" s="24" t="s">
        <v>2597</v>
      </c>
      <c r="X1270" s="25" t="s">
        <v>4763</v>
      </c>
      <c r="Y1270" s="28"/>
      <c r="Z1270" s="29" t="s">
        <v>2144</v>
      </c>
      <c r="AA1270" s="28"/>
      <c r="AB1270" s="28"/>
      <c r="AC1270" s="28"/>
      <c r="AD1270" s="28"/>
      <c r="AE1270" s="28"/>
      <c r="AF1270" s="28"/>
      <c r="AG1270" s="28"/>
      <c r="AH1270" s="24" t="s">
        <v>2146</v>
      </c>
      <c r="AI1270" s="24" t="s">
        <v>2146</v>
      </c>
      <c r="AJ1270" s="24" t="s">
        <v>4761</v>
      </c>
      <c r="AK1270" s="24" t="s">
        <v>4857</v>
      </c>
    </row>
    <row r="1271" spans="1:37" ht="17.25" customHeight="1" x14ac:dyDescent="0.3">
      <c r="A1271" s="24" t="s">
        <v>4858</v>
      </c>
      <c r="B1271" s="24" t="s">
        <v>2068</v>
      </c>
      <c r="C1271" s="24" t="s">
        <v>4738</v>
      </c>
      <c r="D1271" s="25" t="s">
        <v>4739</v>
      </c>
      <c r="E1271" s="24" t="s">
        <v>2071</v>
      </c>
      <c r="F1271" s="25" t="s">
        <v>2072</v>
      </c>
      <c r="G1271" s="24" t="s">
        <v>4756</v>
      </c>
      <c r="H1271" s="25" t="s">
        <v>4757</v>
      </c>
      <c r="I1271" s="24" t="s">
        <v>4829</v>
      </c>
      <c r="J1271" s="25" t="s">
        <v>4830</v>
      </c>
      <c r="K1271" s="26"/>
      <c r="L1271" s="27"/>
      <c r="M1271" s="26"/>
      <c r="N1271" s="27"/>
      <c r="O1271" s="24" t="s">
        <v>2094</v>
      </c>
      <c r="P1271" s="25" t="s">
        <v>3073</v>
      </c>
      <c r="Q1271" s="24" t="s">
        <v>2125</v>
      </c>
      <c r="R1271" s="25" t="s">
        <v>4032</v>
      </c>
      <c r="S1271" s="24" t="s">
        <v>2387</v>
      </c>
      <c r="T1271" s="25" t="s">
        <v>4744</v>
      </c>
      <c r="U1271" s="26"/>
      <c r="V1271" s="27"/>
      <c r="W1271" s="24" t="s">
        <v>2605</v>
      </c>
      <c r="X1271" s="25" t="s">
        <v>4765</v>
      </c>
      <c r="Y1271" s="28"/>
      <c r="Z1271" s="29" t="s">
        <v>2144</v>
      </c>
      <c r="AA1271" s="28"/>
      <c r="AB1271" s="28"/>
      <c r="AC1271" s="28"/>
      <c r="AD1271" s="28"/>
      <c r="AE1271" s="28"/>
      <c r="AF1271" s="28"/>
      <c r="AG1271" s="28"/>
      <c r="AH1271" s="24" t="s">
        <v>2146</v>
      </c>
      <c r="AI1271" s="24" t="s">
        <v>2146</v>
      </c>
      <c r="AJ1271" s="24" t="s">
        <v>4761</v>
      </c>
      <c r="AK1271" s="24" t="s">
        <v>4858</v>
      </c>
    </row>
    <row r="1272" spans="1:37" ht="17.25" customHeight="1" x14ac:dyDescent="0.3">
      <c r="A1272" s="24" t="s">
        <v>4859</v>
      </c>
      <c r="B1272" s="24" t="s">
        <v>2068</v>
      </c>
      <c r="C1272" s="24" t="s">
        <v>4738</v>
      </c>
      <c r="D1272" s="25" t="s">
        <v>4739</v>
      </c>
      <c r="E1272" s="24" t="s">
        <v>2071</v>
      </c>
      <c r="F1272" s="25" t="s">
        <v>2072</v>
      </c>
      <c r="G1272" s="24" t="s">
        <v>4756</v>
      </c>
      <c r="H1272" s="25" t="s">
        <v>4757</v>
      </c>
      <c r="I1272" s="24" t="s">
        <v>4829</v>
      </c>
      <c r="J1272" s="25" t="s">
        <v>4830</v>
      </c>
      <c r="K1272" s="26"/>
      <c r="L1272" s="27"/>
      <c r="M1272" s="26"/>
      <c r="N1272" s="27"/>
      <c r="O1272" s="24" t="s">
        <v>2094</v>
      </c>
      <c r="P1272" s="25" t="s">
        <v>3073</v>
      </c>
      <c r="Q1272" s="24" t="s">
        <v>2125</v>
      </c>
      <c r="R1272" s="25" t="s">
        <v>4032</v>
      </c>
      <c r="S1272" s="24" t="s">
        <v>2387</v>
      </c>
      <c r="T1272" s="25" t="s">
        <v>4744</v>
      </c>
      <c r="U1272" s="26"/>
      <c r="V1272" s="27"/>
      <c r="W1272" s="24" t="s">
        <v>2608</v>
      </c>
      <c r="X1272" s="25" t="s">
        <v>4767</v>
      </c>
      <c r="Y1272" s="28"/>
      <c r="Z1272" s="29" t="s">
        <v>2144</v>
      </c>
      <c r="AA1272" s="28"/>
      <c r="AB1272" s="28"/>
      <c r="AC1272" s="28"/>
      <c r="AD1272" s="28"/>
      <c r="AE1272" s="28"/>
      <c r="AF1272" s="28"/>
      <c r="AG1272" s="28"/>
      <c r="AH1272" s="24" t="s">
        <v>2146</v>
      </c>
      <c r="AI1272" s="24" t="s">
        <v>2146</v>
      </c>
      <c r="AJ1272" s="24" t="s">
        <v>4761</v>
      </c>
      <c r="AK1272" s="24" t="s">
        <v>4859</v>
      </c>
    </row>
    <row r="1273" spans="1:37" ht="17.25" customHeight="1" x14ac:dyDescent="0.3">
      <c r="A1273" s="24" t="s">
        <v>4860</v>
      </c>
      <c r="B1273" s="24" t="s">
        <v>2068</v>
      </c>
      <c r="C1273" s="24" t="s">
        <v>4738</v>
      </c>
      <c r="D1273" s="25" t="s">
        <v>4739</v>
      </c>
      <c r="E1273" s="24" t="s">
        <v>2071</v>
      </c>
      <c r="F1273" s="25" t="s">
        <v>2072</v>
      </c>
      <c r="G1273" s="24" t="s">
        <v>4756</v>
      </c>
      <c r="H1273" s="25" t="s">
        <v>4757</v>
      </c>
      <c r="I1273" s="24" t="s">
        <v>4829</v>
      </c>
      <c r="J1273" s="25" t="s">
        <v>4830</v>
      </c>
      <c r="K1273" s="26"/>
      <c r="L1273" s="27"/>
      <c r="M1273" s="26"/>
      <c r="N1273" s="27"/>
      <c r="O1273" s="24" t="s">
        <v>2094</v>
      </c>
      <c r="P1273" s="25" t="s">
        <v>3073</v>
      </c>
      <c r="Q1273" s="24" t="s">
        <v>2219</v>
      </c>
      <c r="R1273" s="25" t="s">
        <v>4514</v>
      </c>
      <c r="S1273" s="24" t="s">
        <v>2387</v>
      </c>
      <c r="T1273" s="25" t="s">
        <v>4744</v>
      </c>
      <c r="U1273" s="26"/>
      <c r="V1273" s="27"/>
      <c r="W1273" s="24" t="s">
        <v>2584</v>
      </c>
      <c r="X1273" s="25" t="s">
        <v>4760</v>
      </c>
      <c r="Y1273" s="28"/>
      <c r="Z1273" s="29" t="s">
        <v>2144</v>
      </c>
      <c r="AA1273" s="28"/>
      <c r="AB1273" s="28"/>
      <c r="AC1273" s="28"/>
      <c r="AD1273" s="28"/>
      <c r="AE1273" s="28"/>
      <c r="AF1273" s="28"/>
      <c r="AG1273" s="28"/>
      <c r="AH1273" s="24" t="s">
        <v>2146</v>
      </c>
      <c r="AI1273" s="24" t="s">
        <v>2146</v>
      </c>
      <c r="AJ1273" s="24" t="s">
        <v>4761</v>
      </c>
      <c r="AK1273" s="24" t="s">
        <v>4860</v>
      </c>
    </row>
    <row r="1274" spans="1:37" ht="17.25" customHeight="1" x14ac:dyDescent="0.3">
      <c r="A1274" s="24" t="s">
        <v>4861</v>
      </c>
      <c r="B1274" s="24" t="s">
        <v>2068</v>
      </c>
      <c r="C1274" s="24" t="s">
        <v>4738</v>
      </c>
      <c r="D1274" s="25" t="s">
        <v>4739</v>
      </c>
      <c r="E1274" s="24" t="s">
        <v>2071</v>
      </c>
      <c r="F1274" s="25" t="s">
        <v>2072</v>
      </c>
      <c r="G1274" s="24" t="s">
        <v>4756</v>
      </c>
      <c r="H1274" s="25" t="s">
        <v>4757</v>
      </c>
      <c r="I1274" s="24" t="s">
        <v>4829</v>
      </c>
      <c r="J1274" s="25" t="s">
        <v>4830</v>
      </c>
      <c r="K1274" s="26"/>
      <c r="L1274" s="27"/>
      <c r="M1274" s="26"/>
      <c r="N1274" s="27"/>
      <c r="O1274" s="24" t="s">
        <v>2094</v>
      </c>
      <c r="P1274" s="25" t="s">
        <v>3073</v>
      </c>
      <c r="Q1274" s="24" t="s">
        <v>2219</v>
      </c>
      <c r="R1274" s="25" t="s">
        <v>4514</v>
      </c>
      <c r="S1274" s="24" t="s">
        <v>2387</v>
      </c>
      <c r="T1274" s="25" t="s">
        <v>4744</v>
      </c>
      <c r="U1274" s="26"/>
      <c r="V1274" s="27"/>
      <c r="W1274" s="24" t="s">
        <v>2597</v>
      </c>
      <c r="X1274" s="25" t="s">
        <v>4763</v>
      </c>
      <c r="Y1274" s="28"/>
      <c r="Z1274" s="29" t="s">
        <v>2144</v>
      </c>
      <c r="AA1274" s="28"/>
      <c r="AB1274" s="28"/>
      <c r="AC1274" s="28"/>
      <c r="AD1274" s="28"/>
      <c r="AE1274" s="28"/>
      <c r="AF1274" s="28"/>
      <c r="AG1274" s="28"/>
      <c r="AH1274" s="24" t="s">
        <v>2146</v>
      </c>
      <c r="AI1274" s="24" t="s">
        <v>2146</v>
      </c>
      <c r="AJ1274" s="24" t="s">
        <v>4761</v>
      </c>
      <c r="AK1274" s="24" t="s">
        <v>4861</v>
      </c>
    </row>
    <row r="1275" spans="1:37" ht="17.25" customHeight="1" x14ac:dyDescent="0.3">
      <c r="A1275" s="24" t="s">
        <v>4862</v>
      </c>
      <c r="B1275" s="24" t="s">
        <v>2068</v>
      </c>
      <c r="C1275" s="24" t="s">
        <v>4738</v>
      </c>
      <c r="D1275" s="25" t="s">
        <v>4739</v>
      </c>
      <c r="E1275" s="24" t="s">
        <v>2071</v>
      </c>
      <c r="F1275" s="25" t="s">
        <v>2072</v>
      </c>
      <c r="G1275" s="24" t="s">
        <v>4756</v>
      </c>
      <c r="H1275" s="25" t="s">
        <v>4757</v>
      </c>
      <c r="I1275" s="24" t="s">
        <v>4829</v>
      </c>
      <c r="J1275" s="25" t="s">
        <v>4830</v>
      </c>
      <c r="K1275" s="26"/>
      <c r="L1275" s="27"/>
      <c r="M1275" s="26"/>
      <c r="N1275" s="27"/>
      <c r="O1275" s="24" t="s">
        <v>2094</v>
      </c>
      <c r="P1275" s="25" t="s">
        <v>3073</v>
      </c>
      <c r="Q1275" s="24" t="s">
        <v>2219</v>
      </c>
      <c r="R1275" s="25" t="s">
        <v>4514</v>
      </c>
      <c r="S1275" s="24" t="s">
        <v>2387</v>
      </c>
      <c r="T1275" s="25" t="s">
        <v>4744</v>
      </c>
      <c r="U1275" s="26"/>
      <c r="V1275" s="27"/>
      <c r="W1275" s="24" t="s">
        <v>2605</v>
      </c>
      <c r="X1275" s="25" t="s">
        <v>4765</v>
      </c>
      <c r="Y1275" s="28"/>
      <c r="Z1275" s="29" t="s">
        <v>2144</v>
      </c>
      <c r="AA1275" s="28"/>
      <c r="AB1275" s="28"/>
      <c r="AC1275" s="28"/>
      <c r="AD1275" s="28"/>
      <c r="AE1275" s="28"/>
      <c r="AF1275" s="28"/>
      <c r="AG1275" s="28"/>
      <c r="AH1275" s="24" t="s">
        <v>2146</v>
      </c>
      <c r="AI1275" s="24" t="s">
        <v>2146</v>
      </c>
      <c r="AJ1275" s="24" t="s">
        <v>4761</v>
      </c>
      <c r="AK1275" s="24" t="s">
        <v>4862</v>
      </c>
    </row>
    <row r="1276" spans="1:37" ht="17.25" customHeight="1" x14ac:dyDescent="0.3">
      <c r="A1276" s="24" t="s">
        <v>4863</v>
      </c>
      <c r="B1276" s="24" t="s">
        <v>2068</v>
      </c>
      <c r="C1276" s="24" t="s">
        <v>4738</v>
      </c>
      <c r="D1276" s="25" t="s">
        <v>4739</v>
      </c>
      <c r="E1276" s="24" t="s">
        <v>2071</v>
      </c>
      <c r="F1276" s="25" t="s">
        <v>2072</v>
      </c>
      <c r="G1276" s="24" t="s">
        <v>4756</v>
      </c>
      <c r="H1276" s="25" t="s">
        <v>4757</v>
      </c>
      <c r="I1276" s="24" t="s">
        <v>4829</v>
      </c>
      <c r="J1276" s="25" t="s">
        <v>4830</v>
      </c>
      <c r="K1276" s="26"/>
      <c r="L1276" s="27"/>
      <c r="M1276" s="26"/>
      <c r="N1276" s="27"/>
      <c r="O1276" s="24" t="s">
        <v>2094</v>
      </c>
      <c r="P1276" s="25" t="s">
        <v>3073</v>
      </c>
      <c r="Q1276" s="24" t="s">
        <v>2219</v>
      </c>
      <c r="R1276" s="25" t="s">
        <v>4514</v>
      </c>
      <c r="S1276" s="24" t="s">
        <v>2387</v>
      </c>
      <c r="T1276" s="25" t="s">
        <v>4744</v>
      </c>
      <c r="U1276" s="26"/>
      <c r="V1276" s="27"/>
      <c r="W1276" s="24" t="s">
        <v>2608</v>
      </c>
      <c r="X1276" s="25" t="s">
        <v>4767</v>
      </c>
      <c r="Y1276" s="28"/>
      <c r="Z1276" s="29" t="s">
        <v>2144</v>
      </c>
      <c r="AA1276" s="28"/>
      <c r="AB1276" s="28"/>
      <c r="AC1276" s="28"/>
      <c r="AD1276" s="28"/>
      <c r="AE1276" s="28"/>
      <c r="AF1276" s="28"/>
      <c r="AG1276" s="28"/>
      <c r="AH1276" s="24" t="s">
        <v>2146</v>
      </c>
      <c r="AI1276" s="24" t="s">
        <v>2146</v>
      </c>
      <c r="AJ1276" s="24" t="s">
        <v>4761</v>
      </c>
      <c r="AK1276" s="24" t="s">
        <v>4863</v>
      </c>
    </row>
    <row r="1277" spans="1:37" ht="17.25" customHeight="1" x14ac:dyDescent="0.3">
      <c r="A1277" s="24" t="s">
        <v>4864</v>
      </c>
      <c r="B1277" s="24" t="s">
        <v>2068</v>
      </c>
      <c r="C1277" s="24" t="s">
        <v>4738</v>
      </c>
      <c r="D1277" s="25" t="s">
        <v>4739</v>
      </c>
      <c r="E1277" s="24" t="s">
        <v>2071</v>
      </c>
      <c r="F1277" s="25" t="s">
        <v>2072</v>
      </c>
      <c r="G1277" s="24" t="s">
        <v>4756</v>
      </c>
      <c r="H1277" s="25" t="s">
        <v>4757</v>
      </c>
      <c r="I1277" s="24" t="s">
        <v>4839</v>
      </c>
      <c r="J1277" s="25" t="s">
        <v>4840</v>
      </c>
      <c r="K1277" s="26"/>
      <c r="L1277" s="27"/>
      <c r="M1277" s="26"/>
      <c r="N1277" s="27"/>
      <c r="O1277" s="24" t="s">
        <v>2094</v>
      </c>
      <c r="P1277" s="25" t="s">
        <v>3073</v>
      </c>
      <c r="Q1277" s="24" t="s">
        <v>2125</v>
      </c>
      <c r="R1277" s="25" t="s">
        <v>4032</v>
      </c>
      <c r="S1277" s="24" t="s">
        <v>2387</v>
      </c>
      <c r="T1277" s="25" t="s">
        <v>4744</v>
      </c>
      <c r="U1277" s="26"/>
      <c r="V1277" s="27"/>
      <c r="W1277" s="24" t="s">
        <v>2584</v>
      </c>
      <c r="X1277" s="25" t="s">
        <v>4760</v>
      </c>
      <c r="Y1277" s="28"/>
      <c r="Z1277" s="29" t="s">
        <v>2144</v>
      </c>
      <c r="AA1277" s="28"/>
      <c r="AB1277" s="28"/>
      <c r="AC1277" s="28"/>
      <c r="AD1277" s="28"/>
      <c r="AE1277" s="28"/>
      <c r="AF1277" s="28"/>
      <c r="AG1277" s="28"/>
      <c r="AH1277" s="24" t="s">
        <v>2146</v>
      </c>
      <c r="AI1277" s="24" t="s">
        <v>2146</v>
      </c>
      <c r="AJ1277" s="24" t="s">
        <v>4761</v>
      </c>
      <c r="AK1277" s="24" t="s">
        <v>4864</v>
      </c>
    </row>
    <row r="1278" spans="1:37" ht="17.25" customHeight="1" x14ac:dyDescent="0.3">
      <c r="A1278" s="24" t="s">
        <v>4865</v>
      </c>
      <c r="B1278" s="24" t="s">
        <v>2068</v>
      </c>
      <c r="C1278" s="24" t="s">
        <v>4738</v>
      </c>
      <c r="D1278" s="25" t="s">
        <v>4739</v>
      </c>
      <c r="E1278" s="24" t="s">
        <v>2071</v>
      </c>
      <c r="F1278" s="25" t="s">
        <v>2072</v>
      </c>
      <c r="G1278" s="24" t="s">
        <v>4756</v>
      </c>
      <c r="H1278" s="25" t="s">
        <v>4757</v>
      </c>
      <c r="I1278" s="24" t="s">
        <v>4839</v>
      </c>
      <c r="J1278" s="25" t="s">
        <v>4840</v>
      </c>
      <c r="K1278" s="26"/>
      <c r="L1278" s="27"/>
      <c r="M1278" s="26"/>
      <c r="N1278" s="27"/>
      <c r="O1278" s="24" t="s">
        <v>2094</v>
      </c>
      <c r="P1278" s="25" t="s">
        <v>3073</v>
      </c>
      <c r="Q1278" s="24" t="s">
        <v>2125</v>
      </c>
      <c r="R1278" s="25" t="s">
        <v>4032</v>
      </c>
      <c r="S1278" s="24" t="s">
        <v>2387</v>
      </c>
      <c r="T1278" s="25" t="s">
        <v>4744</v>
      </c>
      <c r="U1278" s="26"/>
      <c r="V1278" s="27"/>
      <c r="W1278" s="24" t="s">
        <v>2597</v>
      </c>
      <c r="X1278" s="25" t="s">
        <v>4763</v>
      </c>
      <c r="Y1278" s="28"/>
      <c r="Z1278" s="29" t="s">
        <v>2144</v>
      </c>
      <c r="AA1278" s="28"/>
      <c r="AB1278" s="28"/>
      <c r="AC1278" s="28"/>
      <c r="AD1278" s="28"/>
      <c r="AE1278" s="28"/>
      <c r="AF1278" s="28"/>
      <c r="AG1278" s="28"/>
      <c r="AH1278" s="24" t="s">
        <v>2146</v>
      </c>
      <c r="AI1278" s="24" t="s">
        <v>2146</v>
      </c>
      <c r="AJ1278" s="24" t="s">
        <v>4761</v>
      </c>
      <c r="AK1278" s="24" t="s">
        <v>4865</v>
      </c>
    </row>
    <row r="1279" spans="1:37" ht="17.25" customHeight="1" x14ac:dyDescent="0.3">
      <c r="A1279" s="24" t="s">
        <v>4866</v>
      </c>
      <c r="B1279" s="24" t="s">
        <v>2068</v>
      </c>
      <c r="C1279" s="24" t="s">
        <v>4738</v>
      </c>
      <c r="D1279" s="25" t="s">
        <v>4739</v>
      </c>
      <c r="E1279" s="24" t="s">
        <v>2071</v>
      </c>
      <c r="F1279" s="25" t="s">
        <v>2072</v>
      </c>
      <c r="G1279" s="24" t="s">
        <v>4756</v>
      </c>
      <c r="H1279" s="25" t="s">
        <v>4757</v>
      </c>
      <c r="I1279" s="24" t="s">
        <v>4839</v>
      </c>
      <c r="J1279" s="25" t="s">
        <v>4840</v>
      </c>
      <c r="K1279" s="26"/>
      <c r="L1279" s="27"/>
      <c r="M1279" s="26"/>
      <c r="N1279" s="27"/>
      <c r="O1279" s="24" t="s">
        <v>2094</v>
      </c>
      <c r="P1279" s="25" t="s">
        <v>3073</v>
      </c>
      <c r="Q1279" s="24" t="s">
        <v>2125</v>
      </c>
      <c r="R1279" s="25" t="s">
        <v>4032</v>
      </c>
      <c r="S1279" s="24" t="s">
        <v>2387</v>
      </c>
      <c r="T1279" s="25" t="s">
        <v>4744</v>
      </c>
      <c r="U1279" s="26"/>
      <c r="V1279" s="27"/>
      <c r="W1279" s="24" t="s">
        <v>2605</v>
      </c>
      <c r="X1279" s="25" t="s">
        <v>4765</v>
      </c>
      <c r="Y1279" s="28"/>
      <c r="Z1279" s="29" t="s">
        <v>2144</v>
      </c>
      <c r="AA1279" s="28"/>
      <c r="AB1279" s="28"/>
      <c r="AC1279" s="28"/>
      <c r="AD1279" s="28"/>
      <c r="AE1279" s="28"/>
      <c r="AF1279" s="28"/>
      <c r="AG1279" s="28"/>
      <c r="AH1279" s="24" t="s">
        <v>2146</v>
      </c>
      <c r="AI1279" s="24" t="s">
        <v>2146</v>
      </c>
      <c r="AJ1279" s="24" t="s">
        <v>4761</v>
      </c>
      <c r="AK1279" s="24" t="s">
        <v>4866</v>
      </c>
    </row>
    <row r="1280" spans="1:37" ht="17.25" customHeight="1" x14ac:dyDescent="0.3">
      <c r="A1280" s="24" t="s">
        <v>4867</v>
      </c>
      <c r="B1280" s="24" t="s">
        <v>2068</v>
      </c>
      <c r="C1280" s="24" t="s">
        <v>4738</v>
      </c>
      <c r="D1280" s="25" t="s">
        <v>4739</v>
      </c>
      <c r="E1280" s="24" t="s">
        <v>2071</v>
      </c>
      <c r="F1280" s="25" t="s">
        <v>2072</v>
      </c>
      <c r="G1280" s="24" t="s">
        <v>4756</v>
      </c>
      <c r="H1280" s="25" t="s">
        <v>4757</v>
      </c>
      <c r="I1280" s="24" t="s">
        <v>4839</v>
      </c>
      <c r="J1280" s="25" t="s">
        <v>4840</v>
      </c>
      <c r="K1280" s="26"/>
      <c r="L1280" s="27"/>
      <c r="M1280" s="26"/>
      <c r="N1280" s="27"/>
      <c r="O1280" s="24" t="s">
        <v>2094</v>
      </c>
      <c r="P1280" s="25" t="s">
        <v>3073</v>
      </c>
      <c r="Q1280" s="24" t="s">
        <v>2125</v>
      </c>
      <c r="R1280" s="25" t="s">
        <v>4032</v>
      </c>
      <c r="S1280" s="24" t="s">
        <v>2387</v>
      </c>
      <c r="T1280" s="25" t="s">
        <v>4744</v>
      </c>
      <c r="U1280" s="26"/>
      <c r="V1280" s="27"/>
      <c r="W1280" s="24" t="s">
        <v>2608</v>
      </c>
      <c r="X1280" s="25" t="s">
        <v>4767</v>
      </c>
      <c r="Y1280" s="28"/>
      <c r="Z1280" s="29" t="s">
        <v>2144</v>
      </c>
      <c r="AA1280" s="28"/>
      <c r="AB1280" s="28"/>
      <c r="AC1280" s="28"/>
      <c r="AD1280" s="28"/>
      <c r="AE1280" s="28"/>
      <c r="AF1280" s="28"/>
      <c r="AG1280" s="28"/>
      <c r="AH1280" s="24" t="s">
        <v>2146</v>
      </c>
      <c r="AI1280" s="24" t="s">
        <v>2146</v>
      </c>
      <c r="AJ1280" s="24" t="s">
        <v>4761</v>
      </c>
      <c r="AK1280" s="24" t="s">
        <v>4867</v>
      </c>
    </row>
    <row r="1281" spans="1:37" ht="17.25" customHeight="1" x14ac:dyDescent="0.3">
      <c r="A1281" s="24" t="s">
        <v>4868</v>
      </c>
      <c r="B1281" s="24" t="s">
        <v>2068</v>
      </c>
      <c r="C1281" s="24" t="s">
        <v>4738</v>
      </c>
      <c r="D1281" s="25" t="s">
        <v>4739</v>
      </c>
      <c r="E1281" s="24" t="s">
        <v>2071</v>
      </c>
      <c r="F1281" s="25" t="s">
        <v>2072</v>
      </c>
      <c r="G1281" s="24" t="s">
        <v>4756</v>
      </c>
      <c r="H1281" s="25" t="s">
        <v>4757</v>
      </c>
      <c r="I1281" s="24" t="s">
        <v>4839</v>
      </c>
      <c r="J1281" s="25" t="s">
        <v>4840</v>
      </c>
      <c r="K1281" s="26"/>
      <c r="L1281" s="27"/>
      <c r="M1281" s="26"/>
      <c r="N1281" s="27"/>
      <c r="O1281" s="24" t="s">
        <v>2094</v>
      </c>
      <c r="P1281" s="25" t="s">
        <v>3073</v>
      </c>
      <c r="Q1281" s="24" t="s">
        <v>2219</v>
      </c>
      <c r="R1281" s="25" t="s">
        <v>4514</v>
      </c>
      <c r="S1281" s="24" t="s">
        <v>2387</v>
      </c>
      <c r="T1281" s="25" t="s">
        <v>4744</v>
      </c>
      <c r="U1281" s="26"/>
      <c r="V1281" s="27"/>
      <c r="W1281" s="24" t="s">
        <v>2584</v>
      </c>
      <c r="X1281" s="25" t="s">
        <v>4760</v>
      </c>
      <c r="Y1281" s="28"/>
      <c r="Z1281" s="29" t="s">
        <v>2144</v>
      </c>
      <c r="AA1281" s="28"/>
      <c r="AB1281" s="28"/>
      <c r="AC1281" s="28"/>
      <c r="AD1281" s="28"/>
      <c r="AE1281" s="28"/>
      <c r="AF1281" s="28"/>
      <c r="AG1281" s="28"/>
      <c r="AH1281" s="24" t="s">
        <v>2146</v>
      </c>
      <c r="AI1281" s="24" t="s">
        <v>2146</v>
      </c>
      <c r="AJ1281" s="24" t="s">
        <v>4761</v>
      </c>
      <c r="AK1281" s="24" t="s">
        <v>4868</v>
      </c>
    </row>
    <row r="1282" spans="1:37" ht="17.25" customHeight="1" x14ac:dyDescent="0.3">
      <c r="A1282" s="24" t="s">
        <v>4869</v>
      </c>
      <c r="B1282" s="24" t="s">
        <v>2068</v>
      </c>
      <c r="C1282" s="24" t="s">
        <v>4738</v>
      </c>
      <c r="D1282" s="25" t="s">
        <v>4739</v>
      </c>
      <c r="E1282" s="24" t="s">
        <v>2071</v>
      </c>
      <c r="F1282" s="25" t="s">
        <v>2072</v>
      </c>
      <c r="G1282" s="24" t="s">
        <v>4756</v>
      </c>
      <c r="H1282" s="25" t="s">
        <v>4757</v>
      </c>
      <c r="I1282" s="24" t="s">
        <v>4839</v>
      </c>
      <c r="J1282" s="25" t="s">
        <v>4840</v>
      </c>
      <c r="K1282" s="26"/>
      <c r="L1282" s="27"/>
      <c r="M1282" s="26"/>
      <c r="N1282" s="27"/>
      <c r="O1282" s="24" t="s">
        <v>2094</v>
      </c>
      <c r="P1282" s="25" t="s">
        <v>3073</v>
      </c>
      <c r="Q1282" s="24" t="s">
        <v>2219</v>
      </c>
      <c r="R1282" s="25" t="s">
        <v>4514</v>
      </c>
      <c r="S1282" s="24" t="s">
        <v>2387</v>
      </c>
      <c r="T1282" s="25" t="s">
        <v>4744</v>
      </c>
      <c r="U1282" s="26"/>
      <c r="V1282" s="27"/>
      <c r="W1282" s="24" t="s">
        <v>2597</v>
      </c>
      <c r="X1282" s="25" t="s">
        <v>4763</v>
      </c>
      <c r="Y1282" s="28"/>
      <c r="Z1282" s="29" t="s">
        <v>2144</v>
      </c>
      <c r="AA1282" s="28"/>
      <c r="AB1282" s="28"/>
      <c r="AC1282" s="28"/>
      <c r="AD1282" s="28"/>
      <c r="AE1282" s="28"/>
      <c r="AF1282" s="28"/>
      <c r="AG1282" s="28"/>
      <c r="AH1282" s="24" t="s">
        <v>2146</v>
      </c>
      <c r="AI1282" s="24" t="s">
        <v>2146</v>
      </c>
      <c r="AJ1282" s="24" t="s">
        <v>4761</v>
      </c>
      <c r="AK1282" s="24" t="s">
        <v>4869</v>
      </c>
    </row>
    <row r="1283" spans="1:37" ht="17.25" customHeight="1" x14ac:dyDescent="0.3">
      <c r="A1283" s="24" t="s">
        <v>4870</v>
      </c>
      <c r="B1283" s="24" t="s">
        <v>2068</v>
      </c>
      <c r="C1283" s="24" t="s">
        <v>4738</v>
      </c>
      <c r="D1283" s="25" t="s">
        <v>4739</v>
      </c>
      <c r="E1283" s="24" t="s">
        <v>2071</v>
      </c>
      <c r="F1283" s="25" t="s">
        <v>2072</v>
      </c>
      <c r="G1283" s="24" t="s">
        <v>4756</v>
      </c>
      <c r="H1283" s="25" t="s">
        <v>4757</v>
      </c>
      <c r="I1283" s="24" t="s">
        <v>4839</v>
      </c>
      <c r="J1283" s="25" t="s">
        <v>4840</v>
      </c>
      <c r="K1283" s="26"/>
      <c r="L1283" s="27"/>
      <c r="M1283" s="26"/>
      <c r="N1283" s="27"/>
      <c r="O1283" s="24" t="s">
        <v>2094</v>
      </c>
      <c r="P1283" s="25" t="s">
        <v>3073</v>
      </c>
      <c r="Q1283" s="24" t="s">
        <v>2219</v>
      </c>
      <c r="R1283" s="25" t="s">
        <v>4514</v>
      </c>
      <c r="S1283" s="24" t="s">
        <v>2387</v>
      </c>
      <c r="T1283" s="25" t="s">
        <v>4744</v>
      </c>
      <c r="U1283" s="26"/>
      <c r="V1283" s="27"/>
      <c r="W1283" s="24" t="s">
        <v>2605</v>
      </c>
      <c r="X1283" s="25" t="s">
        <v>4765</v>
      </c>
      <c r="Y1283" s="28"/>
      <c r="Z1283" s="29" t="s">
        <v>2144</v>
      </c>
      <c r="AA1283" s="28"/>
      <c r="AB1283" s="28"/>
      <c r="AC1283" s="28"/>
      <c r="AD1283" s="28"/>
      <c r="AE1283" s="28"/>
      <c r="AF1283" s="28"/>
      <c r="AG1283" s="28"/>
      <c r="AH1283" s="24" t="s">
        <v>2146</v>
      </c>
      <c r="AI1283" s="24" t="s">
        <v>2146</v>
      </c>
      <c r="AJ1283" s="24" t="s">
        <v>4761</v>
      </c>
      <c r="AK1283" s="24" t="s">
        <v>4870</v>
      </c>
    </row>
    <row r="1284" spans="1:37" ht="17.25" customHeight="1" x14ac:dyDescent="0.3">
      <c r="A1284" s="24" t="s">
        <v>4871</v>
      </c>
      <c r="B1284" s="24" t="s">
        <v>2068</v>
      </c>
      <c r="C1284" s="24" t="s">
        <v>4738</v>
      </c>
      <c r="D1284" s="25" t="s">
        <v>4739</v>
      </c>
      <c r="E1284" s="24" t="s">
        <v>2071</v>
      </c>
      <c r="F1284" s="25" t="s">
        <v>2072</v>
      </c>
      <c r="G1284" s="24" t="s">
        <v>4756</v>
      </c>
      <c r="H1284" s="25" t="s">
        <v>4757</v>
      </c>
      <c r="I1284" s="24" t="s">
        <v>4839</v>
      </c>
      <c r="J1284" s="25" t="s">
        <v>4840</v>
      </c>
      <c r="K1284" s="26"/>
      <c r="L1284" s="27"/>
      <c r="M1284" s="26"/>
      <c r="N1284" s="27"/>
      <c r="O1284" s="24" t="s">
        <v>2094</v>
      </c>
      <c r="P1284" s="25" t="s">
        <v>3073</v>
      </c>
      <c r="Q1284" s="24" t="s">
        <v>2219</v>
      </c>
      <c r="R1284" s="25" t="s">
        <v>4514</v>
      </c>
      <c r="S1284" s="24" t="s">
        <v>2387</v>
      </c>
      <c r="T1284" s="25" t="s">
        <v>4744</v>
      </c>
      <c r="U1284" s="26"/>
      <c r="V1284" s="27"/>
      <c r="W1284" s="24" t="s">
        <v>2608</v>
      </c>
      <c r="X1284" s="25" t="s">
        <v>4767</v>
      </c>
      <c r="Y1284" s="28"/>
      <c r="Z1284" s="29" t="s">
        <v>2144</v>
      </c>
      <c r="AA1284" s="28"/>
      <c r="AB1284" s="28"/>
      <c r="AC1284" s="28"/>
      <c r="AD1284" s="28"/>
      <c r="AE1284" s="28"/>
      <c r="AF1284" s="28"/>
      <c r="AG1284" s="28"/>
      <c r="AH1284" s="24" t="s">
        <v>2146</v>
      </c>
      <c r="AI1284" s="24" t="s">
        <v>2146</v>
      </c>
      <c r="AJ1284" s="24" t="s">
        <v>4761</v>
      </c>
      <c r="AK1284" s="24" t="s">
        <v>4871</v>
      </c>
    </row>
    <row r="1285" spans="1:37" ht="17.25" customHeight="1" x14ac:dyDescent="0.3">
      <c r="A1285" s="24" t="s">
        <v>4872</v>
      </c>
      <c r="B1285" s="24" t="s">
        <v>2068</v>
      </c>
      <c r="C1285" s="24" t="s">
        <v>4738</v>
      </c>
      <c r="D1285" s="25" t="s">
        <v>4739</v>
      </c>
      <c r="E1285" s="24" t="s">
        <v>2071</v>
      </c>
      <c r="F1285" s="25" t="s">
        <v>2072</v>
      </c>
      <c r="G1285" s="24" t="s">
        <v>4756</v>
      </c>
      <c r="H1285" s="25" t="s">
        <v>4757</v>
      </c>
      <c r="I1285" s="24" t="s">
        <v>4873</v>
      </c>
      <c r="J1285" s="25" t="s">
        <v>4874</v>
      </c>
      <c r="K1285" s="26"/>
      <c r="L1285" s="27"/>
      <c r="M1285" s="26"/>
      <c r="N1285" s="27"/>
      <c r="O1285" s="24" t="s">
        <v>2090</v>
      </c>
      <c r="P1285" s="25" t="s">
        <v>3067</v>
      </c>
      <c r="Q1285" s="24" t="s">
        <v>2125</v>
      </c>
      <c r="R1285" s="25" t="s">
        <v>4032</v>
      </c>
      <c r="S1285" s="24" t="s">
        <v>2387</v>
      </c>
      <c r="T1285" s="25" t="s">
        <v>4744</v>
      </c>
      <c r="U1285" s="26"/>
      <c r="V1285" s="27"/>
      <c r="W1285" s="24" t="s">
        <v>2584</v>
      </c>
      <c r="X1285" s="25" t="s">
        <v>4760</v>
      </c>
      <c r="Y1285" s="28"/>
      <c r="Z1285" s="29" t="s">
        <v>2144</v>
      </c>
      <c r="AA1285" s="28"/>
      <c r="AB1285" s="28"/>
      <c r="AC1285" s="28"/>
      <c r="AD1285" s="28"/>
      <c r="AE1285" s="28"/>
      <c r="AF1285" s="28"/>
      <c r="AG1285" s="28"/>
      <c r="AH1285" s="24" t="s">
        <v>2146</v>
      </c>
      <c r="AI1285" s="24" t="s">
        <v>2146</v>
      </c>
      <c r="AJ1285" s="24" t="s">
        <v>4761</v>
      </c>
      <c r="AK1285" s="24" t="s">
        <v>4872</v>
      </c>
    </row>
    <row r="1286" spans="1:37" ht="17.25" customHeight="1" x14ac:dyDescent="0.3">
      <c r="A1286" s="24" t="s">
        <v>4875</v>
      </c>
      <c r="B1286" s="24" t="s">
        <v>2068</v>
      </c>
      <c r="C1286" s="24" t="s">
        <v>4738</v>
      </c>
      <c r="D1286" s="25" t="s">
        <v>4739</v>
      </c>
      <c r="E1286" s="24" t="s">
        <v>2071</v>
      </c>
      <c r="F1286" s="25" t="s">
        <v>2072</v>
      </c>
      <c r="G1286" s="24" t="s">
        <v>4756</v>
      </c>
      <c r="H1286" s="25" t="s">
        <v>4757</v>
      </c>
      <c r="I1286" s="24" t="s">
        <v>4873</v>
      </c>
      <c r="J1286" s="25" t="s">
        <v>4874</v>
      </c>
      <c r="K1286" s="26"/>
      <c r="L1286" s="27"/>
      <c r="M1286" s="26"/>
      <c r="N1286" s="27"/>
      <c r="O1286" s="24" t="s">
        <v>2090</v>
      </c>
      <c r="P1286" s="25" t="s">
        <v>3067</v>
      </c>
      <c r="Q1286" s="24" t="s">
        <v>2125</v>
      </c>
      <c r="R1286" s="25" t="s">
        <v>4032</v>
      </c>
      <c r="S1286" s="24" t="s">
        <v>2387</v>
      </c>
      <c r="T1286" s="25" t="s">
        <v>4744</v>
      </c>
      <c r="U1286" s="26"/>
      <c r="V1286" s="27"/>
      <c r="W1286" s="24" t="s">
        <v>2597</v>
      </c>
      <c r="X1286" s="25" t="s">
        <v>4763</v>
      </c>
      <c r="Y1286" s="28"/>
      <c r="Z1286" s="29" t="s">
        <v>2144</v>
      </c>
      <c r="AA1286" s="28"/>
      <c r="AB1286" s="28"/>
      <c r="AC1286" s="28"/>
      <c r="AD1286" s="28"/>
      <c r="AE1286" s="28"/>
      <c r="AF1286" s="28"/>
      <c r="AG1286" s="28"/>
      <c r="AH1286" s="24" t="s">
        <v>2146</v>
      </c>
      <c r="AI1286" s="24" t="s">
        <v>2146</v>
      </c>
      <c r="AJ1286" s="24" t="s">
        <v>4761</v>
      </c>
      <c r="AK1286" s="24" t="s">
        <v>4875</v>
      </c>
    </row>
    <row r="1287" spans="1:37" ht="17.25" customHeight="1" x14ac:dyDescent="0.3">
      <c r="A1287" s="24" t="s">
        <v>4876</v>
      </c>
      <c r="B1287" s="24" t="s">
        <v>2068</v>
      </c>
      <c r="C1287" s="24" t="s">
        <v>4738</v>
      </c>
      <c r="D1287" s="25" t="s">
        <v>4739</v>
      </c>
      <c r="E1287" s="24" t="s">
        <v>2071</v>
      </c>
      <c r="F1287" s="25" t="s">
        <v>2072</v>
      </c>
      <c r="G1287" s="24" t="s">
        <v>4756</v>
      </c>
      <c r="H1287" s="25" t="s">
        <v>4757</v>
      </c>
      <c r="I1287" s="24" t="s">
        <v>4873</v>
      </c>
      <c r="J1287" s="25" t="s">
        <v>4874</v>
      </c>
      <c r="K1287" s="26"/>
      <c r="L1287" s="27"/>
      <c r="M1287" s="26"/>
      <c r="N1287" s="27"/>
      <c r="O1287" s="24" t="s">
        <v>2090</v>
      </c>
      <c r="P1287" s="25" t="s">
        <v>3067</v>
      </c>
      <c r="Q1287" s="24" t="s">
        <v>2125</v>
      </c>
      <c r="R1287" s="25" t="s">
        <v>4032</v>
      </c>
      <c r="S1287" s="24" t="s">
        <v>2387</v>
      </c>
      <c r="T1287" s="25" t="s">
        <v>4744</v>
      </c>
      <c r="U1287" s="26"/>
      <c r="V1287" s="27"/>
      <c r="W1287" s="24" t="s">
        <v>2605</v>
      </c>
      <c r="X1287" s="25" t="s">
        <v>4765</v>
      </c>
      <c r="Y1287" s="28"/>
      <c r="Z1287" s="29" t="s">
        <v>2144</v>
      </c>
      <c r="AA1287" s="28"/>
      <c r="AB1287" s="28"/>
      <c r="AC1287" s="28"/>
      <c r="AD1287" s="28"/>
      <c r="AE1287" s="28"/>
      <c r="AF1287" s="28"/>
      <c r="AG1287" s="28"/>
      <c r="AH1287" s="24" t="s">
        <v>2146</v>
      </c>
      <c r="AI1287" s="24" t="s">
        <v>2146</v>
      </c>
      <c r="AJ1287" s="24" t="s">
        <v>4761</v>
      </c>
      <c r="AK1287" s="24" t="s">
        <v>4876</v>
      </c>
    </row>
    <row r="1288" spans="1:37" ht="17.25" customHeight="1" x14ac:dyDescent="0.3">
      <c r="A1288" s="24" t="s">
        <v>4877</v>
      </c>
      <c r="B1288" s="24" t="s">
        <v>2068</v>
      </c>
      <c r="C1288" s="24" t="s">
        <v>4738</v>
      </c>
      <c r="D1288" s="25" t="s">
        <v>4739</v>
      </c>
      <c r="E1288" s="24" t="s">
        <v>2071</v>
      </c>
      <c r="F1288" s="25" t="s">
        <v>2072</v>
      </c>
      <c r="G1288" s="24" t="s">
        <v>4756</v>
      </c>
      <c r="H1288" s="25" t="s">
        <v>4757</v>
      </c>
      <c r="I1288" s="24" t="s">
        <v>4873</v>
      </c>
      <c r="J1288" s="25" t="s">
        <v>4874</v>
      </c>
      <c r="K1288" s="26"/>
      <c r="L1288" s="27"/>
      <c r="M1288" s="26"/>
      <c r="N1288" s="27"/>
      <c r="O1288" s="24" t="s">
        <v>2090</v>
      </c>
      <c r="P1288" s="25" t="s">
        <v>3067</v>
      </c>
      <c r="Q1288" s="24" t="s">
        <v>2125</v>
      </c>
      <c r="R1288" s="25" t="s">
        <v>4032</v>
      </c>
      <c r="S1288" s="24" t="s">
        <v>2387</v>
      </c>
      <c r="T1288" s="25" t="s">
        <v>4744</v>
      </c>
      <c r="U1288" s="26"/>
      <c r="V1288" s="27"/>
      <c r="W1288" s="24" t="s">
        <v>2608</v>
      </c>
      <c r="X1288" s="25" t="s">
        <v>4767</v>
      </c>
      <c r="Y1288" s="28"/>
      <c r="Z1288" s="29" t="s">
        <v>2144</v>
      </c>
      <c r="AA1288" s="28"/>
      <c r="AB1288" s="28"/>
      <c r="AC1288" s="28"/>
      <c r="AD1288" s="28"/>
      <c r="AE1288" s="28"/>
      <c r="AF1288" s="28"/>
      <c r="AG1288" s="28"/>
      <c r="AH1288" s="24" t="s">
        <v>2146</v>
      </c>
      <c r="AI1288" s="24" t="s">
        <v>2146</v>
      </c>
      <c r="AJ1288" s="24" t="s">
        <v>4761</v>
      </c>
      <c r="AK1288" s="24" t="s">
        <v>4877</v>
      </c>
    </row>
    <row r="1289" spans="1:37" ht="17.25" customHeight="1" x14ac:dyDescent="0.3">
      <c r="A1289" s="24" t="s">
        <v>4878</v>
      </c>
      <c r="B1289" s="24" t="s">
        <v>2068</v>
      </c>
      <c r="C1289" s="24" t="s">
        <v>4738</v>
      </c>
      <c r="D1289" s="25" t="s">
        <v>4739</v>
      </c>
      <c r="E1289" s="24" t="s">
        <v>2071</v>
      </c>
      <c r="F1289" s="25" t="s">
        <v>2072</v>
      </c>
      <c r="G1289" s="24" t="s">
        <v>4756</v>
      </c>
      <c r="H1289" s="25" t="s">
        <v>4757</v>
      </c>
      <c r="I1289" s="24" t="s">
        <v>4873</v>
      </c>
      <c r="J1289" s="25" t="s">
        <v>4874</v>
      </c>
      <c r="K1289" s="26"/>
      <c r="L1289" s="27"/>
      <c r="M1289" s="26"/>
      <c r="N1289" s="27"/>
      <c r="O1289" s="24" t="s">
        <v>2090</v>
      </c>
      <c r="P1289" s="25" t="s">
        <v>3067</v>
      </c>
      <c r="Q1289" s="24" t="s">
        <v>2219</v>
      </c>
      <c r="R1289" s="25" t="s">
        <v>4514</v>
      </c>
      <c r="S1289" s="24" t="s">
        <v>2387</v>
      </c>
      <c r="T1289" s="25" t="s">
        <v>4744</v>
      </c>
      <c r="U1289" s="26"/>
      <c r="V1289" s="27"/>
      <c r="W1289" s="24" t="s">
        <v>2584</v>
      </c>
      <c r="X1289" s="25" t="s">
        <v>4760</v>
      </c>
      <c r="Y1289" s="28"/>
      <c r="Z1289" s="29" t="s">
        <v>2144</v>
      </c>
      <c r="AA1289" s="28"/>
      <c r="AB1289" s="28"/>
      <c r="AC1289" s="28"/>
      <c r="AD1289" s="28"/>
      <c r="AE1289" s="28"/>
      <c r="AF1289" s="28"/>
      <c r="AG1289" s="28"/>
      <c r="AH1289" s="24" t="s">
        <v>2146</v>
      </c>
      <c r="AI1289" s="24" t="s">
        <v>2146</v>
      </c>
      <c r="AJ1289" s="24" t="s">
        <v>4761</v>
      </c>
      <c r="AK1289" s="24" t="s">
        <v>4878</v>
      </c>
    </row>
    <row r="1290" spans="1:37" ht="17.25" customHeight="1" x14ac:dyDescent="0.3">
      <c r="A1290" s="24" t="s">
        <v>4879</v>
      </c>
      <c r="B1290" s="24" t="s">
        <v>2068</v>
      </c>
      <c r="C1290" s="24" t="s">
        <v>4738</v>
      </c>
      <c r="D1290" s="25" t="s">
        <v>4739</v>
      </c>
      <c r="E1290" s="24" t="s">
        <v>2071</v>
      </c>
      <c r="F1290" s="25" t="s">
        <v>2072</v>
      </c>
      <c r="G1290" s="24" t="s">
        <v>4756</v>
      </c>
      <c r="H1290" s="25" t="s">
        <v>4757</v>
      </c>
      <c r="I1290" s="24" t="s">
        <v>4873</v>
      </c>
      <c r="J1290" s="25" t="s">
        <v>4874</v>
      </c>
      <c r="K1290" s="26"/>
      <c r="L1290" s="27"/>
      <c r="M1290" s="26"/>
      <c r="N1290" s="27"/>
      <c r="O1290" s="24" t="s">
        <v>2090</v>
      </c>
      <c r="P1290" s="25" t="s">
        <v>3067</v>
      </c>
      <c r="Q1290" s="24" t="s">
        <v>2219</v>
      </c>
      <c r="R1290" s="25" t="s">
        <v>4514</v>
      </c>
      <c r="S1290" s="24" t="s">
        <v>2387</v>
      </c>
      <c r="T1290" s="25" t="s">
        <v>4744</v>
      </c>
      <c r="U1290" s="26"/>
      <c r="V1290" s="27"/>
      <c r="W1290" s="24" t="s">
        <v>2597</v>
      </c>
      <c r="X1290" s="25" t="s">
        <v>4763</v>
      </c>
      <c r="Y1290" s="28"/>
      <c r="Z1290" s="29" t="s">
        <v>2144</v>
      </c>
      <c r="AA1290" s="28"/>
      <c r="AB1290" s="28"/>
      <c r="AC1290" s="28"/>
      <c r="AD1290" s="28"/>
      <c r="AE1290" s="28"/>
      <c r="AF1290" s="28"/>
      <c r="AG1290" s="28"/>
      <c r="AH1290" s="24" t="s">
        <v>2146</v>
      </c>
      <c r="AI1290" s="24" t="s">
        <v>2146</v>
      </c>
      <c r="AJ1290" s="24" t="s">
        <v>4761</v>
      </c>
      <c r="AK1290" s="24" t="s">
        <v>4879</v>
      </c>
    </row>
    <row r="1291" spans="1:37" ht="17.25" customHeight="1" x14ac:dyDescent="0.3">
      <c r="A1291" s="24" t="s">
        <v>4880</v>
      </c>
      <c r="B1291" s="24" t="s">
        <v>2068</v>
      </c>
      <c r="C1291" s="24" t="s">
        <v>4738</v>
      </c>
      <c r="D1291" s="25" t="s">
        <v>4739</v>
      </c>
      <c r="E1291" s="24" t="s">
        <v>2071</v>
      </c>
      <c r="F1291" s="25" t="s">
        <v>2072</v>
      </c>
      <c r="G1291" s="24" t="s">
        <v>4756</v>
      </c>
      <c r="H1291" s="25" t="s">
        <v>4757</v>
      </c>
      <c r="I1291" s="24" t="s">
        <v>4873</v>
      </c>
      <c r="J1291" s="25" t="s">
        <v>4874</v>
      </c>
      <c r="K1291" s="26"/>
      <c r="L1291" s="27"/>
      <c r="M1291" s="26"/>
      <c r="N1291" s="27"/>
      <c r="O1291" s="24" t="s">
        <v>2090</v>
      </c>
      <c r="P1291" s="25" t="s">
        <v>3067</v>
      </c>
      <c r="Q1291" s="24" t="s">
        <v>2219</v>
      </c>
      <c r="R1291" s="25" t="s">
        <v>4514</v>
      </c>
      <c r="S1291" s="24" t="s">
        <v>2387</v>
      </c>
      <c r="T1291" s="25" t="s">
        <v>4744</v>
      </c>
      <c r="U1291" s="26"/>
      <c r="V1291" s="27"/>
      <c r="W1291" s="24" t="s">
        <v>2605</v>
      </c>
      <c r="X1291" s="25" t="s">
        <v>4765</v>
      </c>
      <c r="Y1291" s="28"/>
      <c r="Z1291" s="29" t="s">
        <v>2144</v>
      </c>
      <c r="AA1291" s="28"/>
      <c r="AB1291" s="28"/>
      <c r="AC1291" s="28"/>
      <c r="AD1291" s="28"/>
      <c r="AE1291" s="28"/>
      <c r="AF1291" s="28"/>
      <c r="AG1291" s="28"/>
      <c r="AH1291" s="24" t="s">
        <v>2146</v>
      </c>
      <c r="AI1291" s="24" t="s">
        <v>2146</v>
      </c>
      <c r="AJ1291" s="24" t="s">
        <v>4761</v>
      </c>
      <c r="AK1291" s="24" t="s">
        <v>4880</v>
      </c>
    </row>
    <row r="1292" spans="1:37" ht="17.25" customHeight="1" x14ac:dyDescent="0.3">
      <c r="A1292" s="24" t="s">
        <v>4881</v>
      </c>
      <c r="B1292" s="24" t="s">
        <v>2068</v>
      </c>
      <c r="C1292" s="24" t="s">
        <v>4738</v>
      </c>
      <c r="D1292" s="25" t="s">
        <v>4739</v>
      </c>
      <c r="E1292" s="24" t="s">
        <v>2071</v>
      </c>
      <c r="F1292" s="25" t="s">
        <v>2072</v>
      </c>
      <c r="G1292" s="24" t="s">
        <v>4756</v>
      </c>
      <c r="H1292" s="25" t="s">
        <v>4757</v>
      </c>
      <c r="I1292" s="24" t="s">
        <v>4873</v>
      </c>
      <c r="J1292" s="25" t="s">
        <v>4874</v>
      </c>
      <c r="K1292" s="26"/>
      <c r="L1292" s="27"/>
      <c r="M1292" s="26"/>
      <c r="N1292" s="27"/>
      <c r="O1292" s="24" t="s">
        <v>2090</v>
      </c>
      <c r="P1292" s="25" t="s">
        <v>3067</v>
      </c>
      <c r="Q1292" s="24" t="s">
        <v>2219</v>
      </c>
      <c r="R1292" s="25" t="s">
        <v>4514</v>
      </c>
      <c r="S1292" s="24" t="s">
        <v>2387</v>
      </c>
      <c r="T1292" s="25" t="s">
        <v>4744</v>
      </c>
      <c r="U1292" s="26"/>
      <c r="V1292" s="27"/>
      <c r="W1292" s="24" t="s">
        <v>2608</v>
      </c>
      <c r="X1292" s="25" t="s">
        <v>4767</v>
      </c>
      <c r="Y1292" s="28"/>
      <c r="Z1292" s="29" t="s">
        <v>2144</v>
      </c>
      <c r="AA1292" s="28"/>
      <c r="AB1292" s="28"/>
      <c r="AC1292" s="28"/>
      <c r="AD1292" s="28"/>
      <c r="AE1292" s="28"/>
      <c r="AF1292" s="28"/>
      <c r="AG1292" s="28"/>
      <c r="AH1292" s="24" t="s">
        <v>2146</v>
      </c>
      <c r="AI1292" s="24" t="s">
        <v>2146</v>
      </c>
      <c r="AJ1292" s="24" t="s">
        <v>4761</v>
      </c>
      <c r="AK1292" s="24" t="s">
        <v>4881</v>
      </c>
    </row>
    <row r="1293" spans="1:37" ht="17.25" customHeight="1" x14ac:dyDescent="0.3">
      <c r="A1293" s="24" t="s">
        <v>4882</v>
      </c>
      <c r="B1293" s="24" t="s">
        <v>2068</v>
      </c>
      <c r="C1293" s="24" t="s">
        <v>4738</v>
      </c>
      <c r="D1293" s="25" t="s">
        <v>4739</v>
      </c>
      <c r="E1293" s="24" t="s">
        <v>2071</v>
      </c>
      <c r="F1293" s="25" t="s">
        <v>2072</v>
      </c>
      <c r="G1293" s="24" t="s">
        <v>4756</v>
      </c>
      <c r="H1293" s="25" t="s">
        <v>4757</v>
      </c>
      <c r="I1293" s="24" t="s">
        <v>4883</v>
      </c>
      <c r="J1293" s="25" t="s">
        <v>4884</v>
      </c>
      <c r="K1293" s="26"/>
      <c r="L1293" s="27"/>
      <c r="M1293" s="26"/>
      <c r="N1293" s="27"/>
      <c r="O1293" s="24" t="s">
        <v>2090</v>
      </c>
      <c r="P1293" s="25" t="s">
        <v>3067</v>
      </c>
      <c r="Q1293" s="24" t="s">
        <v>2125</v>
      </c>
      <c r="R1293" s="25" t="s">
        <v>4032</v>
      </c>
      <c r="S1293" s="24" t="s">
        <v>2387</v>
      </c>
      <c r="T1293" s="25" t="s">
        <v>4744</v>
      </c>
      <c r="U1293" s="26"/>
      <c r="V1293" s="27"/>
      <c r="W1293" s="24" t="s">
        <v>2584</v>
      </c>
      <c r="X1293" s="25" t="s">
        <v>4760</v>
      </c>
      <c r="Y1293" s="28"/>
      <c r="Z1293" s="29" t="s">
        <v>2144</v>
      </c>
      <c r="AA1293" s="28"/>
      <c r="AB1293" s="28"/>
      <c r="AC1293" s="28"/>
      <c r="AD1293" s="28"/>
      <c r="AE1293" s="28"/>
      <c r="AF1293" s="28"/>
      <c r="AG1293" s="28"/>
      <c r="AH1293" s="24" t="s">
        <v>2146</v>
      </c>
      <c r="AI1293" s="24" t="s">
        <v>2146</v>
      </c>
      <c r="AJ1293" s="24" t="s">
        <v>4761</v>
      </c>
      <c r="AK1293" s="24" t="s">
        <v>4882</v>
      </c>
    </row>
    <row r="1294" spans="1:37" ht="17.25" customHeight="1" x14ac:dyDescent="0.3">
      <c r="A1294" s="24" t="s">
        <v>4885</v>
      </c>
      <c r="B1294" s="24" t="s">
        <v>2068</v>
      </c>
      <c r="C1294" s="24" t="s">
        <v>4738</v>
      </c>
      <c r="D1294" s="25" t="s">
        <v>4739</v>
      </c>
      <c r="E1294" s="24" t="s">
        <v>2071</v>
      </c>
      <c r="F1294" s="25" t="s">
        <v>2072</v>
      </c>
      <c r="G1294" s="24" t="s">
        <v>4756</v>
      </c>
      <c r="H1294" s="25" t="s">
        <v>4757</v>
      </c>
      <c r="I1294" s="24" t="s">
        <v>4883</v>
      </c>
      <c r="J1294" s="25" t="s">
        <v>4884</v>
      </c>
      <c r="K1294" s="26"/>
      <c r="L1294" s="27"/>
      <c r="M1294" s="26"/>
      <c r="N1294" s="27"/>
      <c r="O1294" s="24" t="s">
        <v>2090</v>
      </c>
      <c r="P1294" s="25" t="s">
        <v>3067</v>
      </c>
      <c r="Q1294" s="24" t="s">
        <v>2125</v>
      </c>
      <c r="R1294" s="25" t="s">
        <v>4032</v>
      </c>
      <c r="S1294" s="24" t="s">
        <v>2387</v>
      </c>
      <c r="T1294" s="25" t="s">
        <v>4744</v>
      </c>
      <c r="U1294" s="26"/>
      <c r="V1294" s="27"/>
      <c r="W1294" s="24" t="s">
        <v>2597</v>
      </c>
      <c r="X1294" s="25" t="s">
        <v>4763</v>
      </c>
      <c r="Y1294" s="28"/>
      <c r="Z1294" s="29" t="s">
        <v>2144</v>
      </c>
      <c r="AA1294" s="28"/>
      <c r="AB1294" s="28"/>
      <c r="AC1294" s="28"/>
      <c r="AD1294" s="28"/>
      <c r="AE1294" s="28"/>
      <c r="AF1294" s="28"/>
      <c r="AG1294" s="28"/>
      <c r="AH1294" s="24" t="s">
        <v>2146</v>
      </c>
      <c r="AI1294" s="24" t="s">
        <v>2146</v>
      </c>
      <c r="AJ1294" s="24" t="s">
        <v>4761</v>
      </c>
      <c r="AK1294" s="24" t="s">
        <v>4885</v>
      </c>
    </row>
    <row r="1295" spans="1:37" ht="17.25" customHeight="1" x14ac:dyDescent="0.3">
      <c r="A1295" s="24" t="s">
        <v>4886</v>
      </c>
      <c r="B1295" s="24" t="s">
        <v>2068</v>
      </c>
      <c r="C1295" s="24" t="s">
        <v>4738</v>
      </c>
      <c r="D1295" s="25" t="s">
        <v>4739</v>
      </c>
      <c r="E1295" s="24" t="s">
        <v>2071</v>
      </c>
      <c r="F1295" s="25" t="s">
        <v>2072</v>
      </c>
      <c r="G1295" s="24" t="s">
        <v>4756</v>
      </c>
      <c r="H1295" s="25" t="s">
        <v>4757</v>
      </c>
      <c r="I1295" s="24" t="s">
        <v>4883</v>
      </c>
      <c r="J1295" s="25" t="s">
        <v>4884</v>
      </c>
      <c r="K1295" s="26"/>
      <c r="L1295" s="27"/>
      <c r="M1295" s="26"/>
      <c r="N1295" s="27"/>
      <c r="O1295" s="24" t="s">
        <v>2090</v>
      </c>
      <c r="P1295" s="25" t="s">
        <v>3067</v>
      </c>
      <c r="Q1295" s="24" t="s">
        <v>2125</v>
      </c>
      <c r="R1295" s="25" t="s">
        <v>4032</v>
      </c>
      <c r="S1295" s="24" t="s">
        <v>2387</v>
      </c>
      <c r="T1295" s="25" t="s">
        <v>4744</v>
      </c>
      <c r="U1295" s="26"/>
      <c r="V1295" s="27"/>
      <c r="W1295" s="24" t="s">
        <v>2605</v>
      </c>
      <c r="X1295" s="25" t="s">
        <v>4765</v>
      </c>
      <c r="Y1295" s="28"/>
      <c r="Z1295" s="29" t="s">
        <v>2144</v>
      </c>
      <c r="AA1295" s="28"/>
      <c r="AB1295" s="28"/>
      <c r="AC1295" s="28"/>
      <c r="AD1295" s="28"/>
      <c r="AE1295" s="28"/>
      <c r="AF1295" s="28"/>
      <c r="AG1295" s="28"/>
      <c r="AH1295" s="24" t="s">
        <v>2146</v>
      </c>
      <c r="AI1295" s="24" t="s">
        <v>2146</v>
      </c>
      <c r="AJ1295" s="24" t="s">
        <v>4761</v>
      </c>
      <c r="AK1295" s="24" t="s">
        <v>4886</v>
      </c>
    </row>
    <row r="1296" spans="1:37" ht="17.25" customHeight="1" x14ac:dyDescent="0.3">
      <c r="A1296" s="24" t="s">
        <v>4887</v>
      </c>
      <c r="B1296" s="24" t="s">
        <v>2068</v>
      </c>
      <c r="C1296" s="24" t="s">
        <v>4738</v>
      </c>
      <c r="D1296" s="25" t="s">
        <v>4739</v>
      </c>
      <c r="E1296" s="24" t="s">
        <v>2071</v>
      </c>
      <c r="F1296" s="25" t="s">
        <v>2072</v>
      </c>
      <c r="G1296" s="24" t="s">
        <v>4756</v>
      </c>
      <c r="H1296" s="25" t="s">
        <v>4757</v>
      </c>
      <c r="I1296" s="24" t="s">
        <v>4883</v>
      </c>
      <c r="J1296" s="25" t="s">
        <v>4884</v>
      </c>
      <c r="K1296" s="26"/>
      <c r="L1296" s="27"/>
      <c r="M1296" s="26"/>
      <c r="N1296" s="27"/>
      <c r="O1296" s="24" t="s">
        <v>2090</v>
      </c>
      <c r="P1296" s="25" t="s">
        <v>3067</v>
      </c>
      <c r="Q1296" s="24" t="s">
        <v>2125</v>
      </c>
      <c r="R1296" s="25" t="s">
        <v>4032</v>
      </c>
      <c r="S1296" s="24" t="s">
        <v>2387</v>
      </c>
      <c r="T1296" s="25" t="s">
        <v>4744</v>
      </c>
      <c r="U1296" s="26"/>
      <c r="V1296" s="27"/>
      <c r="W1296" s="24" t="s">
        <v>2608</v>
      </c>
      <c r="X1296" s="25" t="s">
        <v>4767</v>
      </c>
      <c r="Y1296" s="28"/>
      <c r="Z1296" s="29" t="s">
        <v>2144</v>
      </c>
      <c r="AA1296" s="28"/>
      <c r="AB1296" s="28"/>
      <c r="AC1296" s="28"/>
      <c r="AD1296" s="28"/>
      <c r="AE1296" s="28"/>
      <c r="AF1296" s="28"/>
      <c r="AG1296" s="28"/>
      <c r="AH1296" s="24" t="s">
        <v>2146</v>
      </c>
      <c r="AI1296" s="24" t="s">
        <v>2146</v>
      </c>
      <c r="AJ1296" s="24" t="s">
        <v>4761</v>
      </c>
      <c r="AK1296" s="24" t="s">
        <v>4887</v>
      </c>
    </row>
    <row r="1297" spans="1:37" ht="17.25" customHeight="1" x14ac:dyDescent="0.3">
      <c r="A1297" s="24" t="s">
        <v>4888</v>
      </c>
      <c r="B1297" s="24" t="s">
        <v>2068</v>
      </c>
      <c r="C1297" s="24" t="s">
        <v>4738</v>
      </c>
      <c r="D1297" s="25" t="s">
        <v>4739</v>
      </c>
      <c r="E1297" s="24" t="s">
        <v>2071</v>
      </c>
      <c r="F1297" s="25" t="s">
        <v>2072</v>
      </c>
      <c r="G1297" s="24" t="s">
        <v>4756</v>
      </c>
      <c r="H1297" s="25" t="s">
        <v>4757</v>
      </c>
      <c r="I1297" s="24" t="s">
        <v>4883</v>
      </c>
      <c r="J1297" s="25" t="s">
        <v>4884</v>
      </c>
      <c r="K1297" s="26"/>
      <c r="L1297" s="27"/>
      <c r="M1297" s="26"/>
      <c r="N1297" s="27"/>
      <c r="O1297" s="24" t="s">
        <v>2090</v>
      </c>
      <c r="P1297" s="25" t="s">
        <v>3067</v>
      </c>
      <c r="Q1297" s="24" t="s">
        <v>2219</v>
      </c>
      <c r="R1297" s="25" t="s">
        <v>4514</v>
      </c>
      <c r="S1297" s="24" t="s">
        <v>2387</v>
      </c>
      <c r="T1297" s="25" t="s">
        <v>4744</v>
      </c>
      <c r="U1297" s="26"/>
      <c r="V1297" s="27"/>
      <c r="W1297" s="24" t="s">
        <v>2584</v>
      </c>
      <c r="X1297" s="25" t="s">
        <v>4760</v>
      </c>
      <c r="Y1297" s="28"/>
      <c r="Z1297" s="29" t="s">
        <v>2144</v>
      </c>
      <c r="AA1297" s="28"/>
      <c r="AB1297" s="28"/>
      <c r="AC1297" s="28"/>
      <c r="AD1297" s="28"/>
      <c r="AE1297" s="28"/>
      <c r="AF1297" s="28"/>
      <c r="AG1297" s="28"/>
      <c r="AH1297" s="24" t="s">
        <v>2146</v>
      </c>
      <c r="AI1297" s="24" t="s">
        <v>2146</v>
      </c>
      <c r="AJ1297" s="24" t="s">
        <v>4761</v>
      </c>
      <c r="AK1297" s="24" t="s">
        <v>4888</v>
      </c>
    </row>
    <row r="1298" spans="1:37" ht="17.25" customHeight="1" x14ac:dyDescent="0.3">
      <c r="A1298" s="24" t="s">
        <v>4889</v>
      </c>
      <c r="B1298" s="24" t="s">
        <v>2068</v>
      </c>
      <c r="C1298" s="24" t="s">
        <v>4738</v>
      </c>
      <c r="D1298" s="25" t="s">
        <v>4739</v>
      </c>
      <c r="E1298" s="24" t="s">
        <v>2071</v>
      </c>
      <c r="F1298" s="25" t="s">
        <v>2072</v>
      </c>
      <c r="G1298" s="24" t="s">
        <v>4756</v>
      </c>
      <c r="H1298" s="25" t="s">
        <v>4757</v>
      </c>
      <c r="I1298" s="24" t="s">
        <v>4883</v>
      </c>
      <c r="J1298" s="25" t="s">
        <v>4884</v>
      </c>
      <c r="K1298" s="26"/>
      <c r="L1298" s="27"/>
      <c r="M1298" s="26"/>
      <c r="N1298" s="27"/>
      <c r="O1298" s="24" t="s">
        <v>2090</v>
      </c>
      <c r="P1298" s="25" t="s">
        <v>3067</v>
      </c>
      <c r="Q1298" s="24" t="s">
        <v>2219</v>
      </c>
      <c r="R1298" s="25" t="s">
        <v>4514</v>
      </c>
      <c r="S1298" s="24" t="s">
        <v>2387</v>
      </c>
      <c r="T1298" s="25" t="s">
        <v>4744</v>
      </c>
      <c r="U1298" s="26"/>
      <c r="V1298" s="27"/>
      <c r="W1298" s="24" t="s">
        <v>2597</v>
      </c>
      <c r="X1298" s="25" t="s">
        <v>4763</v>
      </c>
      <c r="Y1298" s="28"/>
      <c r="Z1298" s="29" t="s">
        <v>2144</v>
      </c>
      <c r="AA1298" s="28"/>
      <c r="AB1298" s="28"/>
      <c r="AC1298" s="28"/>
      <c r="AD1298" s="28"/>
      <c r="AE1298" s="28"/>
      <c r="AF1298" s="28"/>
      <c r="AG1298" s="28"/>
      <c r="AH1298" s="24" t="s">
        <v>2146</v>
      </c>
      <c r="AI1298" s="24" t="s">
        <v>2146</v>
      </c>
      <c r="AJ1298" s="24" t="s">
        <v>4761</v>
      </c>
      <c r="AK1298" s="24" t="s">
        <v>4889</v>
      </c>
    </row>
    <row r="1299" spans="1:37" ht="17.25" customHeight="1" x14ac:dyDescent="0.3">
      <c r="A1299" s="24" t="s">
        <v>4890</v>
      </c>
      <c r="B1299" s="24" t="s">
        <v>2068</v>
      </c>
      <c r="C1299" s="24" t="s">
        <v>4738</v>
      </c>
      <c r="D1299" s="25" t="s">
        <v>4739</v>
      </c>
      <c r="E1299" s="24" t="s">
        <v>2071</v>
      </c>
      <c r="F1299" s="25" t="s">
        <v>2072</v>
      </c>
      <c r="G1299" s="24" t="s">
        <v>4756</v>
      </c>
      <c r="H1299" s="25" t="s">
        <v>4757</v>
      </c>
      <c r="I1299" s="24" t="s">
        <v>4883</v>
      </c>
      <c r="J1299" s="25" t="s">
        <v>4884</v>
      </c>
      <c r="K1299" s="26"/>
      <c r="L1299" s="27"/>
      <c r="M1299" s="26"/>
      <c r="N1299" s="27"/>
      <c r="O1299" s="24" t="s">
        <v>2090</v>
      </c>
      <c r="P1299" s="25" t="s">
        <v>3067</v>
      </c>
      <c r="Q1299" s="24" t="s">
        <v>2219</v>
      </c>
      <c r="R1299" s="25" t="s">
        <v>4514</v>
      </c>
      <c r="S1299" s="24" t="s">
        <v>2387</v>
      </c>
      <c r="T1299" s="25" t="s">
        <v>4744</v>
      </c>
      <c r="U1299" s="26"/>
      <c r="V1299" s="27"/>
      <c r="W1299" s="24" t="s">
        <v>2605</v>
      </c>
      <c r="X1299" s="25" t="s">
        <v>4765</v>
      </c>
      <c r="Y1299" s="28"/>
      <c r="Z1299" s="29" t="s">
        <v>2144</v>
      </c>
      <c r="AA1299" s="28"/>
      <c r="AB1299" s="28"/>
      <c r="AC1299" s="28"/>
      <c r="AD1299" s="28"/>
      <c r="AE1299" s="28"/>
      <c r="AF1299" s="28"/>
      <c r="AG1299" s="28"/>
      <c r="AH1299" s="24" t="s">
        <v>2146</v>
      </c>
      <c r="AI1299" s="24" t="s">
        <v>2146</v>
      </c>
      <c r="AJ1299" s="24" t="s">
        <v>4761</v>
      </c>
      <c r="AK1299" s="24" t="s">
        <v>4890</v>
      </c>
    </row>
    <row r="1300" spans="1:37" ht="17.25" customHeight="1" x14ac:dyDescent="0.3">
      <c r="A1300" s="24" t="s">
        <v>4891</v>
      </c>
      <c r="B1300" s="24" t="s">
        <v>2068</v>
      </c>
      <c r="C1300" s="24" t="s">
        <v>4738</v>
      </c>
      <c r="D1300" s="25" t="s">
        <v>4739</v>
      </c>
      <c r="E1300" s="24" t="s">
        <v>2071</v>
      </c>
      <c r="F1300" s="25" t="s">
        <v>2072</v>
      </c>
      <c r="G1300" s="24" t="s">
        <v>4756</v>
      </c>
      <c r="H1300" s="25" t="s">
        <v>4757</v>
      </c>
      <c r="I1300" s="24" t="s">
        <v>4883</v>
      </c>
      <c r="J1300" s="25" t="s">
        <v>4884</v>
      </c>
      <c r="K1300" s="26"/>
      <c r="L1300" s="27"/>
      <c r="M1300" s="26"/>
      <c r="N1300" s="27"/>
      <c r="O1300" s="24" t="s">
        <v>2090</v>
      </c>
      <c r="P1300" s="25" t="s">
        <v>3067</v>
      </c>
      <c r="Q1300" s="24" t="s">
        <v>2219</v>
      </c>
      <c r="R1300" s="25" t="s">
        <v>4514</v>
      </c>
      <c r="S1300" s="24" t="s">
        <v>2387</v>
      </c>
      <c r="T1300" s="25" t="s">
        <v>4744</v>
      </c>
      <c r="U1300" s="26"/>
      <c r="V1300" s="27"/>
      <c r="W1300" s="24" t="s">
        <v>2608</v>
      </c>
      <c r="X1300" s="25" t="s">
        <v>4767</v>
      </c>
      <c r="Y1300" s="28"/>
      <c r="Z1300" s="29" t="s">
        <v>2144</v>
      </c>
      <c r="AA1300" s="28"/>
      <c r="AB1300" s="28"/>
      <c r="AC1300" s="28"/>
      <c r="AD1300" s="28"/>
      <c r="AE1300" s="28"/>
      <c r="AF1300" s="28"/>
      <c r="AG1300" s="28"/>
      <c r="AH1300" s="24" t="s">
        <v>2146</v>
      </c>
      <c r="AI1300" s="24" t="s">
        <v>2146</v>
      </c>
      <c r="AJ1300" s="24" t="s">
        <v>4761</v>
      </c>
      <c r="AK1300" s="24" t="s">
        <v>4891</v>
      </c>
    </row>
    <row r="1301" spans="1:37" ht="17.25" customHeight="1" x14ac:dyDescent="0.3">
      <c r="A1301" s="24" t="s">
        <v>4892</v>
      </c>
      <c r="B1301" s="24" t="s">
        <v>2068</v>
      </c>
      <c r="C1301" s="24" t="s">
        <v>4738</v>
      </c>
      <c r="D1301" s="25" t="s">
        <v>4739</v>
      </c>
      <c r="E1301" s="24" t="s">
        <v>2071</v>
      </c>
      <c r="F1301" s="25" t="s">
        <v>2072</v>
      </c>
      <c r="G1301" s="24" t="s">
        <v>4756</v>
      </c>
      <c r="H1301" s="25" t="s">
        <v>4757</v>
      </c>
      <c r="I1301" s="24" t="s">
        <v>4893</v>
      </c>
      <c r="J1301" s="25" t="s">
        <v>4894</v>
      </c>
      <c r="K1301" s="26"/>
      <c r="L1301" s="27"/>
      <c r="M1301" s="26"/>
      <c r="N1301" s="27"/>
      <c r="O1301" s="24" t="s">
        <v>2090</v>
      </c>
      <c r="P1301" s="25" t="s">
        <v>3067</v>
      </c>
      <c r="Q1301" s="24" t="s">
        <v>2125</v>
      </c>
      <c r="R1301" s="25" t="s">
        <v>4032</v>
      </c>
      <c r="S1301" s="24" t="s">
        <v>2387</v>
      </c>
      <c r="T1301" s="25" t="s">
        <v>4744</v>
      </c>
      <c r="U1301" s="26"/>
      <c r="V1301" s="27"/>
      <c r="W1301" s="24" t="s">
        <v>2584</v>
      </c>
      <c r="X1301" s="25" t="s">
        <v>4760</v>
      </c>
      <c r="Y1301" s="28"/>
      <c r="Z1301" s="29" t="s">
        <v>2144</v>
      </c>
      <c r="AA1301" s="28"/>
      <c r="AB1301" s="28"/>
      <c r="AC1301" s="28"/>
      <c r="AD1301" s="28"/>
      <c r="AE1301" s="28"/>
      <c r="AF1301" s="28"/>
      <c r="AG1301" s="28"/>
      <c r="AH1301" s="24" t="s">
        <v>2146</v>
      </c>
      <c r="AI1301" s="24" t="s">
        <v>2146</v>
      </c>
      <c r="AJ1301" s="24" t="s">
        <v>4761</v>
      </c>
      <c r="AK1301" s="24" t="s">
        <v>4892</v>
      </c>
    </row>
    <row r="1302" spans="1:37" ht="17.25" customHeight="1" x14ac:dyDescent="0.3">
      <c r="A1302" s="24" t="s">
        <v>4895</v>
      </c>
      <c r="B1302" s="24" t="s">
        <v>2068</v>
      </c>
      <c r="C1302" s="24" t="s">
        <v>4738</v>
      </c>
      <c r="D1302" s="25" t="s">
        <v>4739</v>
      </c>
      <c r="E1302" s="24" t="s">
        <v>2071</v>
      </c>
      <c r="F1302" s="25" t="s">
        <v>2072</v>
      </c>
      <c r="G1302" s="24" t="s">
        <v>4756</v>
      </c>
      <c r="H1302" s="25" t="s">
        <v>4757</v>
      </c>
      <c r="I1302" s="24" t="s">
        <v>4893</v>
      </c>
      <c r="J1302" s="25" t="s">
        <v>4894</v>
      </c>
      <c r="K1302" s="26"/>
      <c r="L1302" s="27"/>
      <c r="M1302" s="26"/>
      <c r="N1302" s="27"/>
      <c r="O1302" s="24" t="s">
        <v>2090</v>
      </c>
      <c r="P1302" s="25" t="s">
        <v>3067</v>
      </c>
      <c r="Q1302" s="24" t="s">
        <v>2125</v>
      </c>
      <c r="R1302" s="25" t="s">
        <v>4032</v>
      </c>
      <c r="S1302" s="24" t="s">
        <v>2387</v>
      </c>
      <c r="T1302" s="25" t="s">
        <v>4744</v>
      </c>
      <c r="U1302" s="26"/>
      <c r="V1302" s="27"/>
      <c r="W1302" s="24" t="s">
        <v>2597</v>
      </c>
      <c r="X1302" s="25" t="s">
        <v>4763</v>
      </c>
      <c r="Y1302" s="28"/>
      <c r="Z1302" s="29" t="s">
        <v>2144</v>
      </c>
      <c r="AA1302" s="28"/>
      <c r="AB1302" s="28"/>
      <c r="AC1302" s="28"/>
      <c r="AD1302" s="28"/>
      <c r="AE1302" s="28"/>
      <c r="AF1302" s="28"/>
      <c r="AG1302" s="28"/>
      <c r="AH1302" s="24" t="s">
        <v>2146</v>
      </c>
      <c r="AI1302" s="24" t="s">
        <v>2146</v>
      </c>
      <c r="AJ1302" s="24" t="s">
        <v>4761</v>
      </c>
      <c r="AK1302" s="24" t="s">
        <v>4895</v>
      </c>
    </row>
    <row r="1303" spans="1:37" ht="17.25" customHeight="1" x14ac:dyDescent="0.3">
      <c r="A1303" s="24" t="s">
        <v>4896</v>
      </c>
      <c r="B1303" s="24" t="s">
        <v>2068</v>
      </c>
      <c r="C1303" s="24" t="s">
        <v>4738</v>
      </c>
      <c r="D1303" s="25" t="s">
        <v>4739</v>
      </c>
      <c r="E1303" s="24" t="s">
        <v>2071</v>
      </c>
      <c r="F1303" s="25" t="s">
        <v>2072</v>
      </c>
      <c r="G1303" s="24" t="s">
        <v>4756</v>
      </c>
      <c r="H1303" s="25" t="s">
        <v>4757</v>
      </c>
      <c r="I1303" s="24" t="s">
        <v>4893</v>
      </c>
      <c r="J1303" s="25" t="s">
        <v>4894</v>
      </c>
      <c r="K1303" s="26"/>
      <c r="L1303" s="27"/>
      <c r="M1303" s="26"/>
      <c r="N1303" s="27"/>
      <c r="O1303" s="24" t="s">
        <v>2090</v>
      </c>
      <c r="P1303" s="25" t="s">
        <v>3067</v>
      </c>
      <c r="Q1303" s="24" t="s">
        <v>2125</v>
      </c>
      <c r="R1303" s="25" t="s">
        <v>4032</v>
      </c>
      <c r="S1303" s="24" t="s">
        <v>2387</v>
      </c>
      <c r="T1303" s="25" t="s">
        <v>4744</v>
      </c>
      <c r="U1303" s="26"/>
      <c r="V1303" s="27"/>
      <c r="W1303" s="24" t="s">
        <v>2605</v>
      </c>
      <c r="X1303" s="25" t="s">
        <v>4765</v>
      </c>
      <c r="Y1303" s="28"/>
      <c r="Z1303" s="29" t="s">
        <v>2144</v>
      </c>
      <c r="AA1303" s="28"/>
      <c r="AB1303" s="28"/>
      <c r="AC1303" s="28"/>
      <c r="AD1303" s="28"/>
      <c r="AE1303" s="28"/>
      <c r="AF1303" s="28"/>
      <c r="AG1303" s="28"/>
      <c r="AH1303" s="24" t="s">
        <v>2146</v>
      </c>
      <c r="AI1303" s="24" t="s">
        <v>2146</v>
      </c>
      <c r="AJ1303" s="24" t="s">
        <v>4761</v>
      </c>
      <c r="AK1303" s="24" t="s">
        <v>4896</v>
      </c>
    </row>
    <row r="1304" spans="1:37" ht="17.25" customHeight="1" x14ac:dyDescent="0.3">
      <c r="A1304" s="24" t="s">
        <v>4897</v>
      </c>
      <c r="B1304" s="24" t="s">
        <v>2068</v>
      </c>
      <c r="C1304" s="24" t="s">
        <v>4738</v>
      </c>
      <c r="D1304" s="25" t="s">
        <v>4739</v>
      </c>
      <c r="E1304" s="24" t="s">
        <v>2071</v>
      </c>
      <c r="F1304" s="25" t="s">
        <v>2072</v>
      </c>
      <c r="G1304" s="24" t="s">
        <v>4756</v>
      </c>
      <c r="H1304" s="25" t="s">
        <v>4757</v>
      </c>
      <c r="I1304" s="24" t="s">
        <v>4893</v>
      </c>
      <c r="J1304" s="25" t="s">
        <v>4894</v>
      </c>
      <c r="K1304" s="26"/>
      <c r="L1304" s="27"/>
      <c r="M1304" s="26"/>
      <c r="N1304" s="27"/>
      <c r="O1304" s="24" t="s">
        <v>2090</v>
      </c>
      <c r="P1304" s="25" t="s">
        <v>3067</v>
      </c>
      <c r="Q1304" s="24" t="s">
        <v>2125</v>
      </c>
      <c r="R1304" s="25" t="s">
        <v>4032</v>
      </c>
      <c r="S1304" s="24" t="s">
        <v>2387</v>
      </c>
      <c r="T1304" s="25" t="s">
        <v>4744</v>
      </c>
      <c r="U1304" s="26"/>
      <c r="V1304" s="27"/>
      <c r="W1304" s="24" t="s">
        <v>2608</v>
      </c>
      <c r="X1304" s="25" t="s">
        <v>4767</v>
      </c>
      <c r="Y1304" s="28"/>
      <c r="Z1304" s="29" t="s">
        <v>2144</v>
      </c>
      <c r="AA1304" s="28"/>
      <c r="AB1304" s="28"/>
      <c r="AC1304" s="28"/>
      <c r="AD1304" s="28"/>
      <c r="AE1304" s="28"/>
      <c r="AF1304" s="28"/>
      <c r="AG1304" s="28"/>
      <c r="AH1304" s="24" t="s">
        <v>2146</v>
      </c>
      <c r="AI1304" s="24" t="s">
        <v>2146</v>
      </c>
      <c r="AJ1304" s="24" t="s">
        <v>4761</v>
      </c>
      <c r="AK1304" s="24" t="s">
        <v>4897</v>
      </c>
    </row>
    <row r="1305" spans="1:37" ht="17.25" customHeight="1" x14ac:dyDescent="0.3">
      <c r="A1305" s="24" t="s">
        <v>4898</v>
      </c>
      <c r="B1305" s="24" t="s">
        <v>2068</v>
      </c>
      <c r="C1305" s="24" t="s">
        <v>4738</v>
      </c>
      <c r="D1305" s="25" t="s">
        <v>4739</v>
      </c>
      <c r="E1305" s="24" t="s">
        <v>2071</v>
      </c>
      <c r="F1305" s="25" t="s">
        <v>2072</v>
      </c>
      <c r="G1305" s="24" t="s">
        <v>4756</v>
      </c>
      <c r="H1305" s="25" t="s">
        <v>4757</v>
      </c>
      <c r="I1305" s="24" t="s">
        <v>4893</v>
      </c>
      <c r="J1305" s="25" t="s">
        <v>4894</v>
      </c>
      <c r="K1305" s="26"/>
      <c r="L1305" s="27"/>
      <c r="M1305" s="26"/>
      <c r="N1305" s="27"/>
      <c r="O1305" s="24" t="s">
        <v>2090</v>
      </c>
      <c r="P1305" s="25" t="s">
        <v>3067</v>
      </c>
      <c r="Q1305" s="24" t="s">
        <v>2219</v>
      </c>
      <c r="R1305" s="25" t="s">
        <v>4514</v>
      </c>
      <c r="S1305" s="24" t="s">
        <v>2387</v>
      </c>
      <c r="T1305" s="25" t="s">
        <v>4744</v>
      </c>
      <c r="U1305" s="26"/>
      <c r="V1305" s="27"/>
      <c r="W1305" s="24" t="s">
        <v>2584</v>
      </c>
      <c r="X1305" s="25" t="s">
        <v>4760</v>
      </c>
      <c r="Y1305" s="28"/>
      <c r="Z1305" s="29" t="s">
        <v>2144</v>
      </c>
      <c r="AA1305" s="28"/>
      <c r="AB1305" s="28"/>
      <c r="AC1305" s="28"/>
      <c r="AD1305" s="28"/>
      <c r="AE1305" s="28"/>
      <c r="AF1305" s="28"/>
      <c r="AG1305" s="28"/>
      <c r="AH1305" s="24" t="s">
        <v>2146</v>
      </c>
      <c r="AI1305" s="24" t="s">
        <v>2146</v>
      </c>
      <c r="AJ1305" s="24" t="s">
        <v>4761</v>
      </c>
      <c r="AK1305" s="24" t="s">
        <v>4898</v>
      </c>
    </row>
    <row r="1306" spans="1:37" ht="17.25" customHeight="1" x14ac:dyDescent="0.3">
      <c r="A1306" s="24" t="s">
        <v>4899</v>
      </c>
      <c r="B1306" s="24" t="s">
        <v>2068</v>
      </c>
      <c r="C1306" s="24" t="s">
        <v>4738</v>
      </c>
      <c r="D1306" s="25" t="s">
        <v>4739</v>
      </c>
      <c r="E1306" s="24" t="s">
        <v>2071</v>
      </c>
      <c r="F1306" s="25" t="s">
        <v>2072</v>
      </c>
      <c r="G1306" s="24" t="s">
        <v>4756</v>
      </c>
      <c r="H1306" s="25" t="s">
        <v>4757</v>
      </c>
      <c r="I1306" s="24" t="s">
        <v>4893</v>
      </c>
      <c r="J1306" s="25" t="s">
        <v>4894</v>
      </c>
      <c r="K1306" s="26"/>
      <c r="L1306" s="27"/>
      <c r="M1306" s="26"/>
      <c r="N1306" s="27"/>
      <c r="O1306" s="24" t="s">
        <v>2090</v>
      </c>
      <c r="P1306" s="25" t="s">
        <v>3067</v>
      </c>
      <c r="Q1306" s="24" t="s">
        <v>2219</v>
      </c>
      <c r="R1306" s="25" t="s">
        <v>4514</v>
      </c>
      <c r="S1306" s="24" t="s">
        <v>2387</v>
      </c>
      <c r="T1306" s="25" t="s">
        <v>4744</v>
      </c>
      <c r="U1306" s="26"/>
      <c r="V1306" s="27"/>
      <c r="W1306" s="24" t="s">
        <v>2597</v>
      </c>
      <c r="X1306" s="25" t="s">
        <v>4763</v>
      </c>
      <c r="Y1306" s="28"/>
      <c r="Z1306" s="29" t="s">
        <v>2144</v>
      </c>
      <c r="AA1306" s="28"/>
      <c r="AB1306" s="28"/>
      <c r="AC1306" s="28"/>
      <c r="AD1306" s="28"/>
      <c r="AE1306" s="28"/>
      <c r="AF1306" s="28"/>
      <c r="AG1306" s="28"/>
      <c r="AH1306" s="24" t="s">
        <v>2146</v>
      </c>
      <c r="AI1306" s="24" t="s">
        <v>2146</v>
      </c>
      <c r="AJ1306" s="24" t="s">
        <v>4761</v>
      </c>
      <c r="AK1306" s="24" t="s">
        <v>4899</v>
      </c>
    </row>
    <row r="1307" spans="1:37" ht="17.25" customHeight="1" x14ac:dyDescent="0.3">
      <c r="A1307" s="24" t="s">
        <v>4900</v>
      </c>
      <c r="B1307" s="24" t="s">
        <v>2068</v>
      </c>
      <c r="C1307" s="24" t="s">
        <v>4738</v>
      </c>
      <c r="D1307" s="25" t="s">
        <v>4739</v>
      </c>
      <c r="E1307" s="24" t="s">
        <v>2071</v>
      </c>
      <c r="F1307" s="25" t="s">
        <v>2072</v>
      </c>
      <c r="G1307" s="24" t="s">
        <v>4756</v>
      </c>
      <c r="H1307" s="25" t="s">
        <v>4757</v>
      </c>
      <c r="I1307" s="24" t="s">
        <v>4893</v>
      </c>
      <c r="J1307" s="25" t="s">
        <v>4894</v>
      </c>
      <c r="K1307" s="26"/>
      <c r="L1307" s="27"/>
      <c r="M1307" s="26"/>
      <c r="N1307" s="27"/>
      <c r="O1307" s="24" t="s">
        <v>2090</v>
      </c>
      <c r="P1307" s="25" t="s">
        <v>3067</v>
      </c>
      <c r="Q1307" s="24" t="s">
        <v>2219</v>
      </c>
      <c r="R1307" s="25" t="s">
        <v>4514</v>
      </c>
      <c r="S1307" s="24" t="s">
        <v>2387</v>
      </c>
      <c r="T1307" s="25" t="s">
        <v>4744</v>
      </c>
      <c r="U1307" s="26"/>
      <c r="V1307" s="27"/>
      <c r="W1307" s="24" t="s">
        <v>2605</v>
      </c>
      <c r="X1307" s="25" t="s">
        <v>4765</v>
      </c>
      <c r="Y1307" s="28"/>
      <c r="Z1307" s="29" t="s">
        <v>2144</v>
      </c>
      <c r="AA1307" s="28"/>
      <c r="AB1307" s="28"/>
      <c r="AC1307" s="28"/>
      <c r="AD1307" s="28"/>
      <c r="AE1307" s="28"/>
      <c r="AF1307" s="28"/>
      <c r="AG1307" s="28"/>
      <c r="AH1307" s="24" t="s">
        <v>2146</v>
      </c>
      <c r="AI1307" s="24" t="s">
        <v>2146</v>
      </c>
      <c r="AJ1307" s="24" t="s">
        <v>4761</v>
      </c>
      <c r="AK1307" s="24" t="s">
        <v>4900</v>
      </c>
    </row>
    <row r="1308" spans="1:37" ht="17.25" customHeight="1" x14ac:dyDescent="0.3">
      <c r="A1308" s="24" t="s">
        <v>4901</v>
      </c>
      <c r="B1308" s="24" t="s">
        <v>2068</v>
      </c>
      <c r="C1308" s="24" t="s">
        <v>4738</v>
      </c>
      <c r="D1308" s="25" t="s">
        <v>4739</v>
      </c>
      <c r="E1308" s="24" t="s">
        <v>2071</v>
      </c>
      <c r="F1308" s="25" t="s">
        <v>2072</v>
      </c>
      <c r="G1308" s="24" t="s">
        <v>4756</v>
      </c>
      <c r="H1308" s="25" t="s">
        <v>4757</v>
      </c>
      <c r="I1308" s="24" t="s">
        <v>4893</v>
      </c>
      <c r="J1308" s="25" t="s">
        <v>4894</v>
      </c>
      <c r="K1308" s="26"/>
      <c r="L1308" s="27"/>
      <c r="M1308" s="26"/>
      <c r="N1308" s="27"/>
      <c r="O1308" s="24" t="s">
        <v>2090</v>
      </c>
      <c r="P1308" s="25" t="s">
        <v>3067</v>
      </c>
      <c r="Q1308" s="24" t="s">
        <v>2219</v>
      </c>
      <c r="R1308" s="25" t="s">
        <v>4514</v>
      </c>
      <c r="S1308" s="24" t="s">
        <v>2387</v>
      </c>
      <c r="T1308" s="25" t="s">
        <v>4744</v>
      </c>
      <c r="U1308" s="26"/>
      <c r="V1308" s="27"/>
      <c r="W1308" s="24" t="s">
        <v>2608</v>
      </c>
      <c r="X1308" s="25" t="s">
        <v>4767</v>
      </c>
      <c r="Y1308" s="28"/>
      <c r="Z1308" s="29" t="s">
        <v>2144</v>
      </c>
      <c r="AA1308" s="28"/>
      <c r="AB1308" s="28"/>
      <c r="AC1308" s="28"/>
      <c r="AD1308" s="28"/>
      <c r="AE1308" s="28"/>
      <c r="AF1308" s="28"/>
      <c r="AG1308" s="28"/>
      <c r="AH1308" s="24" t="s">
        <v>2146</v>
      </c>
      <c r="AI1308" s="24" t="s">
        <v>2146</v>
      </c>
      <c r="AJ1308" s="24" t="s">
        <v>4761</v>
      </c>
      <c r="AK1308" s="24" t="s">
        <v>4901</v>
      </c>
    </row>
    <row r="1309" spans="1:37" ht="17.25" customHeight="1" x14ac:dyDescent="0.3">
      <c r="A1309" s="24" t="s">
        <v>4902</v>
      </c>
      <c r="B1309" s="24" t="s">
        <v>2068</v>
      </c>
      <c r="C1309" s="24" t="s">
        <v>4738</v>
      </c>
      <c r="D1309" s="25" t="s">
        <v>4739</v>
      </c>
      <c r="E1309" s="24" t="s">
        <v>2071</v>
      </c>
      <c r="F1309" s="25" t="s">
        <v>2072</v>
      </c>
      <c r="G1309" s="24" t="s">
        <v>4756</v>
      </c>
      <c r="H1309" s="25" t="s">
        <v>4757</v>
      </c>
      <c r="I1309" s="24" t="s">
        <v>4873</v>
      </c>
      <c r="J1309" s="25" t="s">
        <v>4874</v>
      </c>
      <c r="K1309" s="26"/>
      <c r="L1309" s="27"/>
      <c r="M1309" s="26"/>
      <c r="N1309" s="27"/>
      <c r="O1309" s="24" t="s">
        <v>2094</v>
      </c>
      <c r="P1309" s="25" t="s">
        <v>3073</v>
      </c>
      <c r="Q1309" s="24" t="s">
        <v>2125</v>
      </c>
      <c r="R1309" s="25" t="s">
        <v>4032</v>
      </c>
      <c r="S1309" s="24" t="s">
        <v>2387</v>
      </c>
      <c r="T1309" s="25" t="s">
        <v>4744</v>
      </c>
      <c r="U1309" s="26"/>
      <c r="V1309" s="27"/>
      <c r="W1309" s="24" t="s">
        <v>2584</v>
      </c>
      <c r="X1309" s="25" t="s">
        <v>4760</v>
      </c>
      <c r="Y1309" s="28"/>
      <c r="Z1309" s="29" t="s">
        <v>2144</v>
      </c>
      <c r="AA1309" s="28"/>
      <c r="AB1309" s="28"/>
      <c r="AC1309" s="28"/>
      <c r="AD1309" s="28"/>
      <c r="AE1309" s="28"/>
      <c r="AF1309" s="28"/>
      <c r="AG1309" s="28"/>
      <c r="AH1309" s="24" t="s">
        <v>2146</v>
      </c>
      <c r="AI1309" s="24" t="s">
        <v>2146</v>
      </c>
      <c r="AJ1309" s="24" t="s">
        <v>4761</v>
      </c>
      <c r="AK1309" s="24" t="s">
        <v>4902</v>
      </c>
    </row>
    <row r="1310" spans="1:37" ht="17.25" customHeight="1" x14ac:dyDescent="0.3">
      <c r="A1310" s="24" t="s">
        <v>4903</v>
      </c>
      <c r="B1310" s="24" t="s">
        <v>2068</v>
      </c>
      <c r="C1310" s="24" t="s">
        <v>4738</v>
      </c>
      <c r="D1310" s="25" t="s">
        <v>4739</v>
      </c>
      <c r="E1310" s="24" t="s">
        <v>2071</v>
      </c>
      <c r="F1310" s="25" t="s">
        <v>2072</v>
      </c>
      <c r="G1310" s="24" t="s">
        <v>4756</v>
      </c>
      <c r="H1310" s="25" t="s">
        <v>4757</v>
      </c>
      <c r="I1310" s="24" t="s">
        <v>4873</v>
      </c>
      <c r="J1310" s="25" t="s">
        <v>4874</v>
      </c>
      <c r="K1310" s="26"/>
      <c r="L1310" s="27"/>
      <c r="M1310" s="26"/>
      <c r="N1310" s="27"/>
      <c r="O1310" s="24" t="s">
        <v>2094</v>
      </c>
      <c r="P1310" s="25" t="s">
        <v>3073</v>
      </c>
      <c r="Q1310" s="24" t="s">
        <v>2125</v>
      </c>
      <c r="R1310" s="25" t="s">
        <v>4032</v>
      </c>
      <c r="S1310" s="24" t="s">
        <v>2387</v>
      </c>
      <c r="T1310" s="25" t="s">
        <v>4744</v>
      </c>
      <c r="U1310" s="26"/>
      <c r="V1310" s="27"/>
      <c r="W1310" s="24" t="s">
        <v>2597</v>
      </c>
      <c r="X1310" s="25" t="s">
        <v>4763</v>
      </c>
      <c r="Y1310" s="28"/>
      <c r="Z1310" s="29" t="s">
        <v>2144</v>
      </c>
      <c r="AA1310" s="28"/>
      <c r="AB1310" s="28"/>
      <c r="AC1310" s="28"/>
      <c r="AD1310" s="28"/>
      <c r="AE1310" s="28"/>
      <c r="AF1310" s="28"/>
      <c r="AG1310" s="28"/>
      <c r="AH1310" s="24" t="s">
        <v>2146</v>
      </c>
      <c r="AI1310" s="24" t="s">
        <v>2146</v>
      </c>
      <c r="AJ1310" s="24" t="s">
        <v>4761</v>
      </c>
      <c r="AK1310" s="24" t="s">
        <v>4903</v>
      </c>
    </row>
    <row r="1311" spans="1:37" ht="17.25" customHeight="1" x14ac:dyDescent="0.3">
      <c r="A1311" s="24" t="s">
        <v>4904</v>
      </c>
      <c r="B1311" s="24" t="s">
        <v>2068</v>
      </c>
      <c r="C1311" s="24" t="s">
        <v>4738</v>
      </c>
      <c r="D1311" s="25" t="s">
        <v>4739</v>
      </c>
      <c r="E1311" s="24" t="s">
        <v>2071</v>
      </c>
      <c r="F1311" s="25" t="s">
        <v>2072</v>
      </c>
      <c r="G1311" s="24" t="s">
        <v>4756</v>
      </c>
      <c r="H1311" s="25" t="s">
        <v>4757</v>
      </c>
      <c r="I1311" s="24" t="s">
        <v>4873</v>
      </c>
      <c r="J1311" s="25" t="s">
        <v>4874</v>
      </c>
      <c r="K1311" s="26"/>
      <c r="L1311" s="27"/>
      <c r="M1311" s="26"/>
      <c r="N1311" s="27"/>
      <c r="O1311" s="24" t="s">
        <v>2094</v>
      </c>
      <c r="P1311" s="25" t="s">
        <v>3073</v>
      </c>
      <c r="Q1311" s="24" t="s">
        <v>2125</v>
      </c>
      <c r="R1311" s="25" t="s">
        <v>4032</v>
      </c>
      <c r="S1311" s="24" t="s">
        <v>2387</v>
      </c>
      <c r="T1311" s="25" t="s">
        <v>4744</v>
      </c>
      <c r="U1311" s="26"/>
      <c r="V1311" s="27"/>
      <c r="W1311" s="24" t="s">
        <v>2605</v>
      </c>
      <c r="X1311" s="25" t="s">
        <v>4765</v>
      </c>
      <c r="Y1311" s="28"/>
      <c r="Z1311" s="29" t="s">
        <v>2144</v>
      </c>
      <c r="AA1311" s="28"/>
      <c r="AB1311" s="28"/>
      <c r="AC1311" s="28"/>
      <c r="AD1311" s="28"/>
      <c r="AE1311" s="28"/>
      <c r="AF1311" s="28"/>
      <c r="AG1311" s="28"/>
      <c r="AH1311" s="24" t="s">
        <v>2146</v>
      </c>
      <c r="AI1311" s="24" t="s">
        <v>2146</v>
      </c>
      <c r="AJ1311" s="24" t="s">
        <v>4761</v>
      </c>
      <c r="AK1311" s="24" t="s">
        <v>4904</v>
      </c>
    </row>
    <row r="1312" spans="1:37" ht="17.25" customHeight="1" x14ac:dyDescent="0.3">
      <c r="A1312" s="24" t="s">
        <v>4905</v>
      </c>
      <c r="B1312" s="24" t="s">
        <v>2068</v>
      </c>
      <c r="C1312" s="24" t="s">
        <v>4738</v>
      </c>
      <c r="D1312" s="25" t="s">
        <v>4739</v>
      </c>
      <c r="E1312" s="24" t="s">
        <v>2071</v>
      </c>
      <c r="F1312" s="25" t="s">
        <v>2072</v>
      </c>
      <c r="G1312" s="24" t="s">
        <v>4756</v>
      </c>
      <c r="H1312" s="25" t="s">
        <v>4757</v>
      </c>
      <c r="I1312" s="24" t="s">
        <v>4873</v>
      </c>
      <c r="J1312" s="25" t="s">
        <v>4874</v>
      </c>
      <c r="K1312" s="26"/>
      <c r="L1312" s="27"/>
      <c r="M1312" s="26"/>
      <c r="N1312" s="27"/>
      <c r="O1312" s="24" t="s">
        <v>2094</v>
      </c>
      <c r="P1312" s="25" t="s">
        <v>3073</v>
      </c>
      <c r="Q1312" s="24" t="s">
        <v>2125</v>
      </c>
      <c r="R1312" s="25" t="s">
        <v>4032</v>
      </c>
      <c r="S1312" s="24" t="s">
        <v>2387</v>
      </c>
      <c r="T1312" s="25" t="s">
        <v>4744</v>
      </c>
      <c r="U1312" s="26"/>
      <c r="V1312" s="27"/>
      <c r="W1312" s="24" t="s">
        <v>2608</v>
      </c>
      <c r="X1312" s="25" t="s">
        <v>4767</v>
      </c>
      <c r="Y1312" s="28"/>
      <c r="Z1312" s="29" t="s">
        <v>2144</v>
      </c>
      <c r="AA1312" s="28"/>
      <c r="AB1312" s="28"/>
      <c r="AC1312" s="28"/>
      <c r="AD1312" s="28"/>
      <c r="AE1312" s="28"/>
      <c r="AF1312" s="28"/>
      <c r="AG1312" s="28"/>
      <c r="AH1312" s="24" t="s">
        <v>2146</v>
      </c>
      <c r="AI1312" s="24" t="s">
        <v>2146</v>
      </c>
      <c r="AJ1312" s="24" t="s">
        <v>4761</v>
      </c>
      <c r="AK1312" s="24" t="s">
        <v>4905</v>
      </c>
    </row>
    <row r="1313" spans="1:37" ht="17.25" customHeight="1" x14ac:dyDescent="0.3">
      <c r="A1313" s="24" t="s">
        <v>4906</v>
      </c>
      <c r="B1313" s="24" t="s">
        <v>2068</v>
      </c>
      <c r="C1313" s="24" t="s">
        <v>4738</v>
      </c>
      <c r="D1313" s="25" t="s">
        <v>4739</v>
      </c>
      <c r="E1313" s="24" t="s">
        <v>2071</v>
      </c>
      <c r="F1313" s="25" t="s">
        <v>2072</v>
      </c>
      <c r="G1313" s="24" t="s">
        <v>4756</v>
      </c>
      <c r="H1313" s="25" t="s">
        <v>4757</v>
      </c>
      <c r="I1313" s="24" t="s">
        <v>4873</v>
      </c>
      <c r="J1313" s="25" t="s">
        <v>4874</v>
      </c>
      <c r="K1313" s="26"/>
      <c r="L1313" s="27"/>
      <c r="M1313" s="26"/>
      <c r="N1313" s="27"/>
      <c r="O1313" s="24" t="s">
        <v>2094</v>
      </c>
      <c r="P1313" s="25" t="s">
        <v>3073</v>
      </c>
      <c r="Q1313" s="24" t="s">
        <v>2219</v>
      </c>
      <c r="R1313" s="25" t="s">
        <v>4514</v>
      </c>
      <c r="S1313" s="24" t="s">
        <v>2387</v>
      </c>
      <c r="T1313" s="25" t="s">
        <v>4744</v>
      </c>
      <c r="U1313" s="26"/>
      <c r="V1313" s="27"/>
      <c r="W1313" s="24" t="s">
        <v>2584</v>
      </c>
      <c r="X1313" s="25" t="s">
        <v>4760</v>
      </c>
      <c r="Y1313" s="28"/>
      <c r="Z1313" s="29" t="s">
        <v>2144</v>
      </c>
      <c r="AA1313" s="28"/>
      <c r="AB1313" s="28"/>
      <c r="AC1313" s="28"/>
      <c r="AD1313" s="28"/>
      <c r="AE1313" s="28"/>
      <c r="AF1313" s="28"/>
      <c r="AG1313" s="28"/>
      <c r="AH1313" s="24" t="s">
        <v>2146</v>
      </c>
      <c r="AI1313" s="24" t="s">
        <v>2146</v>
      </c>
      <c r="AJ1313" s="24" t="s">
        <v>4761</v>
      </c>
      <c r="AK1313" s="24" t="s">
        <v>4906</v>
      </c>
    </row>
    <row r="1314" spans="1:37" ht="17.25" customHeight="1" x14ac:dyDescent="0.3">
      <c r="A1314" s="24" t="s">
        <v>4907</v>
      </c>
      <c r="B1314" s="24" t="s">
        <v>2068</v>
      </c>
      <c r="C1314" s="24" t="s">
        <v>4738</v>
      </c>
      <c r="D1314" s="25" t="s">
        <v>4739</v>
      </c>
      <c r="E1314" s="24" t="s">
        <v>2071</v>
      </c>
      <c r="F1314" s="25" t="s">
        <v>2072</v>
      </c>
      <c r="G1314" s="24" t="s">
        <v>4756</v>
      </c>
      <c r="H1314" s="25" t="s">
        <v>4757</v>
      </c>
      <c r="I1314" s="24" t="s">
        <v>4873</v>
      </c>
      <c r="J1314" s="25" t="s">
        <v>4874</v>
      </c>
      <c r="K1314" s="26"/>
      <c r="L1314" s="27"/>
      <c r="M1314" s="26"/>
      <c r="N1314" s="27"/>
      <c r="O1314" s="24" t="s">
        <v>2094</v>
      </c>
      <c r="P1314" s="25" t="s">
        <v>3073</v>
      </c>
      <c r="Q1314" s="24" t="s">
        <v>2219</v>
      </c>
      <c r="R1314" s="25" t="s">
        <v>4514</v>
      </c>
      <c r="S1314" s="24" t="s">
        <v>2387</v>
      </c>
      <c r="T1314" s="25" t="s">
        <v>4744</v>
      </c>
      <c r="U1314" s="26"/>
      <c r="V1314" s="27"/>
      <c r="W1314" s="24" t="s">
        <v>2597</v>
      </c>
      <c r="X1314" s="25" t="s">
        <v>4763</v>
      </c>
      <c r="Y1314" s="28"/>
      <c r="Z1314" s="29" t="s">
        <v>2144</v>
      </c>
      <c r="AA1314" s="28"/>
      <c r="AB1314" s="28"/>
      <c r="AC1314" s="28"/>
      <c r="AD1314" s="28"/>
      <c r="AE1314" s="28"/>
      <c r="AF1314" s="28"/>
      <c r="AG1314" s="28"/>
      <c r="AH1314" s="24" t="s">
        <v>2146</v>
      </c>
      <c r="AI1314" s="24" t="s">
        <v>2146</v>
      </c>
      <c r="AJ1314" s="24" t="s">
        <v>4761</v>
      </c>
      <c r="AK1314" s="24" t="s">
        <v>4907</v>
      </c>
    </row>
    <row r="1315" spans="1:37" ht="17.25" customHeight="1" x14ac:dyDescent="0.3">
      <c r="A1315" s="24" t="s">
        <v>4908</v>
      </c>
      <c r="B1315" s="24" t="s">
        <v>2068</v>
      </c>
      <c r="C1315" s="24" t="s">
        <v>4738</v>
      </c>
      <c r="D1315" s="25" t="s">
        <v>4739</v>
      </c>
      <c r="E1315" s="24" t="s">
        <v>2071</v>
      </c>
      <c r="F1315" s="25" t="s">
        <v>2072</v>
      </c>
      <c r="G1315" s="24" t="s">
        <v>4756</v>
      </c>
      <c r="H1315" s="25" t="s">
        <v>4757</v>
      </c>
      <c r="I1315" s="24" t="s">
        <v>4873</v>
      </c>
      <c r="J1315" s="25" t="s">
        <v>4874</v>
      </c>
      <c r="K1315" s="26"/>
      <c r="L1315" s="27"/>
      <c r="M1315" s="26"/>
      <c r="N1315" s="27"/>
      <c r="O1315" s="24" t="s">
        <v>2094</v>
      </c>
      <c r="P1315" s="25" t="s">
        <v>3073</v>
      </c>
      <c r="Q1315" s="24" t="s">
        <v>2219</v>
      </c>
      <c r="R1315" s="25" t="s">
        <v>4514</v>
      </c>
      <c r="S1315" s="24" t="s">
        <v>2387</v>
      </c>
      <c r="T1315" s="25" t="s">
        <v>4744</v>
      </c>
      <c r="U1315" s="26"/>
      <c r="V1315" s="27"/>
      <c r="W1315" s="24" t="s">
        <v>2605</v>
      </c>
      <c r="X1315" s="25" t="s">
        <v>4765</v>
      </c>
      <c r="Y1315" s="28"/>
      <c r="Z1315" s="29" t="s">
        <v>2144</v>
      </c>
      <c r="AA1315" s="28"/>
      <c r="AB1315" s="28"/>
      <c r="AC1315" s="28"/>
      <c r="AD1315" s="28"/>
      <c r="AE1315" s="28"/>
      <c r="AF1315" s="28"/>
      <c r="AG1315" s="28"/>
      <c r="AH1315" s="24" t="s">
        <v>2146</v>
      </c>
      <c r="AI1315" s="24" t="s">
        <v>2146</v>
      </c>
      <c r="AJ1315" s="24" t="s">
        <v>4761</v>
      </c>
      <c r="AK1315" s="24" t="s">
        <v>4908</v>
      </c>
    </row>
    <row r="1316" spans="1:37" ht="17.25" customHeight="1" x14ac:dyDescent="0.3">
      <c r="A1316" s="24" t="s">
        <v>4909</v>
      </c>
      <c r="B1316" s="24" t="s">
        <v>2068</v>
      </c>
      <c r="C1316" s="24" t="s">
        <v>4738</v>
      </c>
      <c r="D1316" s="25" t="s">
        <v>4739</v>
      </c>
      <c r="E1316" s="24" t="s">
        <v>2071</v>
      </c>
      <c r="F1316" s="25" t="s">
        <v>2072</v>
      </c>
      <c r="G1316" s="24" t="s">
        <v>4756</v>
      </c>
      <c r="H1316" s="25" t="s">
        <v>4757</v>
      </c>
      <c r="I1316" s="24" t="s">
        <v>4873</v>
      </c>
      <c r="J1316" s="25" t="s">
        <v>4874</v>
      </c>
      <c r="K1316" s="26"/>
      <c r="L1316" s="27"/>
      <c r="M1316" s="26"/>
      <c r="N1316" s="27"/>
      <c r="O1316" s="24" t="s">
        <v>2094</v>
      </c>
      <c r="P1316" s="25" t="s">
        <v>3073</v>
      </c>
      <c r="Q1316" s="24" t="s">
        <v>2219</v>
      </c>
      <c r="R1316" s="25" t="s">
        <v>4514</v>
      </c>
      <c r="S1316" s="24" t="s">
        <v>2387</v>
      </c>
      <c r="T1316" s="25" t="s">
        <v>4744</v>
      </c>
      <c r="U1316" s="26"/>
      <c r="V1316" s="27"/>
      <c r="W1316" s="24" t="s">
        <v>2608</v>
      </c>
      <c r="X1316" s="25" t="s">
        <v>4767</v>
      </c>
      <c r="Y1316" s="28"/>
      <c r="Z1316" s="29" t="s">
        <v>2144</v>
      </c>
      <c r="AA1316" s="28"/>
      <c r="AB1316" s="28"/>
      <c r="AC1316" s="28"/>
      <c r="AD1316" s="28"/>
      <c r="AE1316" s="28"/>
      <c r="AF1316" s="28"/>
      <c r="AG1316" s="28"/>
      <c r="AH1316" s="24" t="s">
        <v>2146</v>
      </c>
      <c r="AI1316" s="24" t="s">
        <v>2146</v>
      </c>
      <c r="AJ1316" s="24" t="s">
        <v>4761</v>
      </c>
      <c r="AK1316" s="24" t="s">
        <v>4909</v>
      </c>
    </row>
    <row r="1317" spans="1:37" ht="17.25" customHeight="1" x14ac:dyDescent="0.3">
      <c r="A1317" s="24" t="s">
        <v>4910</v>
      </c>
      <c r="B1317" s="24" t="s">
        <v>2068</v>
      </c>
      <c r="C1317" s="24" t="s">
        <v>4738</v>
      </c>
      <c r="D1317" s="25" t="s">
        <v>4739</v>
      </c>
      <c r="E1317" s="24" t="s">
        <v>2071</v>
      </c>
      <c r="F1317" s="25" t="s">
        <v>2072</v>
      </c>
      <c r="G1317" s="24" t="s">
        <v>4756</v>
      </c>
      <c r="H1317" s="25" t="s">
        <v>4757</v>
      </c>
      <c r="I1317" s="24" t="s">
        <v>4883</v>
      </c>
      <c r="J1317" s="25" t="s">
        <v>4884</v>
      </c>
      <c r="K1317" s="26"/>
      <c r="L1317" s="27"/>
      <c r="M1317" s="26"/>
      <c r="N1317" s="27"/>
      <c r="O1317" s="24" t="s">
        <v>2094</v>
      </c>
      <c r="P1317" s="25" t="s">
        <v>3073</v>
      </c>
      <c r="Q1317" s="24" t="s">
        <v>2125</v>
      </c>
      <c r="R1317" s="25" t="s">
        <v>4032</v>
      </c>
      <c r="S1317" s="24" t="s">
        <v>2387</v>
      </c>
      <c r="T1317" s="25" t="s">
        <v>4744</v>
      </c>
      <c r="U1317" s="26"/>
      <c r="V1317" s="27"/>
      <c r="W1317" s="24" t="s">
        <v>2584</v>
      </c>
      <c r="X1317" s="25" t="s">
        <v>4760</v>
      </c>
      <c r="Y1317" s="28"/>
      <c r="Z1317" s="29" t="s">
        <v>2144</v>
      </c>
      <c r="AA1317" s="28"/>
      <c r="AB1317" s="28"/>
      <c r="AC1317" s="28"/>
      <c r="AD1317" s="28"/>
      <c r="AE1317" s="28"/>
      <c r="AF1317" s="28"/>
      <c r="AG1317" s="28"/>
      <c r="AH1317" s="24" t="s">
        <v>2146</v>
      </c>
      <c r="AI1317" s="24" t="s">
        <v>2146</v>
      </c>
      <c r="AJ1317" s="24" t="s">
        <v>4761</v>
      </c>
      <c r="AK1317" s="24" t="s">
        <v>4910</v>
      </c>
    </row>
    <row r="1318" spans="1:37" ht="17.25" customHeight="1" x14ac:dyDescent="0.3">
      <c r="A1318" s="24" t="s">
        <v>4911</v>
      </c>
      <c r="B1318" s="24" t="s">
        <v>2068</v>
      </c>
      <c r="C1318" s="24" t="s">
        <v>4738</v>
      </c>
      <c r="D1318" s="25" t="s">
        <v>4739</v>
      </c>
      <c r="E1318" s="24" t="s">
        <v>2071</v>
      </c>
      <c r="F1318" s="25" t="s">
        <v>2072</v>
      </c>
      <c r="G1318" s="24" t="s">
        <v>4756</v>
      </c>
      <c r="H1318" s="25" t="s">
        <v>4757</v>
      </c>
      <c r="I1318" s="24" t="s">
        <v>4883</v>
      </c>
      <c r="J1318" s="25" t="s">
        <v>4884</v>
      </c>
      <c r="K1318" s="26"/>
      <c r="L1318" s="27"/>
      <c r="M1318" s="26"/>
      <c r="N1318" s="27"/>
      <c r="O1318" s="24" t="s">
        <v>2094</v>
      </c>
      <c r="P1318" s="25" t="s">
        <v>3073</v>
      </c>
      <c r="Q1318" s="24" t="s">
        <v>2125</v>
      </c>
      <c r="R1318" s="25" t="s">
        <v>4032</v>
      </c>
      <c r="S1318" s="24" t="s">
        <v>2387</v>
      </c>
      <c r="T1318" s="25" t="s">
        <v>4744</v>
      </c>
      <c r="U1318" s="26"/>
      <c r="V1318" s="27"/>
      <c r="W1318" s="24" t="s">
        <v>2597</v>
      </c>
      <c r="X1318" s="25" t="s">
        <v>4763</v>
      </c>
      <c r="Y1318" s="28"/>
      <c r="Z1318" s="29" t="s">
        <v>2144</v>
      </c>
      <c r="AA1318" s="28"/>
      <c r="AB1318" s="28"/>
      <c r="AC1318" s="28"/>
      <c r="AD1318" s="28"/>
      <c r="AE1318" s="28"/>
      <c r="AF1318" s="28"/>
      <c r="AG1318" s="28"/>
      <c r="AH1318" s="24" t="s">
        <v>2146</v>
      </c>
      <c r="AI1318" s="24" t="s">
        <v>2146</v>
      </c>
      <c r="AJ1318" s="24" t="s">
        <v>4761</v>
      </c>
      <c r="AK1318" s="24" t="s">
        <v>4911</v>
      </c>
    </row>
    <row r="1319" spans="1:37" ht="17.25" customHeight="1" x14ac:dyDescent="0.3">
      <c r="A1319" s="24" t="s">
        <v>4912</v>
      </c>
      <c r="B1319" s="24" t="s">
        <v>2068</v>
      </c>
      <c r="C1319" s="24" t="s">
        <v>4738</v>
      </c>
      <c r="D1319" s="25" t="s">
        <v>4739</v>
      </c>
      <c r="E1319" s="24" t="s">
        <v>2071</v>
      </c>
      <c r="F1319" s="25" t="s">
        <v>2072</v>
      </c>
      <c r="G1319" s="24" t="s">
        <v>4756</v>
      </c>
      <c r="H1319" s="25" t="s">
        <v>4757</v>
      </c>
      <c r="I1319" s="24" t="s">
        <v>4883</v>
      </c>
      <c r="J1319" s="25" t="s">
        <v>4884</v>
      </c>
      <c r="K1319" s="26"/>
      <c r="L1319" s="27"/>
      <c r="M1319" s="26"/>
      <c r="N1319" s="27"/>
      <c r="O1319" s="24" t="s">
        <v>2094</v>
      </c>
      <c r="P1319" s="25" t="s">
        <v>3073</v>
      </c>
      <c r="Q1319" s="24" t="s">
        <v>2125</v>
      </c>
      <c r="R1319" s="25" t="s">
        <v>4032</v>
      </c>
      <c r="S1319" s="24" t="s">
        <v>2387</v>
      </c>
      <c r="T1319" s="25" t="s">
        <v>4744</v>
      </c>
      <c r="U1319" s="26"/>
      <c r="V1319" s="27"/>
      <c r="W1319" s="24" t="s">
        <v>2605</v>
      </c>
      <c r="X1319" s="25" t="s">
        <v>4765</v>
      </c>
      <c r="Y1319" s="28"/>
      <c r="Z1319" s="29" t="s">
        <v>2144</v>
      </c>
      <c r="AA1319" s="28"/>
      <c r="AB1319" s="28"/>
      <c r="AC1319" s="28"/>
      <c r="AD1319" s="28"/>
      <c r="AE1319" s="28"/>
      <c r="AF1319" s="28"/>
      <c r="AG1319" s="28"/>
      <c r="AH1319" s="24" t="s">
        <v>2146</v>
      </c>
      <c r="AI1319" s="24" t="s">
        <v>2146</v>
      </c>
      <c r="AJ1319" s="24" t="s">
        <v>4761</v>
      </c>
      <c r="AK1319" s="24" t="s">
        <v>4912</v>
      </c>
    </row>
    <row r="1320" spans="1:37" ht="17.25" customHeight="1" x14ac:dyDescent="0.3">
      <c r="A1320" s="24" t="s">
        <v>4913</v>
      </c>
      <c r="B1320" s="24" t="s">
        <v>2068</v>
      </c>
      <c r="C1320" s="24" t="s">
        <v>4738</v>
      </c>
      <c r="D1320" s="25" t="s">
        <v>4739</v>
      </c>
      <c r="E1320" s="24" t="s">
        <v>2071</v>
      </c>
      <c r="F1320" s="25" t="s">
        <v>2072</v>
      </c>
      <c r="G1320" s="24" t="s">
        <v>4756</v>
      </c>
      <c r="H1320" s="25" t="s">
        <v>4757</v>
      </c>
      <c r="I1320" s="24" t="s">
        <v>4883</v>
      </c>
      <c r="J1320" s="25" t="s">
        <v>4884</v>
      </c>
      <c r="K1320" s="26"/>
      <c r="L1320" s="27"/>
      <c r="M1320" s="26"/>
      <c r="N1320" s="27"/>
      <c r="O1320" s="24" t="s">
        <v>2094</v>
      </c>
      <c r="P1320" s="25" t="s">
        <v>3073</v>
      </c>
      <c r="Q1320" s="24" t="s">
        <v>2125</v>
      </c>
      <c r="R1320" s="25" t="s">
        <v>4032</v>
      </c>
      <c r="S1320" s="24" t="s">
        <v>2387</v>
      </c>
      <c r="T1320" s="25" t="s">
        <v>4744</v>
      </c>
      <c r="U1320" s="26"/>
      <c r="V1320" s="27"/>
      <c r="W1320" s="24" t="s">
        <v>2608</v>
      </c>
      <c r="X1320" s="25" t="s">
        <v>4767</v>
      </c>
      <c r="Y1320" s="28"/>
      <c r="Z1320" s="29" t="s">
        <v>2144</v>
      </c>
      <c r="AA1320" s="28"/>
      <c r="AB1320" s="28"/>
      <c r="AC1320" s="28"/>
      <c r="AD1320" s="28"/>
      <c r="AE1320" s="28"/>
      <c r="AF1320" s="28"/>
      <c r="AG1320" s="28"/>
      <c r="AH1320" s="24" t="s">
        <v>2146</v>
      </c>
      <c r="AI1320" s="24" t="s">
        <v>2146</v>
      </c>
      <c r="AJ1320" s="24" t="s">
        <v>4761</v>
      </c>
      <c r="AK1320" s="24" t="s">
        <v>4913</v>
      </c>
    </row>
    <row r="1321" spans="1:37" ht="17.25" customHeight="1" x14ac:dyDescent="0.3">
      <c r="A1321" s="24" t="s">
        <v>4914</v>
      </c>
      <c r="B1321" s="24" t="s">
        <v>2068</v>
      </c>
      <c r="C1321" s="24" t="s">
        <v>4738</v>
      </c>
      <c r="D1321" s="25" t="s">
        <v>4739</v>
      </c>
      <c r="E1321" s="24" t="s">
        <v>2071</v>
      </c>
      <c r="F1321" s="25" t="s">
        <v>2072</v>
      </c>
      <c r="G1321" s="24" t="s">
        <v>4756</v>
      </c>
      <c r="H1321" s="25" t="s">
        <v>4757</v>
      </c>
      <c r="I1321" s="24" t="s">
        <v>4883</v>
      </c>
      <c r="J1321" s="25" t="s">
        <v>4884</v>
      </c>
      <c r="K1321" s="26"/>
      <c r="L1321" s="27"/>
      <c r="M1321" s="26"/>
      <c r="N1321" s="27"/>
      <c r="O1321" s="24" t="s">
        <v>2094</v>
      </c>
      <c r="P1321" s="25" t="s">
        <v>3073</v>
      </c>
      <c r="Q1321" s="24" t="s">
        <v>2219</v>
      </c>
      <c r="R1321" s="25" t="s">
        <v>4514</v>
      </c>
      <c r="S1321" s="24" t="s">
        <v>2387</v>
      </c>
      <c r="T1321" s="25" t="s">
        <v>4744</v>
      </c>
      <c r="U1321" s="26"/>
      <c r="V1321" s="27"/>
      <c r="W1321" s="24" t="s">
        <v>2584</v>
      </c>
      <c r="X1321" s="25" t="s">
        <v>4760</v>
      </c>
      <c r="Y1321" s="28"/>
      <c r="Z1321" s="29" t="s">
        <v>2144</v>
      </c>
      <c r="AA1321" s="28"/>
      <c r="AB1321" s="28"/>
      <c r="AC1321" s="28"/>
      <c r="AD1321" s="28"/>
      <c r="AE1321" s="28"/>
      <c r="AF1321" s="28"/>
      <c r="AG1321" s="28"/>
      <c r="AH1321" s="24" t="s">
        <v>2146</v>
      </c>
      <c r="AI1321" s="24" t="s">
        <v>2146</v>
      </c>
      <c r="AJ1321" s="24" t="s">
        <v>4761</v>
      </c>
      <c r="AK1321" s="24" t="s">
        <v>4914</v>
      </c>
    </row>
    <row r="1322" spans="1:37" ht="17.25" customHeight="1" x14ac:dyDescent="0.3">
      <c r="A1322" s="24" t="s">
        <v>4915</v>
      </c>
      <c r="B1322" s="24" t="s">
        <v>2068</v>
      </c>
      <c r="C1322" s="24" t="s">
        <v>4738</v>
      </c>
      <c r="D1322" s="25" t="s">
        <v>4739</v>
      </c>
      <c r="E1322" s="24" t="s">
        <v>2071</v>
      </c>
      <c r="F1322" s="25" t="s">
        <v>2072</v>
      </c>
      <c r="G1322" s="24" t="s">
        <v>4756</v>
      </c>
      <c r="H1322" s="25" t="s">
        <v>4757</v>
      </c>
      <c r="I1322" s="24" t="s">
        <v>4883</v>
      </c>
      <c r="J1322" s="25" t="s">
        <v>4884</v>
      </c>
      <c r="K1322" s="26"/>
      <c r="L1322" s="27"/>
      <c r="M1322" s="26"/>
      <c r="N1322" s="27"/>
      <c r="O1322" s="24" t="s">
        <v>2094</v>
      </c>
      <c r="P1322" s="25" t="s">
        <v>3073</v>
      </c>
      <c r="Q1322" s="24" t="s">
        <v>2219</v>
      </c>
      <c r="R1322" s="25" t="s">
        <v>4514</v>
      </c>
      <c r="S1322" s="24" t="s">
        <v>2387</v>
      </c>
      <c r="T1322" s="25" t="s">
        <v>4744</v>
      </c>
      <c r="U1322" s="26"/>
      <c r="V1322" s="27"/>
      <c r="W1322" s="24" t="s">
        <v>2597</v>
      </c>
      <c r="X1322" s="25" t="s">
        <v>4763</v>
      </c>
      <c r="Y1322" s="28"/>
      <c r="Z1322" s="29" t="s">
        <v>2144</v>
      </c>
      <c r="AA1322" s="28"/>
      <c r="AB1322" s="28"/>
      <c r="AC1322" s="28"/>
      <c r="AD1322" s="28"/>
      <c r="AE1322" s="28"/>
      <c r="AF1322" s="28"/>
      <c r="AG1322" s="28"/>
      <c r="AH1322" s="24" t="s">
        <v>2146</v>
      </c>
      <c r="AI1322" s="24" t="s">
        <v>2146</v>
      </c>
      <c r="AJ1322" s="24" t="s">
        <v>4761</v>
      </c>
      <c r="AK1322" s="24" t="s">
        <v>4915</v>
      </c>
    </row>
    <row r="1323" spans="1:37" ht="17.25" customHeight="1" x14ac:dyDescent="0.3">
      <c r="A1323" s="24" t="s">
        <v>4916</v>
      </c>
      <c r="B1323" s="24" t="s">
        <v>2068</v>
      </c>
      <c r="C1323" s="24" t="s">
        <v>4738</v>
      </c>
      <c r="D1323" s="25" t="s">
        <v>4739</v>
      </c>
      <c r="E1323" s="24" t="s">
        <v>2071</v>
      </c>
      <c r="F1323" s="25" t="s">
        <v>2072</v>
      </c>
      <c r="G1323" s="24" t="s">
        <v>4756</v>
      </c>
      <c r="H1323" s="25" t="s">
        <v>4757</v>
      </c>
      <c r="I1323" s="24" t="s">
        <v>4883</v>
      </c>
      <c r="J1323" s="25" t="s">
        <v>4884</v>
      </c>
      <c r="K1323" s="26"/>
      <c r="L1323" s="27"/>
      <c r="M1323" s="26"/>
      <c r="N1323" s="27"/>
      <c r="O1323" s="24" t="s">
        <v>2094</v>
      </c>
      <c r="P1323" s="25" t="s">
        <v>3073</v>
      </c>
      <c r="Q1323" s="24" t="s">
        <v>2219</v>
      </c>
      <c r="R1323" s="25" t="s">
        <v>4514</v>
      </c>
      <c r="S1323" s="24" t="s">
        <v>2387</v>
      </c>
      <c r="T1323" s="25" t="s">
        <v>4744</v>
      </c>
      <c r="U1323" s="26"/>
      <c r="V1323" s="27"/>
      <c r="W1323" s="24" t="s">
        <v>2605</v>
      </c>
      <c r="X1323" s="25" t="s">
        <v>4765</v>
      </c>
      <c r="Y1323" s="28"/>
      <c r="Z1323" s="29" t="s">
        <v>2144</v>
      </c>
      <c r="AA1323" s="28"/>
      <c r="AB1323" s="28"/>
      <c r="AC1323" s="28"/>
      <c r="AD1323" s="28"/>
      <c r="AE1323" s="28"/>
      <c r="AF1323" s="28"/>
      <c r="AG1323" s="28"/>
      <c r="AH1323" s="24" t="s">
        <v>2146</v>
      </c>
      <c r="AI1323" s="24" t="s">
        <v>2146</v>
      </c>
      <c r="AJ1323" s="24" t="s">
        <v>4761</v>
      </c>
      <c r="AK1323" s="24" t="s">
        <v>4916</v>
      </c>
    </row>
    <row r="1324" spans="1:37" ht="17.25" customHeight="1" x14ac:dyDescent="0.3">
      <c r="A1324" s="24" t="s">
        <v>4917</v>
      </c>
      <c r="B1324" s="24" t="s">
        <v>2068</v>
      </c>
      <c r="C1324" s="24" t="s">
        <v>4738</v>
      </c>
      <c r="D1324" s="25" t="s">
        <v>4739</v>
      </c>
      <c r="E1324" s="24" t="s">
        <v>2071</v>
      </c>
      <c r="F1324" s="25" t="s">
        <v>2072</v>
      </c>
      <c r="G1324" s="24" t="s">
        <v>4756</v>
      </c>
      <c r="H1324" s="25" t="s">
        <v>4757</v>
      </c>
      <c r="I1324" s="24" t="s">
        <v>4883</v>
      </c>
      <c r="J1324" s="25" t="s">
        <v>4884</v>
      </c>
      <c r="K1324" s="26"/>
      <c r="L1324" s="27"/>
      <c r="M1324" s="26"/>
      <c r="N1324" s="27"/>
      <c r="O1324" s="24" t="s">
        <v>2094</v>
      </c>
      <c r="P1324" s="25" t="s">
        <v>3073</v>
      </c>
      <c r="Q1324" s="24" t="s">
        <v>2219</v>
      </c>
      <c r="R1324" s="25" t="s">
        <v>4514</v>
      </c>
      <c r="S1324" s="24" t="s">
        <v>2387</v>
      </c>
      <c r="T1324" s="25" t="s">
        <v>4744</v>
      </c>
      <c r="U1324" s="26"/>
      <c r="V1324" s="27"/>
      <c r="W1324" s="24" t="s">
        <v>2608</v>
      </c>
      <c r="X1324" s="25" t="s">
        <v>4767</v>
      </c>
      <c r="Y1324" s="28"/>
      <c r="Z1324" s="29" t="s">
        <v>2144</v>
      </c>
      <c r="AA1324" s="28"/>
      <c r="AB1324" s="28"/>
      <c r="AC1324" s="28"/>
      <c r="AD1324" s="28"/>
      <c r="AE1324" s="28"/>
      <c r="AF1324" s="28"/>
      <c r="AG1324" s="28"/>
      <c r="AH1324" s="24" t="s">
        <v>2146</v>
      </c>
      <c r="AI1324" s="24" t="s">
        <v>2146</v>
      </c>
      <c r="AJ1324" s="24" t="s">
        <v>4761</v>
      </c>
      <c r="AK1324" s="24" t="s">
        <v>4917</v>
      </c>
    </row>
    <row r="1325" spans="1:37" ht="17.25" customHeight="1" x14ac:dyDescent="0.3">
      <c r="A1325" s="24" t="s">
        <v>4918</v>
      </c>
      <c r="B1325" s="24" t="s">
        <v>2068</v>
      </c>
      <c r="C1325" s="24" t="s">
        <v>4738</v>
      </c>
      <c r="D1325" s="25" t="s">
        <v>4739</v>
      </c>
      <c r="E1325" s="24" t="s">
        <v>2071</v>
      </c>
      <c r="F1325" s="25" t="s">
        <v>2072</v>
      </c>
      <c r="G1325" s="24" t="s">
        <v>4756</v>
      </c>
      <c r="H1325" s="25" t="s">
        <v>4757</v>
      </c>
      <c r="I1325" s="24" t="s">
        <v>4893</v>
      </c>
      <c r="J1325" s="25" t="s">
        <v>4894</v>
      </c>
      <c r="K1325" s="26"/>
      <c r="L1325" s="27"/>
      <c r="M1325" s="26"/>
      <c r="N1325" s="27"/>
      <c r="O1325" s="24" t="s">
        <v>2094</v>
      </c>
      <c r="P1325" s="25" t="s">
        <v>3073</v>
      </c>
      <c r="Q1325" s="24" t="s">
        <v>2125</v>
      </c>
      <c r="R1325" s="25" t="s">
        <v>4032</v>
      </c>
      <c r="S1325" s="24" t="s">
        <v>2387</v>
      </c>
      <c r="T1325" s="25" t="s">
        <v>4744</v>
      </c>
      <c r="U1325" s="26"/>
      <c r="V1325" s="27"/>
      <c r="W1325" s="24" t="s">
        <v>2584</v>
      </c>
      <c r="X1325" s="25" t="s">
        <v>4760</v>
      </c>
      <c r="Y1325" s="28"/>
      <c r="Z1325" s="29" t="s">
        <v>2144</v>
      </c>
      <c r="AA1325" s="28"/>
      <c r="AB1325" s="28"/>
      <c r="AC1325" s="28"/>
      <c r="AD1325" s="28"/>
      <c r="AE1325" s="28"/>
      <c r="AF1325" s="28"/>
      <c r="AG1325" s="28"/>
      <c r="AH1325" s="24" t="s">
        <v>2146</v>
      </c>
      <c r="AI1325" s="24" t="s">
        <v>2146</v>
      </c>
      <c r="AJ1325" s="24" t="s">
        <v>4761</v>
      </c>
      <c r="AK1325" s="24" t="s">
        <v>4918</v>
      </c>
    </row>
    <row r="1326" spans="1:37" ht="17.25" customHeight="1" x14ac:dyDescent="0.3">
      <c r="A1326" s="24" t="s">
        <v>4919</v>
      </c>
      <c r="B1326" s="24" t="s">
        <v>2068</v>
      </c>
      <c r="C1326" s="24" t="s">
        <v>4738</v>
      </c>
      <c r="D1326" s="25" t="s">
        <v>4739</v>
      </c>
      <c r="E1326" s="24" t="s">
        <v>2071</v>
      </c>
      <c r="F1326" s="25" t="s">
        <v>2072</v>
      </c>
      <c r="G1326" s="24" t="s">
        <v>4756</v>
      </c>
      <c r="H1326" s="25" t="s">
        <v>4757</v>
      </c>
      <c r="I1326" s="24" t="s">
        <v>4893</v>
      </c>
      <c r="J1326" s="25" t="s">
        <v>4894</v>
      </c>
      <c r="K1326" s="26"/>
      <c r="L1326" s="27"/>
      <c r="M1326" s="26"/>
      <c r="N1326" s="27"/>
      <c r="O1326" s="24" t="s">
        <v>2094</v>
      </c>
      <c r="P1326" s="25" t="s">
        <v>3073</v>
      </c>
      <c r="Q1326" s="24" t="s">
        <v>2125</v>
      </c>
      <c r="R1326" s="25" t="s">
        <v>4032</v>
      </c>
      <c r="S1326" s="24" t="s">
        <v>2387</v>
      </c>
      <c r="T1326" s="25" t="s">
        <v>4744</v>
      </c>
      <c r="U1326" s="26"/>
      <c r="V1326" s="27"/>
      <c r="W1326" s="24" t="s">
        <v>2597</v>
      </c>
      <c r="X1326" s="25" t="s">
        <v>4763</v>
      </c>
      <c r="Y1326" s="28"/>
      <c r="Z1326" s="29" t="s">
        <v>2144</v>
      </c>
      <c r="AA1326" s="28"/>
      <c r="AB1326" s="28"/>
      <c r="AC1326" s="28"/>
      <c r="AD1326" s="28"/>
      <c r="AE1326" s="28"/>
      <c r="AF1326" s="28"/>
      <c r="AG1326" s="28"/>
      <c r="AH1326" s="24" t="s">
        <v>2146</v>
      </c>
      <c r="AI1326" s="24" t="s">
        <v>2146</v>
      </c>
      <c r="AJ1326" s="24" t="s">
        <v>4761</v>
      </c>
      <c r="AK1326" s="24" t="s">
        <v>4919</v>
      </c>
    </row>
    <row r="1327" spans="1:37" ht="17.25" customHeight="1" x14ac:dyDescent="0.3">
      <c r="A1327" s="24" t="s">
        <v>4920</v>
      </c>
      <c r="B1327" s="24" t="s">
        <v>2068</v>
      </c>
      <c r="C1327" s="24" t="s">
        <v>4738</v>
      </c>
      <c r="D1327" s="25" t="s">
        <v>4739</v>
      </c>
      <c r="E1327" s="24" t="s">
        <v>2071</v>
      </c>
      <c r="F1327" s="25" t="s">
        <v>2072</v>
      </c>
      <c r="G1327" s="24" t="s">
        <v>4756</v>
      </c>
      <c r="H1327" s="25" t="s">
        <v>4757</v>
      </c>
      <c r="I1327" s="24" t="s">
        <v>4893</v>
      </c>
      <c r="J1327" s="25" t="s">
        <v>4894</v>
      </c>
      <c r="K1327" s="26"/>
      <c r="L1327" s="27"/>
      <c r="M1327" s="26"/>
      <c r="N1327" s="27"/>
      <c r="O1327" s="24" t="s">
        <v>2094</v>
      </c>
      <c r="P1327" s="25" t="s">
        <v>3073</v>
      </c>
      <c r="Q1327" s="24" t="s">
        <v>2125</v>
      </c>
      <c r="R1327" s="25" t="s">
        <v>4032</v>
      </c>
      <c r="S1327" s="24" t="s">
        <v>2387</v>
      </c>
      <c r="T1327" s="25" t="s">
        <v>4744</v>
      </c>
      <c r="U1327" s="26"/>
      <c r="V1327" s="27"/>
      <c r="W1327" s="24" t="s">
        <v>2605</v>
      </c>
      <c r="X1327" s="25" t="s">
        <v>4765</v>
      </c>
      <c r="Y1327" s="28"/>
      <c r="Z1327" s="29" t="s">
        <v>2144</v>
      </c>
      <c r="AA1327" s="28"/>
      <c r="AB1327" s="28"/>
      <c r="AC1327" s="28"/>
      <c r="AD1327" s="28"/>
      <c r="AE1327" s="28"/>
      <c r="AF1327" s="28"/>
      <c r="AG1327" s="28"/>
      <c r="AH1327" s="24" t="s">
        <v>2146</v>
      </c>
      <c r="AI1327" s="24" t="s">
        <v>2146</v>
      </c>
      <c r="AJ1327" s="24" t="s">
        <v>4761</v>
      </c>
      <c r="AK1327" s="24" t="s">
        <v>4920</v>
      </c>
    </row>
    <row r="1328" spans="1:37" ht="17.25" customHeight="1" x14ac:dyDescent="0.3">
      <c r="A1328" s="24" t="s">
        <v>4921</v>
      </c>
      <c r="B1328" s="24" t="s">
        <v>2068</v>
      </c>
      <c r="C1328" s="24" t="s">
        <v>4738</v>
      </c>
      <c r="D1328" s="25" t="s">
        <v>4739</v>
      </c>
      <c r="E1328" s="24" t="s">
        <v>2071</v>
      </c>
      <c r="F1328" s="25" t="s">
        <v>2072</v>
      </c>
      <c r="G1328" s="24" t="s">
        <v>4756</v>
      </c>
      <c r="H1328" s="25" t="s">
        <v>4757</v>
      </c>
      <c r="I1328" s="24" t="s">
        <v>4893</v>
      </c>
      <c r="J1328" s="25" t="s">
        <v>4894</v>
      </c>
      <c r="K1328" s="26"/>
      <c r="L1328" s="27"/>
      <c r="M1328" s="26"/>
      <c r="N1328" s="27"/>
      <c r="O1328" s="24" t="s">
        <v>2094</v>
      </c>
      <c r="P1328" s="25" t="s">
        <v>3073</v>
      </c>
      <c r="Q1328" s="24" t="s">
        <v>2125</v>
      </c>
      <c r="R1328" s="25" t="s">
        <v>4032</v>
      </c>
      <c r="S1328" s="24" t="s">
        <v>2387</v>
      </c>
      <c r="T1328" s="25" t="s">
        <v>4744</v>
      </c>
      <c r="U1328" s="26"/>
      <c r="V1328" s="27"/>
      <c r="W1328" s="24" t="s">
        <v>2608</v>
      </c>
      <c r="X1328" s="25" t="s">
        <v>4767</v>
      </c>
      <c r="Y1328" s="28"/>
      <c r="Z1328" s="29" t="s">
        <v>2144</v>
      </c>
      <c r="AA1328" s="28"/>
      <c r="AB1328" s="28"/>
      <c r="AC1328" s="28"/>
      <c r="AD1328" s="28"/>
      <c r="AE1328" s="28"/>
      <c r="AF1328" s="28"/>
      <c r="AG1328" s="28"/>
      <c r="AH1328" s="24" t="s">
        <v>2146</v>
      </c>
      <c r="AI1328" s="24" t="s">
        <v>2146</v>
      </c>
      <c r="AJ1328" s="24" t="s">
        <v>4761</v>
      </c>
      <c r="AK1328" s="24" t="s">
        <v>4921</v>
      </c>
    </row>
    <row r="1329" spans="1:37" ht="17.25" customHeight="1" x14ac:dyDescent="0.3">
      <c r="A1329" s="24" t="s">
        <v>4922</v>
      </c>
      <c r="B1329" s="24" t="s">
        <v>2068</v>
      </c>
      <c r="C1329" s="24" t="s">
        <v>4738</v>
      </c>
      <c r="D1329" s="25" t="s">
        <v>4739</v>
      </c>
      <c r="E1329" s="24" t="s">
        <v>2071</v>
      </c>
      <c r="F1329" s="25" t="s">
        <v>2072</v>
      </c>
      <c r="G1329" s="24" t="s">
        <v>4756</v>
      </c>
      <c r="H1329" s="25" t="s">
        <v>4757</v>
      </c>
      <c r="I1329" s="24" t="s">
        <v>4893</v>
      </c>
      <c r="J1329" s="25" t="s">
        <v>4894</v>
      </c>
      <c r="K1329" s="26"/>
      <c r="L1329" s="27"/>
      <c r="M1329" s="26"/>
      <c r="N1329" s="27"/>
      <c r="O1329" s="24" t="s">
        <v>2094</v>
      </c>
      <c r="P1329" s="25" t="s">
        <v>3073</v>
      </c>
      <c r="Q1329" s="24" t="s">
        <v>2219</v>
      </c>
      <c r="R1329" s="25" t="s">
        <v>4514</v>
      </c>
      <c r="S1329" s="24" t="s">
        <v>2387</v>
      </c>
      <c r="T1329" s="25" t="s">
        <v>4744</v>
      </c>
      <c r="U1329" s="26"/>
      <c r="V1329" s="27"/>
      <c r="W1329" s="24" t="s">
        <v>2584</v>
      </c>
      <c r="X1329" s="25" t="s">
        <v>4760</v>
      </c>
      <c r="Y1329" s="28"/>
      <c r="Z1329" s="29" t="s">
        <v>2144</v>
      </c>
      <c r="AA1329" s="28"/>
      <c r="AB1329" s="28"/>
      <c r="AC1329" s="28"/>
      <c r="AD1329" s="28"/>
      <c r="AE1329" s="28"/>
      <c r="AF1329" s="28"/>
      <c r="AG1329" s="28"/>
      <c r="AH1329" s="24" t="s">
        <v>2146</v>
      </c>
      <c r="AI1329" s="24" t="s">
        <v>2146</v>
      </c>
      <c r="AJ1329" s="24" t="s">
        <v>4761</v>
      </c>
      <c r="AK1329" s="24" t="s">
        <v>4922</v>
      </c>
    </row>
    <row r="1330" spans="1:37" ht="17.25" customHeight="1" x14ac:dyDescent="0.3">
      <c r="A1330" s="24" t="s">
        <v>4923</v>
      </c>
      <c r="B1330" s="24" t="s">
        <v>2068</v>
      </c>
      <c r="C1330" s="24" t="s">
        <v>4738</v>
      </c>
      <c r="D1330" s="25" t="s">
        <v>4739</v>
      </c>
      <c r="E1330" s="24" t="s">
        <v>2071</v>
      </c>
      <c r="F1330" s="25" t="s">
        <v>2072</v>
      </c>
      <c r="G1330" s="24" t="s">
        <v>4756</v>
      </c>
      <c r="H1330" s="25" t="s">
        <v>4757</v>
      </c>
      <c r="I1330" s="24" t="s">
        <v>4893</v>
      </c>
      <c r="J1330" s="25" t="s">
        <v>4894</v>
      </c>
      <c r="K1330" s="26"/>
      <c r="L1330" s="27"/>
      <c r="M1330" s="26"/>
      <c r="N1330" s="27"/>
      <c r="O1330" s="24" t="s">
        <v>2094</v>
      </c>
      <c r="P1330" s="25" t="s">
        <v>3073</v>
      </c>
      <c r="Q1330" s="24" t="s">
        <v>2219</v>
      </c>
      <c r="R1330" s="25" t="s">
        <v>4514</v>
      </c>
      <c r="S1330" s="24" t="s">
        <v>2387</v>
      </c>
      <c r="T1330" s="25" t="s">
        <v>4744</v>
      </c>
      <c r="U1330" s="26"/>
      <c r="V1330" s="27"/>
      <c r="W1330" s="24" t="s">
        <v>2597</v>
      </c>
      <c r="X1330" s="25" t="s">
        <v>4763</v>
      </c>
      <c r="Y1330" s="28"/>
      <c r="Z1330" s="29" t="s">
        <v>2144</v>
      </c>
      <c r="AA1330" s="28"/>
      <c r="AB1330" s="28"/>
      <c r="AC1330" s="28"/>
      <c r="AD1330" s="28"/>
      <c r="AE1330" s="28"/>
      <c r="AF1330" s="28"/>
      <c r="AG1330" s="28"/>
      <c r="AH1330" s="24" t="s">
        <v>2146</v>
      </c>
      <c r="AI1330" s="24" t="s">
        <v>2146</v>
      </c>
      <c r="AJ1330" s="24" t="s">
        <v>4761</v>
      </c>
      <c r="AK1330" s="24" t="s">
        <v>4923</v>
      </c>
    </row>
    <row r="1331" spans="1:37" ht="17.25" customHeight="1" x14ac:dyDescent="0.3">
      <c r="A1331" s="24" t="s">
        <v>4924</v>
      </c>
      <c r="B1331" s="24" t="s">
        <v>2068</v>
      </c>
      <c r="C1331" s="24" t="s">
        <v>4738</v>
      </c>
      <c r="D1331" s="25" t="s">
        <v>4739</v>
      </c>
      <c r="E1331" s="24" t="s">
        <v>2071</v>
      </c>
      <c r="F1331" s="25" t="s">
        <v>2072</v>
      </c>
      <c r="G1331" s="24" t="s">
        <v>4756</v>
      </c>
      <c r="H1331" s="25" t="s">
        <v>4757</v>
      </c>
      <c r="I1331" s="24" t="s">
        <v>4893</v>
      </c>
      <c r="J1331" s="25" t="s">
        <v>4894</v>
      </c>
      <c r="K1331" s="26"/>
      <c r="L1331" s="27"/>
      <c r="M1331" s="26"/>
      <c r="N1331" s="27"/>
      <c r="O1331" s="24" t="s">
        <v>2094</v>
      </c>
      <c r="P1331" s="25" t="s">
        <v>3073</v>
      </c>
      <c r="Q1331" s="24" t="s">
        <v>2219</v>
      </c>
      <c r="R1331" s="25" t="s">
        <v>4514</v>
      </c>
      <c r="S1331" s="24" t="s">
        <v>2387</v>
      </c>
      <c r="T1331" s="25" t="s">
        <v>4744</v>
      </c>
      <c r="U1331" s="26"/>
      <c r="V1331" s="27"/>
      <c r="W1331" s="24" t="s">
        <v>2605</v>
      </c>
      <c r="X1331" s="25" t="s">
        <v>4765</v>
      </c>
      <c r="Y1331" s="28"/>
      <c r="Z1331" s="29" t="s">
        <v>2144</v>
      </c>
      <c r="AA1331" s="28"/>
      <c r="AB1331" s="28"/>
      <c r="AC1331" s="28"/>
      <c r="AD1331" s="28"/>
      <c r="AE1331" s="28"/>
      <c r="AF1331" s="28"/>
      <c r="AG1331" s="28"/>
      <c r="AH1331" s="24" t="s">
        <v>2146</v>
      </c>
      <c r="AI1331" s="24" t="s">
        <v>2146</v>
      </c>
      <c r="AJ1331" s="24" t="s">
        <v>4761</v>
      </c>
      <c r="AK1331" s="24" t="s">
        <v>4924</v>
      </c>
    </row>
    <row r="1332" spans="1:37" ht="17.25" customHeight="1" x14ac:dyDescent="0.3">
      <c r="A1332" s="24" t="s">
        <v>4925</v>
      </c>
      <c r="B1332" s="24" t="s">
        <v>2068</v>
      </c>
      <c r="C1332" s="24" t="s">
        <v>4738</v>
      </c>
      <c r="D1332" s="25" t="s">
        <v>4739</v>
      </c>
      <c r="E1332" s="24" t="s">
        <v>2071</v>
      </c>
      <c r="F1332" s="25" t="s">
        <v>2072</v>
      </c>
      <c r="G1332" s="24" t="s">
        <v>4756</v>
      </c>
      <c r="H1332" s="25" t="s">
        <v>4757</v>
      </c>
      <c r="I1332" s="24" t="s">
        <v>4893</v>
      </c>
      <c r="J1332" s="25" t="s">
        <v>4894</v>
      </c>
      <c r="K1332" s="26"/>
      <c r="L1332" s="27"/>
      <c r="M1332" s="26"/>
      <c r="N1332" s="27"/>
      <c r="O1332" s="24" t="s">
        <v>2094</v>
      </c>
      <c r="P1332" s="25" t="s">
        <v>3073</v>
      </c>
      <c r="Q1332" s="24" t="s">
        <v>2219</v>
      </c>
      <c r="R1332" s="25" t="s">
        <v>4514</v>
      </c>
      <c r="S1332" s="24" t="s">
        <v>2387</v>
      </c>
      <c r="T1332" s="25" t="s">
        <v>4744</v>
      </c>
      <c r="U1332" s="26"/>
      <c r="V1332" s="27"/>
      <c r="W1332" s="24" t="s">
        <v>2608</v>
      </c>
      <c r="X1332" s="25" t="s">
        <v>4767</v>
      </c>
      <c r="Y1332" s="28"/>
      <c r="Z1332" s="29" t="s">
        <v>2144</v>
      </c>
      <c r="AA1332" s="28"/>
      <c r="AB1332" s="28"/>
      <c r="AC1332" s="28"/>
      <c r="AD1332" s="28"/>
      <c r="AE1332" s="28"/>
      <c r="AF1332" s="28"/>
      <c r="AG1332" s="28"/>
      <c r="AH1332" s="24" t="s">
        <v>2146</v>
      </c>
      <c r="AI1332" s="24" t="s">
        <v>2146</v>
      </c>
      <c r="AJ1332" s="24" t="s">
        <v>4761</v>
      </c>
      <c r="AK1332" s="24" t="s">
        <v>4925</v>
      </c>
    </row>
    <row r="1333" spans="1:37" ht="17.25" customHeight="1" x14ac:dyDescent="0.3">
      <c r="A1333" s="24" t="s">
        <v>4926</v>
      </c>
      <c r="B1333" s="24" t="s">
        <v>2068</v>
      </c>
      <c r="C1333" s="24" t="s">
        <v>4738</v>
      </c>
      <c r="D1333" s="25" t="s">
        <v>4739</v>
      </c>
      <c r="E1333" s="24" t="s">
        <v>2071</v>
      </c>
      <c r="F1333" s="25" t="s">
        <v>2072</v>
      </c>
      <c r="G1333" s="24" t="s">
        <v>4927</v>
      </c>
      <c r="H1333" s="25" t="s">
        <v>4928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2125</v>
      </c>
      <c r="R1333" s="25" t="s">
        <v>4032</v>
      </c>
      <c r="S1333" s="24" t="s">
        <v>2584</v>
      </c>
      <c r="T1333" s="25" t="s">
        <v>3338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2146</v>
      </c>
      <c r="AI1333" s="24" t="s">
        <v>2146</v>
      </c>
      <c r="AJ1333" s="24" t="s">
        <v>4929</v>
      </c>
      <c r="AK1333" s="24" t="s">
        <v>4926</v>
      </c>
    </row>
    <row r="1334" spans="1:37" ht="17.25" customHeight="1" x14ac:dyDescent="0.3">
      <c r="A1334" s="24" t="s">
        <v>4930</v>
      </c>
      <c r="B1334" s="24" t="s">
        <v>2068</v>
      </c>
      <c r="C1334" s="24" t="s">
        <v>4738</v>
      </c>
      <c r="D1334" s="25" t="s">
        <v>4739</v>
      </c>
      <c r="E1334" s="24" t="s">
        <v>2071</v>
      </c>
      <c r="F1334" s="25" t="s">
        <v>2072</v>
      </c>
      <c r="G1334" s="24" t="s">
        <v>4927</v>
      </c>
      <c r="H1334" s="25" t="s">
        <v>4928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2219</v>
      </c>
      <c r="R1334" s="25" t="s">
        <v>4514</v>
      </c>
      <c r="S1334" s="24" t="s">
        <v>2584</v>
      </c>
      <c r="T1334" s="25" t="s">
        <v>3338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2146</v>
      </c>
      <c r="AI1334" s="24" t="s">
        <v>2146</v>
      </c>
      <c r="AJ1334" s="24" t="s">
        <v>4929</v>
      </c>
      <c r="AK1334" s="24" t="s">
        <v>4930</v>
      </c>
    </row>
    <row r="1335" spans="1:37" ht="17.25" customHeight="1" x14ac:dyDescent="0.3">
      <c r="A1335" s="24" t="s">
        <v>4931</v>
      </c>
      <c r="B1335" s="24" t="s">
        <v>2068</v>
      </c>
      <c r="C1335" s="24" t="s">
        <v>4738</v>
      </c>
      <c r="D1335" s="25" t="s">
        <v>4739</v>
      </c>
      <c r="E1335" s="24" t="s">
        <v>2071</v>
      </c>
      <c r="F1335" s="25" t="s">
        <v>2072</v>
      </c>
      <c r="G1335" s="24" t="s">
        <v>4932</v>
      </c>
      <c r="H1335" s="25" t="s">
        <v>4933</v>
      </c>
      <c r="I1335" s="24" t="s">
        <v>4934</v>
      </c>
      <c r="J1335" s="25" t="s">
        <v>4935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2390</v>
      </c>
      <c r="T1335" s="25" t="s">
        <v>4936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2146</v>
      </c>
      <c r="AI1335" s="24" t="s">
        <v>2146</v>
      </c>
      <c r="AJ1335" s="24" t="s">
        <v>4937</v>
      </c>
      <c r="AK1335" s="24" t="s">
        <v>4931</v>
      </c>
    </row>
    <row r="1336" spans="1:37" ht="17.25" customHeight="1" x14ac:dyDescent="0.3">
      <c r="A1336" s="24" t="s">
        <v>4938</v>
      </c>
      <c r="B1336" s="24" t="s">
        <v>2068</v>
      </c>
      <c r="C1336" s="24" t="s">
        <v>4738</v>
      </c>
      <c r="D1336" s="25" t="s">
        <v>4739</v>
      </c>
      <c r="E1336" s="24" t="s">
        <v>2071</v>
      </c>
      <c r="F1336" s="25" t="s">
        <v>2072</v>
      </c>
      <c r="G1336" s="24" t="s">
        <v>4932</v>
      </c>
      <c r="H1336" s="25" t="s">
        <v>4933</v>
      </c>
      <c r="I1336" s="24" t="s">
        <v>4939</v>
      </c>
      <c r="J1336" s="25" t="s">
        <v>4940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2390</v>
      </c>
      <c r="T1336" s="25" t="s">
        <v>4936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2146</v>
      </c>
      <c r="AI1336" s="24" t="s">
        <v>2146</v>
      </c>
      <c r="AJ1336" s="24" t="s">
        <v>4937</v>
      </c>
      <c r="AK1336" s="24" t="s">
        <v>4938</v>
      </c>
    </row>
    <row r="1337" spans="1:37" ht="17.25" customHeight="1" x14ac:dyDescent="0.3">
      <c r="A1337" s="24" t="s">
        <v>4941</v>
      </c>
      <c r="B1337" s="24" t="s">
        <v>2068</v>
      </c>
      <c r="C1337" s="24" t="s">
        <v>4738</v>
      </c>
      <c r="D1337" s="25" t="s">
        <v>4739</v>
      </c>
      <c r="E1337" s="24" t="s">
        <v>2071</v>
      </c>
      <c r="F1337" s="25" t="s">
        <v>2072</v>
      </c>
      <c r="G1337" s="24" t="s">
        <v>4942</v>
      </c>
      <c r="H1337" s="25" t="s">
        <v>4943</v>
      </c>
      <c r="I1337" s="24" t="s">
        <v>4944</v>
      </c>
      <c r="J1337" s="25" t="s">
        <v>4945</v>
      </c>
      <c r="K1337" s="26"/>
      <c r="L1337" s="27"/>
      <c r="M1337" s="26"/>
      <c r="N1337" s="27"/>
      <c r="O1337" s="26"/>
      <c r="P1337" s="27"/>
      <c r="Q1337" s="24" t="s">
        <v>2222</v>
      </c>
      <c r="R1337" s="25" t="s">
        <v>4946</v>
      </c>
      <c r="S1337" s="24" t="s">
        <v>2584</v>
      </c>
      <c r="T1337" s="25" t="s">
        <v>3338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2146</v>
      </c>
      <c r="AI1337" s="24" t="s">
        <v>2146</v>
      </c>
      <c r="AJ1337" s="24" t="s">
        <v>4947</v>
      </c>
      <c r="AK1337" s="24" t="s">
        <v>4941</v>
      </c>
    </row>
    <row r="1338" spans="1:37" ht="17.25" customHeight="1" x14ac:dyDescent="0.3">
      <c r="A1338" s="30" t="s">
        <v>4948</v>
      </c>
      <c r="B1338" s="24" t="s">
        <v>2068</v>
      </c>
      <c r="C1338" s="24" t="s">
        <v>4738</v>
      </c>
      <c r="D1338" s="25" t="s">
        <v>4739</v>
      </c>
      <c r="E1338" s="24" t="s">
        <v>2071</v>
      </c>
      <c r="F1338" s="25" t="s">
        <v>2072</v>
      </c>
      <c r="G1338" s="24" t="s">
        <v>4949</v>
      </c>
      <c r="H1338" s="25" t="s">
        <v>4950</v>
      </c>
      <c r="I1338" s="24" t="s">
        <v>4951</v>
      </c>
      <c r="J1338" s="25" t="s">
        <v>4952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2584</v>
      </c>
      <c r="T1338" s="25" t="s">
        <v>3338</v>
      </c>
      <c r="U1338" s="26"/>
      <c r="V1338" s="27"/>
      <c r="W1338" s="26"/>
      <c r="X1338" s="27"/>
      <c r="Y1338" s="28"/>
      <c r="Z1338" s="29" t="s">
        <v>2144</v>
      </c>
      <c r="AA1338" s="28"/>
      <c r="AB1338" s="28"/>
      <c r="AC1338" s="28"/>
      <c r="AD1338" s="28"/>
      <c r="AE1338" s="28"/>
      <c r="AF1338" s="28"/>
      <c r="AG1338" s="28"/>
      <c r="AH1338" s="24" t="s">
        <v>2207</v>
      </c>
      <c r="AI1338" s="24" t="s">
        <v>2207</v>
      </c>
      <c r="AJ1338" s="24" t="s">
        <v>4953</v>
      </c>
      <c r="AK1338" s="24" t="s">
        <v>4948</v>
      </c>
    </row>
    <row r="1339" spans="1:37" ht="17.25" customHeight="1" x14ac:dyDescent="0.3">
      <c r="A1339" s="30" t="s">
        <v>4954</v>
      </c>
      <c r="B1339" s="24" t="s">
        <v>2068</v>
      </c>
      <c r="C1339" s="24" t="s">
        <v>4738</v>
      </c>
      <c r="D1339" s="25" t="s">
        <v>4739</v>
      </c>
      <c r="E1339" s="24" t="s">
        <v>2071</v>
      </c>
      <c r="F1339" s="25" t="s">
        <v>2072</v>
      </c>
      <c r="G1339" s="24" t="s">
        <v>4949</v>
      </c>
      <c r="H1339" s="25" t="s">
        <v>4950</v>
      </c>
      <c r="I1339" s="24" t="s">
        <v>4955</v>
      </c>
      <c r="J1339" s="25" t="s">
        <v>4956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2584</v>
      </c>
      <c r="T1339" s="25" t="s">
        <v>3338</v>
      </c>
      <c r="U1339" s="26"/>
      <c r="V1339" s="27"/>
      <c r="W1339" s="26"/>
      <c r="X1339" s="27"/>
      <c r="Y1339" s="28"/>
      <c r="Z1339" s="29" t="s">
        <v>2144</v>
      </c>
      <c r="AA1339" s="28"/>
      <c r="AB1339" s="28"/>
      <c r="AC1339" s="28"/>
      <c r="AD1339" s="28"/>
      <c r="AE1339" s="28"/>
      <c r="AF1339" s="28"/>
      <c r="AG1339" s="28"/>
      <c r="AH1339" s="24" t="s">
        <v>2207</v>
      </c>
      <c r="AI1339" s="24" t="s">
        <v>2207</v>
      </c>
      <c r="AJ1339" s="24" t="s">
        <v>4953</v>
      </c>
      <c r="AK1339" s="24" t="s">
        <v>4954</v>
      </c>
    </row>
    <row r="1340" spans="1:37" ht="17.25" customHeight="1" x14ac:dyDescent="0.3">
      <c r="A1340" s="30" t="s">
        <v>4957</v>
      </c>
      <c r="B1340" s="24" t="s">
        <v>2068</v>
      </c>
      <c r="C1340" s="24" t="s">
        <v>4738</v>
      </c>
      <c r="D1340" s="25" t="s">
        <v>4739</v>
      </c>
      <c r="E1340" s="24" t="s">
        <v>2071</v>
      </c>
      <c r="F1340" s="25" t="s">
        <v>2072</v>
      </c>
      <c r="G1340" s="24" t="s">
        <v>4949</v>
      </c>
      <c r="H1340" s="25" t="s">
        <v>4950</v>
      </c>
      <c r="I1340" s="24" t="s">
        <v>4958</v>
      </c>
      <c r="J1340" s="25" t="s">
        <v>4959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2584</v>
      </c>
      <c r="T1340" s="25" t="s">
        <v>3338</v>
      </c>
      <c r="U1340" s="26"/>
      <c r="V1340" s="27"/>
      <c r="W1340" s="26"/>
      <c r="X1340" s="27"/>
      <c r="Y1340" s="28"/>
      <c r="Z1340" s="29" t="s">
        <v>2144</v>
      </c>
      <c r="AA1340" s="28"/>
      <c r="AB1340" s="28"/>
      <c r="AC1340" s="28"/>
      <c r="AD1340" s="28"/>
      <c r="AE1340" s="28"/>
      <c r="AF1340" s="28"/>
      <c r="AG1340" s="28"/>
      <c r="AH1340" s="24" t="s">
        <v>2207</v>
      </c>
      <c r="AI1340" s="24" t="s">
        <v>2207</v>
      </c>
      <c r="AJ1340" s="24" t="s">
        <v>4953</v>
      </c>
      <c r="AK1340" s="24" t="s">
        <v>4957</v>
      </c>
    </row>
    <row r="1341" spans="1:37" ht="17.25" customHeight="1" x14ac:dyDescent="0.3">
      <c r="A1341" s="30" t="s">
        <v>4960</v>
      </c>
      <c r="B1341" s="24" t="s">
        <v>2068</v>
      </c>
      <c r="C1341" s="24" t="s">
        <v>4738</v>
      </c>
      <c r="D1341" s="25" t="s">
        <v>4739</v>
      </c>
      <c r="E1341" s="24" t="s">
        <v>2071</v>
      </c>
      <c r="F1341" s="25" t="s">
        <v>2072</v>
      </c>
      <c r="G1341" s="24" t="s">
        <v>4949</v>
      </c>
      <c r="H1341" s="25" t="s">
        <v>4950</v>
      </c>
      <c r="I1341" s="24" t="s">
        <v>4961</v>
      </c>
      <c r="J1341" s="25" t="s">
        <v>4962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2584</v>
      </c>
      <c r="T1341" s="25" t="s">
        <v>3338</v>
      </c>
      <c r="U1341" s="26"/>
      <c r="V1341" s="27"/>
      <c r="W1341" s="26"/>
      <c r="X1341" s="27"/>
      <c r="Y1341" s="28"/>
      <c r="Z1341" s="29" t="s">
        <v>2144</v>
      </c>
      <c r="AA1341" s="28"/>
      <c r="AB1341" s="28"/>
      <c r="AC1341" s="28"/>
      <c r="AD1341" s="28"/>
      <c r="AE1341" s="28"/>
      <c r="AF1341" s="28"/>
      <c r="AG1341" s="28"/>
      <c r="AH1341" s="24" t="s">
        <v>2207</v>
      </c>
      <c r="AI1341" s="24" t="s">
        <v>2207</v>
      </c>
      <c r="AJ1341" s="24" t="s">
        <v>4953</v>
      </c>
      <c r="AK1341" s="24" t="s">
        <v>4960</v>
      </c>
    </row>
    <row r="1342" spans="1:37" ht="17.25" customHeight="1" x14ac:dyDescent="0.3">
      <c r="A1342" s="24" t="s">
        <v>4963</v>
      </c>
      <c r="B1342" s="24" t="s">
        <v>2068</v>
      </c>
      <c r="C1342" s="24" t="s">
        <v>4964</v>
      </c>
      <c r="D1342" s="25" t="s">
        <v>4965</v>
      </c>
      <c r="E1342" s="24" t="s">
        <v>3745</v>
      </c>
      <c r="F1342" s="25" t="s">
        <v>4966</v>
      </c>
      <c r="G1342" s="24" t="s">
        <v>4967</v>
      </c>
      <c r="H1342" s="25" t="s">
        <v>4968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2283</v>
      </c>
      <c r="R1342" s="25" t="s">
        <v>4969</v>
      </c>
      <c r="S1342" s="24" t="s">
        <v>3122</v>
      </c>
      <c r="T1342" s="25" t="s">
        <v>4970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2084</v>
      </c>
      <c r="AI1342" s="24" t="s">
        <v>2084</v>
      </c>
      <c r="AJ1342" s="24" t="s">
        <v>4971</v>
      </c>
      <c r="AK1342" s="24" t="s">
        <v>4963</v>
      </c>
    </row>
    <row r="1343" spans="1:37" ht="17.25" customHeight="1" x14ac:dyDescent="0.3">
      <c r="A1343" s="24" t="s">
        <v>4972</v>
      </c>
      <c r="B1343" s="24" t="s">
        <v>2068</v>
      </c>
      <c r="C1343" s="24" t="s">
        <v>4964</v>
      </c>
      <c r="D1343" s="25" t="s">
        <v>4965</v>
      </c>
      <c r="E1343" s="24" t="s">
        <v>3745</v>
      </c>
      <c r="F1343" s="25" t="s">
        <v>4966</v>
      </c>
      <c r="G1343" s="24" t="s">
        <v>4973</v>
      </c>
      <c r="H1343" s="25" t="s">
        <v>4974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2287</v>
      </c>
      <c r="R1343" s="25" t="s">
        <v>4975</v>
      </c>
      <c r="S1343" s="24" t="s">
        <v>3122</v>
      </c>
      <c r="T1343" s="25" t="s">
        <v>4970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2146</v>
      </c>
      <c r="AI1343" s="24" t="s">
        <v>2146</v>
      </c>
      <c r="AJ1343" s="24" t="s">
        <v>4976</v>
      </c>
      <c r="AK1343" s="24" t="s">
        <v>4972</v>
      </c>
    </row>
    <row r="1344" spans="1:37" ht="17.25" customHeight="1" x14ac:dyDescent="0.3">
      <c r="A1344" s="24" t="s">
        <v>4977</v>
      </c>
      <c r="B1344" s="24" t="s">
        <v>2068</v>
      </c>
      <c r="C1344" s="24" t="s">
        <v>4964</v>
      </c>
      <c r="D1344" s="25" t="s">
        <v>4965</v>
      </c>
      <c r="E1344" s="24" t="s">
        <v>3745</v>
      </c>
      <c r="F1344" s="25" t="s">
        <v>4966</v>
      </c>
      <c r="G1344" s="24" t="s">
        <v>4973</v>
      </c>
      <c r="H1344" s="25" t="s">
        <v>4974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2290</v>
      </c>
      <c r="R1344" s="25" t="s">
        <v>4978</v>
      </c>
      <c r="S1344" s="24" t="s">
        <v>3122</v>
      </c>
      <c r="T1344" s="25" t="s">
        <v>4970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2146</v>
      </c>
      <c r="AI1344" s="24" t="s">
        <v>2146</v>
      </c>
      <c r="AJ1344" s="24" t="s">
        <v>4976</v>
      </c>
      <c r="AK1344" s="24" t="s">
        <v>4977</v>
      </c>
    </row>
    <row r="1345" spans="1:37" ht="17.25" customHeight="1" x14ac:dyDescent="0.3">
      <c r="A1345" s="24" t="s">
        <v>4979</v>
      </c>
      <c r="B1345" s="24" t="s">
        <v>2068</v>
      </c>
      <c r="C1345" s="24" t="s">
        <v>4964</v>
      </c>
      <c r="D1345" s="25" t="s">
        <v>4965</v>
      </c>
      <c r="E1345" s="24" t="s">
        <v>3745</v>
      </c>
      <c r="F1345" s="25" t="s">
        <v>4966</v>
      </c>
      <c r="G1345" s="24" t="s">
        <v>4980</v>
      </c>
      <c r="H1345" s="25" t="s">
        <v>4981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2293</v>
      </c>
      <c r="R1345" s="25" t="s">
        <v>4982</v>
      </c>
      <c r="S1345" s="24" t="s">
        <v>3122</v>
      </c>
      <c r="T1345" s="25" t="s">
        <v>4970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2146</v>
      </c>
      <c r="AI1345" s="24" t="s">
        <v>2146</v>
      </c>
      <c r="AJ1345" s="24" t="s">
        <v>4983</v>
      </c>
      <c r="AK1345" s="24" t="s">
        <v>4979</v>
      </c>
    </row>
    <row r="1346" spans="1:37" ht="17.25" customHeight="1" x14ac:dyDescent="0.3">
      <c r="A1346" s="24" t="s">
        <v>4984</v>
      </c>
      <c r="B1346" s="24" t="s">
        <v>2068</v>
      </c>
      <c r="C1346" s="24" t="s">
        <v>4964</v>
      </c>
      <c r="D1346" s="25" t="s">
        <v>4965</v>
      </c>
      <c r="E1346" s="24" t="s">
        <v>3745</v>
      </c>
      <c r="F1346" s="25" t="s">
        <v>4966</v>
      </c>
      <c r="G1346" s="24" t="s">
        <v>4985</v>
      </c>
      <c r="H1346" s="25" t="s">
        <v>4986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2296</v>
      </c>
      <c r="R1346" s="25" t="s">
        <v>4987</v>
      </c>
      <c r="S1346" s="24" t="s">
        <v>3122</v>
      </c>
      <c r="T1346" s="25" t="s">
        <v>4970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2146</v>
      </c>
      <c r="AI1346" s="24" t="s">
        <v>2146</v>
      </c>
      <c r="AJ1346" s="24" t="s">
        <v>4988</v>
      </c>
      <c r="AK1346" s="24" t="s">
        <v>4984</v>
      </c>
    </row>
    <row r="1347" spans="1:37" ht="17.25" customHeight="1" x14ac:dyDescent="0.3">
      <c r="A1347" s="24" t="s">
        <v>4989</v>
      </c>
      <c r="B1347" s="24" t="s">
        <v>2068</v>
      </c>
      <c r="C1347" s="24" t="s">
        <v>4964</v>
      </c>
      <c r="D1347" s="25" t="s">
        <v>4965</v>
      </c>
      <c r="E1347" s="24" t="s">
        <v>3745</v>
      </c>
      <c r="F1347" s="25" t="s">
        <v>4966</v>
      </c>
      <c r="G1347" s="24" t="s">
        <v>4990</v>
      </c>
      <c r="H1347" s="25" t="s">
        <v>4991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2299</v>
      </c>
      <c r="R1347" s="25" t="s">
        <v>4992</v>
      </c>
      <c r="S1347" s="24" t="s">
        <v>3122</v>
      </c>
      <c r="T1347" s="25" t="s">
        <v>4970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2146</v>
      </c>
      <c r="AI1347" s="24" t="s">
        <v>2146</v>
      </c>
      <c r="AJ1347" s="24" t="s">
        <v>4993</v>
      </c>
      <c r="AK1347" s="24" t="s">
        <v>4989</v>
      </c>
    </row>
    <row r="1348" spans="1:37" ht="17.25" customHeight="1" x14ac:dyDescent="0.3">
      <c r="A1348" s="24" t="s">
        <v>4994</v>
      </c>
      <c r="B1348" s="24" t="s">
        <v>2068</v>
      </c>
      <c r="C1348" s="24" t="s">
        <v>4964</v>
      </c>
      <c r="D1348" s="25" t="s">
        <v>4965</v>
      </c>
      <c r="E1348" s="24" t="s">
        <v>3745</v>
      </c>
      <c r="F1348" s="25" t="s">
        <v>4966</v>
      </c>
      <c r="G1348" s="24" t="s">
        <v>4990</v>
      </c>
      <c r="H1348" s="25" t="s">
        <v>4991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2302</v>
      </c>
      <c r="R1348" s="25" t="s">
        <v>4995</v>
      </c>
      <c r="S1348" s="24" t="s">
        <v>3122</v>
      </c>
      <c r="T1348" s="25" t="s">
        <v>4970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2146</v>
      </c>
      <c r="AI1348" s="24" t="s">
        <v>2146</v>
      </c>
      <c r="AJ1348" s="24" t="s">
        <v>4993</v>
      </c>
      <c r="AK1348" s="24" t="s">
        <v>4994</v>
      </c>
    </row>
    <row r="1349" spans="1:37" ht="17.25" customHeight="1" x14ac:dyDescent="0.3">
      <c r="A1349" s="24" t="s">
        <v>4996</v>
      </c>
      <c r="B1349" s="24" t="s">
        <v>2068</v>
      </c>
      <c r="C1349" s="24" t="s">
        <v>4964</v>
      </c>
      <c r="D1349" s="25" t="s">
        <v>4965</v>
      </c>
      <c r="E1349" s="24" t="s">
        <v>3745</v>
      </c>
      <c r="F1349" s="25" t="s">
        <v>4966</v>
      </c>
      <c r="G1349" s="24" t="s">
        <v>4990</v>
      </c>
      <c r="H1349" s="25" t="s">
        <v>4991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2487</v>
      </c>
      <c r="R1349" s="25" t="s">
        <v>4997</v>
      </c>
      <c r="S1349" s="24" t="s">
        <v>3122</v>
      </c>
      <c r="T1349" s="25" t="s">
        <v>4970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2146</v>
      </c>
      <c r="AI1349" s="24" t="s">
        <v>2146</v>
      </c>
      <c r="AJ1349" s="24" t="s">
        <v>4993</v>
      </c>
      <c r="AK1349" s="24" t="s">
        <v>4996</v>
      </c>
    </row>
    <row r="1350" spans="1:37" ht="17.25" customHeight="1" x14ac:dyDescent="0.3">
      <c r="A1350" s="24" t="s">
        <v>4998</v>
      </c>
      <c r="B1350" s="24" t="s">
        <v>2068</v>
      </c>
      <c r="C1350" s="24" t="s">
        <v>4964</v>
      </c>
      <c r="D1350" s="25" t="s">
        <v>4965</v>
      </c>
      <c r="E1350" s="24" t="s">
        <v>3745</v>
      </c>
      <c r="F1350" s="25" t="s">
        <v>4966</v>
      </c>
      <c r="G1350" s="24" t="s">
        <v>4999</v>
      </c>
      <c r="H1350" s="25" t="s">
        <v>5000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3122</v>
      </c>
      <c r="T1350" s="25" t="s">
        <v>4970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2307</v>
      </c>
      <c r="AI1350" s="24" t="s">
        <v>2307</v>
      </c>
      <c r="AJ1350" s="24" t="s">
        <v>5001</v>
      </c>
      <c r="AK1350" s="24" t="s">
        <v>4998</v>
      </c>
    </row>
    <row r="1351" spans="1:37" ht="17.25" customHeight="1" x14ac:dyDescent="0.3">
      <c r="A1351" s="24" t="s">
        <v>5002</v>
      </c>
      <c r="B1351" s="24" t="s">
        <v>2068</v>
      </c>
      <c r="C1351" s="24" t="s">
        <v>4964</v>
      </c>
      <c r="D1351" s="25" t="s">
        <v>4965</v>
      </c>
      <c r="E1351" s="24" t="s">
        <v>3745</v>
      </c>
      <c r="F1351" s="25" t="s">
        <v>4966</v>
      </c>
      <c r="G1351" s="24" t="s">
        <v>5003</v>
      </c>
      <c r="H1351" s="25" t="s">
        <v>5004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3122</v>
      </c>
      <c r="T1351" s="25" t="s">
        <v>4970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2307</v>
      </c>
      <c r="AI1351" s="24" t="s">
        <v>2307</v>
      </c>
      <c r="AJ1351" s="24" t="s">
        <v>5005</v>
      </c>
      <c r="AK1351" s="24" t="s">
        <v>5002</v>
      </c>
    </row>
    <row r="1352" spans="1:37" ht="17.25" customHeight="1" x14ac:dyDescent="0.3">
      <c r="A1352" s="24" t="s">
        <v>5006</v>
      </c>
      <c r="B1352" s="24" t="s">
        <v>2068</v>
      </c>
      <c r="C1352" s="24" t="s">
        <v>4964</v>
      </c>
      <c r="D1352" s="25" t="s">
        <v>4965</v>
      </c>
      <c r="E1352" s="24" t="s">
        <v>3745</v>
      </c>
      <c r="F1352" s="25" t="s">
        <v>4966</v>
      </c>
      <c r="G1352" s="24" t="s">
        <v>5007</v>
      </c>
      <c r="H1352" s="25" t="s">
        <v>5008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2492</v>
      </c>
      <c r="R1352" s="25" t="s">
        <v>5009</v>
      </c>
      <c r="S1352" s="24" t="s">
        <v>3122</v>
      </c>
      <c r="T1352" s="25" t="s">
        <v>4970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2146</v>
      </c>
      <c r="AI1352" s="24" t="s">
        <v>2146</v>
      </c>
      <c r="AJ1352" s="24" t="s">
        <v>5010</v>
      </c>
      <c r="AK1352" s="24" t="s">
        <v>5006</v>
      </c>
    </row>
    <row r="1353" spans="1:37" ht="17.25" customHeight="1" x14ac:dyDescent="0.3">
      <c r="A1353" s="24" t="s">
        <v>5011</v>
      </c>
      <c r="B1353" s="24" t="s">
        <v>2068</v>
      </c>
      <c r="C1353" s="24" t="s">
        <v>4964</v>
      </c>
      <c r="D1353" s="25" t="s">
        <v>4965</v>
      </c>
      <c r="E1353" s="24" t="s">
        <v>3745</v>
      </c>
      <c r="F1353" s="25" t="s">
        <v>4966</v>
      </c>
      <c r="G1353" s="24" t="s">
        <v>5007</v>
      </c>
      <c r="H1353" s="25" t="s">
        <v>5008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2502</v>
      </c>
      <c r="R1353" s="25" t="s">
        <v>5012</v>
      </c>
      <c r="S1353" s="24" t="s">
        <v>3122</v>
      </c>
      <c r="T1353" s="25" t="s">
        <v>4970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2146</v>
      </c>
      <c r="AI1353" s="24" t="s">
        <v>2146</v>
      </c>
      <c r="AJ1353" s="24" t="s">
        <v>5010</v>
      </c>
      <c r="AK1353" s="24" t="s">
        <v>5011</v>
      </c>
    </row>
    <row r="1354" spans="1:37" ht="17.25" customHeight="1" x14ac:dyDescent="0.3">
      <c r="A1354" s="24" t="s">
        <v>5013</v>
      </c>
      <c r="B1354" s="24" t="s">
        <v>2068</v>
      </c>
      <c r="C1354" s="24" t="s">
        <v>4964</v>
      </c>
      <c r="D1354" s="25" t="s">
        <v>4965</v>
      </c>
      <c r="E1354" s="24" t="s">
        <v>3745</v>
      </c>
      <c r="F1354" s="25" t="s">
        <v>4966</v>
      </c>
      <c r="G1354" s="24" t="s">
        <v>5014</v>
      </c>
      <c r="H1354" s="25" t="s">
        <v>5015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3122</v>
      </c>
      <c r="T1354" s="25" t="s">
        <v>4970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2146</v>
      </c>
      <c r="AI1354" s="24" t="s">
        <v>2146</v>
      </c>
      <c r="AJ1354" s="24" t="s">
        <v>5016</v>
      </c>
      <c r="AK1354" s="24" t="s">
        <v>5013</v>
      </c>
    </row>
    <row r="1355" spans="1:37" ht="17.25" customHeight="1" x14ac:dyDescent="0.3">
      <c r="A1355" s="24" t="s">
        <v>5017</v>
      </c>
      <c r="B1355" s="24" t="s">
        <v>2068</v>
      </c>
      <c r="C1355" s="24" t="s">
        <v>4964</v>
      </c>
      <c r="D1355" s="25" t="s">
        <v>4965</v>
      </c>
      <c r="E1355" s="24" t="s">
        <v>3749</v>
      </c>
      <c r="F1355" s="25" t="s">
        <v>4965</v>
      </c>
      <c r="G1355" s="24" t="s">
        <v>5018</v>
      </c>
      <c r="H1355" s="25" t="s">
        <v>5019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2514</v>
      </c>
      <c r="R1355" s="25" t="s">
        <v>5020</v>
      </c>
      <c r="S1355" s="24" t="s">
        <v>3122</v>
      </c>
      <c r="T1355" s="25" t="s">
        <v>4970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2074</v>
      </c>
      <c r="AI1355" s="24" t="s">
        <v>2074</v>
      </c>
      <c r="AJ1355" s="24" t="s">
        <v>5021</v>
      </c>
      <c r="AK1355" s="24" t="s">
        <v>5017</v>
      </c>
    </row>
    <row r="1356" spans="1:37" ht="17.25" customHeight="1" x14ac:dyDescent="0.3">
      <c r="A1356" s="24" t="s">
        <v>5022</v>
      </c>
      <c r="B1356" s="24" t="s">
        <v>2068</v>
      </c>
      <c r="C1356" s="24" t="s">
        <v>4964</v>
      </c>
      <c r="D1356" s="25" t="s">
        <v>4965</v>
      </c>
      <c r="E1356" s="24" t="s">
        <v>3749</v>
      </c>
      <c r="F1356" s="25" t="s">
        <v>4965</v>
      </c>
      <c r="G1356" s="24" t="s">
        <v>5023</v>
      </c>
      <c r="H1356" s="25" t="s">
        <v>5024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2514</v>
      </c>
      <c r="R1356" s="25" t="s">
        <v>5020</v>
      </c>
      <c r="S1356" s="24" t="s">
        <v>3122</v>
      </c>
      <c r="T1356" s="25" t="s">
        <v>4970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2074</v>
      </c>
      <c r="AI1356" s="24" t="s">
        <v>2074</v>
      </c>
      <c r="AJ1356" s="24" t="s">
        <v>5025</v>
      </c>
      <c r="AK1356" s="24" t="s">
        <v>5022</v>
      </c>
    </row>
    <row r="1357" spans="1:37" ht="17.25" customHeight="1" x14ac:dyDescent="0.3">
      <c r="A1357" s="24" t="s">
        <v>5026</v>
      </c>
      <c r="B1357" s="24" t="s">
        <v>5027</v>
      </c>
      <c r="C1357" s="24" t="s">
        <v>5028</v>
      </c>
      <c r="D1357" s="25" t="s">
        <v>5029</v>
      </c>
      <c r="E1357" s="24" t="s">
        <v>2071</v>
      </c>
      <c r="F1357" s="25" t="s">
        <v>2072</v>
      </c>
      <c r="G1357" s="24" t="s">
        <v>2073</v>
      </c>
      <c r="H1357" s="25" t="s">
        <v>2072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2074</v>
      </c>
      <c r="AI1357" s="24" t="s">
        <v>2074</v>
      </c>
      <c r="AJ1357" s="24" t="s">
        <v>5030</v>
      </c>
      <c r="AK1357" s="24" t="s">
        <v>5026</v>
      </c>
    </row>
    <row r="1358" spans="1:37" ht="17.25" customHeight="1" x14ac:dyDescent="0.3">
      <c r="A1358" s="24" t="s">
        <v>5031</v>
      </c>
      <c r="B1358" s="24" t="s">
        <v>5027</v>
      </c>
      <c r="C1358" s="24" t="s">
        <v>5032</v>
      </c>
      <c r="D1358" s="25" t="s">
        <v>5033</v>
      </c>
      <c r="E1358" s="24" t="s">
        <v>2198</v>
      </c>
      <c r="F1358" s="25" t="s">
        <v>5034</v>
      </c>
      <c r="G1358" s="24" t="s">
        <v>2073</v>
      </c>
      <c r="H1358" s="25" t="s">
        <v>2072</v>
      </c>
      <c r="I1358" s="24" t="s">
        <v>2081</v>
      </c>
      <c r="J1358" s="25" t="s">
        <v>5035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5036</v>
      </c>
      <c r="Z1358" s="29" t="s">
        <v>2144</v>
      </c>
      <c r="AA1358" s="28"/>
      <c r="AB1358" s="28"/>
      <c r="AC1358" s="28"/>
      <c r="AD1358" s="28"/>
      <c r="AE1358" s="28"/>
      <c r="AF1358" s="28"/>
      <c r="AG1358" s="28"/>
      <c r="AH1358" s="24" t="s">
        <v>2084</v>
      </c>
      <c r="AI1358" s="24" t="s">
        <v>2084</v>
      </c>
      <c r="AJ1358" s="24" t="s">
        <v>5037</v>
      </c>
      <c r="AK1358" s="24" t="s">
        <v>5031</v>
      </c>
    </row>
    <row r="1359" spans="1:37" ht="17.25" customHeight="1" x14ac:dyDescent="0.3">
      <c r="A1359" s="24" t="s">
        <v>5038</v>
      </c>
      <c r="B1359" s="24" t="s">
        <v>5027</v>
      </c>
      <c r="C1359" s="24" t="s">
        <v>5032</v>
      </c>
      <c r="D1359" s="25" t="s">
        <v>5033</v>
      </c>
      <c r="E1359" s="24" t="s">
        <v>2198</v>
      </c>
      <c r="F1359" s="25" t="s">
        <v>5034</v>
      </c>
      <c r="G1359" s="24" t="s">
        <v>2073</v>
      </c>
      <c r="H1359" s="25" t="s">
        <v>2072</v>
      </c>
      <c r="I1359" s="24" t="s">
        <v>2087</v>
      </c>
      <c r="J1359" s="25" t="s">
        <v>5039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5036</v>
      </c>
      <c r="Z1359" s="29" t="s">
        <v>2144</v>
      </c>
      <c r="AA1359" s="28"/>
      <c r="AB1359" s="28"/>
      <c r="AC1359" s="28"/>
      <c r="AD1359" s="28"/>
      <c r="AE1359" s="28"/>
      <c r="AF1359" s="28"/>
      <c r="AG1359" s="28"/>
      <c r="AH1359" s="24" t="s">
        <v>2084</v>
      </c>
      <c r="AI1359" s="24" t="s">
        <v>2084</v>
      </c>
      <c r="AJ1359" s="24" t="s">
        <v>5037</v>
      </c>
      <c r="AK1359" s="24" t="s">
        <v>5038</v>
      </c>
    </row>
    <row r="1360" spans="1:37" ht="17.25" customHeight="1" x14ac:dyDescent="0.3">
      <c r="A1360" s="24" t="s">
        <v>5040</v>
      </c>
      <c r="B1360" s="24" t="s">
        <v>5027</v>
      </c>
      <c r="C1360" s="24" t="s">
        <v>5032</v>
      </c>
      <c r="D1360" s="25" t="s">
        <v>5033</v>
      </c>
      <c r="E1360" s="24" t="s">
        <v>2198</v>
      </c>
      <c r="F1360" s="25" t="s">
        <v>5034</v>
      </c>
      <c r="G1360" s="24" t="s">
        <v>2073</v>
      </c>
      <c r="H1360" s="25" t="s">
        <v>2072</v>
      </c>
      <c r="I1360" s="24" t="s">
        <v>2090</v>
      </c>
      <c r="J1360" s="25" t="s">
        <v>5041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5036</v>
      </c>
      <c r="Z1360" s="29" t="s">
        <v>2144</v>
      </c>
      <c r="AA1360" s="28"/>
      <c r="AB1360" s="28"/>
      <c r="AC1360" s="28"/>
      <c r="AD1360" s="28"/>
      <c r="AE1360" s="28"/>
      <c r="AF1360" s="28"/>
      <c r="AG1360" s="28"/>
      <c r="AH1360" s="24" t="s">
        <v>2084</v>
      </c>
      <c r="AI1360" s="24" t="s">
        <v>2084</v>
      </c>
      <c r="AJ1360" s="24" t="s">
        <v>5037</v>
      </c>
      <c r="AK1360" s="24" t="s">
        <v>5040</v>
      </c>
    </row>
    <row r="1361" spans="1:37" ht="17.25" customHeight="1" x14ac:dyDescent="0.3">
      <c r="A1361" s="24" t="s">
        <v>5042</v>
      </c>
      <c r="B1361" s="24" t="s">
        <v>5027</v>
      </c>
      <c r="C1361" s="24" t="s">
        <v>5032</v>
      </c>
      <c r="D1361" s="25" t="s">
        <v>5033</v>
      </c>
      <c r="E1361" s="24" t="s">
        <v>2198</v>
      </c>
      <c r="F1361" s="25" t="s">
        <v>5034</v>
      </c>
      <c r="G1361" s="24" t="s">
        <v>2073</v>
      </c>
      <c r="H1361" s="25" t="s">
        <v>2072</v>
      </c>
      <c r="I1361" s="24" t="s">
        <v>2094</v>
      </c>
      <c r="J1361" s="25" t="s">
        <v>5043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5036</v>
      </c>
      <c r="Z1361" s="29" t="s">
        <v>2144</v>
      </c>
      <c r="AA1361" s="28"/>
      <c r="AB1361" s="28"/>
      <c r="AC1361" s="28"/>
      <c r="AD1361" s="28"/>
      <c r="AE1361" s="28"/>
      <c r="AF1361" s="28"/>
      <c r="AG1361" s="28"/>
      <c r="AH1361" s="24" t="s">
        <v>2084</v>
      </c>
      <c r="AI1361" s="24" t="s">
        <v>2084</v>
      </c>
      <c r="AJ1361" s="24" t="s">
        <v>5037</v>
      </c>
      <c r="AK1361" s="24" t="s">
        <v>5042</v>
      </c>
    </row>
    <row r="1362" spans="1:37" ht="17.25" customHeight="1" x14ac:dyDescent="0.3">
      <c r="A1362" s="24" t="s">
        <v>5044</v>
      </c>
      <c r="B1362" s="24" t="s">
        <v>5027</v>
      </c>
      <c r="C1362" s="24" t="s">
        <v>5032</v>
      </c>
      <c r="D1362" s="25" t="s">
        <v>5033</v>
      </c>
      <c r="E1362" s="24" t="s">
        <v>2198</v>
      </c>
      <c r="F1362" s="25" t="s">
        <v>5034</v>
      </c>
      <c r="G1362" s="24" t="s">
        <v>2073</v>
      </c>
      <c r="H1362" s="25" t="s">
        <v>2072</v>
      </c>
      <c r="I1362" s="24" t="s">
        <v>2097</v>
      </c>
      <c r="J1362" s="25" t="s">
        <v>5045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5036</v>
      </c>
      <c r="Z1362" s="29" t="s">
        <v>2144</v>
      </c>
      <c r="AA1362" s="28"/>
      <c r="AB1362" s="28"/>
      <c r="AC1362" s="28"/>
      <c r="AD1362" s="28"/>
      <c r="AE1362" s="28"/>
      <c r="AF1362" s="28"/>
      <c r="AG1362" s="28"/>
      <c r="AH1362" s="24" t="s">
        <v>2084</v>
      </c>
      <c r="AI1362" s="24" t="s">
        <v>2084</v>
      </c>
      <c r="AJ1362" s="24" t="s">
        <v>5037</v>
      </c>
      <c r="AK1362" s="24" t="s">
        <v>5044</v>
      </c>
    </row>
    <row r="1363" spans="1:37" ht="17.25" customHeight="1" x14ac:dyDescent="0.3">
      <c r="A1363" s="24" t="s">
        <v>5046</v>
      </c>
      <c r="B1363" s="24" t="s">
        <v>5027</v>
      </c>
      <c r="C1363" s="24" t="s">
        <v>5032</v>
      </c>
      <c r="D1363" s="25" t="s">
        <v>5033</v>
      </c>
      <c r="E1363" s="24" t="s">
        <v>2198</v>
      </c>
      <c r="F1363" s="25" t="s">
        <v>5034</v>
      </c>
      <c r="G1363" s="24" t="s">
        <v>2073</v>
      </c>
      <c r="H1363" s="25" t="s">
        <v>2072</v>
      </c>
      <c r="I1363" s="24" t="s">
        <v>2100</v>
      </c>
      <c r="J1363" s="25" t="s">
        <v>5047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5036</v>
      </c>
      <c r="Z1363" s="29" t="s">
        <v>2144</v>
      </c>
      <c r="AA1363" s="28"/>
      <c r="AB1363" s="28"/>
      <c r="AC1363" s="28"/>
      <c r="AD1363" s="28"/>
      <c r="AE1363" s="28"/>
      <c r="AF1363" s="28"/>
      <c r="AG1363" s="28"/>
      <c r="AH1363" s="24" t="s">
        <v>2084</v>
      </c>
      <c r="AI1363" s="24" t="s">
        <v>2084</v>
      </c>
      <c r="AJ1363" s="24" t="s">
        <v>5037</v>
      </c>
      <c r="AK1363" s="24" t="s">
        <v>5046</v>
      </c>
    </row>
    <row r="1364" spans="1:37" ht="17.25" customHeight="1" x14ac:dyDescent="0.3">
      <c r="A1364" s="24" t="s">
        <v>5048</v>
      </c>
      <c r="B1364" s="24" t="s">
        <v>5027</v>
      </c>
      <c r="C1364" s="24" t="s">
        <v>5032</v>
      </c>
      <c r="D1364" s="25" t="s">
        <v>5033</v>
      </c>
      <c r="E1364" s="24" t="s">
        <v>2198</v>
      </c>
      <c r="F1364" s="25" t="s">
        <v>5034</v>
      </c>
      <c r="G1364" s="24" t="s">
        <v>2073</v>
      </c>
      <c r="H1364" s="25" t="s">
        <v>2072</v>
      </c>
      <c r="I1364" s="24" t="s">
        <v>2121</v>
      </c>
      <c r="J1364" s="25" t="s">
        <v>5049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5036</v>
      </c>
      <c r="Z1364" s="29" t="s">
        <v>2144</v>
      </c>
      <c r="AA1364" s="28"/>
      <c r="AB1364" s="28"/>
      <c r="AC1364" s="28"/>
      <c r="AD1364" s="28"/>
      <c r="AE1364" s="28"/>
      <c r="AF1364" s="28"/>
      <c r="AG1364" s="28"/>
      <c r="AH1364" s="24" t="s">
        <v>2084</v>
      </c>
      <c r="AI1364" s="24" t="s">
        <v>2084</v>
      </c>
      <c r="AJ1364" s="24" t="s">
        <v>5037</v>
      </c>
      <c r="AK1364" s="24" t="s">
        <v>5048</v>
      </c>
    </row>
    <row r="1365" spans="1:37" ht="17.25" customHeight="1" x14ac:dyDescent="0.3">
      <c r="A1365" s="24" t="s">
        <v>5050</v>
      </c>
      <c r="B1365" s="24" t="s">
        <v>5027</v>
      </c>
      <c r="C1365" s="24" t="s">
        <v>5032</v>
      </c>
      <c r="D1365" s="25" t="s">
        <v>5033</v>
      </c>
      <c r="E1365" s="24" t="s">
        <v>2198</v>
      </c>
      <c r="F1365" s="25" t="s">
        <v>5034</v>
      </c>
      <c r="G1365" s="24" t="s">
        <v>2073</v>
      </c>
      <c r="H1365" s="25" t="s">
        <v>2072</v>
      </c>
      <c r="I1365" s="24" t="s">
        <v>2125</v>
      </c>
      <c r="J1365" s="25" t="s">
        <v>5051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5036</v>
      </c>
      <c r="Z1365" s="29" t="s">
        <v>2144</v>
      </c>
      <c r="AA1365" s="28"/>
      <c r="AB1365" s="28"/>
      <c r="AC1365" s="28"/>
      <c r="AD1365" s="28"/>
      <c r="AE1365" s="28"/>
      <c r="AF1365" s="28"/>
      <c r="AG1365" s="28"/>
      <c r="AH1365" s="24" t="s">
        <v>2084</v>
      </c>
      <c r="AI1365" s="24" t="s">
        <v>2084</v>
      </c>
      <c r="AJ1365" s="24" t="s">
        <v>5037</v>
      </c>
      <c r="AK1365" s="24" t="s">
        <v>5050</v>
      </c>
    </row>
    <row r="1366" spans="1:37" ht="17.25" customHeight="1" x14ac:dyDescent="0.3">
      <c r="A1366" s="24" t="s">
        <v>5052</v>
      </c>
      <c r="B1366" s="24" t="s">
        <v>5027</v>
      </c>
      <c r="C1366" s="24" t="s">
        <v>5032</v>
      </c>
      <c r="D1366" s="25" t="s">
        <v>5033</v>
      </c>
      <c r="E1366" s="24" t="s">
        <v>2198</v>
      </c>
      <c r="F1366" s="25" t="s">
        <v>5034</v>
      </c>
      <c r="G1366" s="24" t="s">
        <v>2073</v>
      </c>
      <c r="H1366" s="25" t="s">
        <v>2072</v>
      </c>
      <c r="I1366" s="24" t="s">
        <v>2130</v>
      </c>
      <c r="J1366" s="25" t="s">
        <v>5053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5036</v>
      </c>
      <c r="Z1366" s="29" t="s">
        <v>2144</v>
      </c>
      <c r="AA1366" s="28"/>
      <c r="AB1366" s="28"/>
      <c r="AC1366" s="28"/>
      <c r="AD1366" s="28"/>
      <c r="AE1366" s="28"/>
      <c r="AF1366" s="28"/>
      <c r="AG1366" s="28"/>
      <c r="AH1366" s="24" t="s">
        <v>2084</v>
      </c>
      <c r="AI1366" s="24" t="s">
        <v>2084</v>
      </c>
      <c r="AJ1366" s="24" t="s">
        <v>5037</v>
      </c>
      <c r="AK1366" s="24" t="s">
        <v>5052</v>
      </c>
    </row>
    <row r="1367" spans="1:37" ht="17.25" customHeight="1" x14ac:dyDescent="0.3">
      <c r="A1367" s="24" t="s">
        <v>5054</v>
      </c>
      <c r="B1367" s="24" t="s">
        <v>5027</v>
      </c>
      <c r="C1367" s="24" t="s">
        <v>5032</v>
      </c>
      <c r="D1367" s="25" t="s">
        <v>5033</v>
      </c>
      <c r="E1367" s="24" t="s">
        <v>2305</v>
      </c>
      <c r="F1367" s="25" t="s">
        <v>5055</v>
      </c>
      <c r="G1367" s="24" t="s">
        <v>2073</v>
      </c>
      <c r="H1367" s="25" t="s">
        <v>2072</v>
      </c>
      <c r="I1367" s="24" t="s">
        <v>2081</v>
      </c>
      <c r="J1367" s="25" t="s">
        <v>5035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5036</v>
      </c>
      <c r="Z1367" s="29" t="s">
        <v>2144</v>
      </c>
      <c r="AA1367" s="28"/>
      <c r="AB1367" s="28"/>
      <c r="AC1367" s="28"/>
      <c r="AD1367" s="28"/>
      <c r="AE1367" s="28"/>
      <c r="AF1367" s="28"/>
      <c r="AG1367" s="28"/>
      <c r="AH1367" s="24" t="s">
        <v>2146</v>
      </c>
      <c r="AI1367" s="24" t="s">
        <v>2146</v>
      </c>
      <c r="AJ1367" s="24" t="s">
        <v>5056</v>
      </c>
      <c r="AK1367" s="24" t="s">
        <v>5054</v>
      </c>
    </row>
    <row r="1368" spans="1:37" ht="17.25" customHeight="1" x14ac:dyDescent="0.3">
      <c r="A1368" s="24" t="s">
        <v>5057</v>
      </c>
      <c r="B1368" s="24" t="s">
        <v>5027</v>
      </c>
      <c r="C1368" s="24" t="s">
        <v>5032</v>
      </c>
      <c r="D1368" s="25" t="s">
        <v>5033</v>
      </c>
      <c r="E1368" s="24" t="s">
        <v>2305</v>
      </c>
      <c r="F1368" s="25" t="s">
        <v>5055</v>
      </c>
      <c r="G1368" s="24" t="s">
        <v>2073</v>
      </c>
      <c r="H1368" s="25" t="s">
        <v>2072</v>
      </c>
      <c r="I1368" s="24" t="s">
        <v>2087</v>
      </c>
      <c r="J1368" s="25" t="s">
        <v>5039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5036</v>
      </c>
      <c r="Z1368" s="29" t="s">
        <v>2144</v>
      </c>
      <c r="AA1368" s="28"/>
      <c r="AB1368" s="28"/>
      <c r="AC1368" s="28"/>
      <c r="AD1368" s="28"/>
      <c r="AE1368" s="28"/>
      <c r="AF1368" s="28"/>
      <c r="AG1368" s="28"/>
      <c r="AH1368" s="24" t="s">
        <v>2146</v>
      </c>
      <c r="AI1368" s="24" t="s">
        <v>2146</v>
      </c>
      <c r="AJ1368" s="24" t="s">
        <v>5056</v>
      </c>
      <c r="AK1368" s="24" t="s">
        <v>5057</v>
      </c>
    </row>
    <row r="1369" spans="1:37" ht="17.25" customHeight="1" x14ac:dyDescent="0.3">
      <c r="A1369" s="24" t="s">
        <v>5058</v>
      </c>
      <c r="B1369" s="24" t="s">
        <v>5027</v>
      </c>
      <c r="C1369" s="24" t="s">
        <v>5032</v>
      </c>
      <c r="D1369" s="25" t="s">
        <v>5033</v>
      </c>
      <c r="E1369" s="24" t="s">
        <v>2305</v>
      </c>
      <c r="F1369" s="25" t="s">
        <v>5055</v>
      </c>
      <c r="G1369" s="24" t="s">
        <v>2073</v>
      </c>
      <c r="H1369" s="25" t="s">
        <v>2072</v>
      </c>
      <c r="I1369" s="24" t="s">
        <v>2090</v>
      </c>
      <c r="J1369" s="25" t="s">
        <v>5041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5036</v>
      </c>
      <c r="Z1369" s="29" t="s">
        <v>2144</v>
      </c>
      <c r="AA1369" s="28"/>
      <c r="AB1369" s="28"/>
      <c r="AC1369" s="28"/>
      <c r="AD1369" s="28"/>
      <c r="AE1369" s="28"/>
      <c r="AF1369" s="28"/>
      <c r="AG1369" s="28"/>
      <c r="AH1369" s="24" t="s">
        <v>2146</v>
      </c>
      <c r="AI1369" s="24" t="s">
        <v>2146</v>
      </c>
      <c r="AJ1369" s="24" t="s">
        <v>5056</v>
      </c>
      <c r="AK1369" s="24" t="s">
        <v>5058</v>
      </c>
    </row>
    <row r="1370" spans="1:37" ht="17.25" customHeight="1" x14ac:dyDescent="0.3">
      <c r="A1370" s="24" t="s">
        <v>5059</v>
      </c>
      <c r="B1370" s="24" t="s">
        <v>5027</v>
      </c>
      <c r="C1370" s="24" t="s">
        <v>5032</v>
      </c>
      <c r="D1370" s="25" t="s">
        <v>5033</v>
      </c>
      <c r="E1370" s="24" t="s">
        <v>2305</v>
      </c>
      <c r="F1370" s="25" t="s">
        <v>5055</v>
      </c>
      <c r="G1370" s="24" t="s">
        <v>2073</v>
      </c>
      <c r="H1370" s="25" t="s">
        <v>2072</v>
      </c>
      <c r="I1370" s="24" t="s">
        <v>2094</v>
      </c>
      <c r="J1370" s="25" t="s">
        <v>5043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5036</v>
      </c>
      <c r="Z1370" s="29" t="s">
        <v>2144</v>
      </c>
      <c r="AA1370" s="28"/>
      <c r="AB1370" s="28"/>
      <c r="AC1370" s="28"/>
      <c r="AD1370" s="28"/>
      <c r="AE1370" s="28"/>
      <c r="AF1370" s="28"/>
      <c r="AG1370" s="28"/>
      <c r="AH1370" s="24" t="s">
        <v>2146</v>
      </c>
      <c r="AI1370" s="24" t="s">
        <v>2146</v>
      </c>
      <c r="AJ1370" s="24" t="s">
        <v>5056</v>
      </c>
      <c r="AK1370" s="24" t="s">
        <v>5059</v>
      </c>
    </row>
    <row r="1371" spans="1:37" ht="17.25" customHeight="1" x14ac:dyDescent="0.3">
      <c r="A1371" s="24" t="s">
        <v>5060</v>
      </c>
      <c r="B1371" s="24" t="s">
        <v>5027</v>
      </c>
      <c r="C1371" s="24" t="s">
        <v>5032</v>
      </c>
      <c r="D1371" s="25" t="s">
        <v>5033</v>
      </c>
      <c r="E1371" s="24" t="s">
        <v>2305</v>
      </c>
      <c r="F1371" s="25" t="s">
        <v>5055</v>
      </c>
      <c r="G1371" s="24" t="s">
        <v>2073</v>
      </c>
      <c r="H1371" s="25" t="s">
        <v>2072</v>
      </c>
      <c r="I1371" s="24" t="s">
        <v>2097</v>
      </c>
      <c r="J1371" s="25" t="s">
        <v>5045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5036</v>
      </c>
      <c r="Z1371" s="29" t="s">
        <v>2144</v>
      </c>
      <c r="AA1371" s="28"/>
      <c r="AB1371" s="28"/>
      <c r="AC1371" s="28"/>
      <c r="AD1371" s="28"/>
      <c r="AE1371" s="28"/>
      <c r="AF1371" s="28"/>
      <c r="AG1371" s="28"/>
      <c r="AH1371" s="24" t="s">
        <v>2146</v>
      </c>
      <c r="AI1371" s="24" t="s">
        <v>2146</v>
      </c>
      <c r="AJ1371" s="24" t="s">
        <v>5056</v>
      </c>
      <c r="AK1371" s="24" t="s">
        <v>5060</v>
      </c>
    </row>
    <row r="1372" spans="1:37" ht="17.25" customHeight="1" x14ac:dyDescent="0.3">
      <c r="A1372" s="24" t="s">
        <v>5061</v>
      </c>
      <c r="B1372" s="24" t="s">
        <v>5027</v>
      </c>
      <c r="C1372" s="24" t="s">
        <v>5032</v>
      </c>
      <c r="D1372" s="25" t="s">
        <v>5033</v>
      </c>
      <c r="E1372" s="24" t="s">
        <v>2305</v>
      </c>
      <c r="F1372" s="25" t="s">
        <v>5055</v>
      </c>
      <c r="G1372" s="24" t="s">
        <v>2073</v>
      </c>
      <c r="H1372" s="25" t="s">
        <v>2072</v>
      </c>
      <c r="I1372" s="24" t="s">
        <v>2100</v>
      </c>
      <c r="J1372" s="25" t="s">
        <v>5047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5036</v>
      </c>
      <c r="Z1372" s="29" t="s">
        <v>2144</v>
      </c>
      <c r="AA1372" s="28"/>
      <c r="AB1372" s="28"/>
      <c r="AC1372" s="28"/>
      <c r="AD1372" s="28"/>
      <c r="AE1372" s="28"/>
      <c r="AF1372" s="28"/>
      <c r="AG1372" s="28"/>
      <c r="AH1372" s="24" t="s">
        <v>2146</v>
      </c>
      <c r="AI1372" s="24" t="s">
        <v>2146</v>
      </c>
      <c r="AJ1372" s="24" t="s">
        <v>5056</v>
      </c>
      <c r="AK1372" s="24" t="s">
        <v>5061</v>
      </c>
    </row>
    <row r="1373" spans="1:37" ht="17.25" customHeight="1" x14ac:dyDescent="0.3">
      <c r="A1373" s="24" t="s">
        <v>5062</v>
      </c>
      <c r="B1373" s="24" t="s">
        <v>5027</v>
      </c>
      <c r="C1373" s="24" t="s">
        <v>5032</v>
      </c>
      <c r="D1373" s="25" t="s">
        <v>5033</v>
      </c>
      <c r="E1373" s="24" t="s">
        <v>2305</v>
      </c>
      <c r="F1373" s="25" t="s">
        <v>5055</v>
      </c>
      <c r="G1373" s="24" t="s">
        <v>2073</v>
      </c>
      <c r="H1373" s="25" t="s">
        <v>2072</v>
      </c>
      <c r="I1373" s="24" t="s">
        <v>2121</v>
      </c>
      <c r="J1373" s="25" t="s">
        <v>5049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5036</v>
      </c>
      <c r="Z1373" s="29" t="s">
        <v>2144</v>
      </c>
      <c r="AA1373" s="28"/>
      <c r="AB1373" s="28"/>
      <c r="AC1373" s="28"/>
      <c r="AD1373" s="28"/>
      <c r="AE1373" s="28"/>
      <c r="AF1373" s="28"/>
      <c r="AG1373" s="28"/>
      <c r="AH1373" s="24" t="s">
        <v>2146</v>
      </c>
      <c r="AI1373" s="24" t="s">
        <v>2146</v>
      </c>
      <c r="AJ1373" s="24" t="s">
        <v>5056</v>
      </c>
      <c r="AK1373" s="24" t="s">
        <v>5062</v>
      </c>
    </row>
    <row r="1374" spans="1:37" ht="17.25" customHeight="1" x14ac:dyDescent="0.3">
      <c r="A1374" s="24" t="s">
        <v>5063</v>
      </c>
      <c r="B1374" s="24" t="s">
        <v>5027</v>
      </c>
      <c r="C1374" s="24" t="s">
        <v>5032</v>
      </c>
      <c r="D1374" s="25" t="s">
        <v>5033</v>
      </c>
      <c r="E1374" s="24" t="s">
        <v>2305</v>
      </c>
      <c r="F1374" s="25" t="s">
        <v>5055</v>
      </c>
      <c r="G1374" s="24" t="s">
        <v>2073</v>
      </c>
      <c r="H1374" s="25" t="s">
        <v>2072</v>
      </c>
      <c r="I1374" s="24" t="s">
        <v>2125</v>
      </c>
      <c r="J1374" s="25" t="s">
        <v>5051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5036</v>
      </c>
      <c r="Z1374" s="29" t="s">
        <v>2144</v>
      </c>
      <c r="AA1374" s="28"/>
      <c r="AB1374" s="28"/>
      <c r="AC1374" s="28"/>
      <c r="AD1374" s="28"/>
      <c r="AE1374" s="28"/>
      <c r="AF1374" s="28"/>
      <c r="AG1374" s="28"/>
      <c r="AH1374" s="24" t="s">
        <v>2146</v>
      </c>
      <c r="AI1374" s="24" t="s">
        <v>2146</v>
      </c>
      <c r="AJ1374" s="24" t="s">
        <v>5056</v>
      </c>
      <c r="AK1374" s="24" t="s">
        <v>5063</v>
      </c>
    </row>
    <row r="1375" spans="1:37" ht="17.25" customHeight="1" x14ac:dyDescent="0.3">
      <c r="A1375" s="24" t="s">
        <v>5064</v>
      </c>
      <c r="B1375" s="24" t="s">
        <v>5027</v>
      </c>
      <c r="C1375" s="24" t="s">
        <v>5032</v>
      </c>
      <c r="D1375" s="25" t="s">
        <v>5033</v>
      </c>
      <c r="E1375" s="24" t="s">
        <v>2305</v>
      </c>
      <c r="F1375" s="25" t="s">
        <v>5055</v>
      </c>
      <c r="G1375" s="24" t="s">
        <v>2073</v>
      </c>
      <c r="H1375" s="25" t="s">
        <v>2072</v>
      </c>
      <c r="I1375" s="24" t="s">
        <v>2130</v>
      </c>
      <c r="J1375" s="25" t="s">
        <v>5053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5036</v>
      </c>
      <c r="Z1375" s="29" t="s">
        <v>2144</v>
      </c>
      <c r="AA1375" s="28"/>
      <c r="AB1375" s="28"/>
      <c r="AC1375" s="28"/>
      <c r="AD1375" s="28"/>
      <c r="AE1375" s="28"/>
      <c r="AF1375" s="28"/>
      <c r="AG1375" s="28"/>
      <c r="AH1375" s="24" t="s">
        <v>2146</v>
      </c>
      <c r="AI1375" s="24" t="s">
        <v>2146</v>
      </c>
      <c r="AJ1375" s="24" t="s">
        <v>5056</v>
      </c>
      <c r="AK1375" s="24" t="s">
        <v>5064</v>
      </c>
    </row>
    <row r="1376" spans="1:37" ht="17.25" customHeight="1" x14ac:dyDescent="0.3">
      <c r="A1376" s="24" t="s">
        <v>5065</v>
      </c>
      <c r="B1376" s="24" t="s">
        <v>5027</v>
      </c>
      <c r="C1376" s="24" t="s">
        <v>5032</v>
      </c>
      <c r="D1376" s="25" t="s">
        <v>5033</v>
      </c>
      <c r="E1376" s="24" t="s">
        <v>2328</v>
      </c>
      <c r="F1376" s="25" t="s">
        <v>5066</v>
      </c>
      <c r="G1376" s="24" t="s">
        <v>2073</v>
      </c>
      <c r="H1376" s="25" t="s">
        <v>2072</v>
      </c>
      <c r="I1376" s="24" t="s">
        <v>2081</v>
      </c>
      <c r="J1376" s="25" t="s">
        <v>5035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5036</v>
      </c>
      <c r="Z1376" s="29" t="s">
        <v>5067</v>
      </c>
      <c r="AA1376" s="28"/>
      <c r="AB1376" s="28"/>
      <c r="AC1376" s="28"/>
      <c r="AD1376" s="28"/>
      <c r="AE1376" s="28"/>
      <c r="AF1376" s="28"/>
      <c r="AG1376" s="28"/>
      <c r="AH1376" s="24" t="s">
        <v>2146</v>
      </c>
      <c r="AI1376" s="24" t="s">
        <v>2146</v>
      </c>
      <c r="AJ1376" s="24" t="s">
        <v>5068</v>
      </c>
      <c r="AK1376" s="24" t="s">
        <v>5065</v>
      </c>
    </row>
    <row r="1377" spans="1:37" ht="17.25" customHeight="1" x14ac:dyDescent="0.3">
      <c r="A1377" s="24" t="s">
        <v>5069</v>
      </c>
      <c r="B1377" s="24" t="s">
        <v>5027</v>
      </c>
      <c r="C1377" s="24" t="s">
        <v>5032</v>
      </c>
      <c r="D1377" s="25" t="s">
        <v>5033</v>
      </c>
      <c r="E1377" s="24" t="s">
        <v>2328</v>
      </c>
      <c r="F1377" s="25" t="s">
        <v>5066</v>
      </c>
      <c r="G1377" s="24" t="s">
        <v>2073</v>
      </c>
      <c r="H1377" s="25" t="s">
        <v>2072</v>
      </c>
      <c r="I1377" s="24" t="s">
        <v>2087</v>
      </c>
      <c r="J1377" s="25" t="s">
        <v>5039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5036</v>
      </c>
      <c r="Z1377" s="29" t="s">
        <v>5067</v>
      </c>
      <c r="AA1377" s="28"/>
      <c r="AB1377" s="28"/>
      <c r="AC1377" s="28"/>
      <c r="AD1377" s="28"/>
      <c r="AE1377" s="28"/>
      <c r="AF1377" s="28"/>
      <c r="AG1377" s="28"/>
      <c r="AH1377" s="24" t="s">
        <v>2146</v>
      </c>
      <c r="AI1377" s="24" t="s">
        <v>2146</v>
      </c>
      <c r="AJ1377" s="24" t="s">
        <v>5068</v>
      </c>
      <c r="AK1377" s="24" t="s">
        <v>5069</v>
      </c>
    </row>
    <row r="1378" spans="1:37" ht="17.25" customHeight="1" x14ac:dyDescent="0.3">
      <c r="A1378" s="24" t="s">
        <v>5070</v>
      </c>
      <c r="B1378" s="24" t="s">
        <v>5027</v>
      </c>
      <c r="C1378" s="24" t="s">
        <v>5032</v>
      </c>
      <c r="D1378" s="25" t="s">
        <v>5033</v>
      </c>
      <c r="E1378" s="24" t="s">
        <v>2328</v>
      </c>
      <c r="F1378" s="25" t="s">
        <v>5066</v>
      </c>
      <c r="G1378" s="24" t="s">
        <v>2073</v>
      </c>
      <c r="H1378" s="25" t="s">
        <v>2072</v>
      </c>
      <c r="I1378" s="24" t="s">
        <v>2090</v>
      </c>
      <c r="J1378" s="25" t="s">
        <v>5041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5036</v>
      </c>
      <c r="Z1378" s="29" t="s">
        <v>5067</v>
      </c>
      <c r="AA1378" s="28"/>
      <c r="AB1378" s="28"/>
      <c r="AC1378" s="28"/>
      <c r="AD1378" s="28"/>
      <c r="AE1378" s="28"/>
      <c r="AF1378" s="28"/>
      <c r="AG1378" s="28"/>
      <c r="AH1378" s="24" t="s">
        <v>2146</v>
      </c>
      <c r="AI1378" s="24" t="s">
        <v>2146</v>
      </c>
      <c r="AJ1378" s="24" t="s">
        <v>5068</v>
      </c>
      <c r="AK1378" s="24" t="s">
        <v>5070</v>
      </c>
    </row>
    <row r="1379" spans="1:37" ht="17.25" customHeight="1" x14ac:dyDescent="0.3">
      <c r="A1379" s="24" t="s">
        <v>5071</v>
      </c>
      <c r="B1379" s="24" t="s">
        <v>5027</v>
      </c>
      <c r="C1379" s="24" t="s">
        <v>5032</v>
      </c>
      <c r="D1379" s="25" t="s">
        <v>5033</v>
      </c>
      <c r="E1379" s="24" t="s">
        <v>2328</v>
      </c>
      <c r="F1379" s="25" t="s">
        <v>5066</v>
      </c>
      <c r="G1379" s="24" t="s">
        <v>2073</v>
      </c>
      <c r="H1379" s="25" t="s">
        <v>2072</v>
      </c>
      <c r="I1379" s="24" t="s">
        <v>2094</v>
      </c>
      <c r="J1379" s="25" t="s">
        <v>5043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5036</v>
      </c>
      <c r="Z1379" s="29" t="s">
        <v>5067</v>
      </c>
      <c r="AA1379" s="28"/>
      <c r="AB1379" s="28"/>
      <c r="AC1379" s="28"/>
      <c r="AD1379" s="28"/>
      <c r="AE1379" s="28"/>
      <c r="AF1379" s="28"/>
      <c r="AG1379" s="28"/>
      <c r="AH1379" s="24" t="s">
        <v>2146</v>
      </c>
      <c r="AI1379" s="24" t="s">
        <v>2146</v>
      </c>
      <c r="AJ1379" s="24" t="s">
        <v>5068</v>
      </c>
      <c r="AK1379" s="24" t="s">
        <v>5071</v>
      </c>
    </row>
    <row r="1380" spans="1:37" ht="17.25" customHeight="1" x14ac:dyDescent="0.3">
      <c r="A1380" s="24" t="s">
        <v>5072</v>
      </c>
      <c r="B1380" s="24" t="s">
        <v>5027</v>
      </c>
      <c r="C1380" s="24" t="s">
        <v>5032</v>
      </c>
      <c r="D1380" s="25" t="s">
        <v>5033</v>
      </c>
      <c r="E1380" s="24" t="s">
        <v>2328</v>
      </c>
      <c r="F1380" s="25" t="s">
        <v>5066</v>
      </c>
      <c r="G1380" s="24" t="s">
        <v>2073</v>
      </c>
      <c r="H1380" s="25" t="s">
        <v>2072</v>
      </c>
      <c r="I1380" s="24" t="s">
        <v>2097</v>
      </c>
      <c r="J1380" s="25" t="s">
        <v>5045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5036</v>
      </c>
      <c r="Z1380" s="29" t="s">
        <v>5067</v>
      </c>
      <c r="AA1380" s="28"/>
      <c r="AB1380" s="28"/>
      <c r="AC1380" s="28"/>
      <c r="AD1380" s="28"/>
      <c r="AE1380" s="28"/>
      <c r="AF1380" s="28"/>
      <c r="AG1380" s="28"/>
      <c r="AH1380" s="24" t="s">
        <v>2146</v>
      </c>
      <c r="AI1380" s="24" t="s">
        <v>2146</v>
      </c>
      <c r="AJ1380" s="24" t="s">
        <v>5068</v>
      </c>
      <c r="AK1380" s="24" t="s">
        <v>5072</v>
      </c>
    </row>
    <row r="1381" spans="1:37" ht="17.25" customHeight="1" x14ac:dyDescent="0.3">
      <c r="A1381" s="24" t="s">
        <v>5073</v>
      </c>
      <c r="B1381" s="24" t="s">
        <v>5027</v>
      </c>
      <c r="C1381" s="24" t="s">
        <v>5032</v>
      </c>
      <c r="D1381" s="25" t="s">
        <v>5033</v>
      </c>
      <c r="E1381" s="24" t="s">
        <v>2328</v>
      </c>
      <c r="F1381" s="25" t="s">
        <v>5066</v>
      </c>
      <c r="G1381" s="24" t="s">
        <v>2073</v>
      </c>
      <c r="H1381" s="25" t="s">
        <v>2072</v>
      </c>
      <c r="I1381" s="24" t="s">
        <v>2100</v>
      </c>
      <c r="J1381" s="25" t="s">
        <v>5047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5036</v>
      </c>
      <c r="Z1381" s="29" t="s">
        <v>5067</v>
      </c>
      <c r="AA1381" s="28"/>
      <c r="AB1381" s="28"/>
      <c r="AC1381" s="28"/>
      <c r="AD1381" s="28"/>
      <c r="AE1381" s="28"/>
      <c r="AF1381" s="28"/>
      <c r="AG1381" s="28"/>
      <c r="AH1381" s="24" t="s">
        <v>2146</v>
      </c>
      <c r="AI1381" s="24" t="s">
        <v>2146</v>
      </c>
      <c r="AJ1381" s="24" t="s">
        <v>5068</v>
      </c>
      <c r="AK1381" s="24" t="s">
        <v>5073</v>
      </c>
    </row>
    <row r="1382" spans="1:37" ht="17.25" customHeight="1" x14ac:dyDescent="0.3">
      <c r="A1382" s="24" t="s">
        <v>5074</v>
      </c>
      <c r="B1382" s="24" t="s">
        <v>5027</v>
      </c>
      <c r="C1382" s="24" t="s">
        <v>5032</v>
      </c>
      <c r="D1382" s="25" t="s">
        <v>5033</v>
      </c>
      <c r="E1382" s="24" t="s">
        <v>2328</v>
      </c>
      <c r="F1382" s="25" t="s">
        <v>5066</v>
      </c>
      <c r="G1382" s="24" t="s">
        <v>2073</v>
      </c>
      <c r="H1382" s="25" t="s">
        <v>2072</v>
      </c>
      <c r="I1382" s="24" t="s">
        <v>2121</v>
      </c>
      <c r="J1382" s="25" t="s">
        <v>5049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5036</v>
      </c>
      <c r="Z1382" s="29" t="s">
        <v>5067</v>
      </c>
      <c r="AA1382" s="28"/>
      <c r="AB1382" s="28"/>
      <c r="AC1382" s="28"/>
      <c r="AD1382" s="28"/>
      <c r="AE1382" s="28"/>
      <c r="AF1382" s="28"/>
      <c r="AG1382" s="28"/>
      <c r="AH1382" s="24" t="s">
        <v>2146</v>
      </c>
      <c r="AI1382" s="24" t="s">
        <v>2146</v>
      </c>
      <c r="AJ1382" s="24" t="s">
        <v>5068</v>
      </c>
      <c r="AK1382" s="24" t="s">
        <v>5074</v>
      </c>
    </row>
    <row r="1383" spans="1:37" ht="17.25" customHeight="1" x14ac:dyDescent="0.3">
      <c r="A1383" s="24" t="s">
        <v>5075</v>
      </c>
      <c r="B1383" s="24" t="s">
        <v>5027</v>
      </c>
      <c r="C1383" s="24" t="s">
        <v>5032</v>
      </c>
      <c r="D1383" s="25" t="s">
        <v>5033</v>
      </c>
      <c r="E1383" s="24" t="s">
        <v>2328</v>
      </c>
      <c r="F1383" s="25" t="s">
        <v>5066</v>
      </c>
      <c r="G1383" s="24" t="s">
        <v>2073</v>
      </c>
      <c r="H1383" s="25" t="s">
        <v>2072</v>
      </c>
      <c r="I1383" s="24" t="s">
        <v>2125</v>
      </c>
      <c r="J1383" s="25" t="s">
        <v>5051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5036</v>
      </c>
      <c r="Z1383" s="29" t="s">
        <v>5067</v>
      </c>
      <c r="AA1383" s="28"/>
      <c r="AB1383" s="28"/>
      <c r="AC1383" s="28"/>
      <c r="AD1383" s="28"/>
      <c r="AE1383" s="28"/>
      <c r="AF1383" s="28"/>
      <c r="AG1383" s="28"/>
      <c r="AH1383" s="24" t="s">
        <v>2146</v>
      </c>
      <c r="AI1383" s="24" t="s">
        <v>2146</v>
      </c>
      <c r="AJ1383" s="24" t="s">
        <v>5068</v>
      </c>
      <c r="AK1383" s="24" t="s">
        <v>5075</v>
      </c>
    </row>
    <row r="1384" spans="1:37" ht="17.25" customHeight="1" x14ac:dyDescent="0.3">
      <c r="A1384" s="24" t="s">
        <v>5076</v>
      </c>
      <c r="B1384" s="24" t="s">
        <v>5027</v>
      </c>
      <c r="C1384" s="24" t="s">
        <v>5032</v>
      </c>
      <c r="D1384" s="25" t="s">
        <v>5033</v>
      </c>
      <c r="E1384" s="24" t="s">
        <v>2328</v>
      </c>
      <c r="F1384" s="25" t="s">
        <v>5066</v>
      </c>
      <c r="G1384" s="24" t="s">
        <v>2073</v>
      </c>
      <c r="H1384" s="25" t="s">
        <v>2072</v>
      </c>
      <c r="I1384" s="24" t="s">
        <v>2138</v>
      </c>
      <c r="J1384" s="25" t="s">
        <v>5077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5036</v>
      </c>
      <c r="Z1384" s="29" t="s">
        <v>5067</v>
      </c>
      <c r="AA1384" s="28"/>
      <c r="AB1384" s="28"/>
      <c r="AC1384" s="28"/>
      <c r="AD1384" s="28"/>
      <c r="AE1384" s="28"/>
      <c r="AF1384" s="28"/>
      <c r="AG1384" s="28"/>
      <c r="AH1384" s="24" t="s">
        <v>2146</v>
      </c>
      <c r="AI1384" s="24" t="s">
        <v>2146</v>
      </c>
      <c r="AJ1384" s="24" t="s">
        <v>5068</v>
      </c>
      <c r="AK1384" s="24" t="s">
        <v>5076</v>
      </c>
    </row>
    <row r="1385" spans="1:37" ht="17.25" customHeight="1" x14ac:dyDescent="0.3">
      <c r="A1385" s="24" t="s">
        <v>5078</v>
      </c>
      <c r="B1385" s="24" t="s">
        <v>5027</v>
      </c>
      <c r="C1385" s="24" t="s">
        <v>5032</v>
      </c>
      <c r="D1385" s="25" t="s">
        <v>5033</v>
      </c>
      <c r="E1385" s="24" t="s">
        <v>2328</v>
      </c>
      <c r="F1385" s="25" t="s">
        <v>5066</v>
      </c>
      <c r="G1385" s="24" t="s">
        <v>2073</v>
      </c>
      <c r="H1385" s="25" t="s">
        <v>2072</v>
      </c>
      <c r="I1385" s="24" t="s">
        <v>2202</v>
      </c>
      <c r="J1385" s="25" t="s">
        <v>5079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5036</v>
      </c>
      <c r="Z1385" s="29" t="s">
        <v>5067</v>
      </c>
      <c r="AA1385" s="28"/>
      <c r="AB1385" s="28"/>
      <c r="AC1385" s="28"/>
      <c r="AD1385" s="28"/>
      <c r="AE1385" s="28"/>
      <c r="AF1385" s="28"/>
      <c r="AG1385" s="28"/>
      <c r="AH1385" s="24" t="s">
        <v>2146</v>
      </c>
      <c r="AI1385" s="24" t="s">
        <v>2146</v>
      </c>
      <c r="AJ1385" s="24" t="s">
        <v>5068</v>
      </c>
      <c r="AK1385" s="24" t="s">
        <v>5078</v>
      </c>
    </row>
    <row r="1386" spans="1:37" ht="17.25" customHeight="1" x14ac:dyDescent="0.3">
      <c r="A1386" s="24" t="s">
        <v>5080</v>
      </c>
      <c r="B1386" s="24" t="s">
        <v>5027</v>
      </c>
      <c r="C1386" s="24" t="s">
        <v>5032</v>
      </c>
      <c r="D1386" s="25" t="s">
        <v>5033</v>
      </c>
      <c r="E1386" s="24" t="s">
        <v>2328</v>
      </c>
      <c r="F1386" s="25" t="s">
        <v>5066</v>
      </c>
      <c r="G1386" s="24" t="s">
        <v>2073</v>
      </c>
      <c r="H1386" s="25" t="s">
        <v>2072</v>
      </c>
      <c r="I1386" s="24" t="s">
        <v>2210</v>
      </c>
      <c r="J1386" s="25" t="s">
        <v>5081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5036</v>
      </c>
      <c r="Z1386" s="29" t="s">
        <v>5067</v>
      </c>
      <c r="AA1386" s="28"/>
      <c r="AB1386" s="28"/>
      <c r="AC1386" s="28"/>
      <c r="AD1386" s="28"/>
      <c r="AE1386" s="28"/>
      <c r="AF1386" s="28"/>
      <c r="AG1386" s="28"/>
      <c r="AH1386" s="24" t="s">
        <v>2146</v>
      </c>
      <c r="AI1386" s="24" t="s">
        <v>2146</v>
      </c>
      <c r="AJ1386" s="24" t="s">
        <v>5068</v>
      </c>
      <c r="AK1386" s="24" t="s">
        <v>5080</v>
      </c>
    </row>
    <row r="1387" spans="1:37" ht="17.25" customHeight="1" x14ac:dyDescent="0.3">
      <c r="A1387" s="24" t="s">
        <v>5082</v>
      </c>
      <c r="B1387" s="24" t="s">
        <v>5027</v>
      </c>
      <c r="C1387" s="24" t="s">
        <v>5032</v>
      </c>
      <c r="D1387" s="25" t="s">
        <v>5033</v>
      </c>
      <c r="E1387" s="24" t="s">
        <v>2328</v>
      </c>
      <c r="F1387" s="25" t="s">
        <v>5066</v>
      </c>
      <c r="G1387" s="24" t="s">
        <v>2073</v>
      </c>
      <c r="H1387" s="25" t="s">
        <v>2072</v>
      </c>
      <c r="I1387" s="24" t="s">
        <v>2213</v>
      </c>
      <c r="J1387" s="25" t="s">
        <v>5083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5036</v>
      </c>
      <c r="Z1387" s="29" t="s">
        <v>5067</v>
      </c>
      <c r="AA1387" s="28"/>
      <c r="AB1387" s="28"/>
      <c r="AC1387" s="28"/>
      <c r="AD1387" s="28"/>
      <c r="AE1387" s="28"/>
      <c r="AF1387" s="28"/>
      <c r="AG1387" s="28"/>
      <c r="AH1387" s="24" t="s">
        <v>2146</v>
      </c>
      <c r="AI1387" s="24" t="s">
        <v>2146</v>
      </c>
      <c r="AJ1387" s="24" t="s">
        <v>5068</v>
      </c>
      <c r="AK1387" s="24" t="s">
        <v>5082</v>
      </c>
    </row>
    <row r="1388" spans="1:37" ht="17.25" customHeight="1" x14ac:dyDescent="0.3">
      <c r="A1388" s="24" t="s">
        <v>5084</v>
      </c>
      <c r="B1388" s="24" t="s">
        <v>5027</v>
      </c>
      <c r="C1388" s="24" t="s">
        <v>5032</v>
      </c>
      <c r="D1388" s="25" t="s">
        <v>5033</v>
      </c>
      <c r="E1388" s="24" t="s">
        <v>2328</v>
      </c>
      <c r="F1388" s="25" t="s">
        <v>5066</v>
      </c>
      <c r="G1388" s="24" t="s">
        <v>2073</v>
      </c>
      <c r="H1388" s="25" t="s">
        <v>2072</v>
      </c>
      <c r="I1388" s="24" t="s">
        <v>2216</v>
      </c>
      <c r="J1388" s="25" t="s">
        <v>5085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5036</v>
      </c>
      <c r="Z1388" s="29" t="s">
        <v>5067</v>
      </c>
      <c r="AA1388" s="28"/>
      <c r="AB1388" s="28"/>
      <c r="AC1388" s="28"/>
      <c r="AD1388" s="28"/>
      <c r="AE1388" s="28"/>
      <c r="AF1388" s="28"/>
      <c r="AG1388" s="28"/>
      <c r="AH1388" s="24" t="s">
        <v>2146</v>
      </c>
      <c r="AI1388" s="24" t="s">
        <v>2146</v>
      </c>
      <c r="AJ1388" s="24" t="s">
        <v>5068</v>
      </c>
      <c r="AK1388" s="24" t="s">
        <v>5084</v>
      </c>
    </row>
    <row r="1389" spans="1:37" ht="17.25" customHeight="1" x14ac:dyDescent="0.3">
      <c r="A1389" s="24" t="s">
        <v>5086</v>
      </c>
      <c r="B1389" s="24" t="s">
        <v>5027</v>
      </c>
      <c r="C1389" s="24" t="s">
        <v>5032</v>
      </c>
      <c r="D1389" s="25" t="s">
        <v>5033</v>
      </c>
      <c r="E1389" s="24" t="s">
        <v>2328</v>
      </c>
      <c r="F1389" s="25" t="s">
        <v>5066</v>
      </c>
      <c r="G1389" s="24" t="s">
        <v>2073</v>
      </c>
      <c r="H1389" s="25" t="s">
        <v>2072</v>
      </c>
      <c r="I1389" s="24" t="s">
        <v>2219</v>
      </c>
      <c r="J1389" s="25" t="s">
        <v>5087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5036</v>
      </c>
      <c r="Z1389" s="29" t="s">
        <v>5067</v>
      </c>
      <c r="AA1389" s="28"/>
      <c r="AB1389" s="28"/>
      <c r="AC1389" s="28"/>
      <c r="AD1389" s="28"/>
      <c r="AE1389" s="28"/>
      <c r="AF1389" s="28"/>
      <c r="AG1389" s="28"/>
      <c r="AH1389" s="24" t="s">
        <v>2146</v>
      </c>
      <c r="AI1389" s="24" t="s">
        <v>2146</v>
      </c>
      <c r="AJ1389" s="24" t="s">
        <v>5068</v>
      </c>
      <c r="AK1389" s="24" t="s">
        <v>5086</v>
      </c>
    </row>
    <row r="1390" spans="1:37" ht="17.25" customHeight="1" x14ac:dyDescent="0.3">
      <c r="A1390" s="24" t="s">
        <v>5088</v>
      </c>
      <c r="B1390" s="24" t="s">
        <v>5027</v>
      </c>
      <c r="C1390" s="24" t="s">
        <v>5032</v>
      </c>
      <c r="D1390" s="25" t="s">
        <v>5033</v>
      </c>
      <c r="E1390" s="24" t="s">
        <v>2328</v>
      </c>
      <c r="F1390" s="25" t="s">
        <v>5066</v>
      </c>
      <c r="G1390" s="24" t="s">
        <v>2073</v>
      </c>
      <c r="H1390" s="25" t="s">
        <v>2072</v>
      </c>
      <c r="I1390" s="24" t="s">
        <v>2222</v>
      </c>
      <c r="J1390" s="25" t="s">
        <v>5089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5036</v>
      </c>
      <c r="Z1390" s="29" t="s">
        <v>5067</v>
      </c>
      <c r="AA1390" s="28"/>
      <c r="AB1390" s="28"/>
      <c r="AC1390" s="28"/>
      <c r="AD1390" s="28"/>
      <c r="AE1390" s="28"/>
      <c r="AF1390" s="28"/>
      <c r="AG1390" s="28"/>
      <c r="AH1390" s="24" t="s">
        <v>2146</v>
      </c>
      <c r="AI1390" s="24" t="s">
        <v>2146</v>
      </c>
      <c r="AJ1390" s="24" t="s">
        <v>5068</v>
      </c>
      <c r="AK1390" s="24" t="s">
        <v>5088</v>
      </c>
    </row>
    <row r="1391" spans="1:37" ht="17.25" customHeight="1" x14ac:dyDescent="0.3">
      <c r="A1391" s="24" t="s">
        <v>5090</v>
      </c>
      <c r="B1391" s="24" t="s">
        <v>5027</v>
      </c>
      <c r="C1391" s="24" t="s">
        <v>5032</v>
      </c>
      <c r="D1391" s="25" t="s">
        <v>5033</v>
      </c>
      <c r="E1391" s="24" t="s">
        <v>2328</v>
      </c>
      <c r="F1391" s="25" t="s">
        <v>5066</v>
      </c>
      <c r="G1391" s="24" t="s">
        <v>2073</v>
      </c>
      <c r="H1391" s="25" t="s">
        <v>2072</v>
      </c>
      <c r="I1391" s="24" t="s">
        <v>2713</v>
      </c>
      <c r="J1391" s="25" t="s">
        <v>5091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5036</v>
      </c>
      <c r="Z1391" s="29" t="s">
        <v>5067</v>
      </c>
      <c r="AA1391" s="28"/>
      <c r="AB1391" s="28"/>
      <c r="AC1391" s="28"/>
      <c r="AD1391" s="28"/>
      <c r="AE1391" s="28"/>
      <c r="AF1391" s="28"/>
      <c r="AG1391" s="28"/>
      <c r="AH1391" s="24" t="s">
        <v>2146</v>
      </c>
      <c r="AI1391" s="24" t="s">
        <v>2146</v>
      </c>
      <c r="AJ1391" s="24" t="s">
        <v>5068</v>
      </c>
      <c r="AK1391" s="24" t="s">
        <v>5090</v>
      </c>
    </row>
    <row r="1392" spans="1:37" ht="17.25" customHeight="1" x14ac:dyDescent="0.3">
      <c r="A1392" s="24" t="s">
        <v>5092</v>
      </c>
      <c r="B1392" s="24" t="s">
        <v>5027</v>
      </c>
      <c r="C1392" s="24" t="s">
        <v>5032</v>
      </c>
      <c r="D1392" s="25" t="s">
        <v>5033</v>
      </c>
      <c r="E1392" s="24" t="s">
        <v>2328</v>
      </c>
      <c r="F1392" s="25" t="s">
        <v>5066</v>
      </c>
      <c r="G1392" s="24" t="s">
        <v>2073</v>
      </c>
      <c r="H1392" s="25" t="s">
        <v>2072</v>
      </c>
      <c r="I1392" s="24" t="s">
        <v>2283</v>
      </c>
      <c r="J1392" s="25" t="s">
        <v>5093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5036</v>
      </c>
      <c r="Z1392" s="29" t="s">
        <v>5067</v>
      </c>
      <c r="AA1392" s="28"/>
      <c r="AB1392" s="28"/>
      <c r="AC1392" s="28"/>
      <c r="AD1392" s="28"/>
      <c r="AE1392" s="28"/>
      <c r="AF1392" s="28"/>
      <c r="AG1392" s="28"/>
      <c r="AH1392" s="24" t="s">
        <v>2146</v>
      </c>
      <c r="AI1392" s="24" t="s">
        <v>2146</v>
      </c>
      <c r="AJ1392" s="24" t="s">
        <v>5068</v>
      </c>
      <c r="AK1392" s="24" t="s">
        <v>5092</v>
      </c>
    </row>
    <row r="1393" spans="1:37" ht="17.25" customHeight="1" x14ac:dyDescent="0.3">
      <c r="A1393" s="24" t="s">
        <v>5094</v>
      </c>
      <c r="B1393" s="24" t="s">
        <v>5027</v>
      </c>
      <c r="C1393" s="24" t="s">
        <v>5032</v>
      </c>
      <c r="D1393" s="25" t="s">
        <v>5033</v>
      </c>
      <c r="E1393" s="24" t="s">
        <v>2328</v>
      </c>
      <c r="F1393" s="25" t="s">
        <v>5066</v>
      </c>
      <c r="G1393" s="24" t="s">
        <v>2073</v>
      </c>
      <c r="H1393" s="25" t="s">
        <v>2072</v>
      </c>
      <c r="I1393" s="24" t="s">
        <v>2130</v>
      </c>
      <c r="J1393" s="25" t="s">
        <v>5053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5036</v>
      </c>
      <c r="Z1393" s="29" t="s">
        <v>5067</v>
      </c>
      <c r="AA1393" s="28"/>
      <c r="AB1393" s="28"/>
      <c r="AC1393" s="28"/>
      <c r="AD1393" s="28"/>
      <c r="AE1393" s="28"/>
      <c r="AF1393" s="28"/>
      <c r="AG1393" s="28"/>
      <c r="AH1393" s="24" t="s">
        <v>2146</v>
      </c>
      <c r="AI1393" s="24" t="s">
        <v>2146</v>
      </c>
      <c r="AJ1393" s="24" t="s">
        <v>5068</v>
      </c>
      <c r="AK1393" s="24" t="s">
        <v>5094</v>
      </c>
    </row>
    <row r="1394" spans="1:37" ht="17.25" customHeight="1" x14ac:dyDescent="0.3">
      <c r="A1394" s="24" t="s">
        <v>5095</v>
      </c>
      <c r="B1394" s="24" t="s">
        <v>5027</v>
      </c>
      <c r="C1394" s="24" t="s">
        <v>5032</v>
      </c>
      <c r="D1394" s="25" t="s">
        <v>5033</v>
      </c>
      <c r="E1394" s="24" t="s">
        <v>2352</v>
      </c>
      <c r="F1394" s="25" t="s">
        <v>5096</v>
      </c>
      <c r="G1394" s="24" t="s">
        <v>2073</v>
      </c>
      <c r="H1394" s="25" t="s">
        <v>2072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5036</v>
      </c>
      <c r="Z1394" s="29" t="s">
        <v>5067</v>
      </c>
      <c r="AA1394" s="28"/>
      <c r="AB1394" s="28"/>
      <c r="AC1394" s="28"/>
      <c r="AD1394" s="28"/>
      <c r="AE1394" s="28"/>
      <c r="AF1394" s="28"/>
      <c r="AG1394" s="28"/>
      <c r="AH1394" s="24" t="s">
        <v>2146</v>
      </c>
      <c r="AI1394" s="24" t="s">
        <v>2146</v>
      </c>
      <c r="AJ1394" s="24" t="s">
        <v>5097</v>
      </c>
      <c r="AK1394" s="24" t="s">
        <v>5095</v>
      </c>
    </row>
    <row r="1395" spans="1:37" ht="17.25" customHeight="1" x14ac:dyDescent="0.3">
      <c r="A1395" s="24" t="s">
        <v>5098</v>
      </c>
      <c r="B1395" s="24" t="s">
        <v>5027</v>
      </c>
      <c r="C1395" s="24" t="s">
        <v>5099</v>
      </c>
      <c r="D1395" s="25" t="s">
        <v>5100</v>
      </c>
      <c r="E1395" s="24" t="s">
        <v>2198</v>
      </c>
      <c r="F1395" s="25" t="s">
        <v>5034</v>
      </c>
      <c r="G1395" s="24" t="s">
        <v>2073</v>
      </c>
      <c r="H1395" s="25" t="s">
        <v>2072</v>
      </c>
      <c r="I1395" s="24" t="s">
        <v>2081</v>
      </c>
      <c r="J1395" s="25" t="s">
        <v>5035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5036</v>
      </c>
      <c r="Z1395" s="29" t="s">
        <v>2144</v>
      </c>
      <c r="AA1395" s="28"/>
      <c r="AB1395" s="28"/>
      <c r="AC1395" s="28"/>
      <c r="AD1395" s="28"/>
      <c r="AE1395" s="28"/>
      <c r="AF1395" s="28"/>
      <c r="AG1395" s="28"/>
      <c r="AH1395" s="24" t="s">
        <v>2084</v>
      </c>
      <c r="AI1395" s="24" t="s">
        <v>2084</v>
      </c>
      <c r="AJ1395" s="24" t="s">
        <v>5101</v>
      </c>
      <c r="AK1395" s="24" t="s">
        <v>5098</v>
      </c>
    </row>
    <row r="1396" spans="1:37" ht="17.25" customHeight="1" x14ac:dyDescent="0.3">
      <c r="A1396" s="24" t="s">
        <v>5102</v>
      </c>
      <c r="B1396" s="24" t="s">
        <v>5027</v>
      </c>
      <c r="C1396" s="24" t="s">
        <v>5099</v>
      </c>
      <c r="D1396" s="25" t="s">
        <v>5100</v>
      </c>
      <c r="E1396" s="24" t="s">
        <v>2198</v>
      </c>
      <c r="F1396" s="25" t="s">
        <v>5034</v>
      </c>
      <c r="G1396" s="24" t="s">
        <v>2073</v>
      </c>
      <c r="H1396" s="25" t="s">
        <v>2072</v>
      </c>
      <c r="I1396" s="24" t="s">
        <v>2087</v>
      </c>
      <c r="J1396" s="25" t="s">
        <v>5039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5036</v>
      </c>
      <c r="Z1396" s="29" t="s">
        <v>2144</v>
      </c>
      <c r="AA1396" s="28"/>
      <c r="AB1396" s="28"/>
      <c r="AC1396" s="28"/>
      <c r="AD1396" s="28"/>
      <c r="AE1396" s="28"/>
      <c r="AF1396" s="28"/>
      <c r="AG1396" s="28"/>
      <c r="AH1396" s="24" t="s">
        <v>2084</v>
      </c>
      <c r="AI1396" s="24" t="s">
        <v>2084</v>
      </c>
      <c r="AJ1396" s="24" t="s">
        <v>5101</v>
      </c>
      <c r="AK1396" s="24" t="s">
        <v>5102</v>
      </c>
    </row>
    <row r="1397" spans="1:37" ht="17.25" customHeight="1" x14ac:dyDescent="0.3">
      <c r="A1397" s="24" t="s">
        <v>5103</v>
      </c>
      <c r="B1397" s="24" t="s">
        <v>5027</v>
      </c>
      <c r="C1397" s="24" t="s">
        <v>5099</v>
      </c>
      <c r="D1397" s="25" t="s">
        <v>5100</v>
      </c>
      <c r="E1397" s="24" t="s">
        <v>2198</v>
      </c>
      <c r="F1397" s="25" t="s">
        <v>5034</v>
      </c>
      <c r="G1397" s="24" t="s">
        <v>2073</v>
      </c>
      <c r="H1397" s="25" t="s">
        <v>2072</v>
      </c>
      <c r="I1397" s="24" t="s">
        <v>2090</v>
      </c>
      <c r="J1397" s="25" t="s">
        <v>5041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5036</v>
      </c>
      <c r="Z1397" s="29" t="s">
        <v>2144</v>
      </c>
      <c r="AA1397" s="28"/>
      <c r="AB1397" s="28"/>
      <c r="AC1397" s="28"/>
      <c r="AD1397" s="28"/>
      <c r="AE1397" s="28"/>
      <c r="AF1397" s="28"/>
      <c r="AG1397" s="28"/>
      <c r="AH1397" s="24" t="s">
        <v>2084</v>
      </c>
      <c r="AI1397" s="24" t="s">
        <v>2084</v>
      </c>
      <c r="AJ1397" s="24" t="s">
        <v>5101</v>
      </c>
      <c r="AK1397" s="24" t="s">
        <v>5103</v>
      </c>
    </row>
    <row r="1398" spans="1:37" ht="17.25" customHeight="1" x14ac:dyDescent="0.3">
      <c r="A1398" s="24" t="s">
        <v>5104</v>
      </c>
      <c r="B1398" s="24" t="s">
        <v>5027</v>
      </c>
      <c r="C1398" s="24" t="s">
        <v>5099</v>
      </c>
      <c r="D1398" s="25" t="s">
        <v>5100</v>
      </c>
      <c r="E1398" s="24" t="s">
        <v>2198</v>
      </c>
      <c r="F1398" s="25" t="s">
        <v>5034</v>
      </c>
      <c r="G1398" s="24" t="s">
        <v>2073</v>
      </c>
      <c r="H1398" s="25" t="s">
        <v>2072</v>
      </c>
      <c r="I1398" s="24" t="s">
        <v>2094</v>
      </c>
      <c r="J1398" s="25" t="s">
        <v>5043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5036</v>
      </c>
      <c r="Z1398" s="29" t="s">
        <v>2144</v>
      </c>
      <c r="AA1398" s="28"/>
      <c r="AB1398" s="28"/>
      <c r="AC1398" s="28"/>
      <c r="AD1398" s="28"/>
      <c r="AE1398" s="28"/>
      <c r="AF1398" s="28"/>
      <c r="AG1398" s="28"/>
      <c r="AH1398" s="24" t="s">
        <v>2084</v>
      </c>
      <c r="AI1398" s="24" t="s">
        <v>2084</v>
      </c>
      <c r="AJ1398" s="24" t="s">
        <v>5101</v>
      </c>
      <c r="AK1398" s="24" t="s">
        <v>5104</v>
      </c>
    </row>
    <row r="1399" spans="1:37" ht="17.25" customHeight="1" x14ac:dyDescent="0.3">
      <c r="A1399" s="24" t="s">
        <v>5105</v>
      </c>
      <c r="B1399" s="24" t="s">
        <v>5027</v>
      </c>
      <c r="C1399" s="24" t="s">
        <v>5099</v>
      </c>
      <c r="D1399" s="25" t="s">
        <v>5100</v>
      </c>
      <c r="E1399" s="24" t="s">
        <v>2198</v>
      </c>
      <c r="F1399" s="25" t="s">
        <v>5034</v>
      </c>
      <c r="G1399" s="24" t="s">
        <v>2073</v>
      </c>
      <c r="H1399" s="25" t="s">
        <v>2072</v>
      </c>
      <c r="I1399" s="24" t="s">
        <v>2097</v>
      </c>
      <c r="J1399" s="25" t="s">
        <v>5045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5036</v>
      </c>
      <c r="Z1399" s="29" t="s">
        <v>2144</v>
      </c>
      <c r="AA1399" s="28"/>
      <c r="AB1399" s="28"/>
      <c r="AC1399" s="28"/>
      <c r="AD1399" s="28"/>
      <c r="AE1399" s="28"/>
      <c r="AF1399" s="28"/>
      <c r="AG1399" s="28"/>
      <c r="AH1399" s="24" t="s">
        <v>2084</v>
      </c>
      <c r="AI1399" s="24" t="s">
        <v>2084</v>
      </c>
      <c r="AJ1399" s="24" t="s">
        <v>5101</v>
      </c>
      <c r="AK1399" s="24" t="s">
        <v>5105</v>
      </c>
    </row>
    <row r="1400" spans="1:37" ht="17.25" customHeight="1" x14ac:dyDescent="0.3">
      <c r="A1400" s="24" t="s">
        <v>5106</v>
      </c>
      <c r="B1400" s="24" t="s">
        <v>5027</v>
      </c>
      <c r="C1400" s="24" t="s">
        <v>5099</v>
      </c>
      <c r="D1400" s="25" t="s">
        <v>5100</v>
      </c>
      <c r="E1400" s="24" t="s">
        <v>2198</v>
      </c>
      <c r="F1400" s="25" t="s">
        <v>5034</v>
      </c>
      <c r="G1400" s="24" t="s">
        <v>2073</v>
      </c>
      <c r="H1400" s="25" t="s">
        <v>2072</v>
      </c>
      <c r="I1400" s="24" t="s">
        <v>2100</v>
      </c>
      <c r="J1400" s="25" t="s">
        <v>5047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5036</v>
      </c>
      <c r="Z1400" s="29" t="s">
        <v>2144</v>
      </c>
      <c r="AA1400" s="28"/>
      <c r="AB1400" s="28"/>
      <c r="AC1400" s="28"/>
      <c r="AD1400" s="28"/>
      <c r="AE1400" s="28"/>
      <c r="AF1400" s="28"/>
      <c r="AG1400" s="28"/>
      <c r="AH1400" s="24" t="s">
        <v>2084</v>
      </c>
      <c r="AI1400" s="24" t="s">
        <v>2084</v>
      </c>
      <c r="AJ1400" s="24" t="s">
        <v>5101</v>
      </c>
      <c r="AK1400" s="24" t="s">
        <v>5106</v>
      </c>
    </row>
    <row r="1401" spans="1:37" ht="17.25" customHeight="1" x14ac:dyDescent="0.3">
      <c r="A1401" s="24" t="s">
        <v>5107</v>
      </c>
      <c r="B1401" s="24" t="s">
        <v>5027</v>
      </c>
      <c r="C1401" s="24" t="s">
        <v>5099</v>
      </c>
      <c r="D1401" s="25" t="s">
        <v>5100</v>
      </c>
      <c r="E1401" s="24" t="s">
        <v>2198</v>
      </c>
      <c r="F1401" s="25" t="s">
        <v>5034</v>
      </c>
      <c r="G1401" s="24" t="s">
        <v>2073</v>
      </c>
      <c r="H1401" s="25" t="s">
        <v>2072</v>
      </c>
      <c r="I1401" s="24" t="s">
        <v>2121</v>
      </c>
      <c r="J1401" s="25" t="s">
        <v>5049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5036</v>
      </c>
      <c r="Z1401" s="29" t="s">
        <v>2144</v>
      </c>
      <c r="AA1401" s="28"/>
      <c r="AB1401" s="28"/>
      <c r="AC1401" s="28"/>
      <c r="AD1401" s="28"/>
      <c r="AE1401" s="28"/>
      <c r="AF1401" s="28"/>
      <c r="AG1401" s="28"/>
      <c r="AH1401" s="24" t="s">
        <v>2084</v>
      </c>
      <c r="AI1401" s="24" t="s">
        <v>2084</v>
      </c>
      <c r="AJ1401" s="24" t="s">
        <v>5101</v>
      </c>
      <c r="AK1401" s="24" t="s">
        <v>5107</v>
      </c>
    </row>
    <row r="1402" spans="1:37" ht="17.25" customHeight="1" x14ac:dyDescent="0.3">
      <c r="A1402" s="24" t="s">
        <v>5108</v>
      </c>
      <c r="B1402" s="24" t="s">
        <v>5027</v>
      </c>
      <c r="C1402" s="24" t="s">
        <v>5099</v>
      </c>
      <c r="D1402" s="25" t="s">
        <v>5100</v>
      </c>
      <c r="E1402" s="24" t="s">
        <v>2198</v>
      </c>
      <c r="F1402" s="25" t="s">
        <v>5034</v>
      </c>
      <c r="G1402" s="24" t="s">
        <v>2073</v>
      </c>
      <c r="H1402" s="25" t="s">
        <v>2072</v>
      </c>
      <c r="I1402" s="24" t="s">
        <v>2125</v>
      </c>
      <c r="J1402" s="25" t="s">
        <v>5051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5036</v>
      </c>
      <c r="Z1402" s="29" t="s">
        <v>2144</v>
      </c>
      <c r="AA1402" s="28"/>
      <c r="AB1402" s="28"/>
      <c r="AC1402" s="28"/>
      <c r="AD1402" s="28"/>
      <c r="AE1402" s="28"/>
      <c r="AF1402" s="28"/>
      <c r="AG1402" s="28"/>
      <c r="AH1402" s="24" t="s">
        <v>2084</v>
      </c>
      <c r="AI1402" s="24" t="s">
        <v>2084</v>
      </c>
      <c r="AJ1402" s="24" t="s">
        <v>5101</v>
      </c>
      <c r="AK1402" s="24" t="s">
        <v>5108</v>
      </c>
    </row>
    <row r="1403" spans="1:37" ht="17.25" customHeight="1" x14ac:dyDescent="0.3">
      <c r="A1403" s="24" t="s">
        <v>5109</v>
      </c>
      <c r="B1403" s="24" t="s">
        <v>5027</v>
      </c>
      <c r="C1403" s="24" t="s">
        <v>5099</v>
      </c>
      <c r="D1403" s="25" t="s">
        <v>5100</v>
      </c>
      <c r="E1403" s="24" t="s">
        <v>2198</v>
      </c>
      <c r="F1403" s="25" t="s">
        <v>5034</v>
      </c>
      <c r="G1403" s="24" t="s">
        <v>2073</v>
      </c>
      <c r="H1403" s="25" t="s">
        <v>2072</v>
      </c>
      <c r="I1403" s="24" t="s">
        <v>2130</v>
      </c>
      <c r="J1403" s="25" t="s">
        <v>5053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5036</v>
      </c>
      <c r="Z1403" s="29" t="s">
        <v>2144</v>
      </c>
      <c r="AA1403" s="28"/>
      <c r="AB1403" s="28"/>
      <c r="AC1403" s="28"/>
      <c r="AD1403" s="28"/>
      <c r="AE1403" s="28"/>
      <c r="AF1403" s="28"/>
      <c r="AG1403" s="28"/>
      <c r="AH1403" s="24" t="s">
        <v>2084</v>
      </c>
      <c r="AI1403" s="24" t="s">
        <v>2084</v>
      </c>
      <c r="AJ1403" s="24" t="s">
        <v>5101</v>
      </c>
      <c r="AK1403" s="24" t="s">
        <v>5109</v>
      </c>
    </row>
    <row r="1404" spans="1:37" ht="17.25" customHeight="1" x14ac:dyDescent="0.3">
      <c r="A1404" s="24" t="s">
        <v>5110</v>
      </c>
      <c r="B1404" s="24" t="s">
        <v>5027</v>
      </c>
      <c r="C1404" s="24" t="s">
        <v>5099</v>
      </c>
      <c r="D1404" s="25" t="s">
        <v>5100</v>
      </c>
      <c r="E1404" s="24" t="s">
        <v>2305</v>
      </c>
      <c r="F1404" s="25" t="s">
        <v>5055</v>
      </c>
      <c r="G1404" s="24" t="s">
        <v>2073</v>
      </c>
      <c r="H1404" s="25" t="s">
        <v>2072</v>
      </c>
      <c r="I1404" s="24" t="s">
        <v>2081</v>
      </c>
      <c r="J1404" s="25" t="s">
        <v>5035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5036</v>
      </c>
      <c r="Z1404" s="29" t="s">
        <v>2144</v>
      </c>
      <c r="AA1404" s="28"/>
      <c r="AB1404" s="28"/>
      <c r="AC1404" s="28"/>
      <c r="AD1404" s="28"/>
      <c r="AE1404" s="28"/>
      <c r="AF1404" s="28"/>
      <c r="AG1404" s="28"/>
      <c r="AH1404" s="24" t="s">
        <v>2146</v>
      </c>
      <c r="AI1404" s="24" t="s">
        <v>2146</v>
      </c>
      <c r="AJ1404" s="24" t="s">
        <v>5111</v>
      </c>
      <c r="AK1404" s="24" t="s">
        <v>5110</v>
      </c>
    </row>
    <row r="1405" spans="1:37" ht="17.25" customHeight="1" x14ac:dyDescent="0.3">
      <c r="A1405" s="24" t="s">
        <v>5112</v>
      </c>
      <c r="B1405" s="24" t="s">
        <v>5027</v>
      </c>
      <c r="C1405" s="24" t="s">
        <v>5099</v>
      </c>
      <c r="D1405" s="25" t="s">
        <v>5100</v>
      </c>
      <c r="E1405" s="24" t="s">
        <v>2305</v>
      </c>
      <c r="F1405" s="25" t="s">
        <v>5055</v>
      </c>
      <c r="G1405" s="24" t="s">
        <v>2073</v>
      </c>
      <c r="H1405" s="25" t="s">
        <v>2072</v>
      </c>
      <c r="I1405" s="24" t="s">
        <v>2087</v>
      </c>
      <c r="J1405" s="25" t="s">
        <v>5039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5036</v>
      </c>
      <c r="Z1405" s="29" t="s">
        <v>2144</v>
      </c>
      <c r="AA1405" s="28"/>
      <c r="AB1405" s="28"/>
      <c r="AC1405" s="28"/>
      <c r="AD1405" s="28"/>
      <c r="AE1405" s="28"/>
      <c r="AF1405" s="28"/>
      <c r="AG1405" s="28"/>
      <c r="AH1405" s="24" t="s">
        <v>2146</v>
      </c>
      <c r="AI1405" s="24" t="s">
        <v>2146</v>
      </c>
      <c r="AJ1405" s="24" t="s">
        <v>5111</v>
      </c>
      <c r="AK1405" s="24" t="s">
        <v>5112</v>
      </c>
    </row>
    <row r="1406" spans="1:37" ht="17.25" customHeight="1" x14ac:dyDescent="0.3">
      <c r="A1406" s="24" t="s">
        <v>5113</v>
      </c>
      <c r="B1406" s="24" t="s">
        <v>5027</v>
      </c>
      <c r="C1406" s="24" t="s">
        <v>5099</v>
      </c>
      <c r="D1406" s="25" t="s">
        <v>5100</v>
      </c>
      <c r="E1406" s="24" t="s">
        <v>2305</v>
      </c>
      <c r="F1406" s="25" t="s">
        <v>5055</v>
      </c>
      <c r="G1406" s="24" t="s">
        <v>2073</v>
      </c>
      <c r="H1406" s="25" t="s">
        <v>2072</v>
      </c>
      <c r="I1406" s="24" t="s">
        <v>2090</v>
      </c>
      <c r="J1406" s="25" t="s">
        <v>5041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5036</v>
      </c>
      <c r="Z1406" s="29" t="s">
        <v>2144</v>
      </c>
      <c r="AA1406" s="28"/>
      <c r="AB1406" s="28"/>
      <c r="AC1406" s="28"/>
      <c r="AD1406" s="28"/>
      <c r="AE1406" s="28"/>
      <c r="AF1406" s="28"/>
      <c r="AG1406" s="28"/>
      <c r="AH1406" s="24" t="s">
        <v>2146</v>
      </c>
      <c r="AI1406" s="24" t="s">
        <v>2146</v>
      </c>
      <c r="AJ1406" s="24" t="s">
        <v>5111</v>
      </c>
      <c r="AK1406" s="24" t="s">
        <v>5113</v>
      </c>
    </row>
    <row r="1407" spans="1:37" ht="17.25" customHeight="1" x14ac:dyDescent="0.3">
      <c r="A1407" s="24" t="s">
        <v>5114</v>
      </c>
      <c r="B1407" s="24" t="s">
        <v>5027</v>
      </c>
      <c r="C1407" s="24" t="s">
        <v>5099</v>
      </c>
      <c r="D1407" s="25" t="s">
        <v>5100</v>
      </c>
      <c r="E1407" s="24" t="s">
        <v>2305</v>
      </c>
      <c r="F1407" s="25" t="s">
        <v>5055</v>
      </c>
      <c r="G1407" s="24" t="s">
        <v>2073</v>
      </c>
      <c r="H1407" s="25" t="s">
        <v>2072</v>
      </c>
      <c r="I1407" s="24" t="s">
        <v>2094</v>
      </c>
      <c r="J1407" s="25" t="s">
        <v>5043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5036</v>
      </c>
      <c r="Z1407" s="29" t="s">
        <v>2144</v>
      </c>
      <c r="AA1407" s="28"/>
      <c r="AB1407" s="28"/>
      <c r="AC1407" s="28"/>
      <c r="AD1407" s="28"/>
      <c r="AE1407" s="28"/>
      <c r="AF1407" s="28"/>
      <c r="AG1407" s="28"/>
      <c r="AH1407" s="24" t="s">
        <v>2146</v>
      </c>
      <c r="AI1407" s="24" t="s">
        <v>2146</v>
      </c>
      <c r="AJ1407" s="24" t="s">
        <v>5111</v>
      </c>
      <c r="AK1407" s="24" t="s">
        <v>5114</v>
      </c>
    </row>
    <row r="1408" spans="1:37" ht="17.25" customHeight="1" x14ac:dyDescent="0.3">
      <c r="A1408" s="24" t="s">
        <v>5115</v>
      </c>
      <c r="B1408" s="24" t="s">
        <v>5027</v>
      </c>
      <c r="C1408" s="24" t="s">
        <v>5099</v>
      </c>
      <c r="D1408" s="25" t="s">
        <v>5100</v>
      </c>
      <c r="E1408" s="24" t="s">
        <v>2305</v>
      </c>
      <c r="F1408" s="25" t="s">
        <v>5055</v>
      </c>
      <c r="G1408" s="24" t="s">
        <v>2073</v>
      </c>
      <c r="H1408" s="25" t="s">
        <v>2072</v>
      </c>
      <c r="I1408" s="24" t="s">
        <v>2097</v>
      </c>
      <c r="J1408" s="25" t="s">
        <v>5045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5036</v>
      </c>
      <c r="Z1408" s="29" t="s">
        <v>2144</v>
      </c>
      <c r="AA1408" s="28"/>
      <c r="AB1408" s="28"/>
      <c r="AC1408" s="28"/>
      <c r="AD1408" s="28"/>
      <c r="AE1408" s="28"/>
      <c r="AF1408" s="28"/>
      <c r="AG1408" s="28"/>
      <c r="AH1408" s="24" t="s">
        <v>2146</v>
      </c>
      <c r="AI1408" s="24" t="s">
        <v>2146</v>
      </c>
      <c r="AJ1408" s="24" t="s">
        <v>5111</v>
      </c>
      <c r="AK1408" s="24" t="s">
        <v>5115</v>
      </c>
    </row>
    <row r="1409" spans="1:37" ht="17.25" customHeight="1" x14ac:dyDescent="0.3">
      <c r="A1409" s="24" t="s">
        <v>5116</v>
      </c>
      <c r="B1409" s="24" t="s">
        <v>5027</v>
      </c>
      <c r="C1409" s="24" t="s">
        <v>5099</v>
      </c>
      <c r="D1409" s="25" t="s">
        <v>5100</v>
      </c>
      <c r="E1409" s="24" t="s">
        <v>2305</v>
      </c>
      <c r="F1409" s="25" t="s">
        <v>5055</v>
      </c>
      <c r="G1409" s="24" t="s">
        <v>2073</v>
      </c>
      <c r="H1409" s="25" t="s">
        <v>2072</v>
      </c>
      <c r="I1409" s="24" t="s">
        <v>2100</v>
      </c>
      <c r="J1409" s="25" t="s">
        <v>5047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5036</v>
      </c>
      <c r="Z1409" s="29" t="s">
        <v>2144</v>
      </c>
      <c r="AA1409" s="28"/>
      <c r="AB1409" s="28"/>
      <c r="AC1409" s="28"/>
      <c r="AD1409" s="28"/>
      <c r="AE1409" s="28"/>
      <c r="AF1409" s="28"/>
      <c r="AG1409" s="28"/>
      <c r="AH1409" s="24" t="s">
        <v>2146</v>
      </c>
      <c r="AI1409" s="24" t="s">
        <v>2146</v>
      </c>
      <c r="AJ1409" s="24" t="s">
        <v>5111</v>
      </c>
      <c r="AK1409" s="24" t="s">
        <v>5116</v>
      </c>
    </row>
    <row r="1410" spans="1:37" ht="17.25" customHeight="1" x14ac:dyDescent="0.3">
      <c r="A1410" s="24" t="s">
        <v>5117</v>
      </c>
      <c r="B1410" s="24" t="s">
        <v>5027</v>
      </c>
      <c r="C1410" s="24" t="s">
        <v>5099</v>
      </c>
      <c r="D1410" s="25" t="s">
        <v>5100</v>
      </c>
      <c r="E1410" s="24" t="s">
        <v>2305</v>
      </c>
      <c r="F1410" s="25" t="s">
        <v>5055</v>
      </c>
      <c r="G1410" s="24" t="s">
        <v>2073</v>
      </c>
      <c r="H1410" s="25" t="s">
        <v>2072</v>
      </c>
      <c r="I1410" s="24" t="s">
        <v>2121</v>
      </c>
      <c r="J1410" s="25" t="s">
        <v>5049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5036</v>
      </c>
      <c r="Z1410" s="29" t="s">
        <v>2144</v>
      </c>
      <c r="AA1410" s="28"/>
      <c r="AB1410" s="28"/>
      <c r="AC1410" s="28"/>
      <c r="AD1410" s="28"/>
      <c r="AE1410" s="28"/>
      <c r="AF1410" s="28"/>
      <c r="AG1410" s="28"/>
      <c r="AH1410" s="24" t="s">
        <v>2146</v>
      </c>
      <c r="AI1410" s="24" t="s">
        <v>2146</v>
      </c>
      <c r="AJ1410" s="24" t="s">
        <v>5111</v>
      </c>
      <c r="AK1410" s="24" t="s">
        <v>5117</v>
      </c>
    </row>
    <row r="1411" spans="1:37" ht="17.25" customHeight="1" x14ac:dyDescent="0.3">
      <c r="A1411" s="24" t="s">
        <v>5118</v>
      </c>
      <c r="B1411" s="24" t="s">
        <v>5027</v>
      </c>
      <c r="C1411" s="24" t="s">
        <v>5099</v>
      </c>
      <c r="D1411" s="25" t="s">
        <v>5100</v>
      </c>
      <c r="E1411" s="24" t="s">
        <v>2305</v>
      </c>
      <c r="F1411" s="25" t="s">
        <v>5055</v>
      </c>
      <c r="G1411" s="24" t="s">
        <v>2073</v>
      </c>
      <c r="H1411" s="25" t="s">
        <v>2072</v>
      </c>
      <c r="I1411" s="24" t="s">
        <v>2125</v>
      </c>
      <c r="J1411" s="25" t="s">
        <v>5051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5036</v>
      </c>
      <c r="Z1411" s="29" t="s">
        <v>2144</v>
      </c>
      <c r="AA1411" s="28"/>
      <c r="AB1411" s="28"/>
      <c r="AC1411" s="28"/>
      <c r="AD1411" s="28"/>
      <c r="AE1411" s="28"/>
      <c r="AF1411" s="28"/>
      <c r="AG1411" s="28"/>
      <c r="AH1411" s="24" t="s">
        <v>2146</v>
      </c>
      <c r="AI1411" s="24" t="s">
        <v>2146</v>
      </c>
      <c r="AJ1411" s="24" t="s">
        <v>5111</v>
      </c>
      <c r="AK1411" s="24" t="s">
        <v>5118</v>
      </c>
    </row>
    <row r="1412" spans="1:37" ht="17.25" customHeight="1" x14ac:dyDescent="0.3">
      <c r="A1412" s="24" t="s">
        <v>5119</v>
      </c>
      <c r="B1412" s="24" t="s">
        <v>5027</v>
      </c>
      <c r="C1412" s="24" t="s">
        <v>5099</v>
      </c>
      <c r="D1412" s="25" t="s">
        <v>5100</v>
      </c>
      <c r="E1412" s="24" t="s">
        <v>2305</v>
      </c>
      <c r="F1412" s="25" t="s">
        <v>5055</v>
      </c>
      <c r="G1412" s="24" t="s">
        <v>2073</v>
      </c>
      <c r="H1412" s="25" t="s">
        <v>2072</v>
      </c>
      <c r="I1412" s="24" t="s">
        <v>2130</v>
      </c>
      <c r="J1412" s="25" t="s">
        <v>5053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5036</v>
      </c>
      <c r="Z1412" s="29" t="s">
        <v>2144</v>
      </c>
      <c r="AA1412" s="28"/>
      <c r="AB1412" s="28"/>
      <c r="AC1412" s="28"/>
      <c r="AD1412" s="28"/>
      <c r="AE1412" s="28"/>
      <c r="AF1412" s="28"/>
      <c r="AG1412" s="28"/>
      <c r="AH1412" s="24" t="s">
        <v>2146</v>
      </c>
      <c r="AI1412" s="24" t="s">
        <v>2146</v>
      </c>
      <c r="AJ1412" s="24" t="s">
        <v>5111</v>
      </c>
      <c r="AK1412" s="24" t="s">
        <v>5119</v>
      </c>
    </row>
    <row r="1413" spans="1:37" ht="17.25" customHeight="1" x14ac:dyDescent="0.3">
      <c r="A1413" s="24" t="s">
        <v>5120</v>
      </c>
      <c r="B1413" s="24" t="s">
        <v>5027</v>
      </c>
      <c r="C1413" s="24" t="s">
        <v>5099</v>
      </c>
      <c r="D1413" s="25" t="s">
        <v>5100</v>
      </c>
      <c r="E1413" s="24" t="s">
        <v>2328</v>
      </c>
      <c r="F1413" s="25" t="s">
        <v>5066</v>
      </c>
      <c r="G1413" s="24" t="s">
        <v>2073</v>
      </c>
      <c r="H1413" s="25" t="s">
        <v>2072</v>
      </c>
      <c r="I1413" s="24" t="s">
        <v>2081</v>
      </c>
      <c r="J1413" s="25" t="s">
        <v>5035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5036</v>
      </c>
      <c r="Z1413" s="29" t="s">
        <v>5067</v>
      </c>
      <c r="AA1413" s="28"/>
      <c r="AB1413" s="28"/>
      <c r="AC1413" s="28"/>
      <c r="AD1413" s="28"/>
      <c r="AE1413" s="28"/>
      <c r="AF1413" s="28"/>
      <c r="AG1413" s="28"/>
      <c r="AH1413" s="24" t="s">
        <v>2146</v>
      </c>
      <c r="AI1413" s="24" t="s">
        <v>2146</v>
      </c>
      <c r="AJ1413" s="24" t="s">
        <v>5121</v>
      </c>
      <c r="AK1413" s="24" t="s">
        <v>5120</v>
      </c>
    </row>
    <row r="1414" spans="1:37" ht="17.25" customHeight="1" x14ac:dyDescent="0.3">
      <c r="A1414" s="24" t="s">
        <v>5122</v>
      </c>
      <c r="B1414" s="24" t="s">
        <v>5027</v>
      </c>
      <c r="C1414" s="24" t="s">
        <v>5099</v>
      </c>
      <c r="D1414" s="25" t="s">
        <v>5100</v>
      </c>
      <c r="E1414" s="24" t="s">
        <v>2328</v>
      </c>
      <c r="F1414" s="25" t="s">
        <v>5066</v>
      </c>
      <c r="G1414" s="24" t="s">
        <v>2073</v>
      </c>
      <c r="H1414" s="25" t="s">
        <v>2072</v>
      </c>
      <c r="I1414" s="24" t="s">
        <v>2087</v>
      </c>
      <c r="J1414" s="25" t="s">
        <v>5039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5036</v>
      </c>
      <c r="Z1414" s="29" t="s">
        <v>5067</v>
      </c>
      <c r="AA1414" s="28"/>
      <c r="AB1414" s="28"/>
      <c r="AC1414" s="28"/>
      <c r="AD1414" s="28"/>
      <c r="AE1414" s="28"/>
      <c r="AF1414" s="28"/>
      <c r="AG1414" s="28"/>
      <c r="AH1414" s="24" t="s">
        <v>2146</v>
      </c>
      <c r="AI1414" s="24" t="s">
        <v>2146</v>
      </c>
      <c r="AJ1414" s="24" t="s">
        <v>5121</v>
      </c>
      <c r="AK1414" s="24" t="s">
        <v>5122</v>
      </c>
    </row>
    <row r="1415" spans="1:37" ht="17.25" customHeight="1" x14ac:dyDescent="0.3">
      <c r="A1415" s="24" t="s">
        <v>5123</v>
      </c>
      <c r="B1415" s="24" t="s">
        <v>5027</v>
      </c>
      <c r="C1415" s="24" t="s">
        <v>5099</v>
      </c>
      <c r="D1415" s="25" t="s">
        <v>5100</v>
      </c>
      <c r="E1415" s="24" t="s">
        <v>2328</v>
      </c>
      <c r="F1415" s="25" t="s">
        <v>5066</v>
      </c>
      <c r="G1415" s="24" t="s">
        <v>2073</v>
      </c>
      <c r="H1415" s="25" t="s">
        <v>2072</v>
      </c>
      <c r="I1415" s="24" t="s">
        <v>2090</v>
      </c>
      <c r="J1415" s="25" t="s">
        <v>5041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5036</v>
      </c>
      <c r="Z1415" s="29" t="s">
        <v>5067</v>
      </c>
      <c r="AA1415" s="28"/>
      <c r="AB1415" s="28"/>
      <c r="AC1415" s="28"/>
      <c r="AD1415" s="28"/>
      <c r="AE1415" s="28"/>
      <c r="AF1415" s="28"/>
      <c r="AG1415" s="28"/>
      <c r="AH1415" s="24" t="s">
        <v>2146</v>
      </c>
      <c r="AI1415" s="24" t="s">
        <v>2146</v>
      </c>
      <c r="AJ1415" s="24" t="s">
        <v>5121</v>
      </c>
      <c r="AK1415" s="24" t="s">
        <v>5123</v>
      </c>
    </row>
    <row r="1416" spans="1:37" ht="17.25" customHeight="1" x14ac:dyDescent="0.3">
      <c r="A1416" s="24" t="s">
        <v>5124</v>
      </c>
      <c r="B1416" s="24" t="s">
        <v>5027</v>
      </c>
      <c r="C1416" s="24" t="s">
        <v>5099</v>
      </c>
      <c r="D1416" s="25" t="s">
        <v>5100</v>
      </c>
      <c r="E1416" s="24" t="s">
        <v>2328</v>
      </c>
      <c r="F1416" s="25" t="s">
        <v>5066</v>
      </c>
      <c r="G1416" s="24" t="s">
        <v>2073</v>
      </c>
      <c r="H1416" s="25" t="s">
        <v>2072</v>
      </c>
      <c r="I1416" s="24" t="s">
        <v>2094</v>
      </c>
      <c r="J1416" s="25" t="s">
        <v>5043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5036</v>
      </c>
      <c r="Z1416" s="29" t="s">
        <v>5067</v>
      </c>
      <c r="AA1416" s="28"/>
      <c r="AB1416" s="28"/>
      <c r="AC1416" s="28"/>
      <c r="AD1416" s="28"/>
      <c r="AE1416" s="28"/>
      <c r="AF1416" s="28"/>
      <c r="AG1416" s="28"/>
      <c r="AH1416" s="24" t="s">
        <v>2146</v>
      </c>
      <c r="AI1416" s="24" t="s">
        <v>2146</v>
      </c>
      <c r="AJ1416" s="24" t="s">
        <v>5121</v>
      </c>
      <c r="AK1416" s="24" t="s">
        <v>5124</v>
      </c>
    </row>
    <row r="1417" spans="1:37" ht="17.25" customHeight="1" x14ac:dyDescent="0.3">
      <c r="A1417" s="24" t="s">
        <v>5125</v>
      </c>
      <c r="B1417" s="24" t="s">
        <v>5027</v>
      </c>
      <c r="C1417" s="24" t="s">
        <v>5099</v>
      </c>
      <c r="D1417" s="25" t="s">
        <v>5100</v>
      </c>
      <c r="E1417" s="24" t="s">
        <v>2328</v>
      </c>
      <c r="F1417" s="25" t="s">
        <v>5066</v>
      </c>
      <c r="G1417" s="24" t="s">
        <v>2073</v>
      </c>
      <c r="H1417" s="25" t="s">
        <v>2072</v>
      </c>
      <c r="I1417" s="24" t="s">
        <v>2097</v>
      </c>
      <c r="J1417" s="25" t="s">
        <v>5045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5036</v>
      </c>
      <c r="Z1417" s="29" t="s">
        <v>5067</v>
      </c>
      <c r="AA1417" s="28"/>
      <c r="AB1417" s="28"/>
      <c r="AC1417" s="28"/>
      <c r="AD1417" s="28"/>
      <c r="AE1417" s="28"/>
      <c r="AF1417" s="28"/>
      <c r="AG1417" s="28"/>
      <c r="AH1417" s="24" t="s">
        <v>2146</v>
      </c>
      <c r="AI1417" s="24" t="s">
        <v>2146</v>
      </c>
      <c r="AJ1417" s="24" t="s">
        <v>5121</v>
      </c>
      <c r="AK1417" s="24" t="s">
        <v>5125</v>
      </c>
    </row>
    <row r="1418" spans="1:37" ht="17.25" customHeight="1" x14ac:dyDescent="0.3">
      <c r="A1418" s="24" t="s">
        <v>5126</v>
      </c>
      <c r="B1418" s="24" t="s">
        <v>5027</v>
      </c>
      <c r="C1418" s="24" t="s">
        <v>5099</v>
      </c>
      <c r="D1418" s="25" t="s">
        <v>5100</v>
      </c>
      <c r="E1418" s="24" t="s">
        <v>2328</v>
      </c>
      <c r="F1418" s="25" t="s">
        <v>5066</v>
      </c>
      <c r="G1418" s="24" t="s">
        <v>2073</v>
      </c>
      <c r="H1418" s="25" t="s">
        <v>2072</v>
      </c>
      <c r="I1418" s="24" t="s">
        <v>2100</v>
      </c>
      <c r="J1418" s="25" t="s">
        <v>5047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5036</v>
      </c>
      <c r="Z1418" s="29" t="s">
        <v>5067</v>
      </c>
      <c r="AA1418" s="28"/>
      <c r="AB1418" s="28"/>
      <c r="AC1418" s="28"/>
      <c r="AD1418" s="28"/>
      <c r="AE1418" s="28"/>
      <c r="AF1418" s="28"/>
      <c r="AG1418" s="28"/>
      <c r="AH1418" s="24" t="s">
        <v>2146</v>
      </c>
      <c r="AI1418" s="24" t="s">
        <v>2146</v>
      </c>
      <c r="AJ1418" s="24" t="s">
        <v>5121</v>
      </c>
      <c r="AK1418" s="24" t="s">
        <v>5126</v>
      </c>
    </row>
    <row r="1419" spans="1:37" ht="17.25" customHeight="1" x14ac:dyDescent="0.3">
      <c r="A1419" s="24" t="s">
        <v>5127</v>
      </c>
      <c r="B1419" s="24" t="s">
        <v>5027</v>
      </c>
      <c r="C1419" s="24" t="s">
        <v>5099</v>
      </c>
      <c r="D1419" s="25" t="s">
        <v>5100</v>
      </c>
      <c r="E1419" s="24" t="s">
        <v>2328</v>
      </c>
      <c r="F1419" s="25" t="s">
        <v>5066</v>
      </c>
      <c r="G1419" s="24" t="s">
        <v>2073</v>
      </c>
      <c r="H1419" s="25" t="s">
        <v>2072</v>
      </c>
      <c r="I1419" s="24" t="s">
        <v>2121</v>
      </c>
      <c r="J1419" s="25" t="s">
        <v>5049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5036</v>
      </c>
      <c r="Z1419" s="29" t="s">
        <v>5067</v>
      </c>
      <c r="AA1419" s="28"/>
      <c r="AB1419" s="28"/>
      <c r="AC1419" s="28"/>
      <c r="AD1419" s="28"/>
      <c r="AE1419" s="28"/>
      <c r="AF1419" s="28"/>
      <c r="AG1419" s="28"/>
      <c r="AH1419" s="24" t="s">
        <v>2146</v>
      </c>
      <c r="AI1419" s="24" t="s">
        <v>2146</v>
      </c>
      <c r="AJ1419" s="24" t="s">
        <v>5121</v>
      </c>
      <c r="AK1419" s="24" t="s">
        <v>5127</v>
      </c>
    </row>
    <row r="1420" spans="1:37" ht="17.25" customHeight="1" x14ac:dyDescent="0.3">
      <c r="A1420" s="24" t="s">
        <v>5128</v>
      </c>
      <c r="B1420" s="24" t="s">
        <v>5027</v>
      </c>
      <c r="C1420" s="24" t="s">
        <v>5099</v>
      </c>
      <c r="D1420" s="25" t="s">
        <v>5100</v>
      </c>
      <c r="E1420" s="24" t="s">
        <v>2328</v>
      </c>
      <c r="F1420" s="25" t="s">
        <v>5066</v>
      </c>
      <c r="G1420" s="24" t="s">
        <v>2073</v>
      </c>
      <c r="H1420" s="25" t="s">
        <v>2072</v>
      </c>
      <c r="I1420" s="24" t="s">
        <v>2125</v>
      </c>
      <c r="J1420" s="25" t="s">
        <v>5051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5036</v>
      </c>
      <c r="Z1420" s="29" t="s">
        <v>5067</v>
      </c>
      <c r="AA1420" s="28"/>
      <c r="AB1420" s="28"/>
      <c r="AC1420" s="28"/>
      <c r="AD1420" s="28"/>
      <c r="AE1420" s="28"/>
      <c r="AF1420" s="28"/>
      <c r="AG1420" s="28"/>
      <c r="AH1420" s="24" t="s">
        <v>2146</v>
      </c>
      <c r="AI1420" s="24" t="s">
        <v>2146</v>
      </c>
      <c r="AJ1420" s="24" t="s">
        <v>5121</v>
      </c>
      <c r="AK1420" s="24" t="s">
        <v>5128</v>
      </c>
    </row>
    <row r="1421" spans="1:37" ht="17.25" customHeight="1" x14ac:dyDescent="0.3">
      <c r="A1421" s="24" t="s">
        <v>5129</v>
      </c>
      <c r="B1421" s="24" t="s">
        <v>5027</v>
      </c>
      <c r="C1421" s="24" t="s">
        <v>5099</v>
      </c>
      <c r="D1421" s="25" t="s">
        <v>5100</v>
      </c>
      <c r="E1421" s="24" t="s">
        <v>2328</v>
      </c>
      <c r="F1421" s="25" t="s">
        <v>5066</v>
      </c>
      <c r="G1421" s="24" t="s">
        <v>2073</v>
      </c>
      <c r="H1421" s="25" t="s">
        <v>2072</v>
      </c>
      <c r="I1421" s="24" t="s">
        <v>2130</v>
      </c>
      <c r="J1421" s="25" t="s">
        <v>5053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5036</v>
      </c>
      <c r="Z1421" s="29" t="s">
        <v>5067</v>
      </c>
      <c r="AA1421" s="28"/>
      <c r="AB1421" s="28"/>
      <c r="AC1421" s="28"/>
      <c r="AD1421" s="28"/>
      <c r="AE1421" s="28"/>
      <c r="AF1421" s="28"/>
      <c r="AG1421" s="28"/>
      <c r="AH1421" s="24" t="s">
        <v>2146</v>
      </c>
      <c r="AI1421" s="24" t="s">
        <v>2146</v>
      </c>
      <c r="AJ1421" s="24" t="s">
        <v>5121</v>
      </c>
      <c r="AK1421" s="24" t="s">
        <v>5129</v>
      </c>
    </row>
    <row r="1422" spans="1:37" ht="17.25" customHeight="1" x14ac:dyDescent="0.3">
      <c r="A1422" s="24" t="s">
        <v>5130</v>
      </c>
      <c r="B1422" s="24" t="s">
        <v>5027</v>
      </c>
      <c r="C1422" s="24" t="s">
        <v>5099</v>
      </c>
      <c r="D1422" s="25" t="s">
        <v>5100</v>
      </c>
      <c r="E1422" s="24" t="s">
        <v>2352</v>
      </c>
      <c r="F1422" s="25" t="s">
        <v>5096</v>
      </c>
      <c r="G1422" s="24" t="s">
        <v>2073</v>
      </c>
      <c r="H1422" s="25" t="s">
        <v>2072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5036</v>
      </c>
      <c r="Z1422" s="29" t="s">
        <v>5067</v>
      </c>
      <c r="AA1422" s="28"/>
      <c r="AB1422" s="28"/>
      <c r="AC1422" s="28"/>
      <c r="AD1422" s="28"/>
      <c r="AE1422" s="28"/>
      <c r="AF1422" s="28"/>
      <c r="AG1422" s="28"/>
      <c r="AH1422" s="24" t="s">
        <v>2146</v>
      </c>
      <c r="AI1422" s="24" t="s">
        <v>2146</v>
      </c>
      <c r="AJ1422" s="24" t="s">
        <v>5131</v>
      </c>
      <c r="AK1422" s="24" t="s">
        <v>5130</v>
      </c>
    </row>
    <row r="1423" spans="1:37" ht="17.25" customHeight="1" x14ac:dyDescent="0.3">
      <c r="A1423" s="24" t="s">
        <v>5132</v>
      </c>
      <c r="B1423" s="24" t="s">
        <v>5027</v>
      </c>
      <c r="C1423" s="24" t="s">
        <v>718</v>
      </c>
      <c r="D1423" s="25" t="s">
        <v>5133</v>
      </c>
      <c r="E1423" s="24" t="s">
        <v>2198</v>
      </c>
      <c r="F1423" s="25" t="s">
        <v>5034</v>
      </c>
      <c r="G1423" s="24" t="s">
        <v>2073</v>
      </c>
      <c r="H1423" s="25" t="s">
        <v>2072</v>
      </c>
      <c r="I1423" s="24" t="s">
        <v>2081</v>
      </c>
      <c r="J1423" s="25" t="s">
        <v>5035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5036</v>
      </c>
      <c r="Z1423" s="29" t="s">
        <v>2144</v>
      </c>
      <c r="AA1423" s="28"/>
      <c r="AB1423" s="28"/>
      <c r="AC1423" s="28"/>
      <c r="AD1423" s="28"/>
      <c r="AE1423" s="28"/>
      <c r="AF1423" s="28"/>
      <c r="AG1423" s="28"/>
      <c r="AH1423" s="24" t="s">
        <v>2084</v>
      </c>
      <c r="AI1423" s="24" t="s">
        <v>2084</v>
      </c>
      <c r="AJ1423" s="24" t="s">
        <v>5134</v>
      </c>
      <c r="AK1423" s="24" t="s">
        <v>5132</v>
      </c>
    </row>
    <row r="1424" spans="1:37" ht="17.25" customHeight="1" x14ac:dyDescent="0.3">
      <c r="A1424" s="24" t="s">
        <v>5135</v>
      </c>
      <c r="B1424" s="24" t="s">
        <v>5027</v>
      </c>
      <c r="C1424" s="24" t="s">
        <v>718</v>
      </c>
      <c r="D1424" s="25" t="s">
        <v>5133</v>
      </c>
      <c r="E1424" s="24" t="s">
        <v>2198</v>
      </c>
      <c r="F1424" s="25" t="s">
        <v>5034</v>
      </c>
      <c r="G1424" s="24" t="s">
        <v>2073</v>
      </c>
      <c r="H1424" s="25" t="s">
        <v>2072</v>
      </c>
      <c r="I1424" s="24" t="s">
        <v>2087</v>
      </c>
      <c r="J1424" s="25" t="s">
        <v>5039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5036</v>
      </c>
      <c r="Z1424" s="29" t="s">
        <v>2144</v>
      </c>
      <c r="AA1424" s="28"/>
      <c r="AB1424" s="28"/>
      <c r="AC1424" s="28"/>
      <c r="AD1424" s="28"/>
      <c r="AE1424" s="28"/>
      <c r="AF1424" s="28"/>
      <c r="AG1424" s="28"/>
      <c r="AH1424" s="24" t="s">
        <v>2084</v>
      </c>
      <c r="AI1424" s="24" t="s">
        <v>2084</v>
      </c>
      <c r="AJ1424" s="24" t="s">
        <v>5134</v>
      </c>
      <c r="AK1424" s="24" t="s">
        <v>5135</v>
      </c>
    </row>
    <row r="1425" spans="1:37" ht="17.25" customHeight="1" x14ac:dyDescent="0.3">
      <c r="A1425" s="24" t="s">
        <v>5136</v>
      </c>
      <c r="B1425" s="24" t="s">
        <v>5027</v>
      </c>
      <c r="C1425" s="24" t="s">
        <v>718</v>
      </c>
      <c r="D1425" s="25" t="s">
        <v>5133</v>
      </c>
      <c r="E1425" s="24" t="s">
        <v>2198</v>
      </c>
      <c r="F1425" s="25" t="s">
        <v>5034</v>
      </c>
      <c r="G1425" s="24" t="s">
        <v>2073</v>
      </c>
      <c r="H1425" s="25" t="s">
        <v>2072</v>
      </c>
      <c r="I1425" s="24" t="s">
        <v>2090</v>
      </c>
      <c r="J1425" s="25" t="s">
        <v>5041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5036</v>
      </c>
      <c r="Z1425" s="29" t="s">
        <v>2144</v>
      </c>
      <c r="AA1425" s="28"/>
      <c r="AB1425" s="28"/>
      <c r="AC1425" s="28"/>
      <c r="AD1425" s="28"/>
      <c r="AE1425" s="28"/>
      <c r="AF1425" s="28"/>
      <c r="AG1425" s="28"/>
      <c r="AH1425" s="24" t="s">
        <v>2084</v>
      </c>
      <c r="AI1425" s="24" t="s">
        <v>2084</v>
      </c>
      <c r="AJ1425" s="24" t="s">
        <v>5134</v>
      </c>
      <c r="AK1425" s="24" t="s">
        <v>5136</v>
      </c>
    </row>
    <row r="1426" spans="1:37" ht="17.25" customHeight="1" x14ac:dyDescent="0.3">
      <c r="A1426" s="24" t="s">
        <v>5137</v>
      </c>
      <c r="B1426" s="24" t="s">
        <v>5027</v>
      </c>
      <c r="C1426" s="24" t="s">
        <v>718</v>
      </c>
      <c r="D1426" s="25" t="s">
        <v>5133</v>
      </c>
      <c r="E1426" s="24" t="s">
        <v>2198</v>
      </c>
      <c r="F1426" s="25" t="s">
        <v>5034</v>
      </c>
      <c r="G1426" s="24" t="s">
        <v>2073</v>
      </c>
      <c r="H1426" s="25" t="s">
        <v>2072</v>
      </c>
      <c r="I1426" s="24" t="s">
        <v>2094</v>
      </c>
      <c r="J1426" s="25" t="s">
        <v>5043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5036</v>
      </c>
      <c r="Z1426" s="29" t="s">
        <v>2144</v>
      </c>
      <c r="AA1426" s="28"/>
      <c r="AB1426" s="28"/>
      <c r="AC1426" s="28"/>
      <c r="AD1426" s="28"/>
      <c r="AE1426" s="28"/>
      <c r="AF1426" s="28"/>
      <c r="AG1426" s="28"/>
      <c r="AH1426" s="24" t="s">
        <v>2084</v>
      </c>
      <c r="AI1426" s="24" t="s">
        <v>2084</v>
      </c>
      <c r="AJ1426" s="24" t="s">
        <v>5134</v>
      </c>
      <c r="AK1426" s="24" t="s">
        <v>5137</v>
      </c>
    </row>
    <row r="1427" spans="1:37" ht="17.25" customHeight="1" x14ac:dyDescent="0.3">
      <c r="A1427" s="24" t="s">
        <v>5138</v>
      </c>
      <c r="B1427" s="24" t="s">
        <v>5027</v>
      </c>
      <c r="C1427" s="24" t="s">
        <v>718</v>
      </c>
      <c r="D1427" s="25" t="s">
        <v>5133</v>
      </c>
      <c r="E1427" s="24" t="s">
        <v>2198</v>
      </c>
      <c r="F1427" s="25" t="s">
        <v>5034</v>
      </c>
      <c r="G1427" s="24" t="s">
        <v>2073</v>
      </c>
      <c r="H1427" s="25" t="s">
        <v>2072</v>
      </c>
      <c r="I1427" s="24" t="s">
        <v>2097</v>
      </c>
      <c r="J1427" s="25" t="s">
        <v>5045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5036</v>
      </c>
      <c r="Z1427" s="29" t="s">
        <v>2144</v>
      </c>
      <c r="AA1427" s="28"/>
      <c r="AB1427" s="28"/>
      <c r="AC1427" s="28"/>
      <c r="AD1427" s="28"/>
      <c r="AE1427" s="28"/>
      <c r="AF1427" s="28"/>
      <c r="AG1427" s="28"/>
      <c r="AH1427" s="24" t="s">
        <v>2084</v>
      </c>
      <c r="AI1427" s="24" t="s">
        <v>2084</v>
      </c>
      <c r="AJ1427" s="24" t="s">
        <v>5134</v>
      </c>
      <c r="AK1427" s="24" t="s">
        <v>5138</v>
      </c>
    </row>
    <row r="1428" spans="1:37" ht="17.25" customHeight="1" x14ac:dyDescent="0.3">
      <c r="A1428" s="24" t="s">
        <v>5139</v>
      </c>
      <c r="B1428" s="24" t="s">
        <v>5027</v>
      </c>
      <c r="C1428" s="24" t="s">
        <v>718</v>
      </c>
      <c r="D1428" s="25" t="s">
        <v>5133</v>
      </c>
      <c r="E1428" s="24" t="s">
        <v>2198</v>
      </c>
      <c r="F1428" s="25" t="s">
        <v>5034</v>
      </c>
      <c r="G1428" s="24" t="s">
        <v>2073</v>
      </c>
      <c r="H1428" s="25" t="s">
        <v>2072</v>
      </c>
      <c r="I1428" s="24" t="s">
        <v>2100</v>
      </c>
      <c r="J1428" s="25" t="s">
        <v>5047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5036</v>
      </c>
      <c r="Z1428" s="29" t="s">
        <v>2144</v>
      </c>
      <c r="AA1428" s="28"/>
      <c r="AB1428" s="28"/>
      <c r="AC1428" s="28"/>
      <c r="AD1428" s="28"/>
      <c r="AE1428" s="28"/>
      <c r="AF1428" s="28"/>
      <c r="AG1428" s="28"/>
      <c r="AH1428" s="24" t="s">
        <v>2084</v>
      </c>
      <c r="AI1428" s="24" t="s">
        <v>2084</v>
      </c>
      <c r="AJ1428" s="24" t="s">
        <v>5134</v>
      </c>
      <c r="AK1428" s="24" t="s">
        <v>5139</v>
      </c>
    </row>
    <row r="1429" spans="1:37" ht="17.25" customHeight="1" x14ac:dyDescent="0.3">
      <c r="A1429" s="24" t="s">
        <v>5140</v>
      </c>
      <c r="B1429" s="24" t="s">
        <v>5027</v>
      </c>
      <c r="C1429" s="24" t="s">
        <v>718</v>
      </c>
      <c r="D1429" s="25" t="s">
        <v>5133</v>
      </c>
      <c r="E1429" s="24" t="s">
        <v>2198</v>
      </c>
      <c r="F1429" s="25" t="s">
        <v>5034</v>
      </c>
      <c r="G1429" s="24" t="s">
        <v>2073</v>
      </c>
      <c r="H1429" s="25" t="s">
        <v>2072</v>
      </c>
      <c r="I1429" s="24" t="s">
        <v>2121</v>
      </c>
      <c r="J1429" s="25" t="s">
        <v>5049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5036</v>
      </c>
      <c r="Z1429" s="29" t="s">
        <v>2144</v>
      </c>
      <c r="AA1429" s="28"/>
      <c r="AB1429" s="28"/>
      <c r="AC1429" s="28"/>
      <c r="AD1429" s="28"/>
      <c r="AE1429" s="28"/>
      <c r="AF1429" s="28"/>
      <c r="AG1429" s="28"/>
      <c r="AH1429" s="24" t="s">
        <v>2084</v>
      </c>
      <c r="AI1429" s="24" t="s">
        <v>2084</v>
      </c>
      <c r="AJ1429" s="24" t="s">
        <v>5134</v>
      </c>
      <c r="AK1429" s="24" t="s">
        <v>5140</v>
      </c>
    </row>
    <row r="1430" spans="1:37" ht="17.25" customHeight="1" x14ac:dyDescent="0.3">
      <c r="A1430" s="24" t="s">
        <v>5141</v>
      </c>
      <c r="B1430" s="24" t="s">
        <v>5027</v>
      </c>
      <c r="C1430" s="24" t="s">
        <v>718</v>
      </c>
      <c r="D1430" s="25" t="s">
        <v>5133</v>
      </c>
      <c r="E1430" s="24" t="s">
        <v>2198</v>
      </c>
      <c r="F1430" s="25" t="s">
        <v>5034</v>
      </c>
      <c r="G1430" s="24" t="s">
        <v>2073</v>
      </c>
      <c r="H1430" s="25" t="s">
        <v>2072</v>
      </c>
      <c r="I1430" s="24" t="s">
        <v>2125</v>
      </c>
      <c r="J1430" s="25" t="s">
        <v>5051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5036</v>
      </c>
      <c r="Z1430" s="29" t="s">
        <v>2144</v>
      </c>
      <c r="AA1430" s="28"/>
      <c r="AB1430" s="28"/>
      <c r="AC1430" s="28"/>
      <c r="AD1430" s="28"/>
      <c r="AE1430" s="28"/>
      <c r="AF1430" s="28"/>
      <c r="AG1430" s="28"/>
      <c r="AH1430" s="24" t="s">
        <v>2084</v>
      </c>
      <c r="AI1430" s="24" t="s">
        <v>2084</v>
      </c>
      <c r="AJ1430" s="24" t="s">
        <v>5134</v>
      </c>
      <c r="AK1430" s="24" t="s">
        <v>5141</v>
      </c>
    </row>
    <row r="1431" spans="1:37" ht="17.25" customHeight="1" x14ac:dyDescent="0.3">
      <c r="A1431" s="24" t="s">
        <v>5142</v>
      </c>
      <c r="B1431" s="24" t="s">
        <v>5027</v>
      </c>
      <c r="C1431" s="24" t="s">
        <v>718</v>
      </c>
      <c r="D1431" s="25" t="s">
        <v>5133</v>
      </c>
      <c r="E1431" s="24" t="s">
        <v>2198</v>
      </c>
      <c r="F1431" s="25" t="s">
        <v>5034</v>
      </c>
      <c r="G1431" s="24" t="s">
        <v>2073</v>
      </c>
      <c r="H1431" s="25" t="s">
        <v>2072</v>
      </c>
      <c r="I1431" s="24" t="s">
        <v>2130</v>
      </c>
      <c r="J1431" s="25" t="s">
        <v>5053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5036</v>
      </c>
      <c r="Z1431" s="29" t="s">
        <v>2144</v>
      </c>
      <c r="AA1431" s="28"/>
      <c r="AB1431" s="28"/>
      <c r="AC1431" s="28"/>
      <c r="AD1431" s="28"/>
      <c r="AE1431" s="28"/>
      <c r="AF1431" s="28"/>
      <c r="AG1431" s="28"/>
      <c r="AH1431" s="24" t="s">
        <v>2084</v>
      </c>
      <c r="AI1431" s="24" t="s">
        <v>2084</v>
      </c>
      <c r="AJ1431" s="24" t="s">
        <v>5134</v>
      </c>
      <c r="AK1431" s="24" t="s">
        <v>5142</v>
      </c>
    </row>
    <row r="1432" spans="1:37" ht="17.25" customHeight="1" x14ac:dyDescent="0.3">
      <c r="A1432" s="24" t="s">
        <v>5143</v>
      </c>
      <c r="B1432" s="24" t="s">
        <v>5027</v>
      </c>
      <c r="C1432" s="24" t="s">
        <v>718</v>
      </c>
      <c r="D1432" s="25" t="s">
        <v>5133</v>
      </c>
      <c r="E1432" s="24" t="s">
        <v>2305</v>
      </c>
      <c r="F1432" s="25" t="s">
        <v>5055</v>
      </c>
      <c r="G1432" s="24" t="s">
        <v>2073</v>
      </c>
      <c r="H1432" s="25" t="s">
        <v>2072</v>
      </c>
      <c r="I1432" s="24" t="s">
        <v>2081</v>
      </c>
      <c r="J1432" s="25" t="s">
        <v>5035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5036</v>
      </c>
      <c r="Z1432" s="29" t="s">
        <v>2144</v>
      </c>
      <c r="AA1432" s="28"/>
      <c r="AB1432" s="28"/>
      <c r="AC1432" s="28"/>
      <c r="AD1432" s="28"/>
      <c r="AE1432" s="28"/>
      <c r="AF1432" s="28"/>
      <c r="AG1432" s="28"/>
      <c r="AH1432" s="24" t="s">
        <v>2146</v>
      </c>
      <c r="AI1432" s="24" t="s">
        <v>2146</v>
      </c>
      <c r="AJ1432" s="24" t="s">
        <v>5144</v>
      </c>
      <c r="AK1432" s="24" t="s">
        <v>5143</v>
      </c>
    </row>
    <row r="1433" spans="1:37" ht="17.25" customHeight="1" x14ac:dyDescent="0.3">
      <c r="A1433" s="24" t="s">
        <v>5145</v>
      </c>
      <c r="B1433" s="24" t="s">
        <v>5027</v>
      </c>
      <c r="C1433" s="24" t="s">
        <v>718</v>
      </c>
      <c r="D1433" s="25" t="s">
        <v>5133</v>
      </c>
      <c r="E1433" s="24" t="s">
        <v>2305</v>
      </c>
      <c r="F1433" s="25" t="s">
        <v>5055</v>
      </c>
      <c r="G1433" s="24" t="s">
        <v>2073</v>
      </c>
      <c r="H1433" s="25" t="s">
        <v>2072</v>
      </c>
      <c r="I1433" s="24" t="s">
        <v>2087</v>
      </c>
      <c r="J1433" s="25" t="s">
        <v>5039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5036</v>
      </c>
      <c r="Z1433" s="29" t="s">
        <v>2144</v>
      </c>
      <c r="AA1433" s="28"/>
      <c r="AB1433" s="28"/>
      <c r="AC1433" s="28"/>
      <c r="AD1433" s="28"/>
      <c r="AE1433" s="28"/>
      <c r="AF1433" s="28"/>
      <c r="AG1433" s="28"/>
      <c r="AH1433" s="24" t="s">
        <v>2146</v>
      </c>
      <c r="AI1433" s="24" t="s">
        <v>2146</v>
      </c>
      <c r="AJ1433" s="24" t="s">
        <v>5144</v>
      </c>
      <c r="AK1433" s="24" t="s">
        <v>5145</v>
      </c>
    </row>
    <row r="1434" spans="1:37" ht="17.25" customHeight="1" x14ac:dyDescent="0.3">
      <c r="A1434" s="24" t="s">
        <v>5146</v>
      </c>
      <c r="B1434" s="24" t="s">
        <v>5027</v>
      </c>
      <c r="C1434" s="24" t="s">
        <v>718</v>
      </c>
      <c r="D1434" s="25" t="s">
        <v>5133</v>
      </c>
      <c r="E1434" s="24" t="s">
        <v>2305</v>
      </c>
      <c r="F1434" s="25" t="s">
        <v>5055</v>
      </c>
      <c r="G1434" s="24" t="s">
        <v>2073</v>
      </c>
      <c r="H1434" s="25" t="s">
        <v>2072</v>
      </c>
      <c r="I1434" s="24" t="s">
        <v>2090</v>
      </c>
      <c r="J1434" s="25" t="s">
        <v>5041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5036</v>
      </c>
      <c r="Z1434" s="29" t="s">
        <v>2144</v>
      </c>
      <c r="AA1434" s="28"/>
      <c r="AB1434" s="28"/>
      <c r="AC1434" s="28"/>
      <c r="AD1434" s="28"/>
      <c r="AE1434" s="28"/>
      <c r="AF1434" s="28"/>
      <c r="AG1434" s="28"/>
      <c r="AH1434" s="24" t="s">
        <v>2146</v>
      </c>
      <c r="AI1434" s="24" t="s">
        <v>2146</v>
      </c>
      <c r="AJ1434" s="24" t="s">
        <v>5144</v>
      </c>
      <c r="AK1434" s="24" t="s">
        <v>5146</v>
      </c>
    </row>
    <row r="1435" spans="1:37" ht="17.25" customHeight="1" x14ac:dyDescent="0.3">
      <c r="A1435" s="24" t="s">
        <v>5147</v>
      </c>
      <c r="B1435" s="24" t="s">
        <v>5027</v>
      </c>
      <c r="C1435" s="24" t="s">
        <v>718</v>
      </c>
      <c r="D1435" s="25" t="s">
        <v>5133</v>
      </c>
      <c r="E1435" s="24" t="s">
        <v>2305</v>
      </c>
      <c r="F1435" s="25" t="s">
        <v>5055</v>
      </c>
      <c r="G1435" s="24" t="s">
        <v>2073</v>
      </c>
      <c r="H1435" s="25" t="s">
        <v>2072</v>
      </c>
      <c r="I1435" s="24" t="s">
        <v>2094</v>
      </c>
      <c r="J1435" s="25" t="s">
        <v>5043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5036</v>
      </c>
      <c r="Z1435" s="29" t="s">
        <v>2144</v>
      </c>
      <c r="AA1435" s="28"/>
      <c r="AB1435" s="28"/>
      <c r="AC1435" s="28"/>
      <c r="AD1435" s="28"/>
      <c r="AE1435" s="28"/>
      <c r="AF1435" s="28"/>
      <c r="AG1435" s="28"/>
      <c r="AH1435" s="24" t="s">
        <v>2146</v>
      </c>
      <c r="AI1435" s="24" t="s">
        <v>2146</v>
      </c>
      <c r="AJ1435" s="24" t="s">
        <v>5144</v>
      </c>
      <c r="AK1435" s="24" t="s">
        <v>5147</v>
      </c>
    </row>
    <row r="1436" spans="1:37" ht="17.25" customHeight="1" x14ac:dyDescent="0.3">
      <c r="A1436" s="24" t="s">
        <v>5148</v>
      </c>
      <c r="B1436" s="24" t="s">
        <v>5027</v>
      </c>
      <c r="C1436" s="24" t="s">
        <v>718</v>
      </c>
      <c r="D1436" s="25" t="s">
        <v>5133</v>
      </c>
      <c r="E1436" s="24" t="s">
        <v>2305</v>
      </c>
      <c r="F1436" s="25" t="s">
        <v>5055</v>
      </c>
      <c r="G1436" s="24" t="s">
        <v>2073</v>
      </c>
      <c r="H1436" s="25" t="s">
        <v>2072</v>
      </c>
      <c r="I1436" s="24" t="s">
        <v>2097</v>
      </c>
      <c r="J1436" s="25" t="s">
        <v>5045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5036</v>
      </c>
      <c r="Z1436" s="29" t="s">
        <v>2144</v>
      </c>
      <c r="AA1436" s="28"/>
      <c r="AB1436" s="28"/>
      <c r="AC1436" s="28"/>
      <c r="AD1436" s="28"/>
      <c r="AE1436" s="28"/>
      <c r="AF1436" s="28"/>
      <c r="AG1436" s="28"/>
      <c r="AH1436" s="24" t="s">
        <v>2146</v>
      </c>
      <c r="AI1436" s="24" t="s">
        <v>2146</v>
      </c>
      <c r="AJ1436" s="24" t="s">
        <v>5144</v>
      </c>
      <c r="AK1436" s="24" t="s">
        <v>5148</v>
      </c>
    </row>
    <row r="1437" spans="1:37" ht="17.25" customHeight="1" x14ac:dyDescent="0.3">
      <c r="A1437" s="24" t="s">
        <v>5149</v>
      </c>
      <c r="B1437" s="24" t="s">
        <v>5027</v>
      </c>
      <c r="C1437" s="24" t="s">
        <v>718</v>
      </c>
      <c r="D1437" s="25" t="s">
        <v>5133</v>
      </c>
      <c r="E1437" s="24" t="s">
        <v>2305</v>
      </c>
      <c r="F1437" s="25" t="s">
        <v>5055</v>
      </c>
      <c r="G1437" s="24" t="s">
        <v>2073</v>
      </c>
      <c r="H1437" s="25" t="s">
        <v>2072</v>
      </c>
      <c r="I1437" s="24" t="s">
        <v>2100</v>
      </c>
      <c r="J1437" s="25" t="s">
        <v>5047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5036</v>
      </c>
      <c r="Z1437" s="29" t="s">
        <v>2144</v>
      </c>
      <c r="AA1437" s="28"/>
      <c r="AB1437" s="28"/>
      <c r="AC1437" s="28"/>
      <c r="AD1437" s="28"/>
      <c r="AE1437" s="28"/>
      <c r="AF1437" s="28"/>
      <c r="AG1437" s="28"/>
      <c r="AH1437" s="24" t="s">
        <v>2146</v>
      </c>
      <c r="AI1437" s="24" t="s">
        <v>2146</v>
      </c>
      <c r="AJ1437" s="24" t="s">
        <v>5144</v>
      </c>
      <c r="AK1437" s="24" t="s">
        <v>5149</v>
      </c>
    </row>
    <row r="1438" spans="1:37" ht="17.25" customHeight="1" x14ac:dyDescent="0.3">
      <c r="A1438" s="24" t="s">
        <v>5150</v>
      </c>
      <c r="B1438" s="24" t="s">
        <v>5027</v>
      </c>
      <c r="C1438" s="24" t="s">
        <v>718</v>
      </c>
      <c r="D1438" s="25" t="s">
        <v>5133</v>
      </c>
      <c r="E1438" s="24" t="s">
        <v>2305</v>
      </c>
      <c r="F1438" s="25" t="s">
        <v>5055</v>
      </c>
      <c r="G1438" s="24" t="s">
        <v>2073</v>
      </c>
      <c r="H1438" s="25" t="s">
        <v>2072</v>
      </c>
      <c r="I1438" s="24" t="s">
        <v>2121</v>
      </c>
      <c r="J1438" s="25" t="s">
        <v>5049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5036</v>
      </c>
      <c r="Z1438" s="29" t="s">
        <v>2144</v>
      </c>
      <c r="AA1438" s="28"/>
      <c r="AB1438" s="28"/>
      <c r="AC1438" s="28"/>
      <c r="AD1438" s="28"/>
      <c r="AE1438" s="28"/>
      <c r="AF1438" s="28"/>
      <c r="AG1438" s="28"/>
      <c r="AH1438" s="24" t="s">
        <v>2146</v>
      </c>
      <c r="AI1438" s="24" t="s">
        <v>2146</v>
      </c>
      <c r="AJ1438" s="24" t="s">
        <v>5144</v>
      </c>
      <c r="AK1438" s="24" t="s">
        <v>5150</v>
      </c>
    </row>
    <row r="1439" spans="1:37" ht="17.25" customHeight="1" x14ac:dyDescent="0.3">
      <c r="A1439" s="24" t="s">
        <v>5151</v>
      </c>
      <c r="B1439" s="24" t="s">
        <v>5027</v>
      </c>
      <c r="C1439" s="24" t="s">
        <v>718</v>
      </c>
      <c r="D1439" s="25" t="s">
        <v>5133</v>
      </c>
      <c r="E1439" s="24" t="s">
        <v>2305</v>
      </c>
      <c r="F1439" s="25" t="s">
        <v>5055</v>
      </c>
      <c r="G1439" s="24" t="s">
        <v>2073</v>
      </c>
      <c r="H1439" s="25" t="s">
        <v>2072</v>
      </c>
      <c r="I1439" s="24" t="s">
        <v>2125</v>
      </c>
      <c r="J1439" s="25" t="s">
        <v>5051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5036</v>
      </c>
      <c r="Z1439" s="29" t="s">
        <v>2144</v>
      </c>
      <c r="AA1439" s="28"/>
      <c r="AB1439" s="28"/>
      <c r="AC1439" s="28"/>
      <c r="AD1439" s="28"/>
      <c r="AE1439" s="28"/>
      <c r="AF1439" s="28"/>
      <c r="AG1439" s="28"/>
      <c r="AH1439" s="24" t="s">
        <v>2146</v>
      </c>
      <c r="AI1439" s="24" t="s">
        <v>2146</v>
      </c>
      <c r="AJ1439" s="24" t="s">
        <v>5144</v>
      </c>
      <c r="AK1439" s="24" t="s">
        <v>5151</v>
      </c>
    </row>
    <row r="1440" spans="1:37" ht="17.25" customHeight="1" x14ac:dyDescent="0.3">
      <c r="A1440" s="24" t="s">
        <v>5152</v>
      </c>
      <c r="B1440" s="24" t="s">
        <v>5027</v>
      </c>
      <c r="C1440" s="24" t="s">
        <v>718</v>
      </c>
      <c r="D1440" s="25" t="s">
        <v>5133</v>
      </c>
      <c r="E1440" s="24" t="s">
        <v>2305</v>
      </c>
      <c r="F1440" s="25" t="s">
        <v>5055</v>
      </c>
      <c r="G1440" s="24" t="s">
        <v>2073</v>
      </c>
      <c r="H1440" s="25" t="s">
        <v>2072</v>
      </c>
      <c r="I1440" s="24" t="s">
        <v>2130</v>
      </c>
      <c r="J1440" s="25" t="s">
        <v>5053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5036</v>
      </c>
      <c r="Z1440" s="29" t="s">
        <v>2144</v>
      </c>
      <c r="AA1440" s="28"/>
      <c r="AB1440" s="28"/>
      <c r="AC1440" s="28"/>
      <c r="AD1440" s="28"/>
      <c r="AE1440" s="28"/>
      <c r="AF1440" s="28"/>
      <c r="AG1440" s="28"/>
      <c r="AH1440" s="24" t="s">
        <v>2146</v>
      </c>
      <c r="AI1440" s="24" t="s">
        <v>2146</v>
      </c>
      <c r="AJ1440" s="24" t="s">
        <v>5144</v>
      </c>
      <c r="AK1440" s="24" t="s">
        <v>5152</v>
      </c>
    </row>
    <row r="1441" spans="1:37" ht="17.25" customHeight="1" x14ac:dyDescent="0.3">
      <c r="A1441" s="24" t="s">
        <v>5153</v>
      </c>
      <c r="B1441" s="24" t="s">
        <v>5027</v>
      </c>
      <c r="C1441" s="24" t="s">
        <v>718</v>
      </c>
      <c r="D1441" s="25" t="s">
        <v>5133</v>
      </c>
      <c r="E1441" s="24" t="s">
        <v>2352</v>
      </c>
      <c r="F1441" s="25" t="s">
        <v>5096</v>
      </c>
      <c r="G1441" s="24" t="s">
        <v>2073</v>
      </c>
      <c r="H1441" s="25" t="s">
        <v>2072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5036</v>
      </c>
      <c r="Z1441" s="29" t="s">
        <v>5067</v>
      </c>
      <c r="AA1441" s="28"/>
      <c r="AB1441" s="28"/>
      <c r="AC1441" s="28"/>
      <c r="AD1441" s="28"/>
      <c r="AE1441" s="28"/>
      <c r="AF1441" s="28"/>
      <c r="AG1441" s="28"/>
      <c r="AH1441" s="24" t="s">
        <v>2146</v>
      </c>
      <c r="AI1441" s="24" t="s">
        <v>2146</v>
      </c>
      <c r="AJ1441" s="24" t="s">
        <v>5154</v>
      </c>
      <c r="AK1441" s="24" t="s">
        <v>5153</v>
      </c>
    </row>
    <row r="1442" spans="1:37" ht="17.25" customHeight="1" x14ac:dyDescent="0.3">
      <c r="A1442" s="24" t="s">
        <v>5155</v>
      </c>
      <c r="B1442" s="24" t="s">
        <v>5027</v>
      </c>
      <c r="C1442" s="24" t="s">
        <v>718</v>
      </c>
      <c r="D1442" s="25" t="s">
        <v>5133</v>
      </c>
      <c r="E1442" s="24" t="s">
        <v>2621</v>
      </c>
      <c r="F1442" s="25" t="s">
        <v>5156</v>
      </c>
      <c r="G1442" s="24" t="s">
        <v>2073</v>
      </c>
      <c r="H1442" s="25" t="s">
        <v>2072</v>
      </c>
      <c r="I1442" s="24" t="s">
        <v>2081</v>
      </c>
      <c r="J1442" s="25" t="s">
        <v>5035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5036</v>
      </c>
      <c r="Z1442" s="29" t="s">
        <v>5067</v>
      </c>
      <c r="AA1442" s="28"/>
      <c r="AB1442" s="28"/>
      <c r="AC1442" s="28"/>
      <c r="AD1442" s="28"/>
      <c r="AE1442" s="28"/>
      <c r="AF1442" s="28"/>
      <c r="AG1442" s="28"/>
      <c r="AH1442" s="24" t="s">
        <v>2146</v>
      </c>
      <c r="AI1442" s="24" t="s">
        <v>2146</v>
      </c>
      <c r="AJ1442" s="24" t="s">
        <v>5157</v>
      </c>
      <c r="AK1442" s="24" t="s">
        <v>5155</v>
      </c>
    </row>
    <row r="1443" spans="1:37" ht="17.25" customHeight="1" x14ac:dyDescent="0.3">
      <c r="A1443" s="24" t="s">
        <v>5158</v>
      </c>
      <c r="B1443" s="24" t="s">
        <v>5027</v>
      </c>
      <c r="C1443" s="24" t="s">
        <v>718</v>
      </c>
      <c r="D1443" s="25" t="s">
        <v>5133</v>
      </c>
      <c r="E1443" s="24" t="s">
        <v>2621</v>
      </c>
      <c r="F1443" s="25" t="s">
        <v>5156</v>
      </c>
      <c r="G1443" s="24" t="s">
        <v>2073</v>
      </c>
      <c r="H1443" s="25" t="s">
        <v>2072</v>
      </c>
      <c r="I1443" s="24" t="s">
        <v>2087</v>
      </c>
      <c r="J1443" s="25" t="s">
        <v>5039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5036</v>
      </c>
      <c r="Z1443" s="29" t="s">
        <v>5067</v>
      </c>
      <c r="AA1443" s="28"/>
      <c r="AB1443" s="28"/>
      <c r="AC1443" s="28"/>
      <c r="AD1443" s="28"/>
      <c r="AE1443" s="28"/>
      <c r="AF1443" s="28"/>
      <c r="AG1443" s="28"/>
      <c r="AH1443" s="24" t="s">
        <v>2146</v>
      </c>
      <c r="AI1443" s="24" t="s">
        <v>2146</v>
      </c>
      <c r="AJ1443" s="24" t="s">
        <v>5157</v>
      </c>
      <c r="AK1443" s="24" t="s">
        <v>5158</v>
      </c>
    </row>
    <row r="1444" spans="1:37" ht="17.25" customHeight="1" x14ac:dyDescent="0.3">
      <c r="A1444" s="24" t="s">
        <v>5159</v>
      </c>
      <c r="B1444" s="24" t="s">
        <v>5027</v>
      </c>
      <c r="C1444" s="24" t="s">
        <v>718</v>
      </c>
      <c r="D1444" s="25" t="s">
        <v>5133</v>
      </c>
      <c r="E1444" s="24" t="s">
        <v>2621</v>
      </c>
      <c r="F1444" s="25" t="s">
        <v>5156</v>
      </c>
      <c r="G1444" s="24" t="s">
        <v>2073</v>
      </c>
      <c r="H1444" s="25" t="s">
        <v>2072</v>
      </c>
      <c r="I1444" s="24" t="s">
        <v>2090</v>
      </c>
      <c r="J1444" s="25" t="s">
        <v>5041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5036</v>
      </c>
      <c r="Z1444" s="29" t="s">
        <v>5067</v>
      </c>
      <c r="AA1444" s="28"/>
      <c r="AB1444" s="28"/>
      <c r="AC1444" s="28"/>
      <c r="AD1444" s="28"/>
      <c r="AE1444" s="28"/>
      <c r="AF1444" s="28"/>
      <c r="AG1444" s="28"/>
      <c r="AH1444" s="24" t="s">
        <v>2146</v>
      </c>
      <c r="AI1444" s="24" t="s">
        <v>2146</v>
      </c>
      <c r="AJ1444" s="24" t="s">
        <v>5157</v>
      </c>
      <c r="AK1444" s="24" t="s">
        <v>5159</v>
      </c>
    </row>
    <row r="1445" spans="1:37" ht="17.25" customHeight="1" x14ac:dyDescent="0.3">
      <c r="A1445" s="24" t="s">
        <v>5160</v>
      </c>
      <c r="B1445" s="24" t="s">
        <v>5027</v>
      </c>
      <c r="C1445" s="24" t="s">
        <v>718</v>
      </c>
      <c r="D1445" s="25" t="s">
        <v>5133</v>
      </c>
      <c r="E1445" s="24" t="s">
        <v>2621</v>
      </c>
      <c r="F1445" s="25" t="s">
        <v>5156</v>
      </c>
      <c r="G1445" s="24" t="s">
        <v>2073</v>
      </c>
      <c r="H1445" s="25" t="s">
        <v>2072</v>
      </c>
      <c r="I1445" s="24" t="s">
        <v>2094</v>
      </c>
      <c r="J1445" s="25" t="s">
        <v>5043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5036</v>
      </c>
      <c r="Z1445" s="29" t="s">
        <v>5067</v>
      </c>
      <c r="AA1445" s="28"/>
      <c r="AB1445" s="28"/>
      <c r="AC1445" s="28"/>
      <c r="AD1445" s="28"/>
      <c r="AE1445" s="28"/>
      <c r="AF1445" s="28"/>
      <c r="AG1445" s="28"/>
      <c r="AH1445" s="24" t="s">
        <v>2146</v>
      </c>
      <c r="AI1445" s="24" t="s">
        <v>2146</v>
      </c>
      <c r="AJ1445" s="24" t="s">
        <v>5157</v>
      </c>
      <c r="AK1445" s="24" t="s">
        <v>5160</v>
      </c>
    </row>
    <row r="1446" spans="1:37" ht="17.25" customHeight="1" x14ac:dyDescent="0.3">
      <c r="A1446" s="24" t="s">
        <v>5161</v>
      </c>
      <c r="B1446" s="24" t="s">
        <v>5027</v>
      </c>
      <c r="C1446" s="24" t="s">
        <v>718</v>
      </c>
      <c r="D1446" s="25" t="s">
        <v>5133</v>
      </c>
      <c r="E1446" s="24" t="s">
        <v>2621</v>
      </c>
      <c r="F1446" s="25" t="s">
        <v>5156</v>
      </c>
      <c r="G1446" s="24" t="s">
        <v>2073</v>
      </c>
      <c r="H1446" s="25" t="s">
        <v>2072</v>
      </c>
      <c r="I1446" s="24" t="s">
        <v>2097</v>
      </c>
      <c r="J1446" s="25" t="s">
        <v>5045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5036</v>
      </c>
      <c r="Z1446" s="29" t="s">
        <v>5067</v>
      </c>
      <c r="AA1446" s="28"/>
      <c r="AB1446" s="28"/>
      <c r="AC1446" s="28"/>
      <c r="AD1446" s="28"/>
      <c r="AE1446" s="28"/>
      <c r="AF1446" s="28"/>
      <c r="AG1446" s="28"/>
      <c r="AH1446" s="24" t="s">
        <v>2146</v>
      </c>
      <c r="AI1446" s="24" t="s">
        <v>2146</v>
      </c>
      <c r="AJ1446" s="24" t="s">
        <v>5157</v>
      </c>
      <c r="AK1446" s="24" t="s">
        <v>5161</v>
      </c>
    </row>
    <row r="1447" spans="1:37" ht="17.25" customHeight="1" x14ac:dyDescent="0.3">
      <c r="A1447" s="24" t="s">
        <v>5162</v>
      </c>
      <c r="B1447" s="24" t="s">
        <v>5027</v>
      </c>
      <c r="C1447" s="24" t="s">
        <v>718</v>
      </c>
      <c r="D1447" s="25" t="s">
        <v>5133</v>
      </c>
      <c r="E1447" s="24" t="s">
        <v>2621</v>
      </c>
      <c r="F1447" s="25" t="s">
        <v>5156</v>
      </c>
      <c r="G1447" s="24" t="s">
        <v>2073</v>
      </c>
      <c r="H1447" s="25" t="s">
        <v>2072</v>
      </c>
      <c r="I1447" s="24" t="s">
        <v>2100</v>
      </c>
      <c r="J1447" s="25" t="s">
        <v>5047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5036</v>
      </c>
      <c r="Z1447" s="29" t="s">
        <v>5067</v>
      </c>
      <c r="AA1447" s="28"/>
      <c r="AB1447" s="28"/>
      <c r="AC1447" s="28"/>
      <c r="AD1447" s="28"/>
      <c r="AE1447" s="28"/>
      <c r="AF1447" s="28"/>
      <c r="AG1447" s="28"/>
      <c r="AH1447" s="24" t="s">
        <v>2146</v>
      </c>
      <c r="AI1447" s="24" t="s">
        <v>2146</v>
      </c>
      <c r="AJ1447" s="24" t="s">
        <v>5157</v>
      </c>
      <c r="AK1447" s="24" t="s">
        <v>5162</v>
      </c>
    </row>
    <row r="1448" spans="1:37" ht="17.25" customHeight="1" x14ac:dyDescent="0.3">
      <c r="A1448" s="24" t="s">
        <v>5163</v>
      </c>
      <c r="B1448" s="24" t="s">
        <v>5027</v>
      </c>
      <c r="C1448" s="24" t="s">
        <v>718</v>
      </c>
      <c r="D1448" s="25" t="s">
        <v>5133</v>
      </c>
      <c r="E1448" s="24" t="s">
        <v>2621</v>
      </c>
      <c r="F1448" s="25" t="s">
        <v>5156</v>
      </c>
      <c r="G1448" s="24" t="s">
        <v>2073</v>
      </c>
      <c r="H1448" s="25" t="s">
        <v>2072</v>
      </c>
      <c r="I1448" s="24" t="s">
        <v>2121</v>
      </c>
      <c r="J1448" s="25" t="s">
        <v>5049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5036</v>
      </c>
      <c r="Z1448" s="29" t="s">
        <v>5067</v>
      </c>
      <c r="AA1448" s="28"/>
      <c r="AB1448" s="28"/>
      <c r="AC1448" s="28"/>
      <c r="AD1448" s="28"/>
      <c r="AE1448" s="28"/>
      <c r="AF1448" s="28"/>
      <c r="AG1448" s="28"/>
      <c r="AH1448" s="24" t="s">
        <v>2146</v>
      </c>
      <c r="AI1448" s="24" t="s">
        <v>2146</v>
      </c>
      <c r="AJ1448" s="24" t="s">
        <v>5157</v>
      </c>
      <c r="AK1448" s="24" t="s">
        <v>5163</v>
      </c>
    </row>
    <row r="1449" spans="1:37" ht="17.25" customHeight="1" x14ac:dyDescent="0.3">
      <c r="A1449" s="24" t="s">
        <v>5164</v>
      </c>
      <c r="B1449" s="24" t="s">
        <v>5027</v>
      </c>
      <c r="C1449" s="24" t="s">
        <v>718</v>
      </c>
      <c r="D1449" s="25" t="s">
        <v>5133</v>
      </c>
      <c r="E1449" s="24" t="s">
        <v>2621</v>
      </c>
      <c r="F1449" s="25" t="s">
        <v>5156</v>
      </c>
      <c r="G1449" s="24" t="s">
        <v>2073</v>
      </c>
      <c r="H1449" s="25" t="s">
        <v>2072</v>
      </c>
      <c r="I1449" s="24" t="s">
        <v>2125</v>
      </c>
      <c r="J1449" s="25" t="s">
        <v>5051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5036</v>
      </c>
      <c r="Z1449" s="29" t="s">
        <v>5067</v>
      </c>
      <c r="AA1449" s="28"/>
      <c r="AB1449" s="28"/>
      <c r="AC1449" s="28"/>
      <c r="AD1449" s="28"/>
      <c r="AE1449" s="28"/>
      <c r="AF1449" s="28"/>
      <c r="AG1449" s="28"/>
      <c r="AH1449" s="24" t="s">
        <v>2146</v>
      </c>
      <c r="AI1449" s="24" t="s">
        <v>2146</v>
      </c>
      <c r="AJ1449" s="24" t="s">
        <v>5157</v>
      </c>
      <c r="AK1449" s="24" t="s">
        <v>5164</v>
      </c>
    </row>
    <row r="1450" spans="1:37" ht="17.25" customHeight="1" x14ac:dyDescent="0.3">
      <c r="A1450" s="24" t="s">
        <v>5165</v>
      </c>
      <c r="B1450" s="24" t="s">
        <v>5027</v>
      </c>
      <c r="C1450" s="24" t="s">
        <v>718</v>
      </c>
      <c r="D1450" s="25" t="s">
        <v>5133</v>
      </c>
      <c r="E1450" s="24" t="s">
        <v>2621</v>
      </c>
      <c r="F1450" s="25" t="s">
        <v>5156</v>
      </c>
      <c r="G1450" s="24" t="s">
        <v>2073</v>
      </c>
      <c r="H1450" s="25" t="s">
        <v>2072</v>
      </c>
      <c r="I1450" s="24" t="s">
        <v>2130</v>
      </c>
      <c r="J1450" s="25" t="s">
        <v>5053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5036</v>
      </c>
      <c r="Z1450" s="29" t="s">
        <v>5067</v>
      </c>
      <c r="AA1450" s="28"/>
      <c r="AB1450" s="28"/>
      <c r="AC1450" s="28"/>
      <c r="AD1450" s="28"/>
      <c r="AE1450" s="28"/>
      <c r="AF1450" s="28"/>
      <c r="AG1450" s="28"/>
      <c r="AH1450" s="24" t="s">
        <v>2146</v>
      </c>
      <c r="AI1450" s="24" t="s">
        <v>2146</v>
      </c>
      <c r="AJ1450" s="24" t="s">
        <v>5157</v>
      </c>
      <c r="AK1450" s="24" t="s">
        <v>5165</v>
      </c>
    </row>
    <row r="1451" spans="1:37" ht="17.25" customHeight="1" x14ac:dyDescent="0.3">
      <c r="A1451" s="24" t="s">
        <v>5166</v>
      </c>
      <c r="B1451" s="24" t="s">
        <v>5167</v>
      </c>
      <c r="C1451" s="24" t="s">
        <v>5168</v>
      </c>
      <c r="D1451" s="25" t="s">
        <v>5169</v>
      </c>
      <c r="E1451" s="24" t="s">
        <v>2071</v>
      </c>
      <c r="F1451" s="25" t="s">
        <v>2072</v>
      </c>
      <c r="G1451" s="24" t="s">
        <v>2073</v>
      </c>
      <c r="H1451" s="25" t="s">
        <v>2072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2074</v>
      </c>
      <c r="AI1451" s="24" t="s">
        <v>2074</v>
      </c>
      <c r="AJ1451" s="24" t="s">
        <v>5170</v>
      </c>
      <c r="AK1451" s="24" t="s">
        <v>5166</v>
      </c>
    </row>
    <row r="1452" spans="1:37" ht="17.25" customHeight="1" x14ac:dyDescent="0.3">
      <c r="A1452" s="24" t="s">
        <v>5171</v>
      </c>
      <c r="B1452" s="24" t="s">
        <v>5167</v>
      </c>
      <c r="C1452" s="24" t="s">
        <v>5172</v>
      </c>
      <c r="D1452" s="25" t="s">
        <v>5173</v>
      </c>
      <c r="E1452" s="24" t="s">
        <v>2198</v>
      </c>
      <c r="F1452" s="25" t="s">
        <v>5174</v>
      </c>
      <c r="G1452" s="24" t="s">
        <v>2079</v>
      </c>
      <c r="H1452" s="25" t="s">
        <v>5175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5036</v>
      </c>
      <c r="AD1452" s="28"/>
      <c r="AE1452" s="28"/>
      <c r="AF1452" s="28"/>
      <c r="AG1452" s="28"/>
      <c r="AH1452" s="24" t="s">
        <v>2505</v>
      </c>
      <c r="AI1452" s="24" t="s">
        <v>2505</v>
      </c>
      <c r="AJ1452" s="24" t="s">
        <v>5176</v>
      </c>
      <c r="AK1452" s="24" t="s">
        <v>5171</v>
      </c>
    </row>
    <row r="1453" spans="1:37" ht="17.25" customHeight="1" x14ac:dyDescent="0.3">
      <c r="A1453" s="24" t="s">
        <v>5177</v>
      </c>
      <c r="B1453" s="24" t="s">
        <v>5167</v>
      </c>
      <c r="C1453" s="24" t="s">
        <v>5172</v>
      </c>
      <c r="D1453" s="25" t="s">
        <v>5173</v>
      </c>
      <c r="E1453" s="24" t="s">
        <v>2198</v>
      </c>
      <c r="F1453" s="25" t="s">
        <v>5174</v>
      </c>
      <c r="G1453" s="24" t="s">
        <v>2110</v>
      </c>
      <c r="H1453" s="25" t="s">
        <v>5178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5036</v>
      </c>
      <c r="AD1453" s="28"/>
      <c r="AE1453" s="28"/>
      <c r="AF1453" s="28"/>
      <c r="AG1453" s="28"/>
      <c r="AH1453" s="24" t="s">
        <v>2505</v>
      </c>
      <c r="AI1453" s="24" t="s">
        <v>2505</v>
      </c>
      <c r="AJ1453" s="24" t="s">
        <v>5179</v>
      </c>
      <c r="AK1453" s="24" t="s">
        <v>5177</v>
      </c>
    </row>
    <row r="1454" spans="1:37" ht="17.25" customHeight="1" x14ac:dyDescent="0.3">
      <c r="A1454" s="24" t="s">
        <v>5180</v>
      </c>
      <c r="B1454" s="24" t="s">
        <v>5167</v>
      </c>
      <c r="C1454" s="24" t="s">
        <v>5172</v>
      </c>
      <c r="D1454" s="25" t="s">
        <v>5173</v>
      </c>
      <c r="E1454" s="24" t="s">
        <v>2198</v>
      </c>
      <c r="F1454" s="25" t="s">
        <v>5174</v>
      </c>
      <c r="G1454" s="24" t="s">
        <v>2115</v>
      </c>
      <c r="H1454" s="25" t="s">
        <v>5181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5036</v>
      </c>
      <c r="AD1454" s="28"/>
      <c r="AE1454" s="28"/>
      <c r="AF1454" s="28"/>
      <c r="AG1454" s="28"/>
      <c r="AH1454" s="24" t="s">
        <v>2505</v>
      </c>
      <c r="AI1454" s="24" t="s">
        <v>2505</v>
      </c>
      <c r="AJ1454" s="24" t="s">
        <v>5182</v>
      </c>
      <c r="AK1454" s="24" t="s">
        <v>5180</v>
      </c>
    </row>
    <row r="1455" spans="1:37" ht="17.25" customHeight="1" x14ac:dyDescent="0.3">
      <c r="A1455" s="24" t="s">
        <v>5183</v>
      </c>
      <c r="B1455" s="24" t="s">
        <v>5167</v>
      </c>
      <c r="C1455" s="24" t="s">
        <v>5172</v>
      </c>
      <c r="D1455" s="25" t="s">
        <v>5173</v>
      </c>
      <c r="E1455" s="24" t="s">
        <v>2198</v>
      </c>
      <c r="F1455" s="25" t="s">
        <v>5174</v>
      </c>
      <c r="G1455" s="24" t="s">
        <v>2128</v>
      </c>
      <c r="H1455" s="25" t="s">
        <v>5184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5036</v>
      </c>
      <c r="AD1455" s="28"/>
      <c r="AE1455" s="28"/>
      <c r="AF1455" s="28"/>
      <c r="AG1455" s="28"/>
      <c r="AH1455" s="24" t="s">
        <v>2505</v>
      </c>
      <c r="AI1455" s="24" t="s">
        <v>2505</v>
      </c>
      <c r="AJ1455" s="24" t="s">
        <v>5185</v>
      </c>
      <c r="AK1455" s="24" t="s">
        <v>5183</v>
      </c>
    </row>
    <row r="1456" spans="1:37" ht="17.25" customHeight="1" x14ac:dyDescent="0.3">
      <c r="A1456" s="24" t="s">
        <v>5186</v>
      </c>
      <c r="B1456" s="24" t="s">
        <v>5167</v>
      </c>
      <c r="C1456" s="24" t="s">
        <v>5172</v>
      </c>
      <c r="D1456" s="25" t="s">
        <v>5173</v>
      </c>
      <c r="E1456" s="24" t="s">
        <v>2198</v>
      </c>
      <c r="F1456" s="25" t="s">
        <v>5174</v>
      </c>
      <c r="G1456" s="24" t="s">
        <v>2141</v>
      </c>
      <c r="H1456" s="25" t="s">
        <v>5187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5036</v>
      </c>
      <c r="AD1456" s="28"/>
      <c r="AE1456" s="28"/>
      <c r="AF1456" s="28"/>
      <c r="AG1456" s="28"/>
      <c r="AH1456" s="24" t="s">
        <v>2505</v>
      </c>
      <c r="AI1456" s="24" t="s">
        <v>2505</v>
      </c>
      <c r="AJ1456" s="24" t="s">
        <v>5188</v>
      </c>
      <c r="AK1456" s="24" t="s">
        <v>5186</v>
      </c>
    </row>
    <row r="1457" spans="1:37" ht="17.25" customHeight="1" x14ac:dyDescent="0.3">
      <c r="A1457" s="24" t="s">
        <v>5189</v>
      </c>
      <c r="B1457" s="24" t="s">
        <v>5167</v>
      </c>
      <c r="C1457" s="24" t="s">
        <v>5172</v>
      </c>
      <c r="D1457" s="25" t="s">
        <v>5173</v>
      </c>
      <c r="E1457" s="24" t="s">
        <v>2198</v>
      </c>
      <c r="F1457" s="25" t="s">
        <v>5174</v>
      </c>
      <c r="G1457" s="24" t="s">
        <v>2155</v>
      </c>
      <c r="H1457" s="25" t="s">
        <v>5190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5036</v>
      </c>
      <c r="AD1457" s="28"/>
      <c r="AE1457" s="28"/>
      <c r="AF1457" s="28"/>
      <c r="AG1457" s="28"/>
      <c r="AH1457" s="24" t="s">
        <v>2505</v>
      </c>
      <c r="AI1457" s="24" t="s">
        <v>2505</v>
      </c>
      <c r="AJ1457" s="24" t="s">
        <v>5191</v>
      </c>
      <c r="AK1457" s="24" t="s">
        <v>5189</v>
      </c>
    </row>
    <row r="1458" spans="1:37" ht="17.25" customHeight="1" x14ac:dyDescent="0.3">
      <c r="A1458" s="24" t="s">
        <v>5192</v>
      </c>
      <c r="B1458" s="24" t="s">
        <v>5167</v>
      </c>
      <c r="C1458" s="24" t="s">
        <v>5172</v>
      </c>
      <c r="D1458" s="25" t="s">
        <v>5173</v>
      </c>
      <c r="E1458" s="24" t="s">
        <v>2198</v>
      </c>
      <c r="F1458" s="25" t="s">
        <v>5174</v>
      </c>
      <c r="G1458" s="24" t="s">
        <v>2165</v>
      </c>
      <c r="H1458" s="25" t="s">
        <v>5193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5036</v>
      </c>
      <c r="AD1458" s="28"/>
      <c r="AE1458" s="28"/>
      <c r="AF1458" s="28"/>
      <c r="AG1458" s="28"/>
      <c r="AH1458" s="24" t="s">
        <v>2505</v>
      </c>
      <c r="AI1458" s="24" t="s">
        <v>2505</v>
      </c>
      <c r="AJ1458" s="24" t="s">
        <v>5194</v>
      </c>
      <c r="AK1458" s="24" t="s">
        <v>5192</v>
      </c>
    </row>
    <row r="1459" spans="1:37" ht="17.25" customHeight="1" x14ac:dyDescent="0.3">
      <c r="A1459" s="24" t="s">
        <v>5195</v>
      </c>
      <c r="B1459" s="24" t="s">
        <v>5167</v>
      </c>
      <c r="C1459" s="24" t="s">
        <v>5172</v>
      </c>
      <c r="D1459" s="25" t="s">
        <v>5173</v>
      </c>
      <c r="E1459" s="24" t="s">
        <v>2198</v>
      </c>
      <c r="F1459" s="25" t="s">
        <v>5174</v>
      </c>
      <c r="G1459" s="24" t="s">
        <v>2169</v>
      </c>
      <c r="H1459" s="25" t="s">
        <v>5196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5036</v>
      </c>
      <c r="AD1459" s="28"/>
      <c r="AE1459" s="28"/>
      <c r="AF1459" s="28"/>
      <c r="AG1459" s="28"/>
      <c r="AH1459" s="24" t="s">
        <v>2505</v>
      </c>
      <c r="AI1459" s="24" t="s">
        <v>2505</v>
      </c>
      <c r="AJ1459" s="24" t="s">
        <v>5197</v>
      </c>
      <c r="AK1459" s="24" t="s">
        <v>5195</v>
      </c>
    </row>
    <row r="1460" spans="1:37" ht="17.25" customHeight="1" x14ac:dyDescent="0.3">
      <c r="A1460" s="24" t="s">
        <v>5198</v>
      </c>
      <c r="B1460" s="24" t="s">
        <v>5167</v>
      </c>
      <c r="C1460" s="24" t="s">
        <v>5172</v>
      </c>
      <c r="D1460" s="25" t="s">
        <v>5173</v>
      </c>
      <c r="E1460" s="24" t="s">
        <v>2198</v>
      </c>
      <c r="F1460" s="25" t="s">
        <v>5174</v>
      </c>
      <c r="G1460" s="24" t="s">
        <v>2174</v>
      </c>
      <c r="H1460" s="25" t="s">
        <v>5199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5036</v>
      </c>
      <c r="AD1460" s="28"/>
      <c r="AE1460" s="28"/>
      <c r="AF1460" s="28"/>
      <c r="AG1460" s="28"/>
      <c r="AH1460" s="24" t="s">
        <v>2505</v>
      </c>
      <c r="AI1460" s="24" t="s">
        <v>2505</v>
      </c>
      <c r="AJ1460" s="24" t="s">
        <v>5200</v>
      </c>
      <c r="AK1460" s="24" t="s">
        <v>5198</v>
      </c>
    </row>
    <row r="1461" spans="1:37" ht="17.25" customHeight="1" x14ac:dyDescent="0.3">
      <c r="A1461" s="24" t="s">
        <v>5201</v>
      </c>
      <c r="B1461" s="24" t="s">
        <v>5167</v>
      </c>
      <c r="C1461" s="24" t="s">
        <v>5172</v>
      </c>
      <c r="D1461" s="25" t="s">
        <v>5173</v>
      </c>
      <c r="E1461" s="24" t="s">
        <v>2198</v>
      </c>
      <c r="F1461" s="25" t="s">
        <v>5174</v>
      </c>
      <c r="G1461" s="24" t="s">
        <v>2178</v>
      </c>
      <c r="H1461" s="25" t="s">
        <v>5202</v>
      </c>
      <c r="I1461" s="24" t="s">
        <v>2081</v>
      </c>
      <c r="J1461" s="25" t="s">
        <v>5203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5036</v>
      </c>
      <c r="AD1461" s="28"/>
      <c r="AE1461" s="28"/>
      <c r="AF1461" s="28"/>
      <c r="AG1461" s="28"/>
      <c r="AH1461" s="24" t="s">
        <v>2146</v>
      </c>
      <c r="AI1461" s="24" t="s">
        <v>2146</v>
      </c>
      <c r="AJ1461" s="24" t="s">
        <v>5204</v>
      </c>
      <c r="AK1461" s="24" t="s">
        <v>5201</v>
      </c>
    </row>
    <row r="1462" spans="1:37" ht="17.25" customHeight="1" x14ac:dyDescent="0.3">
      <c r="A1462" s="24" t="s">
        <v>5205</v>
      </c>
      <c r="B1462" s="24" t="s">
        <v>5167</v>
      </c>
      <c r="C1462" s="24" t="s">
        <v>5172</v>
      </c>
      <c r="D1462" s="25" t="s">
        <v>5173</v>
      </c>
      <c r="E1462" s="24" t="s">
        <v>2198</v>
      </c>
      <c r="F1462" s="25" t="s">
        <v>5174</v>
      </c>
      <c r="G1462" s="24" t="s">
        <v>2178</v>
      </c>
      <c r="H1462" s="25" t="s">
        <v>5202</v>
      </c>
      <c r="I1462" s="24" t="s">
        <v>2087</v>
      </c>
      <c r="J1462" s="25" t="s">
        <v>5206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5036</v>
      </c>
      <c r="AD1462" s="28"/>
      <c r="AE1462" s="28"/>
      <c r="AF1462" s="28"/>
      <c r="AG1462" s="28"/>
      <c r="AH1462" s="24" t="s">
        <v>2146</v>
      </c>
      <c r="AI1462" s="24" t="s">
        <v>2146</v>
      </c>
      <c r="AJ1462" s="24" t="s">
        <v>5204</v>
      </c>
      <c r="AK1462" s="24" t="s">
        <v>5205</v>
      </c>
    </row>
    <row r="1463" spans="1:37" ht="17.25" customHeight="1" x14ac:dyDescent="0.3">
      <c r="A1463" s="24" t="s">
        <v>5207</v>
      </c>
      <c r="B1463" s="24" t="s">
        <v>5167</v>
      </c>
      <c r="C1463" s="24" t="s">
        <v>5172</v>
      </c>
      <c r="D1463" s="25" t="s">
        <v>5173</v>
      </c>
      <c r="E1463" s="24" t="s">
        <v>2198</v>
      </c>
      <c r="F1463" s="25" t="s">
        <v>5174</v>
      </c>
      <c r="G1463" s="24" t="s">
        <v>2178</v>
      </c>
      <c r="H1463" s="25" t="s">
        <v>5202</v>
      </c>
      <c r="I1463" s="24" t="s">
        <v>2090</v>
      </c>
      <c r="J1463" s="25" t="s">
        <v>5208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5036</v>
      </c>
      <c r="AD1463" s="28"/>
      <c r="AE1463" s="28"/>
      <c r="AF1463" s="28"/>
      <c r="AG1463" s="28"/>
      <c r="AH1463" s="24" t="s">
        <v>2146</v>
      </c>
      <c r="AI1463" s="24" t="s">
        <v>2146</v>
      </c>
      <c r="AJ1463" s="24" t="s">
        <v>5204</v>
      </c>
      <c r="AK1463" s="24" t="s">
        <v>5207</v>
      </c>
    </row>
    <row r="1464" spans="1:37" ht="17.25" customHeight="1" x14ac:dyDescent="0.3">
      <c r="A1464" s="24" t="s">
        <v>5209</v>
      </c>
      <c r="B1464" s="24" t="s">
        <v>5167</v>
      </c>
      <c r="C1464" s="24" t="s">
        <v>5172</v>
      </c>
      <c r="D1464" s="25" t="s">
        <v>5173</v>
      </c>
      <c r="E1464" s="24" t="s">
        <v>2198</v>
      </c>
      <c r="F1464" s="25" t="s">
        <v>5174</v>
      </c>
      <c r="G1464" s="24" t="s">
        <v>2178</v>
      </c>
      <c r="H1464" s="25" t="s">
        <v>5202</v>
      </c>
      <c r="I1464" s="24" t="s">
        <v>2094</v>
      </c>
      <c r="J1464" s="25" t="s">
        <v>5210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5036</v>
      </c>
      <c r="AD1464" s="28"/>
      <c r="AE1464" s="28"/>
      <c r="AF1464" s="28"/>
      <c r="AG1464" s="28"/>
      <c r="AH1464" s="24" t="s">
        <v>2146</v>
      </c>
      <c r="AI1464" s="24" t="s">
        <v>2146</v>
      </c>
      <c r="AJ1464" s="24" t="s">
        <v>5204</v>
      </c>
      <c r="AK1464" s="24" t="s">
        <v>5209</v>
      </c>
    </row>
    <row r="1465" spans="1:37" ht="17.25" customHeight="1" x14ac:dyDescent="0.3">
      <c r="A1465" s="24" t="s">
        <v>5211</v>
      </c>
      <c r="B1465" s="24" t="s">
        <v>5167</v>
      </c>
      <c r="C1465" s="24" t="s">
        <v>5172</v>
      </c>
      <c r="D1465" s="25" t="s">
        <v>5173</v>
      </c>
      <c r="E1465" s="24" t="s">
        <v>2198</v>
      </c>
      <c r="F1465" s="25" t="s">
        <v>5174</v>
      </c>
      <c r="G1465" s="24" t="s">
        <v>2182</v>
      </c>
      <c r="H1465" s="25" t="s">
        <v>5212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5036</v>
      </c>
      <c r="AD1465" s="28"/>
      <c r="AE1465" s="28"/>
      <c r="AF1465" s="28"/>
      <c r="AG1465" s="28"/>
      <c r="AH1465" s="24" t="s">
        <v>2505</v>
      </c>
      <c r="AI1465" s="24" t="s">
        <v>2505</v>
      </c>
      <c r="AJ1465" s="24" t="s">
        <v>5213</v>
      </c>
      <c r="AK1465" s="24" t="s">
        <v>5211</v>
      </c>
    </row>
    <row r="1466" spans="1:37" ht="17.25" customHeight="1" x14ac:dyDescent="0.3">
      <c r="A1466" s="24" t="s">
        <v>5214</v>
      </c>
      <c r="B1466" s="24" t="s">
        <v>5167</v>
      </c>
      <c r="C1466" s="24" t="s">
        <v>5172</v>
      </c>
      <c r="D1466" s="25" t="s">
        <v>5173</v>
      </c>
      <c r="E1466" s="24" t="s">
        <v>2198</v>
      </c>
      <c r="F1466" s="25" t="s">
        <v>5174</v>
      </c>
      <c r="G1466" s="24" t="s">
        <v>2186</v>
      </c>
      <c r="H1466" s="25" t="s">
        <v>5215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5036</v>
      </c>
      <c r="AD1466" s="28"/>
      <c r="AE1466" s="28"/>
      <c r="AF1466" s="28"/>
      <c r="AG1466" s="28"/>
      <c r="AH1466" s="24" t="s">
        <v>2505</v>
      </c>
      <c r="AI1466" s="24" t="s">
        <v>2505</v>
      </c>
      <c r="AJ1466" s="24" t="s">
        <v>5216</v>
      </c>
      <c r="AK1466" s="24" t="s">
        <v>5214</v>
      </c>
    </row>
    <row r="1467" spans="1:37" ht="17.25" customHeight="1" x14ac:dyDescent="0.3">
      <c r="A1467" s="24" t="s">
        <v>5217</v>
      </c>
      <c r="B1467" s="24" t="s">
        <v>5167</v>
      </c>
      <c r="C1467" s="24" t="s">
        <v>5172</v>
      </c>
      <c r="D1467" s="25" t="s">
        <v>5173</v>
      </c>
      <c r="E1467" s="24" t="s">
        <v>2305</v>
      </c>
      <c r="F1467" s="25" t="s">
        <v>5218</v>
      </c>
      <c r="G1467" s="24" t="s">
        <v>2079</v>
      </c>
      <c r="H1467" s="25" t="s">
        <v>5175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5036</v>
      </c>
      <c r="AD1467" s="28"/>
      <c r="AE1467" s="28"/>
      <c r="AF1467" s="28"/>
      <c r="AG1467" s="28"/>
      <c r="AH1467" s="24" t="s">
        <v>2505</v>
      </c>
      <c r="AI1467" s="24" t="s">
        <v>2505</v>
      </c>
      <c r="AJ1467" s="24" t="s">
        <v>5219</v>
      </c>
      <c r="AK1467" s="24" t="s">
        <v>5217</v>
      </c>
    </row>
    <row r="1468" spans="1:37" ht="17.25" customHeight="1" x14ac:dyDescent="0.3">
      <c r="A1468" s="24" t="s">
        <v>5220</v>
      </c>
      <c r="B1468" s="24" t="s">
        <v>5167</v>
      </c>
      <c r="C1468" s="24" t="s">
        <v>5172</v>
      </c>
      <c r="D1468" s="25" t="s">
        <v>5173</v>
      </c>
      <c r="E1468" s="24" t="s">
        <v>2305</v>
      </c>
      <c r="F1468" s="25" t="s">
        <v>5218</v>
      </c>
      <c r="G1468" s="24" t="s">
        <v>2110</v>
      </c>
      <c r="H1468" s="25" t="s">
        <v>5178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5036</v>
      </c>
      <c r="AD1468" s="28"/>
      <c r="AE1468" s="28"/>
      <c r="AF1468" s="28"/>
      <c r="AG1468" s="28"/>
      <c r="AH1468" s="24" t="s">
        <v>2505</v>
      </c>
      <c r="AI1468" s="24" t="s">
        <v>2505</v>
      </c>
      <c r="AJ1468" s="24" t="s">
        <v>5221</v>
      </c>
      <c r="AK1468" s="24" t="s">
        <v>5220</v>
      </c>
    </row>
    <row r="1469" spans="1:37" ht="17.25" customHeight="1" x14ac:dyDescent="0.3">
      <c r="A1469" s="24" t="s">
        <v>5222</v>
      </c>
      <c r="B1469" s="24" t="s">
        <v>5167</v>
      </c>
      <c r="C1469" s="24" t="s">
        <v>5172</v>
      </c>
      <c r="D1469" s="25" t="s">
        <v>5173</v>
      </c>
      <c r="E1469" s="24" t="s">
        <v>2305</v>
      </c>
      <c r="F1469" s="25" t="s">
        <v>5218</v>
      </c>
      <c r="G1469" s="24" t="s">
        <v>2115</v>
      </c>
      <c r="H1469" s="25" t="s">
        <v>5181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5036</v>
      </c>
      <c r="AD1469" s="28"/>
      <c r="AE1469" s="28"/>
      <c r="AF1469" s="28"/>
      <c r="AG1469" s="28"/>
      <c r="AH1469" s="24" t="s">
        <v>2505</v>
      </c>
      <c r="AI1469" s="24" t="s">
        <v>2505</v>
      </c>
      <c r="AJ1469" s="24" t="s">
        <v>5223</v>
      </c>
      <c r="AK1469" s="24" t="s">
        <v>5222</v>
      </c>
    </row>
    <row r="1470" spans="1:37" ht="17.25" customHeight="1" x14ac:dyDescent="0.3">
      <c r="A1470" s="24" t="s">
        <v>5224</v>
      </c>
      <c r="B1470" s="24" t="s">
        <v>5167</v>
      </c>
      <c r="C1470" s="24" t="s">
        <v>5172</v>
      </c>
      <c r="D1470" s="25" t="s">
        <v>5173</v>
      </c>
      <c r="E1470" s="24" t="s">
        <v>2305</v>
      </c>
      <c r="F1470" s="25" t="s">
        <v>5218</v>
      </c>
      <c r="G1470" s="24" t="s">
        <v>2128</v>
      </c>
      <c r="H1470" s="25" t="s">
        <v>5184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5036</v>
      </c>
      <c r="AD1470" s="28"/>
      <c r="AE1470" s="28"/>
      <c r="AF1470" s="28"/>
      <c r="AG1470" s="28"/>
      <c r="AH1470" s="24" t="s">
        <v>2505</v>
      </c>
      <c r="AI1470" s="24" t="s">
        <v>2505</v>
      </c>
      <c r="AJ1470" s="24" t="s">
        <v>5225</v>
      </c>
      <c r="AK1470" s="24" t="s">
        <v>5224</v>
      </c>
    </row>
    <row r="1471" spans="1:37" ht="17.25" customHeight="1" x14ac:dyDescent="0.3">
      <c r="A1471" s="24" t="s">
        <v>5226</v>
      </c>
      <c r="B1471" s="24" t="s">
        <v>5167</v>
      </c>
      <c r="C1471" s="24" t="s">
        <v>5172</v>
      </c>
      <c r="D1471" s="25" t="s">
        <v>5173</v>
      </c>
      <c r="E1471" s="24" t="s">
        <v>2305</v>
      </c>
      <c r="F1471" s="25" t="s">
        <v>5218</v>
      </c>
      <c r="G1471" s="24" t="s">
        <v>2141</v>
      </c>
      <c r="H1471" s="25" t="s">
        <v>5187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5036</v>
      </c>
      <c r="AD1471" s="28"/>
      <c r="AE1471" s="28"/>
      <c r="AF1471" s="28"/>
      <c r="AG1471" s="28"/>
      <c r="AH1471" s="24" t="s">
        <v>2505</v>
      </c>
      <c r="AI1471" s="24" t="s">
        <v>2505</v>
      </c>
      <c r="AJ1471" s="24" t="s">
        <v>5227</v>
      </c>
      <c r="AK1471" s="24" t="s">
        <v>5226</v>
      </c>
    </row>
    <row r="1472" spans="1:37" ht="17.25" customHeight="1" x14ac:dyDescent="0.3">
      <c r="A1472" s="24" t="s">
        <v>5228</v>
      </c>
      <c r="B1472" s="24" t="s">
        <v>5167</v>
      </c>
      <c r="C1472" s="24" t="s">
        <v>5172</v>
      </c>
      <c r="D1472" s="25" t="s">
        <v>5173</v>
      </c>
      <c r="E1472" s="24" t="s">
        <v>2305</v>
      </c>
      <c r="F1472" s="25" t="s">
        <v>5218</v>
      </c>
      <c r="G1472" s="24" t="s">
        <v>2155</v>
      </c>
      <c r="H1472" s="25" t="s">
        <v>5190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5036</v>
      </c>
      <c r="AD1472" s="28"/>
      <c r="AE1472" s="28"/>
      <c r="AF1472" s="28"/>
      <c r="AG1472" s="28"/>
      <c r="AH1472" s="24" t="s">
        <v>2505</v>
      </c>
      <c r="AI1472" s="24" t="s">
        <v>2505</v>
      </c>
      <c r="AJ1472" s="24" t="s">
        <v>5229</v>
      </c>
      <c r="AK1472" s="24" t="s">
        <v>5228</v>
      </c>
    </row>
    <row r="1473" spans="1:37" ht="17.25" customHeight="1" x14ac:dyDescent="0.3">
      <c r="A1473" s="24" t="s">
        <v>5230</v>
      </c>
      <c r="B1473" s="24" t="s">
        <v>5167</v>
      </c>
      <c r="C1473" s="24" t="s">
        <v>5172</v>
      </c>
      <c r="D1473" s="25" t="s">
        <v>5173</v>
      </c>
      <c r="E1473" s="24" t="s">
        <v>2305</v>
      </c>
      <c r="F1473" s="25" t="s">
        <v>5218</v>
      </c>
      <c r="G1473" s="24" t="s">
        <v>2174</v>
      </c>
      <c r="H1473" s="25" t="s">
        <v>5199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5036</v>
      </c>
      <c r="AD1473" s="28"/>
      <c r="AE1473" s="28"/>
      <c r="AF1473" s="28"/>
      <c r="AG1473" s="28"/>
      <c r="AH1473" s="24" t="s">
        <v>2505</v>
      </c>
      <c r="AI1473" s="24" t="s">
        <v>2505</v>
      </c>
      <c r="AJ1473" s="24" t="s">
        <v>5231</v>
      </c>
      <c r="AK1473" s="24" t="s">
        <v>5230</v>
      </c>
    </row>
    <row r="1474" spans="1:37" ht="17.25" customHeight="1" x14ac:dyDescent="0.3">
      <c r="A1474" s="24" t="s">
        <v>5232</v>
      </c>
      <c r="B1474" s="24" t="s">
        <v>5167</v>
      </c>
      <c r="C1474" s="24" t="s">
        <v>5172</v>
      </c>
      <c r="D1474" s="25" t="s">
        <v>5173</v>
      </c>
      <c r="E1474" s="24" t="s">
        <v>2305</v>
      </c>
      <c r="F1474" s="25" t="s">
        <v>5218</v>
      </c>
      <c r="G1474" s="24" t="s">
        <v>2178</v>
      </c>
      <c r="H1474" s="25" t="s">
        <v>5202</v>
      </c>
      <c r="I1474" s="24" t="s">
        <v>2081</v>
      </c>
      <c r="J1474" s="25" t="s">
        <v>5203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5036</v>
      </c>
      <c r="AD1474" s="28"/>
      <c r="AE1474" s="28"/>
      <c r="AF1474" s="28"/>
      <c r="AG1474" s="28"/>
      <c r="AH1474" s="24" t="s">
        <v>2146</v>
      </c>
      <c r="AI1474" s="24" t="s">
        <v>2146</v>
      </c>
      <c r="AJ1474" s="24" t="s">
        <v>5233</v>
      </c>
      <c r="AK1474" s="24" t="s">
        <v>5232</v>
      </c>
    </row>
    <row r="1475" spans="1:37" ht="17.25" customHeight="1" x14ac:dyDescent="0.3">
      <c r="A1475" s="24" t="s">
        <v>5234</v>
      </c>
      <c r="B1475" s="24" t="s">
        <v>5167</v>
      </c>
      <c r="C1475" s="24" t="s">
        <v>5172</v>
      </c>
      <c r="D1475" s="25" t="s">
        <v>5173</v>
      </c>
      <c r="E1475" s="24" t="s">
        <v>2305</v>
      </c>
      <c r="F1475" s="25" t="s">
        <v>5218</v>
      </c>
      <c r="G1475" s="24" t="s">
        <v>2178</v>
      </c>
      <c r="H1475" s="25" t="s">
        <v>5202</v>
      </c>
      <c r="I1475" s="24" t="s">
        <v>2087</v>
      </c>
      <c r="J1475" s="25" t="s">
        <v>5206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5036</v>
      </c>
      <c r="AD1475" s="28"/>
      <c r="AE1475" s="28"/>
      <c r="AF1475" s="28"/>
      <c r="AG1475" s="28"/>
      <c r="AH1475" s="24" t="s">
        <v>2146</v>
      </c>
      <c r="AI1475" s="24" t="s">
        <v>2146</v>
      </c>
      <c r="AJ1475" s="24" t="s">
        <v>5233</v>
      </c>
      <c r="AK1475" s="24" t="s">
        <v>5234</v>
      </c>
    </row>
    <row r="1476" spans="1:37" ht="17.25" customHeight="1" x14ac:dyDescent="0.3">
      <c r="A1476" s="24" t="s">
        <v>5235</v>
      </c>
      <c r="B1476" s="24" t="s">
        <v>5167</v>
      </c>
      <c r="C1476" s="24" t="s">
        <v>5172</v>
      </c>
      <c r="D1476" s="25" t="s">
        <v>5173</v>
      </c>
      <c r="E1476" s="24" t="s">
        <v>2305</v>
      </c>
      <c r="F1476" s="25" t="s">
        <v>5218</v>
      </c>
      <c r="G1476" s="24" t="s">
        <v>2178</v>
      </c>
      <c r="H1476" s="25" t="s">
        <v>5202</v>
      </c>
      <c r="I1476" s="24" t="s">
        <v>2090</v>
      </c>
      <c r="J1476" s="25" t="s">
        <v>5208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5036</v>
      </c>
      <c r="AD1476" s="28"/>
      <c r="AE1476" s="28"/>
      <c r="AF1476" s="28"/>
      <c r="AG1476" s="28"/>
      <c r="AH1476" s="24" t="s">
        <v>2146</v>
      </c>
      <c r="AI1476" s="24" t="s">
        <v>2146</v>
      </c>
      <c r="AJ1476" s="24" t="s">
        <v>5233</v>
      </c>
      <c r="AK1476" s="24" t="s">
        <v>5235</v>
      </c>
    </row>
    <row r="1477" spans="1:37" ht="17.25" customHeight="1" x14ac:dyDescent="0.3">
      <c r="A1477" s="24" t="s">
        <v>5236</v>
      </c>
      <c r="B1477" s="24" t="s">
        <v>5167</v>
      </c>
      <c r="C1477" s="24" t="s">
        <v>5172</v>
      </c>
      <c r="D1477" s="25" t="s">
        <v>5173</v>
      </c>
      <c r="E1477" s="24" t="s">
        <v>2305</v>
      </c>
      <c r="F1477" s="25" t="s">
        <v>5218</v>
      </c>
      <c r="G1477" s="24" t="s">
        <v>2178</v>
      </c>
      <c r="H1477" s="25" t="s">
        <v>5202</v>
      </c>
      <c r="I1477" s="24" t="s">
        <v>2094</v>
      </c>
      <c r="J1477" s="25" t="s">
        <v>5210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5036</v>
      </c>
      <c r="AD1477" s="28"/>
      <c r="AE1477" s="28"/>
      <c r="AF1477" s="28"/>
      <c r="AG1477" s="28"/>
      <c r="AH1477" s="24" t="s">
        <v>2146</v>
      </c>
      <c r="AI1477" s="24" t="s">
        <v>2146</v>
      </c>
      <c r="AJ1477" s="24" t="s">
        <v>5233</v>
      </c>
      <c r="AK1477" s="24" t="s">
        <v>5236</v>
      </c>
    </row>
    <row r="1478" spans="1:37" ht="17.25" customHeight="1" x14ac:dyDescent="0.3">
      <c r="A1478" s="24" t="s">
        <v>5237</v>
      </c>
      <c r="B1478" s="24" t="s">
        <v>5167</v>
      </c>
      <c r="C1478" s="24" t="s">
        <v>5172</v>
      </c>
      <c r="D1478" s="25" t="s">
        <v>5173</v>
      </c>
      <c r="E1478" s="24" t="s">
        <v>2305</v>
      </c>
      <c r="F1478" s="25" t="s">
        <v>5218</v>
      </c>
      <c r="G1478" s="24" t="s">
        <v>2182</v>
      </c>
      <c r="H1478" s="25" t="s">
        <v>5212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5036</v>
      </c>
      <c r="AD1478" s="28"/>
      <c r="AE1478" s="28"/>
      <c r="AF1478" s="28"/>
      <c r="AG1478" s="28"/>
      <c r="AH1478" s="24" t="s">
        <v>2505</v>
      </c>
      <c r="AI1478" s="24" t="s">
        <v>2505</v>
      </c>
      <c r="AJ1478" s="24" t="s">
        <v>5238</v>
      </c>
      <c r="AK1478" s="24" t="s">
        <v>5237</v>
      </c>
    </row>
    <row r="1479" spans="1:37" ht="17.25" customHeight="1" x14ac:dyDescent="0.3">
      <c r="A1479" s="24" t="s">
        <v>5239</v>
      </c>
      <c r="B1479" s="24" t="s">
        <v>5167</v>
      </c>
      <c r="C1479" s="24" t="s">
        <v>5172</v>
      </c>
      <c r="D1479" s="25" t="s">
        <v>5173</v>
      </c>
      <c r="E1479" s="24" t="s">
        <v>2305</v>
      </c>
      <c r="F1479" s="25" t="s">
        <v>5218</v>
      </c>
      <c r="G1479" s="24" t="s">
        <v>2186</v>
      </c>
      <c r="H1479" s="25" t="s">
        <v>5215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5036</v>
      </c>
      <c r="AD1479" s="28"/>
      <c r="AE1479" s="28"/>
      <c r="AF1479" s="28"/>
      <c r="AG1479" s="28"/>
      <c r="AH1479" s="24" t="s">
        <v>2505</v>
      </c>
      <c r="AI1479" s="24" t="s">
        <v>2505</v>
      </c>
      <c r="AJ1479" s="24" t="s">
        <v>5240</v>
      </c>
      <c r="AK1479" s="24" t="s">
        <v>5239</v>
      </c>
    </row>
    <row r="1480" spans="1:37" ht="17.25" customHeight="1" x14ac:dyDescent="0.3">
      <c r="A1480" s="24" t="s">
        <v>5241</v>
      </c>
      <c r="B1480" s="24" t="s">
        <v>5167</v>
      </c>
      <c r="C1480" s="24" t="s">
        <v>5172</v>
      </c>
      <c r="D1480" s="25" t="s">
        <v>5173</v>
      </c>
      <c r="E1480" s="24" t="s">
        <v>2305</v>
      </c>
      <c r="F1480" s="25" t="s">
        <v>5218</v>
      </c>
      <c r="G1480" s="24" t="s">
        <v>2190</v>
      </c>
      <c r="H1480" s="25" t="s">
        <v>5242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5036</v>
      </c>
      <c r="AD1480" s="28"/>
      <c r="AE1480" s="28"/>
      <c r="AF1480" s="28"/>
      <c r="AG1480" s="28"/>
      <c r="AH1480" s="24" t="s">
        <v>2505</v>
      </c>
      <c r="AI1480" s="24" t="s">
        <v>2505</v>
      </c>
      <c r="AJ1480" s="24" t="s">
        <v>5243</v>
      </c>
      <c r="AK1480" s="24" t="s">
        <v>5241</v>
      </c>
    </row>
    <row r="1481" spans="1:37" ht="17.25" customHeight="1" x14ac:dyDescent="0.3">
      <c r="A1481" s="24" t="s">
        <v>5244</v>
      </c>
      <c r="B1481" s="24" t="s">
        <v>5167</v>
      </c>
      <c r="C1481" s="24" t="s">
        <v>5172</v>
      </c>
      <c r="D1481" s="25" t="s">
        <v>5173</v>
      </c>
      <c r="E1481" s="24" t="s">
        <v>2305</v>
      </c>
      <c r="F1481" s="25" t="s">
        <v>5218</v>
      </c>
      <c r="G1481" s="24" t="s">
        <v>2200</v>
      </c>
      <c r="H1481" s="25" t="s">
        <v>5245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5036</v>
      </c>
      <c r="AD1481" s="28"/>
      <c r="AE1481" s="28"/>
      <c r="AF1481" s="28"/>
      <c r="AG1481" s="28"/>
      <c r="AH1481" s="24" t="s">
        <v>2505</v>
      </c>
      <c r="AI1481" s="24" t="s">
        <v>2505</v>
      </c>
      <c r="AJ1481" s="24" t="s">
        <v>5246</v>
      </c>
      <c r="AK1481" s="24" t="s">
        <v>5244</v>
      </c>
    </row>
    <row r="1482" spans="1:37" ht="17.25" customHeight="1" x14ac:dyDescent="0.3">
      <c r="A1482" s="24" t="s">
        <v>5247</v>
      </c>
      <c r="B1482" s="24" t="s">
        <v>5167</v>
      </c>
      <c r="C1482" s="24" t="s">
        <v>5172</v>
      </c>
      <c r="D1482" s="25" t="s">
        <v>5173</v>
      </c>
      <c r="E1482" s="24" t="s">
        <v>2305</v>
      </c>
      <c r="F1482" s="25" t="s">
        <v>5218</v>
      </c>
      <c r="G1482" s="24" t="s">
        <v>2232</v>
      </c>
      <c r="H1482" s="25" t="s">
        <v>5248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5036</v>
      </c>
      <c r="AD1482" s="28"/>
      <c r="AE1482" s="28"/>
      <c r="AF1482" s="28"/>
      <c r="AG1482" s="28"/>
      <c r="AH1482" s="24" t="s">
        <v>2505</v>
      </c>
      <c r="AI1482" s="24" t="s">
        <v>2505</v>
      </c>
      <c r="AJ1482" s="24" t="s">
        <v>5249</v>
      </c>
      <c r="AK1482" s="24" t="s">
        <v>5247</v>
      </c>
    </row>
    <row r="1483" spans="1:37" ht="17.25" customHeight="1" x14ac:dyDescent="0.3">
      <c r="A1483" s="24" t="s">
        <v>5250</v>
      </c>
      <c r="B1483" s="24" t="s">
        <v>5167</v>
      </c>
      <c r="C1483" s="24" t="s">
        <v>5172</v>
      </c>
      <c r="D1483" s="25" t="s">
        <v>5173</v>
      </c>
      <c r="E1483" s="24" t="s">
        <v>2352</v>
      </c>
      <c r="F1483" s="25" t="s">
        <v>5251</v>
      </c>
      <c r="G1483" s="24" t="s">
        <v>2079</v>
      </c>
      <c r="H1483" s="25" t="s">
        <v>5175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5036</v>
      </c>
      <c r="AD1483" s="28"/>
      <c r="AE1483" s="28"/>
      <c r="AF1483" s="28"/>
      <c r="AG1483" s="28"/>
      <c r="AH1483" s="24" t="s">
        <v>2505</v>
      </c>
      <c r="AI1483" s="24" t="s">
        <v>2505</v>
      </c>
      <c r="AJ1483" s="24" t="s">
        <v>5252</v>
      </c>
      <c r="AK1483" s="24" t="s">
        <v>5250</v>
      </c>
    </row>
    <row r="1484" spans="1:37" ht="17.25" customHeight="1" x14ac:dyDescent="0.3">
      <c r="A1484" s="24" t="s">
        <v>5253</v>
      </c>
      <c r="B1484" s="24" t="s">
        <v>5167</v>
      </c>
      <c r="C1484" s="24" t="s">
        <v>5172</v>
      </c>
      <c r="D1484" s="25" t="s">
        <v>5173</v>
      </c>
      <c r="E1484" s="24" t="s">
        <v>2352</v>
      </c>
      <c r="F1484" s="25" t="s">
        <v>5251</v>
      </c>
      <c r="G1484" s="24" t="s">
        <v>2110</v>
      </c>
      <c r="H1484" s="25" t="s">
        <v>5178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5036</v>
      </c>
      <c r="AD1484" s="28"/>
      <c r="AE1484" s="28"/>
      <c r="AF1484" s="28"/>
      <c r="AG1484" s="28"/>
      <c r="AH1484" s="24" t="s">
        <v>2505</v>
      </c>
      <c r="AI1484" s="24" t="s">
        <v>2505</v>
      </c>
      <c r="AJ1484" s="24" t="s">
        <v>5254</v>
      </c>
      <c r="AK1484" s="24" t="s">
        <v>5253</v>
      </c>
    </row>
    <row r="1485" spans="1:37" ht="17.25" customHeight="1" x14ac:dyDescent="0.3">
      <c r="A1485" s="24" t="s">
        <v>5255</v>
      </c>
      <c r="B1485" s="24" t="s">
        <v>5167</v>
      </c>
      <c r="C1485" s="24" t="s">
        <v>5172</v>
      </c>
      <c r="D1485" s="25" t="s">
        <v>5173</v>
      </c>
      <c r="E1485" s="24" t="s">
        <v>2352</v>
      </c>
      <c r="F1485" s="25" t="s">
        <v>5251</v>
      </c>
      <c r="G1485" s="24" t="s">
        <v>2115</v>
      </c>
      <c r="H1485" s="25" t="s">
        <v>5181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5036</v>
      </c>
      <c r="AD1485" s="28"/>
      <c r="AE1485" s="28"/>
      <c r="AF1485" s="28"/>
      <c r="AG1485" s="28"/>
      <c r="AH1485" s="24" t="s">
        <v>2505</v>
      </c>
      <c r="AI1485" s="24" t="s">
        <v>2505</v>
      </c>
      <c r="AJ1485" s="24" t="s">
        <v>5256</v>
      </c>
      <c r="AK1485" s="24" t="s">
        <v>5255</v>
      </c>
    </row>
    <row r="1486" spans="1:37" ht="17.25" customHeight="1" x14ac:dyDescent="0.3">
      <c r="A1486" s="24" t="s">
        <v>5257</v>
      </c>
      <c r="B1486" s="24" t="s">
        <v>5167</v>
      </c>
      <c r="C1486" s="24" t="s">
        <v>5172</v>
      </c>
      <c r="D1486" s="25" t="s">
        <v>5173</v>
      </c>
      <c r="E1486" s="24" t="s">
        <v>2352</v>
      </c>
      <c r="F1486" s="25" t="s">
        <v>5251</v>
      </c>
      <c r="G1486" s="24" t="s">
        <v>2128</v>
      </c>
      <c r="H1486" s="25" t="s">
        <v>5184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5036</v>
      </c>
      <c r="AD1486" s="28"/>
      <c r="AE1486" s="28"/>
      <c r="AF1486" s="28"/>
      <c r="AG1486" s="28"/>
      <c r="AH1486" s="24" t="s">
        <v>2505</v>
      </c>
      <c r="AI1486" s="24" t="s">
        <v>2505</v>
      </c>
      <c r="AJ1486" s="24" t="s">
        <v>5258</v>
      </c>
      <c r="AK1486" s="24" t="s">
        <v>5257</v>
      </c>
    </row>
    <row r="1487" spans="1:37" ht="17.25" customHeight="1" x14ac:dyDescent="0.3">
      <c r="A1487" s="24" t="s">
        <v>5259</v>
      </c>
      <c r="B1487" s="24" t="s">
        <v>5167</v>
      </c>
      <c r="C1487" s="24" t="s">
        <v>5172</v>
      </c>
      <c r="D1487" s="25" t="s">
        <v>5173</v>
      </c>
      <c r="E1487" s="24" t="s">
        <v>2352</v>
      </c>
      <c r="F1487" s="25" t="s">
        <v>5251</v>
      </c>
      <c r="G1487" s="24" t="s">
        <v>2141</v>
      </c>
      <c r="H1487" s="25" t="s">
        <v>5187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5036</v>
      </c>
      <c r="AD1487" s="28"/>
      <c r="AE1487" s="28"/>
      <c r="AF1487" s="28"/>
      <c r="AG1487" s="28"/>
      <c r="AH1487" s="24" t="s">
        <v>2505</v>
      </c>
      <c r="AI1487" s="24" t="s">
        <v>2505</v>
      </c>
      <c r="AJ1487" s="24" t="s">
        <v>5260</v>
      </c>
      <c r="AK1487" s="24" t="s">
        <v>5259</v>
      </c>
    </row>
    <row r="1488" spans="1:37" ht="17.25" customHeight="1" x14ac:dyDescent="0.3">
      <c r="A1488" s="24" t="s">
        <v>5261</v>
      </c>
      <c r="B1488" s="24" t="s">
        <v>5167</v>
      </c>
      <c r="C1488" s="24" t="s">
        <v>5172</v>
      </c>
      <c r="D1488" s="25" t="s">
        <v>5173</v>
      </c>
      <c r="E1488" s="24" t="s">
        <v>2352</v>
      </c>
      <c r="F1488" s="25" t="s">
        <v>5251</v>
      </c>
      <c r="G1488" s="24" t="s">
        <v>2155</v>
      </c>
      <c r="H1488" s="25" t="s">
        <v>5190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5036</v>
      </c>
      <c r="AD1488" s="28"/>
      <c r="AE1488" s="28"/>
      <c r="AF1488" s="28"/>
      <c r="AG1488" s="28"/>
      <c r="AH1488" s="24" t="s">
        <v>2505</v>
      </c>
      <c r="AI1488" s="24" t="s">
        <v>2505</v>
      </c>
      <c r="AJ1488" s="24" t="s">
        <v>5262</v>
      </c>
      <c r="AK1488" s="24" t="s">
        <v>5261</v>
      </c>
    </row>
    <row r="1489" spans="1:37" ht="17.25" customHeight="1" x14ac:dyDescent="0.3">
      <c r="A1489" s="24" t="s">
        <v>5263</v>
      </c>
      <c r="B1489" s="24" t="s">
        <v>5167</v>
      </c>
      <c r="C1489" s="24" t="s">
        <v>5172</v>
      </c>
      <c r="D1489" s="25" t="s">
        <v>5173</v>
      </c>
      <c r="E1489" s="24" t="s">
        <v>2352</v>
      </c>
      <c r="F1489" s="25" t="s">
        <v>5251</v>
      </c>
      <c r="G1489" s="24" t="s">
        <v>2174</v>
      </c>
      <c r="H1489" s="25" t="s">
        <v>5199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5036</v>
      </c>
      <c r="AD1489" s="28"/>
      <c r="AE1489" s="28"/>
      <c r="AF1489" s="28"/>
      <c r="AG1489" s="28"/>
      <c r="AH1489" s="24" t="s">
        <v>2505</v>
      </c>
      <c r="AI1489" s="24" t="s">
        <v>2505</v>
      </c>
      <c r="AJ1489" s="24" t="s">
        <v>5264</v>
      </c>
      <c r="AK1489" s="24" t="s">
        <v>5263</v>
      </c>
    </row>
    <row r="1490" spans="1:37" ht="17.25" customHeight="1" x14ac:dyDescent="0.3">
      <c r="A1490" s="24" t="s">
        <v>5265</v>
      </c>
      <c r="B1490" s="24" t="s">
        <v>5167</v>
      </c>
      <c r="C1490" s="24" t="s">
        <v>5172</v>
      </c>
      <c r="D1490" s="25" t="s">
        <v>5173</v>
      </c>
      <c r="E1490" s="24" t="s">
        <v>2352</v>
      </c>
      <c r="F1490" s="25" t="s">
        <v>5251</v>
      </c>
      <c r="G1490" s="24" t="s">
        <v>2178</v>
      </c>
      <c r="H1490" s="25" t="s">
        <v>5202</v>
      </c>
      <c r="I1490" s="24" t="s">
        <v>2081</v>
      </c>
      <c r="J1490" s="25" t="s">
        <v>5203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5036</v>
      </c>
      <c r="AD1490" s="28"/>
      <c r="AE1490" s="28"/>
      <c r="AF1490" s="28"/>
      <c r="AG1490" s="28"/>
      <c r="AH1490" s="24" t="s">
        <v>2146</v>
      </c>
      <c r="AI1490" s="24" t="s">
        <v>2146</v>
      </c>
      <c r="AJ1490" s="24" t="s">
        <v>5266</v>
      </c>
      <c r="AK1490" s="24" t="s">
        <v>5265</v>
      </c>
    </row>
    <row r="1491" spans="1:37" ht="17.25" customHeight="1" x14ac:dyDescent="0.3">
      <c r="A1491" s="24" t="s">
        <v>5267</v>
      </c>
      <c r="B1491" s="24" t="s">
        <v>5167</v>
      </c>
      <c r="C1491" s="24" t="s">
        <v>5172</v>
      </c>
      <c r="D1491" s="25" t="s">
        <v>5173</v>
      </c>
      <c r="E1491" s="24" t="s">
        <v>2352</v>
      </c>
      <c r="F1491" s="25" t="s">
        <v>5251</v>
      </c>
      <c r="G1491" s="24" t="s">
        <v>2178</v>
      </c>
      <c r="H1491" s="25" t="s">
        <v>5202</v>
      </c>
      <c r="I1491" s="24" t="s">
        <v>2087</v>
      </c>
      <c r="J1491" s="25" t="s">
        <v>5206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5036</v>
      </c>
      <c r="AD1491" s="28"/>
      <c r="AE1491" s="28"/>
      <c r="AF1491" s="28"/>
      <c r="AG1491" s="28"/>
      <c r="AH1491" s="24" t="s">
        <v>2146</v>
      </c>
      <c r="AI1491" s="24" t="s">
        <v>2146</v>
      </c>
      <c r="AJ1491" s="24" t="s">
        <v>5266</v>
      </c>
      <c r="AK1491" s="24" t="s">
        <v>5267</v>
      </c>
    </row>
    <row r="1492" spans="1:37" ht="17.25" customHeight="1" x14ac:dyDescent="0.3">
      <c r="A1492" s="24" t="s">
        <v>5268</v>
      </c>
      <c r="B1492" s="24" t="s">
        <v>5167</v>
      </c>
      <c r="C1492" s="24" t="s">
        <v>5172</v>
      </c>
      <c r="D1492" s="25" t="s">
        <v>5173</v>
      </c>
      <c r="E1492" s="24" t="s">
        <v>2352</v>
      </c>
      <c r="F1492" s="25" t="s">
        <v>5251</v>
      </c>
      <c r="G1492" s="24" t="s">
        <v>2178</v>
      </c>
      <c r="H1492" s="25" t="s">
        <v>5202</v>
      </c>
      <c r="I1492" s="24" t="s">
        <v>2090</v>
      </c>
      <c r="J1492" s="25" t="s">
        <v>5208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5036</v>
      </c>
      <c r="AD1492" s="28"/>
      <c r="AE1492" s="28"/>
      <c r="AF1492" s="28"/>
      <c r="AG1492" s="28"/>
      <c r="AH1492" s="24" t="s">
        <v>2146</v>
      </c>
      <c r="AI1492" s="24" t="s">
        <v>2146</v>
      </c>
      <c r="AJ1492" s="24" t="s">
        <v>5266</v>
      </c>
      <c r="AK1492" s="24" t="s">
        <v>5268</v>
      </c>
    </row>
    <row r="1493" spans="1:37" ht="17.25" customHeight="1" x14ac:dyDescent="0.3">
      <c r="A1493" s="24" t="s">
        <v>5269</v>
      </c>
      <c r="B1493" s="24" t="s">
        <v>5167</v>
      </c>
      <c r="C1493" s="24" t="s">
        <v>5172</v>
      </c>
      <c r="D1493" s="25" t="s">
        <v>5173</v>
      </c>
      <c r="E1493" s="24" t="s">
        <v>2352</v>
      </c>
      <c r="F1493" s="25" t="s">
        <v>5251</v>
      </c>
      <c r="G1493" s="24" t="s">
        <v>2178</v>
      </c>
      <c r="H1493" s="25" t="s">
        <v>5202</v>
      </c>
      <c r="I1493" s="24" t="s">
        <v>2094</v>
      </c>
      <c r="J1493" s="25" t="s">
        <v>5210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5036</v>
      </c>
      <c r="AD1493" s="28"/>
      <c r="AE1493" s="28"/>
      <c r="AF1493" s="28"/>
      <c r="AG1493" s="28"/>
      <c r="AH1493" s="24" t="s">
        <v>2146</v>
      </c>
      <c r="AI1493" s="24" t="s">
        <v>2146</v>
      </c>
      <c r="AJ1493" s="24" t="s">
        <v>5266</v>
      </c>
      <c r="AK1493" s="24" t="s">
        <v>5269</v>
      </c>
    </row>
    <row r="1494" spans="1:37" ht="17.25" customHeight="1" x14ac:dyDescent="0.3">
      <c r="A1494" s="24" t="s">
        <v>5270</v>
      </c>
      <c r="B1494" s="24" t="s">
        <v>5167</v>
      </c>
      <c r="C1494" s="24" t="s">
        <v>5172</v>
      </c>
      <c r="D1494" s="25" t="s">
        <v>5173</v>
      </c>
      <c r="E1494" s="24" t="s">
        <v>2352</v>
      </c>
      <c r="F1494" s="25" t="s">
        <v>5251</v>
      </c>
      <c r="G1494" s="24" t="s">
        <v>2182</v>
      </c>
      <c r="H1494" s="25" t="s">
        <v>5212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5036</v>
      </c>
      <c r="AD1494" s="28"/>
      <c r="AE1494" s="28"/>
      <c r="AF1494" s="28"/>
      <c r="AG1494" s="28"/>
      <c r="AH1494" s="24" t="s">
        <v>2505</v>
      </c>
      <c r="AI1494" s="24" t="s">
        <v>2505</v>
      </c>
      <c r="AJ1494" s="24" t="s">
        <v>5271</v>
      </c>
      <c r="AK1494" s="24" t="s">
        <v>5270</v>
      </c>
    </row>
    <row r="1495" spans="1:37" ht="17.25" customHeight="1" x14ac:dyDescent="0.3">
      <c r="A1495" s="24" t="s">
        <v>5272</v>
      </c>
      <c r="B1495" s="24" t="s">
        <v>5167</v>
      </c>
      <c r="C1495" s="24" t="s">
        <v>5172</v>
      </c>
      <c r="D1495" s="25" t="s">
        <v>5173</v>
      </c>
      <c r="E1495" s="24" t="s">
        <v>2352</v>
      </c>
      <c r="F1495" s="25" t="s">
        <v>5251</v>
      </c>
      <c r="G1495" s="24" t="s">
        <v>2186</v>
      </c>
      <c r="H1495" s="25" t="s">
        <v>5215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5036</v>
      </c>
      <c r="AD1495" s="28"/>
      <c r="AE1495" s="28"/>
      <c r="AF1495" s="28"/>
      <c r="AG1495" s="28"/>
      <c r="AH1495" s="24" t="s">
        <v>2505</v>
      </c>
      <c r="AI1495" s="24" t="s">
        <v>2505</v>
      </c>
      <c r="AJ1495" s="24" t="s">
        <v>5273</v>
      </c>
      <c r="AK1495" s="24" t="s">
        <v>5272</v>
      </c>
    </row>
    <row r="1496" spans="1:37" ht="17.25" customHeight="1" x14ac:dyDescent="0.3">
      <c r="A1496" s="24" t="s">
        <v>5274</v>
      </c>
      <c r="B1496" s="24" t="s">
        <v>5167</v>
      </c>
      <c r="C1496" s="24" t="s">
        <v>5172</v>
      </c>
      <c r="D1496" s="25" t="s">
        <v>5173</v>
      </c>
      <c r="E1496" s="24" t="s">
        <v>2352</v>
      </c>
      <c r="F1496" s="25" t="s">
        <v>5251</v>
      </c>
      <c r="G1496" s="24" t="s">
        <v>2190</v>
      </c>
      <c r="H1496" s="25" t="s">
        <v>5242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5036</v>
      </c>
      <c r="AD1496" s="28"/>
      <c r="AE1496" s="28"/>
      <c r="AF1496" s="28"/>
      <c r="AG1496" s="28"/>
      <c r="AH1496" s="24" t="s">
        <v>2505</v>
      </c>
      <c r="AI1496" s="24" t="s">
        <v>2505</v>
      </c>
      <c r="AJ1496" s="24" t="s">
        <v>5275</v>
      </c>
      <c r="AK1496" s="24" t="s">
        <v>5274</v>
      </c>
    </row>
    <row r="1497" spans="1:37" ht="17.25" customHeight="1" x14ac:dyDescent="0.3">
      <c r="A1497" s="24" t="s">
        <v>5276</v>
      </c>
      <c r="B1497" s="24" t="s">
        <v>5167</v>
      </c>
      <c r="C1497" s="24" t="s">
        <v>5172</v>
      </c>
      <c r="D1497" s="25" t="s">
        <v>5173</v>
      </c>
      <c r="E1497" s="24" t="s">
        <v>2352</v>
      </c>
      <c r="F1497" s="25" t="s">
        <v>5251</v>
      </c>
      <c r="G1497" s="24" t="s">
        <v>2200</v>
      </c>
      <c r="H1497" s="25" t="s">
        <v>5245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5036</v>
      </c>
      <c r="AD1497" s="28"/>
      <c r="AE1497" s="28"/>
      <c r="AF1497" s="28"/>
      <c r="AG1497" s="28"/>
      <c r="AH1497" s="24" t="s">
        <v>2505</v>
      </c>
      <c r="AI1497" s="24" t="s">
        <v>2505</v>
      </c>
      <c r="AJ1497" s="24" t="s">
        <v>5277</v>
      </c>
      <c r="AK1497" s="24" t="s">
        <v>5276</v>
      </c>
    </row>
    <row r="1498" spans="1:37" ht="17.25" customHeight="1" x14ac:dyDescent="0.3">
      <c r="A1498" s="24" t="s">
        <v>5278</v>
      </c>
      <c r="B1498" s="24" t="s">
        <v>5167</v>
      </c>
      <c r="C1498" s="24" t="s">
        <v>5172</v>
      </c>
      <c r="D1498" s="25" t="s">
        <v>5173</v>
      </c>
      <c r="E1498" s="24" t="s">
        <v>2352</v>
      </c>
      <c r="F1498" s="25" t="s">
        <v>5251</v>
      </c>
      <c r="G1498" s="24" t="s">
        <v>2232</v>
      </c>
      <c r="H1498" s="25" t="s">
        <v>5248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5036</v>
      </c>
      <c r="AD1498" s="28"/>
      <c r="AE1498" s="28"/>
      <c r="AF1498" s="28"/>
      <c r="AG1498" s="28"/>
      <c r="AH1498" s="24" t="s">
        <v>2505</v>
      </c>
      <c r="AI1498" s="24" t="s">
        <v>2505</v>
      </c>
      <c r="AJ1498" s="24" t="s">
        <v>5279</v>
      </c>
      <c r="AK1498" s="24" t="s">
        <v>5278</v>
      </c>
    </row>
    <row r="1499" spans="1:37" ht="17.25" customHeight="1" x14ac:dyDescent="0.3">
      <c r="A1499" s="24" t="s">
        <v>5280</v>
      </c>
      <c r="B1499" s="24" t="s">
        <v>5167</v>
      </c>
      <c r="C1499" s="24" t="s">
        <v>5281</v>
      </c>
      <c r="D1499" s="25" t="s">
        <v>5282</v>
      </c>
      <c r="E1499" s="24" t="s">
        <v>2198</v>
      </c>
      <c r="F1499" s="25" t="s">
        <v>5174</v>
      </c>
      <c r="G1499" s="24" t="s">
        <v>2241</v>
      </c>
      <c r="H1499" s="25" t="s">
        <v>5283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5036</v>
      </c>
      <c r="AD1499" s="28"/>
      <c r="AE1499" s="29" t="s">
        <v>2144</v>
      </c>
      <c r="AF1499" s="28"/>
      <c r="AG1499" s="28"/>
      <c r="AH1499" s="24" t="s">
        <v>2146</v>
      </c>
      <c r="AI1499" s="24" t="s">
        <v>2146</v>
      </c>
      <c r="AJ1499" s="24" t="s">
        <v>5284</v>
      </c>
      <c r="AK1499" s="24" t="s">
        <v>5280</v>
      </c>
    </row>
    <row r="1500" spans="1:37" ht="17.25" customHeight="1" x14ac:dyDescent="0.3">
      <c r="A1500" s="24" t="s">
        <v>5285</v>
      </c>
      <c r="B1500" s="24" t="s">
        <v>5167</v>
      </c>
      <c r="C1500" s="24" t="s">
        <v>5281</v>
      </c>
      <c r="D1500" s="25" t="s">
        <v>5282</v>
      </c>
      <c r="E1500" s="24" t="s">
        <v>2198</v>
      </c>
      <c r="F1500" s="25" t="s">
        <v>5174</v>
      </c>
      <c r="G1500" s="24" t="s">
        <v>2250</v>
      </c>
      <c r="H1500" s="25" t="s">
        <v>5286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5036</v>
      </c>
      <c r="AD1500" s="28"/>
      <c r="AE1500" s="29" t="s">
        <v>2144</v>
      </c>
      <c r="AF1500" s="28"/>
      <c r="AG1500" s="28"/>
      <c r="AH1500" s="24" t="s">
        <v>2146</v>
      </c>
      <c r="AI1500" s="24" t="s">
        <v>2146</v>
      </c>
      <c r="AJ1500" s="24" t="s">
        <v>5287</v>
      </c>
      <c r="AK1500" s="24" t="s">
        <v>5285</v>
      </c>
    </row>
    <row r="1501" spans="1:37" ht="17.25" customHeight="1" x14ac:dyDescent="0.3">
      <c r="A1501" s="24" t="s">
        <v>5288</v>
      </c>
      <c r="B1501" s="24" t="s">
        <v>5167</v>
      </c>
      <c r="C1501" s="24" t="s">
        <v>5281</v>
      </c>
      <c r="D1501" s="25" t="s">
        <v>5282</v>
      </c>
      <c r="E1501" s="24" t="s">
        <v>2198</v>
      </c>
      <c r="F1501" s="25" t="s">
        <v>5174</v>
      </c>
      <c r="G1501" s="24" t="s">
        <v>2259</v>
      </c>
      <c r="H1501" s="25" t="s">
        <v>5289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5036</v>
      </c>
      <c r="AD1501" s="28"/>
      <c r="AE1501" s="28"/>
      <c r="AF1501" s="28"/>
      <c r="AG1501" s="28"/>
      <c r="AH1501" s="24" t="s">
        <v>2207</v>
      </c>
      <c r="AI1501" s="24" t="s">
        <v>2207</v>
      </c>
      <c r="AJ1501" s="24" t="s">
        <v>5290</v>
      </c>
      <c r="AK1501" s="24" t="s">
        <v>5288</v>
      </c>
    </row>
    <row r="1502" spans="1:37" ht="17.25" customHeight="1" x14ac:dyDescent="0.3">
      <c r="A1502" s="24" t="s">
        <v>5291</v>
      </c>
      <c r="B1502" s="24" t="s">
        <v>5167</v>
      </c>
      <c r="C1502" s="24" t="s">
        <v>5281</v>
      </c>
      <c r="D1502" s="25" t="s">
        <v>5282</v>
      </c>
      <c r="E1502" s="24" t="s">
        <v>2198</v>
      </c>
      <c r="F1502" s="25" t="s">
        <v>5174</v>
      </c>
      <c r="G1502" s="24" t="s">
        <v>2268</v>
      </c>
      <c r="H1502" s="25" t="s">
        <v>5292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5036</v>
      </c>
      <c r="AD1502" s="28"/>
      <c r="AE1502" s="28"/>
      <c r="AF1502" s="29" t="s">
        <v>3132</v>
      </c>
      <c r="AG1502" s="28"/>
      <c r="AH1502" s="24" t="s">
        <v>2207</v>
      </c>
      <c r="AI1502" s="24" t="s">
        <v>2207</v>
      </c>
      <c r="AJ1502" s="24" t="s">
        <v>5293</v>
      </c>
      <c r="AK1502" s="24" t="s">
        <v>5291</v>
      </c>
    </row>
    <row r="1503" spans="1:37" ht="17.25" customHeight="1" x14ac:dyDescent="0.3">
      <c r="A1503" s="24" t="s">
        <v>5294</v>
      </c>
      <c r="B1503" s="24" t="s">
        <v>5167</v>
      </c>
      <c r="C1503" s="24" t="s">
        <v>5281</v>
      </c>
      <c r="D1503" s="25" t="s">
        <v>5282</v>
      </c>
      <c r="E1503" s="24" t="s">
        <v>2198</v>
      </c>
      <c r="F1503" s="25" t="s">
        <v>5174</v>
      </c>
      <c r="G1503" s="24" t="s">
        <v>2273</v>
      </c>
      <c r="H1503" s="25" t="s">
        <v>5295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5036</v>
      </c>
      <c r="AD1503" s="28"/>
      <c r="AE1503" s="28"/>
      <c r="AF1503" s="29" t="s">
        <v>3132</v>
      </c>
      <c r="AG1503" s="28"/>
      <c r="AH1503" s="24" t="s">
        <v>2207</v>
      </c>
      <c r="AI1503" s="24" t="s">
        <v>2207</v>
      </c>
      <c r="AJ1503" s="24" t="s">
        <v>5296</v>
      </c>
      <c r="AK1503" s="24" t="s">
        <v>5294</v>
      </c>
    </row>
    <row r="1504" spans="1:37" ht="17.25" customHeight="1" x14ac:dyDescent="0.3">
      <c r="A1504" s="24" t="s">
        <v>5297</v>
      </c>
      <c r="B1504" s="24" t="s">
        <v>5167</v>
      </c>
      <c r="C1504" s="24" t="s">
        <v>5281</v>
      </c>
      <c r="D1504" s="25" t="s">
        <v>5282</v>
      </c>
      <c r="E1504" s="24" t="s">
        <v>2198</v>
      </c>
      <c r="F1504" s="25" t="s">
        <v>5174</v>
      </c>
      <c r="G1504" s="24" t="s">
        <v>2277</v>
      </c>
      <c r="H1504" s="25" t="s">
        <v>5298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3132</v>
      </c>
      <c r="AG1504" s="28"/>
      <c r="AH1504" s="24" t="s">
        <v>2207</v>
      </c>
      <c r="AI1504" s="24" t="s">
        <v>2207</v>
      </c>
      <c r="AJ1504" s="24" t="s">
        <v>5299</v>
      </c>
      <c r="AK1504" s="24" t="s">
        <v>5297</v>
      </c>
    </row>
    <row r="1505" spans="1:37" ht="17.25" customHeight="1" x14ac:dyDescent="0.3">
      <c r="A1505" s="24" t="s">
        <v>5300</v>
      </c>
      <c r="B1505" s="24" t="s">
        <v>5167</v>
      </c>
      <c r="C1505" s="24" t="s">
        <v>5281</v>
      </c>
      <c r="D1505" s="25" t="s">
        <v>5282</v>
      </c>
      <c r="E1505" s="24" t="s">
        <v>2198</v>
      </c>
      <c r="F1505" s="25" t="s">
        <v>5174</v>
      </c>
      <c r="G1505" s="24" t="s">
        <v>2281</v>
      </c>
      <c r="H1505" s="25" t="s">
        <v>5301</v>
      </c>
      <c r="I1505" s="24" t="s">
        <v>2097</v>
      </c>
      <c r="J1505" s="25" t="s">
        <v>5302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5036</v>
      </c>
      <c r="AD1505" s="28"/>
      <c r="AE1505" s="28"/>
      <c r="AF1505" s="28"/>
      <c r="AG1505" s="28"/>
      <c r="AH1505" s="24" t="s">
        <v>2207</v>
      </c>
      <c r="AI1505" s="24" t="s">
        <v>2207</v>
      </c>
      <c r="AJ1505" s="24" t="s">
        <v>5303</v>
      </c>
      <c r="AK1505" s="24" t="s">
        <v>5300</v>
      </c>
    </row>
    <row r="1506" spans="1:37" ht="17.25" customHeight="1" x14ac:dyDescent="0.3">
      <c r="A1506" s="24" t="s">
        <v>5304</v>
      </c>
      <c r="B1506" s="24" t="s">
        <v>5167</v>
      </c>
      <c r="C1506" s="24" t="s">
        <v>5281</v>
      </c>
      <c r="D1506" s="25" t="s">
        <v>5282</v>
      </c>
      <c r="E1506" s="24" t="s">
        <v>2198</v>
      </c>
      <c r="F1506" s="25" t="s">
        <v>5174</v>
      </c>
      <c r="G1506" s="24" t="s">
        <v>2281</v>
      </c>
      <c r="H1506" s="25" t="s">
        <v>5301</v>
      </c>
      <c r="I1506" s="24" t="s">
        <v>2100</v>
      </c>
      <c r="J1506" s="25" t="s">
        <v>5305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5036</v>
      </c>
      <c r="AD1506" s="28"/>
      <c r="AE1506" s="28"/>
      <c r="AF1506" s="28"/>
      <c r="AG1506" s="28"/>
      <c r="AH1506" s="24" t="s">
        <v>2207</v>
      </c>
      <c r="AI1506" s="24" t="s">
        <v>2207</v>
      </c>
      <c r="AJ1506" s="24" t="s">
        <v>5303</v>
      </c>
      <c r="AK1506" s="24" t="s">
        <v>5304</v>
      </c>
    </row>
    <row r="1507" spans="1:37" s="85" customFormat="1" ht="17.25" customHeight="1" x14ac:dyDescent="0.3">
      <c r="A1507" s="80" t="s">
        <v>1864</v>
      </c>
      <c r="B1507" s="81" t="s">
        <v>5167</v>
      </c>
      <c r="C1507" s="81" t="s">
        <v>5281</v>
      </c>
      <c r="D1507" s="82" t="s">
        <v>5282</v>
      </c>
      <c r="E1507" s="81" t="s">
        <v>2198</v>
      </c>
      <c r="F1507" s="82" t="s">
        <v>5174</v>
      </c>
      <c r="G1507" s="81" t="s">
        <v>2330</v>
      </c>
      <c r="H1507" s="82" t="s">
        <v>5306</v>
      </c>
      <c r="I1507" s="83"/>
      <c r="J1507" s="84"/>
      <c r="K1507" s="83"/>
      <c r="L1507" s="84"/>
      <c r="M1507" s="83"/>
      <c r="N1507" s="84"/>
      <c r="O1507" s="83"/>
      <c r="P1507" s="84"/>
      <c r="Q1507" s="83"/>
      <c r="R1507" s="84"/>
      <c r="S1507" s="83"/>
      <c r="T1507" s="84"/>
      <c r="U1507" s="83"/>
      <c r="V1507" s="84"/>
      <c r="W1507" s="83"/>
      <c r="X1507" s="84"/>
      <c r="Y1507" s="84"/>
      <c r="Z1507" s="84"/>
      <c r="AA1507" s="84"/>
      <c r="AB1507" s="84"/>
      <c r="AC1507" s="84"/>
      <c r="AD1507" s="84"/>
      <c r="AE1507" s="82" t="s">
        <v>2144</v>
      </c>
      <c r="AF1507" s="84"/>
      <c r="AG1507" s="84"/>
      <c r="AH1507" s="81" t="s">
        <v>2146</v>
      </c>
      <c r="AI1507" s="81" t="s">
        <v>2146</v>
      </c>
      <c r="AJ1507" s="81" t="s">
        <v>5307</v>
      </c>
      <c r="AK1507" s="81" t="s">
        <v>1864</v>
      </c>
    </row>
    <row r="1508" spans="1:37" ht="17.25" customHeight="1" x14ac:dyDescent="0.3">
      <c r="A1508" s="24" t="s">
        <v>5308</v>
      </c>
      <c r="B1508" s="24" t="s">
        <v>5167</v>
      </c>
      <c r="C1508" s="24" t="s">
        <v>5281</v>
      </c>
      <c r="D1508" s="25" t="s">
        <v>5282</v>
      </c>
      <c r="E1508" s="24" t="s">
        <v>2198</v>
      </c>
      <c r="F1508" s="25" t="s">
        <v>5174</v>
      </c>
      <c r="G1508" s="24" t="s">
        <v>2334</v>
      </c>
      <c r="H1508" s="25" t="s">
        <v>5309</v>
      </c>
      <c r="I1508" s="26"/>
      <c r="J1508" s="27"/>
      <c r="K1508" s="24" t="s">
        <v>2081</v>
      </c>
      <c r="L1508" s="25" t="s">
        <v>2357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5036</v>
      </c>
      <c r="AD1508" s="28"/>
      <c r="AE1508" s="28"/>
      <c r="AF1508" s="28"/>
      <c r="AG1508" s="28"/>
      <c r="AH1508" s="24" t="s">
        <v>2307</v>
      </c>
      <c r="AI1508" s="24" t="s">
        <v>2307</v>
      </c>
      <c r="AJ1508" s="24" t="s">
        <v>5310</v>
      </c>
      <c r="AK1508" s="24" t="s">
        <v>5308</v>
      </c>
    </row>
    <row r="1509" spans="1:37" ht="17.25" customHeight="1" x14ac:dyDescent="0.3">
      <c r="A1509" s="24" t="s">
        <v>5311</v>
      </c>
      <c r="B1509" s="24" t="s">
        <v>5167</v>
      </c>
      <c r="C1509" s="24" t="s">
        <v>5281</v>
      </c>
      <c r="D1509" s="25" t="s">
        <v>5282</v>
      </c>
      <c r="E1509" s="24" t="s">
        <v>2198</v>
      </c>
      <c r="F1509" s="25" t="s">
        <v>5174</v>
      </c>
      <c r="G1509" s="24" t="s">
        <v>2334</v>
      </c>
      <c r="H1509" s="25" t="s">
        <v>5309</v>
      </c>
      <c r="I1509" s="26"/>
      <c r="J1509" s="27"/>
      <c r="K1509" s="24" t="s">
        <v>2087</v>
      </c>
      <c r="L1509" s="25" t="s">
        <v>2361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5036</v>
      </c>
      <c r="AD1509" s="28"/>
      <c r="AE1509" s="28"/>
      <c r="AF1509" s="28"/>
      <c r="AG1509" s="28"/>
      <c r="AH1509" s="24" t="s">
        <v>2307</v>
      </c>
      <c r="AI1509" s="24" t="s">
        <v>2307</v>
      </c>
      <c r="AJ1509" s="24" t="s">
        <v>5310</v>
      </c>
      <c r="AK1509" s="24" t="s">
        <v>5311</v>
      </c>
    </row>
    <row r="1510" spans="1:37" ht="17.25" customHeight="1" x14ac:dyDescent="0.3">
      <c r="A1510" s="24" t="s">
        <v>5312</v>
      </c>
      <c r="B1510" s="24" t="s">
        <v>5167</v>
      </c>
      <c r="C1510" s="24" t="s">
        <v>5281</v>
      </c>
      <c r="D1510" s="25" t="s">
        <v>5282</v>
      </c>
      <c r="E1510" s="24" t="s">
        <v>2198</v>
      </c>
      <c r="F1510" s="25" t="s">
        <v>5174</v>
      </c>
      <c r="G1510" s="24" t="s">
        <v>2334</v>
      </c>
      <c r="H1510" s="25" t="s">
        <v>5309</v>
      </c>
      <c r="I1510" s="26"/>
      <c r="J1510" s="27"/>
      <c r="K1510" s="24" t="s">
        <v>2090</v>
      </c>
      <c r="L1510" s="25" t="s">
        <v>2364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5036</v>
      </c>
      <c r="AD1510" s="28"/>
      <c r="AE1510" s="28"/>
      <c r="AF1510" s="28"/>
      <c r="AG1510" s="28"/>
      <c r="AH1510" s="24" t="s">
        <v>2307</v>
      </c>
      <c r="AI1510" s="24" t="s">
        <v>2307</v>
      </c>
      <c r="AJ1510" s="24" t="s">
        <v>5310</v>
      </c>
      <c r="AK1510" s="24" t="s">
        <v>5312</v>
      </c>
    </row>
    <row r="1511" spans="1:37" ht="17.25" customHeight="1" x14ac:dyDescent="0.3">
      <c r="A1511" s="24" t="s">
        <v>5313</v>
      </c>
      <c r="B1511" s="24" t="s">
        <v>5167</v>
      </c>
      <c r="C1511" s="24" t="s">
        <v>5281</v>
      </c>
      <c r="D1511" s="25" t="s">
        <v>5282</v>
      </c>
      <c r="E1511" s="24" t="s">
        <v>2198</v>
      </c>
      <c r="F1511" s="25" t="s">
        <v>5174</v>
      </c>
      <c r="G1511" s="24" t="s">
        <v>2334</v>
      </c>
      <c r="H1511" s="25" t="s">
        <v>5309</v>
      </c>
      <c r="I1511" s="26"/>
      <c r="J1511" s="27"/>
      <c r="K1511" s="24" t="s">
        <v>2094</v>
      </c>
      <c r="L1511" s="25" t="s">
        <v>2367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5036</v>
      </c>
      <c r="AD1511" s="28"/>
      <c r="AE1511" s="28"/>
      <c r="AF1511" s="28"/>
      <c r="AG1511" s="28"/>
      <c r="AH1511" s="24" t="s">
        <v>2307</v>
      </c>
      <c r="AI1511" s="24" t="s">
        <v>2307</v>
      </c>
      <c r="AJ1511" s="24" t="s">
        <v>5310</v>
      </c>
      <c r="AK1511" s="24" t="s">
        <v>5313</v>
      </c>
    </row>
    <row r="1512" spans="1:37" ht="17.25" customHeight="1" x14ac:dyDescent="0.3">
      <c r="A1512" s="24" t="s">
        <v>5314</v>
      </c>
      <c r="B1512" s="24" t="s">
        <v>5167</v>
      </c>
      <c r="C1512" s="24" t="s">
        <v>5281</v>
      </c>
      <c r="D1512" s="25" t="s">
        <v>5282</v>
      </c>
      <c r="E1512" s="24" t="s">
        <v>2198</v>
      </c>
      <c r="F1512" s="25" t="s">
        <v>5174</v>
      </c>
      <c r="G1512" s="24" t="s">
        <v>2334</v>
      </c>
      <c r="H1512" s="25" t="s">
        <v>5309</v>
      </c>
      <c r="I1512" s="26"/>
      <c r="J1512" s="27"/>
      <c r="K1512" s="24" t="s">
        <v>2097</v>
      </c>
      <c r="L1512" s="25" t="s">
        <v>2370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5036</v>
      </c>
      <c r="AD1512" s="28"/>
      <c r="AE1512" s="28"/>
      <c r="AF1512" s="28"/>
      <c r="AG1512" s="28"/>
      <c r="AH1512" s="24" t="s">
        <v>2307</v>
      </c>
      <c r="AI1512" s="24" t="s">
        <v>2307</v>
      </c>
      <c r="AJ1512" s="24" t="s">
        <v>5310</v>
      </c>
      <c r="AK1512" s="24" t="s">
        <v>5314</v>
      </c>
    </row>
    <row r="1513" spans="1:37" ht="17.25" customHeight="1" x14ac:dyDescent="0.3">
      <c r="A1513" s="24" t="s">
        <v>5315</v>
      </c>
      <c r="B1513" s="24" t="s">
        <v>5167</v>
      </c>
      <c r="C1513" s="24" t="s">
        <v>5281</v>
      </c>
      <c r="D1513" s="25" t="s">
        <v>5282</v>
      </c>
      <c r="E1513" s="24" t="s">
        <v>2198</v>
      </c>
      <c r="F1513" s="25" t="s">
        <v>5174</v>
      </c>
      <c r="G1513" s="24" t="s">
        <v>2334</v>
      </c>
      <c r="H1513" s="25" t="s">
        <v>5309</v>
      </c>
      <c r="I1513" s="26"/>
      <c r="J1513" s="27"/>
      <c r="K1513" s="24" t="s">
        <v>2100</v>
      </c>
      <c r="L1513" s="25" t="s">
        <v>2373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5036</v>
      </c>
      <c r="AD1513" s="28"/>
      <c r="AE1513" s="28"/>
      <c r="AF1513" s="28"/>
      <c r="AG1513" s="28"/>
      <c r="AH1513" s="24" t="s">
        <v>2307</v>
      </c>
      <c r="AI1513" s="24" t="s">
        <v>2307</v>
      </c>
      <c r="AJ1513" s="24" t="s">
        <v>5310</v>
      </c>
      <c r="AK1513" s="24" t="s">
        <v>5315</v>
      </c>
    </row>
    <row r="1514" spans="1:37" ht="17.25" customHeight="1" x14ac:dyDescent="0.3">
      <c r="A1514" s="24" t="s">
        <v>5316</v>
      </c>
      <c r="B1514" s="24" t="s">
        <v>5167</v>
      </c>
      <c r="C1514" s="24" t="s">
        <v>5281</v>
      </c>
      <c r="D1514" s="25" t="s">
        <v>5282</v>
      </c>
      <c r="E1514" s="24" t="s">
        <v>2198</v>
      </c>
      <c r="F1514" s="25" t="s">
        <v>5174</v>
      </c>
      <c r="G1514" s="24" t="s">
        <v>2334</v>
      </c>
      <c r="H1514" s="25" t="s">
        <v>5309</v>
      </c>
      <c r="I1514" s="26"/>
      <c r="J1514" s="27"/>
      <c r="K1514" s="24" t="s">
        <v>2121</v>
      </c>
      <c r="L1514" s="25" t="s">
        <v>2376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5036</v>
      </c>
      <c r="AD1514" s="28"/>
      <c r="AE1514" s="28"/>
      <c r="AF1514" s="28"/>
      <c r="AG1514" s="28"/>
      <c r="AH1514" s="24" t="s">
        <v>2307</v>
      </c>
      <c r="AI1514" s="24" t="s">
        <v>2307</v>
      </c>
      <c r="AJ1514" s="24" t="s">
        <v>5310</v>
      </c>
      <c r="AK1514" s="24" t="s">
        <v>5316</v>
      </c>
    </row>
    <row r="1515" spans="1:37" ht="17.25" customHeight="1" x14ac:dyDescent="0.3">
      <c r="A1515" s="24" t="s">
        <v>5317</v>
      </c>
      <c r="B1515" s="24" t="s">
        <v>5167</v>
      </c>
      <c r="C1515" s="24" t="s">
        <v>5281</v>
      </c>
      <c r="D1515" s="25" t="s">
        <v>5282</v>
      </c>
      <c r="E1515" s="24" t="s">
        <v>2198</v>
      </c>
      <c r="F1515" s="25" t="s">
        <v>5174</v>
      </c>
      <c r="G1515" s="24" t="s">
        <v>2334</v>
      </c>
      <c r="H1515" s="25" t="s">
        <v>5309</v>
      </c>
      <c r="I1515" s="26"/>
      <c r="J1515" s="27"/>
      <c r="K1515" s="24" t="s">
        <v>2125</v>
      </c>
      <c r="L1515" s="25" t="s">
        <v>2379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5036</v>
      </c>
      <c r="AD1515" s="28"/>
      <c r="AE1515" s="28"/>
      <c r="AF1515" s="28"/>
      <c r="AG1515" s="28"/>
      <c r="AH1515" s="24" t="s">
        <v>2307</v>
      </c>
      <c r="AI1515" s="24" t="s">
        <v>2307</v>
      </c>
      <c r="AJ1515" s="24" t="s">
        <v>5310</v>
      </c>
      <c r="AK1515" s="24" t="s">
        <v>5317</v>
      </c>
    </row>
    <row r="1516" spans="1:37" ht="17.25" customHeight="1" x14ac:dyDescent="0.3">
      <c r="A1516" s="24" t="s">
        <v>5318</v>
      </c>
      <c r="B1516" s="24" t="s">
        <v>5167</v>
      </c>
      <c r="C1516" s="24" t="s">
        <v>5281</v>
      </c>
      <c r="D1516" s="25" t="s">
        <v>5282</v>
      </c>
      <c r="E1516" s="24" t="s">
        <v>2198</v>
      </c>
      <c r="F1516" s="25" t="s">
        <v>5174</v>
      </c>
      <c r="G1516" s="24" t="s">
        <v>2334</v>
      </c>
      <c r="H1516" s="25" t="s">
        <v>5309</v>
      </c>
      <c r="I1516" s="26"/>
      <c r="J1516" s="27"/>
      <c r="K1516" s="24" t="s">
        <v>2130</v>
      </c>
      <c r="L1516" s="25" t="s">
        <v>2382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5036</v>
      </c>
      <c r="AD1516" s="28"/>
      <c r="AE1516" s="28"/>
      <c r="AF1516" s="28"/>
      <c r="AG1516" s="28"/>
      <c r="AH1516" s="24" t="s">
        <v>2307</v>
      </c>
      <c r="AI1516" s="24" t="s">
        <v>2307</v>
      </c>
      <c r="AJ1516" s="24" t="s">
        <v>5310</v>
      </c>
      <c r="AK1516" s="24" t="s">
        <v>5318</v>
      </c>
    </row>
    <row r="1517" spans="1:37" ht="17.25" customHeight="1" x14ac:dyDescent="0.3">
      <c r="A1517" s="24" t="s">
        <v>5319</v>
      </c>
      <c r="B1517" s="24" t="s">
        <v>5167</v>
      </c>
      <c r="C1517" s="24" t="s">
        <v>5281</v>
      </c>
      <c r="D1517" s="25" t="s">
        <v>5282</v>
      </c>
      <c r="E1517" s="24" t="s">
        <v>2198</v>
      </c>
      <c r="F1517" s="25" t="s">
        <v>5174</v>
      </c>
      <c r="G1517" s="24" t="s">
        <v>2334</v>
      </c>
      <c r="H1517" s="25" t="s">
        <v>5309</v>
      </c>
      <c r="I1517" s="26"/>
      <c r="J1517" s="27"/>
      <c r="K1517" s="24" t="s">
        <v>2138</v>
      </c>
      <c r="L1517" s="25" t="s">
        <v>2385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5036</v>
      </c>
      <c r="AD1517" s="28"/>
      <c r="AE1517" s="28"/>
      <c r="AF1517" s="28"/>
      <c r="AG1517" s="28"/>
      <c r="AH1517" s="24" t="s">
        <v>2307</v>
      </c>
      <c r="AI1517" s="24" t="s">
        <v>2307</v>
      </c>
      <c r="AJ1517" s="24" t="s">
        <v>5310</v>
      </c>
      <c r="AK1517" s="24" t="s">
        <v>5319</v>
      </c>
    </row>
    <row r="1518" spans="1:37" ht="17.25" customHeight="1" x14ac:dyDescent="0.3">
      <c r="A1518" s="24" t="s">
        <v>5320</v>
      </c>
      <c r="B1518" s="24" t="s">
        <v>5167</v>
      </c>
      <c r="C1518" s="24" t="s">
        <v>5281</v>
      </c>
      <c r="D1518" s="25" t="s">
        <v>5282</v>
      </c>
      <c r="E1518" s="24" t="s">
        <v>2198</v>
      </c>
      <c r="F1518" s="25" t="s">
        <v>5174</v>
      </c>
      <c r="G1518" s="24" t="s">
        <v>2334</v>
      </c>
      <c r="H1518" s="25" t="s">
        <v>5309</v>
      </c>
      <c r="I1518" s="26"/>
      <c r="J1518" s="27"/>
      <c r="K1518" s="24" t="s">
        <v>2202</v>
      </c>
      <c r="L1518" s="25" t="s">
        <v>2388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5036</v>
      </c>
      <c r="AD1518" s="28"/>
      <c r="AE1518" s="28"/>
      <c r="AF1518" s="28"/>
      <c r="AG1518" s="28"/>
      <c r="AH1518" s="24" t="s">
        <v>2307</v>
      </c>
      <c r="AI1518" s="24" t="s">
        <v>2307</v>
      </c>
      <c r="AJ1518" s="24" t="s">
        <v>5310</v>
      </c>
      <c r="AK1518" s="24" t="s">
        <v>5320</v>
      </c>
    </row>
    <row r="1519" spans="1:37" ht="17.25" customHeight="1" x14ac:dyDescent="0.3">
      <c r="A1519" s="24" t="s">
        <v>5321</v>
      </c>
      <c r="B1519" s="24" t="s">
        <v>5167</v>
      </c>
      <c r="C1519" s="24" t="s">
        <v>5281</v>
      </c>
      <c r="D1519" s="25" t="s">
        <v>5282</v>
      </c>
      <c r="E1519" s="24" t="s">
        <v>2198</v>
      </c>
      <c r="F1519" s="25" t="s">
        <v>5174</v>
      </c>
      <c r="G1519" s="24" t="s">
        <v>2334</v>
      </c>
      <c r="H1519" s="25" t="s">
        <v>5309</v>
      </c>
      <c r="I1519" s="26"/>
      <c r="J1519" s="27"/>
      <c r="K1519" s="24" t="s">
        <v>2210</v>
      </c>
      <c r="L1519" s="25" t="s">
        <v>2391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5036</v>
      </c>
      <c r="AD1519" s="28"/>
      <c r="AE1519" s="28"/>
      <c r="AF1519" s="28"/>
      <c r="AG1519" s="28"/>
      <c r="AH1519" s="24" t="s">
        <v>2307</v>
      </c>
      <c r="AI1519" s="24" t="s">
        <v>2307</v>
      </c>
      <c r="AJ1519" s="24" t="s">
        <v>5310</v>
      </c>
      <c r="AK1519" s="24" t="s">
        <v>5321</v>
      </c>
    </row>
    <row r="1520" spans="1:37" ht="17.25" customHeight="1" x14ac:dyDescent="0.3">
      <c r="A1520" s="24" t="s">
        <v>5322</v>
      </c>
      <c r="B1520" s="24" t="s">
        <v>5167</v>
      </c>
      <c r="C1520" s="24" t="s">
        <v>5281</v>
      </c>
      <c r="D1520" s="25" t="s">
        <v>5282</v>
      </c>
      <c r="E1520" s="24" t="s">
        <v>2198</v>
      </c>
      <c r="F1520" s="25" t="s">
        <v>5174</v>
      </c>
      <c r="G1520" s="24" t="s">
        <v>2334</v>
      </c>
      <c r="H1520" s="25" t="s">
        <v>5309</v>
      </c>
      <c r="I1520" s="26"/>
      <c r="J1520" s="27"/>
      <c r="K1520" s="24" t="s">
        <v>2213</v>
      </c>
      <c r="L1520" s="25" t="s">
        <v>2394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5036</v>
      </c>
      <c r="AD1520" s="28"/>
      <c r="AE1520" s="28"/>
      <c r="AF1520" s="28"/>
      <c r="AG1520" s="28"/>
      <c r="AH1520" s="24" t="s">
        <v>2307</v>
      </c>
      <c r="AI1520" s="24" t="s">
        <v>2307</v>
      </c>
      <c r="AJ1520" s="24" t="s">
        <v>5310</v>
      </c>
      <c r="AK1520" s="24" t="s">
        <v>5322</v>
      </c>
    </row>
    <row r="1521" spans="1:37" ht="17.25" customHeight="1" x14ac:dyDescent="0.3">
      <c r="A1521" s="24" t="s">
        <v>5323</v>
      </c>
      <c r="B1521" s="24" t="s">
        <v>5167</v>
      </c>
      <c r="C1521" s="24" t="s">
        <v>5281</v>
      </c>
      <c r="D1521" s="25" t="s">
        <v>5282</v>
      </c>
      <c r="E1521" s="24" t="s">
        <v>2198</v>
      </c>
      <c r="F1521" s="25" t="s">
        <v>5174</v>
      </c>
      <c r="G1521" s="24" t="s">
        <v>2334</v>
      </c>
      <c r="H1521" s="25" t="s">
        <v>5309</v>
      </c>
      <c r="I1521" s="26"/>
      <c r="J1521" s="27"/>
      <c r="K1521" s="24" t="s">
        <v>2216</v>
      </c>
      <c r="L1521" s="25" t="s">
        <v>2397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5036</v>
      </c>
      <c r="AD1521" s="28"/>
      <c r="AE1521" s="28"/>
      <c r="AF1521" s="28"/>
      <c r="AG1521" s="28"/>
      <c r="AH1521" s="24" t="s">
        <v>2307</v>
      </c>
      <c r="AI1521" s="24" t="s">
        <v>2307</v>
      </c>
      <c r="AJ1521" s="24" t="s">
        <v>5310</v>
      </c>
      <c r="AK1521" s="24" t="s">
        <v>5323</v>
      </c>
    </row>
    <row r="1522" spans="1:37" ht="17.25" customHeight="1" x14ac:dyDescent="0.3">
      <c r="A1522" s="24" t="s">
        <v>5324</v>
      </c>
      <c r="B1522" s="24" t="s">
        <v>5167</v>
      </c>
      <c r="C1522" s="24" t="s">
        <v>5281</v>
      </c>
      <c r="D1522" s="25" t="s">
        <v>5282</v>
      </c>
      <c r="E1522" s="24" t="s">
        <v>2198</v>
      </c>
      <c r="F1522" s="25" t="s">
        <v>5174</v>
      </c>
      <c r="G1522" s="24" t="s">
        <v>2334</v>
      </c>
      <c r="H1522" s="25" t="s">
        <v>5309</v>
      </c>
      <c r="I1522" s="26"/>
      <c r="J1522" s="27"/>
      <c r="K1522" s="24" t="s">
        <v>2219</v>
      </c>
      <c r="L1522" s="25" t="s">
        <v>2400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5036</v>
      </c>
      <c r="AD1522" s="28"/>
      <c r="AE1522" s="28"/>
      <c r="AF1522" s="28"/>
      <c r="AG1522" s="28"/>
      <c r="AH1522" s="24" t="s">
        <v>2307</v>
      </c>
      <c r="AI1522" s="24" t="s">
        <v>2307</v>
      </c>
      <c r="AJ1522" s="24" t="s">
        <v>5310</v>
      </c>
      <c r="AK1522" s="24" t="s">
        <v>5324</v>
      </c>
    </row>
    <row r="1523" spans="1:37" ht="17.25" customHeight="1" x14ac:dyDescent="0.3">
      <c r="A1523" s="24" t="s">
        <v>5325</v>
      </c>
      <c r="B1523" s="24" t="s">
        <v>5167</v>
      </c>
      <c r="C1523" s="24" t="s">
        <v>5281</v>
      </c>
      <c r="D1523" s="25" t="s">
        <v>5282</v>
      </c>
      <c r="E1523" s="24" t="s">
        <v>2198</v>
      </c>
      <c r="F1523" s="25" t="s">
        <v>5174</v>
      </c>
      <c r="G1523" s="24" t="s">
        <v>2334</v>
      </c>
      <c r="H1523" s="25" t="s">
        <v>5309</v>
      </c>
      <c r="I1523" s="26"/>
      <c r="J1523" s="27"/>
      <c r="K1523" s="24" t="s">
        <v>2222</v>
      </c>
      <c r="L1523" s="25" t="s">
        <v>2403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5036</v>
      </c>
      <c r="AD1523" s="28"/>
      <c r="AE1523" s="28"/>
      <c r="AF1523" s="28"/>
      <c r="AG1523" s="28"/>
      <c r="AH1523" s="24" t="s">
        <v>2307</v>
      </c>
      <c r="AI1523" s="24" t="s">
        <v>2307</v>
      </c>
      <c r="AJ1523" s="24" t="s">
        <v>5310</v>
      </c>
      <c r="AK1523" s="24" t="s">
        <v>5325</v>
      </c>
    </row>
    <row r="1524" spans="1:37" ht="17.25" customHeight="1" x14ac:dyDescent="0.3">
      <c r="A1524" s="24" t="s">
        <v>5326</v>
      </c>
      <c r="B1524" s="24" t="s">
        <v>5167</v>
      </c>
      <c r="C1524" s="24" t="s">
        <v>5281</v>
      </c>
      <c r="D1524" s="25" t="s">
        <v>5282</v>
      </c>
      <c r="E1524" s="24" t="s">
        <v>2305</v>
      </c>
      <c r="F1524" s="25" t="s">
        <v>5218</v>
      </c>
      <c r="G1524" s="24" t="s">
        <v>2241</v>
      </c>
      <c r="H1524" s="25" t="s">
        <v>5283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5036</v>
      </c>
      <c r="AD1524" s="28"/>
      <c r="AE1524" s="29" t="s">
        <v>2144</v>
      </c>
      <c r="AF1524" s="28"/>
      <c r="AG1524" s="28"/>
      <c r="AH1524" s="24" t="s">
        <v>2146</v>
      </c>
      <c r="AI1524" s="24" t="s">
        <v>2146</v>
      </c>
      <c r="AJ1524" s="24" t="s">
        <v>5327</v>
      </c>
      <c r="AK1524" s="24" t="s">
        <v>5326</v>
      </c>
    </row>
    <row r="1525" spans="1:37" ht="17.25" customHeight="1" x14ac:dyDescent="0.3">
      <c r="A1525" s="24" t="s">
        <v>5328</v>
      </c>
      <c r="B1525" s="24" t="s">
        <v>5167</v>
      </c>
      <c r="C1525" s="24" t="s">
        <v>5281</v>
      </c>
      <c r="D1525" s="25" t="s">
        <v>5282</v>
      </c>
      <c r="E1525" s="24" t="s">
        <v>2305</v>
      </c>
      <c r="F1525" s="25" t="s">
        <v>5218</v>
      </c>
      <c r="G1525" s="24" t="s">
        <v>2250</v>
      </c>
      <c r="H1525" s="25" t="s">
        <v>5286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5036</v>
      </c>
      <c r="AD1525" s="28"/>
      <c r="AE1525" s="29" t="s">
        <v>2144</v>
      </c>
      <c r="AF1525" s="28"/>
      <c r="AG1525" s="28"/>
      <c r="AH1525" s="24" t="s">
        <v>2146</v>
      </c>
      <c r="AI1525" s="24" t="s">
        <v>2146</v>
      </c>
      <c r="AJ1525" s="24" t="s">
        <v>5329</v>
      </c>
      <c r="AK1525" s="24" t="s">
        <v>5328</v>
      </c>
    </row>
    <row r="1526" spans="1:37" ht="17.25" customHeight="1" x14ac:dyDescent="0.3">
      <c r="A1526" s="24" t="s">
        <v>5330</v>
      </c>
      <c r="B1526" s="24" t="s">
        <v>5167</v>
      </c>
      <c r="C1526" s="24" t="s">
        <v>5281</v>
      </c>
      <c r="D1526" s="25" t="s">
        <v>5282</v>
      </c>
      <c r="E1526" s="24" t="s">
        <v>2305</v>
      </c>
      <c r="F1526" s="25" t="s">
        <v>5218</v>
      </c>
      <c r="G1526" s="24" t="s">
        <v>2259</v>
      </c>
      <c r="H1526" s="25" t="s">
        <v>5289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5036</v>
      </c>
      <c r="AD1526" s="28"/>
      <c r="AE1526" s="28"/>
      <c r="AF1526" s="28"/>
      <c r="AG1526" s="28"/>
      <c r="AH1526" s="24" t="s">
        <v>2207</v>
      </c>
      <c r="AI1526" s="24" t="s">
        <v>2207</v>
      </c>
      <c r="AJ1526" s="24" t="s">
        <v>5331</v>
      </c>
      <c r="AK1526" s="24" t="s">
        <v>5330</v>
      </c>
    </row>
    <row r="1527" spans="1:37" ht="17.25" customHeight="1" x14ac:dyDescent="0.3">
      <c r="A1527" s="24" t="s">
        <v>5332</v>
      </c>
      <c r="B1527" s="24" t="s">
        <v>5167</v>
      </c>
      <c r="C1527" s="24" t="s">
        <v>5281</v>
      </c>
      <c r="D1527" s="25" t="s">
        <v>5282</v>
      </c>
      <c r="E1527" s="24" t="s">
        <v>2305</v>
      </c>
      <c r="F1527" s="25" t="s">
        <v>5218</v>
      </c>
      <c r="G1527" s="24" t="s">
        <v>2268</v>
      </c>
      <c r="H1527" s="25" t="s">
        <v>5292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5036</v>
      </c>
      <c r="AD1527" s="28"/>
      <c r="AE1527" s="28"/>
      <c r="AF1527" s="29" t="s">
        <v>3132</v>
      </c>
      <c r="AG1527" s="28"/>
      <c r="AH1527" s="24" t="s">
        <v>2207</v>
      </c>
      <c r="AI1527" s="24" t="s">
        <v>2207</v>
      </c>
      <c r="AJ1527" s="24" t="s">
        <v>5333</v>
      </c>
      <c r="AK1527" s="24" t="s">
        <v>5332</v>
      </c>
    </row>
    <row r="1528" spans="1:37" ht="17.25" customHeight="1" x14ac:dyDescent="0.3">
      <c r="A1528" s="24" t="s">
        <v>5334</v>
      </c>
      <c r="B1528" s="24" t="s">
        <v>5167</v>
      </c>
      <c r="C1528" s="24" t="s">
        <v>5281</v>
      </c>
      <c r="D1528" s="25" t="s">
        <v>5282</v>
      </c>
      <c r="E1528" s="24" t="s">
        <v>2305</v>
      </c>
      <c r="F1528" s="25" t="s">
        <v>5218</v>
      </c>
      <c r="G1528" s="24" t="s">
        <v>2273</v>
      </c>
      <c r="H1528" s="25" t="s">
        <v>5295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5036</v>
      </c>
      <c r="AD1528" s="28"/>
      <c r="AE1528" s="28"/>
      <c r="AF1528" s="29" t="s">
        <v>3132</v>
      </c>
      <c r="AG1528" s="28"/>
      <c r="AH1528" s="24" t="s">
        <v>2207</v>
      </c>
      <c r="AI1528" s="24" t="s">
        <v>2207</v>
      </c>
      <c r="AJ1528" s="24" t="s">
        <v>5335</v>
      </c>
      <c r="AK1528" s="24" t="s">
        <v>5334</v>
      </c>
    </row>
    <row r="1529" spans="1:37" ht="17.25" customHeight="1" x14ac:dyDescent="0.3">
      <c r="A1529" s="24" t="s">
        <v>5336</v>
      </c>
      <c r="B1529" s="24" t="s">
        <v>5167</v>
      </c>
      <c r="C1529" s="24" t="s">
        <v>5281</v>
      </c>
      <c r="D1529" s="25" t="s">
        <v>5282</v>
      </c>
      <c r="E1529" s="24" t="s">
        <v>2305</v>
      </c>
      <c r="F1529" s="25" t="s">
        <v>5218</v>
      </c>
      <c r="G1529" s="24" t="s">
        <v>2277</v>
      </c>
      <c r="H1529" s="25" t="s">
        <v>5298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5036</v>
      </c>
      <c r="AD1529" s="28"/>
      <c r="AE1529" s="28"/>
      <c r="AF1529" s="29" t="s">
        <v>3132</v>
      </c>
      <c r="AG1529" s="28"/>
      <c r="AH1529" s="24" t="s">
        <v>2207</v>
      </c>
      <c r="AI1529" s="24" t="s">
        <v>2207</v>
      </c>
      <c r="AJ1529" s="24" t="s">
        <v>5337</v>
      </c>
      <c r="AK1529" s="24" t="s">
        <v>5336</v>
      </c>
    </row>
    <row r="1530" spans="1:37" ht="17.25" customHeight="1" x14ac:dyDescent="0.3">
      <c r="A1530" s="24" t="s">
        <v>5338</v>
      </c>
      <c r="B1530" s="24" t="s">
        <v>5167</v>
      </c>
      <c r="C1530" s="24" t="s">
        <v>5281</v>
      </c>
      <c r="D1530" s="25" t="s">
        <v>5282</v>
      </c>
      <c r="E1530" s="24" t="s">
        <v>2305</v>
      </c>
      <c r="F1530" s="25" t="s">
        <v>5218</v>
      </c>
      <c r="G1530" s="24" t="s">
        <v>2281</v>
      </c>
      <c r="H1530" s="25" t="s">
        <v>5301</v>
      </c>
      <c r="I1530" s="24" t="s">
        <v>2097</v>
      </c>
      <c r="J1530" s="25" t="s">
        <v>5302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5036</v>
      </c>
      <c r="AD1530" s="28"/>
      <c r="AE1530" s="28"/>
      <c r="AF1530" s="28"/>
      <c r="AG1530" s="28"/>
      <c r="AH1530" s="24" t="s">
        <v>2207</v>
      </c>
      <c r="AI1530" s="24" t="s">
        <v>2207</v>
      </c>
      <c r="AJ1530" s="24" t="s">
        <v>5339</v>
      </c>
      <c r="AK1530" s="24" t="s">
        <v>5338</v>
      </c>
    </row>
    <row r="1531" spans="1:37" ht="17.25" customHeight="1" x14ac:dyDescent="0.3">
      <c r="A1531" s="24" t="s">
        <v>5340</v>
      </c>
      <c r="B1531" s="24" t="s">
        <v>5167</v>
      </c>
      <c r="C1531" s="24" t="s">
        <v>5281</v>
      </c>
      <c r="D1531" s="25" t="s">
        <v>5282</v>
      </c>
      <c r="E1531" s="24" t="s">
        <v>2305</v>
      </c>
      <c r="F1531" s="25" t="s">
        <v>5218</v>
      </c>
      <c r="G1531" s="24" t="s">
        <v>2281</v>
      </c>
      <c r="H1531" s="25" t="s">
        <v>5301</v>
      </c>
      <c r="I1531" s="24" t="s">
        <v>2100</v>
      </c>
      <c r="J1531" s="25" t="s">
        <v>5305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5036</v>
      </c>
      <c r="AD1531" s="28"/>
      <c r="AE1531" s="28"/>
      <c r="AF1531" s="28"/>
      <c r="AG1531" s="28"/>
      <c r="AH1531" s="24" t="s">
        <v>2207</v>
      </c>
      <c r="AI1531" s="24" t="s">
        <v>2207</v>
      </c>
      <c r="AJ1531" s="24" t="s">
        <v>5339</v>
      </c>
      <c r="AK1531" s="24" t="s">
        <v>5340</v>
      </c>
    </row>
    <row r="1532" spans="1:37" ht="17.25" customHeight="1" x14ac:dyDescent="0.3">
      <c r="A1532" s="24" t="s">
        <v>5341</v>
      </c>
      <c r="B1532" s="24" t="s">
        <v>5167</v>
      </c>
      <c r="C1532" s="24" t="s">
        <v>5281</v>
      </c>
      <c r="D1532" s="25" t="s">
        <v>5282</v>
      </c>
      <c r="E1532" s="24" t="s">
        <v>2305</v>
      </c>
      <c r="F1532" s="25" t="s">
        <v>5218</v>
      </c>
      <c r="G1532" s="24" t="s">
        <v>2330</v>
      </c>
      <c r="H1532" s="25" t="s">
        <v>5306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2144</v>
      </c>
      <c r="AF1532" s="28"/>
      <c r="AG1532" s="28"/>
      <c r="AH1532" s="24" t="s">
        <v>2146</v>
      </c>
      <c r="AI1532" s="24" t="s">
        <v>2146</v>
      </c>
      <c r="AJ1532" s="24" t="s">
        <v>5342</v>
      </c>
      <c r="AK1532" s="24" t="s">
        <v>5341</v>
      </c>
    </row>
    <row r="1533" spans="1:37" ht="17.25" customHeight="1" x14ac:dyDescent="0.3">
      <c r="A1533" s="24" t="s">
        <v>5343</v>
      </c>
      <c r="B1533" s="24" t="s">
        <v>5167</v>
      </c>
      <c r="C1533" s="24" t="s">
        <v>5281</v>
      </c>
      <c r="D1533" s="25" t="s">
        <v>5282</v>
      </c>
      <c r="E1533" s="24" t="s">
        <v>2305</v>
      </c>
      <c r="F1533" s="25" t="s">
        <v>5218</v>
      </c>
      <c r="G1533" s="24" t="s">
        <v>2334</v>
      </c>
      <c r="H1533" s="25" t="s">
        <v>5309</v>
      </c>
      <c r="I1533" s="26"/>
      <c r="J1533" s="27"/>
      <c r="K1533" s="24" t="s">
        <v>2081</v>
      </c>
      <c r="L1533" s="25" t="s">
        <v>2357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5036</v>
      </c>
      <c r="AD1533" s="28"/>
      <c r="AE1533" s="28"/>
      <c r="AF1533" s="28"/>
      <c r="AG1533" s="28"/>
      <c r="AH1533" s="24" t="s">
        <v>2307</v>
      </c>
      <c r="AI1533" s="24" t="s">
        <v>2307</v>
      </c>
      <c r="AJ1533" s="24" t="s">
        <v>5344</v>
      </c>
      <c r="AK1533" s="24" t="s">
        <v>5343</v>
      </c>
    </row>
    <row r="1534" spans="1:37" ht="17.25" customHeight="1" x14ac:dyDescent="0.3">
      <c r="A1534" s="24" t="s">
        <v>5345</v>
      </c>
      <c r="B1534" s="24" t="s">
        <v>5167</v>
      </c>
      <c r="C1534" s="24" t="s">
        <v>5281</v>
      </c>
      <c r="D1534" s="25" t="s">
        <v>5282</v>
      </c>
      <c r="E1534" s="24" t="s">
        <v>2305</v>
      </c>
      <c r="F1534" s="25" t="s">
        <v>5218</v>
      </c>
      <c r="G1534" s="24" t="s">
        <v>2334</v>
      </c>
      <c r="H1534" s="25" t="s">
        <v>5309</v>
      </c>
      <c r="I1534" s="26"/>
      <c r="J1534" s="27"/>
      <c r="K1534" s="24" t="s">
        <v>2087</v>
      </c>
      <c r="L1534" s="25" t="s">
        <v>2361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5036</v>
      </c>
      <c r="AD1534" s="28"/>
      <c r="AE1534" s="28"/>
      <c r="AF1534" s="28"/>
      <c r="AG1534" s="28"/>
      <c r="AH1534" s="24" t="s">
        <v>2307</v>
      </c>
      <c r="AI1534" s="24" t="s">
        <v>2307</v>
      </c>
      <c r="AJ1534" s="24" t="s">
        <v>5344</v>
      </c>
      <c r="AK1534" s="24" t="s">
        <v>5345</v>
      </c>
    </row>
    <row r="1535" spans="1:37" ht="17.25" customHeight="1" x14ac:dyDescent="0.3">
      <c r="A1535" s="24" t="s">
        <v>5346</v>
      </c>
      <c r="B1535" s="24" t="s">
        <v>5167</v>
      </c>
      <c r="C1535" s="24" t="s">
        <v>5281</v>
      </c>
      <c r="D1535" s="25" t="s">
        <v>5282</v>
      </c>
      <c r="E1535" s="24" t="s">
        <v>2305</v>
      </c>
      <c r="F1535" s="25" t="s">
        <v>5218</v>
      </c>
      <c r="G1535" s="24" t="s">
        <v>2334</v>
      </c>
      <c r="H1535" s="25" t="s">
        <v>5309</v>
      </c>
      <c r="I1535" s="26"/>
      <c r="J1535" s="27"/>
      <c r="K1535" s="24" t="s">
        <v>2090</v>
      </c>
      <c r="L1535" s="25" t="s">
        <v>2364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5036</v>
      </c>
      <c r="AD1535" s="28"/>
      <c r="AE1535" s="28"/>
      <c r="AF1535" s="28"/>
      <c r="AG1535" s="28"/>
      <c r="AH1535" s="24" t="s">
        <v>2307</v>
      </c>
      <c r="AI1535" s="24" t="s">
        <v>2307</v>
      </c>
      <c r="AJ1535" s="24" t="s">
        <v>5344</v>
      </c>
      <c r="AK1535" s="24" t="s">
        <v>5346</v>
      </c>
    </row>
    <row r="1536" spans="1:37" ht="17.25" customHeight="1" x14ac:dyDescent="0.3">
      <c r="A1536" s="24" t="s">
        <v>5347</v>
      </c>
      <c r="B1536" s="24" t="s">
        <v>5167</v>
      </c>
      <c r="C1536" s="24" t="s">
        <v>5281</v>
      </c>
      <c r="D1536" s="25" t="s">
        <v>5282</v>
      </c>
      <c r="E1536" s="24" t="s">
        <v>2305</v>
      </c>
      <c r="F1536" s="25" t="s">
        <v>5218</v>
      </c>
      <c r="G1536" s="24" t="s">
        <v>2334</v>
      </c>
      <c r="H1536" s="25" t="s">
        <v>5309</v>
      </c>
      <c r="I1536" s="26"/>
      <c r="J1536" s="27"/>
      <c r="K1536" s="24" t="s">
        <v>2094</v>
      </c>
      <c r="L1536" s="25" t="s">
        <v>2367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5036</v>
      </c>
      <c r="AD1536" s="28"/>
      <c r="AE1536" s="28"/>
      <c r="AF1536" s="28"/>
      <c r="AG1536" s="28"/>
      <c r="AH1536" s="24" t="s">
        <v>2307</v>
      </c>
      <c r="AI1536" s="24" t="s">
        <v>2307</v>
      </c>
      <c r="AJ1536" s="24" t="s">
        <v>5344</v>
      </c>
      <c r="AK1536" s="24" t="s">
        <v>5347</v>
      </c>
    </row>
    <row r="1537" spans="1:37" ht="17.25" customHeight="1" x14ac:dyDescent="0.3">
      <c r="A1537" s="24" t="s">
        <v>5348</v>
      </c>
      <c r="B1537" s="24" t="s">
        <v>5167</v>
      </c>
      <c r="C1537" s="24" t="s">
        <v>5281</v>
      </c>
      <c r="D1537" s="25" t="s">
        <v>5282</v>
      </c>
      <c r="E1537" s="24" t="s">
        <v>2305</v>
      </c>
      <c r="F1537" s="25" t="s">
        <v>5218</v>
      </c>
      <c r="G1537" s="24" t="s">
        <v>2334</v>
      </c>
      <c r="H1537" s="25" t="s">
        <v>5309</v>
      </c>
      <c r="I1537" s="26"/>
      <c r="J1537" s="27"/>
      <c r="K1537" s="24" t="s">
        <v>2097</v>
      </c>
      <c r="L1537" s="25" t="s">
        <v>2370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5036</v>
      </c>
      <c r="AD1537" s="28"/>
      <c r="AE1537" s="28"/>
      <c r="AF1537" s="28"/>
      <c r="AG1537" s="28"/>
      <c r="AH1537" s="24" t="s">
        <v>2307</v>
      </c>
      <c r="AI1537" s="24" t="s">
        <v>2307</v>
      </c>
      <c r="AJ1537" s="24" t="s">
        <v>5344</v>
      </c>
      <c r="AK1537" s="24" t="s">
        <v>5348</v>
      </c>
    </row>
    <row r="1538" spans="1:37" ht="17.25" customHeight="1" x14ac:dyDescent="0.3">
      <c r="A1538" s="24" t="s">
        <v>5349</v>
      </c>
      <c r="B1538" s="24" t="s">
        <v>5167</v>
      </c>
      <c r="C1538" s="24" t="s">
        <v>5281</v>
      </c>
      <c r="D1538" s="25" t="s">
        <v>5282</v>
      </c>
      <c r="E1538" s="24" t="s">
        <v>2305</v>
      </c>
      <c r="F1538" s="25" t="s">
        <v>5218</v>
      </c>
      <c r="G1538" s="24" t="s">
        <v>2334</v>
      </c>
      <c r="H1538" s="25" t="s">
        <v>5309</v>
      </c>
      <c r="I1538" s="26"/>
      <c r="J1538" s="27"/>
      <c r="K1538" s="24" t="s">
        <v>2100</v>
      </c>
      <c r="L1538" s="25" t="s">
        <v>2373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5036</v>
      </c>
      <c r="AD1538" s="28"/>
      <c r="AE1538" s="28"/>
      <c r="AF1538" s="28"/>
      <c r="AG1538" s="28"/>
      <c r="AH1538" s="24" t="s">
        <v>2307</v>
      </c>
      <c r="AI1538" s="24" t="s">
        <v>2307</v>
      </c>
      <c r="AJ1538" s="24" t="s">
        <v>5344</v>
      </c>
      <c r="AK1538" s="24" t="s">
        <v>5349</v>
      </c>
    </row>
    <row r="1539" spans="1:37" ht="17.25" customHeight="1" x14ac:dyDescent="0.3">
      <c r="A1539" s="24" t="s">
        <v>5350</v>
      </c>
      <c r="B1539" s="24" t="s">
        <v>5167</v>
      </c>
      <c r="C1539" s="24" t="s">
        <v>5281</v>
      </c>
      <c r="D1539" s="25" t="s">
        <v>5282</v>
      </c>
      <c r="E1539" s="24" t="s">
        <v>2305</v>
      </c>
      <c r="F1539" s="25" t="s">
        <v>5218</v>
      </c>
      <c r="G1539" s="24" t="s">
        <v>2334</v>
      </c>
      <c r="H1539" s="25" t="s">
        <v>5309</v>
      </c>
      <c r="I1539" s="26"/>
      <c r="J1539" s="27"/>
      <c r="K1539" s="24" t="s">
        <v>2121</v>
      </c>
      <c r="L1539" s="25" t="s">
        <v>2376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5036</v>
      </c>
      <c r="AD1539" s="28"/>
      <c r="AE1539" s="28"/>
      <c r="AF1539" s="28"/>
      <c r="AG1539" s="28"/>
      <c r="AH1539" s="24" t="s">
        <v>2307</v>
      </c>
      <c r="AI1539" s="24" t="s">
        <v>2307</v>
      </c>
      <c r="AJ1539" s="24" t="s">
        <v>5344</v>
      </c>
      <c r="AK1539" s="24" t="s">
        <v>5350</v>
      </c>
    </row>
    <row r="1540" spans="1:37" ht="17.25" customHeight="1" x14ac:dyDescent="0.3">
      <c r="A1540" s="24" t="s">
        <v>5351</v>
      </c>
      <c r="B1540" s="24" t="s">
        <v>5167</v>
      </c>
      <c r="C1540" s="24" t="s">
        <v>5281</v>
      </c>
      <c r="D1540" s="25" t="s">
        <v>5282</v>
      </c>
      <c r="E1540" s="24" t="s">
        <v>2305</v>
      </c>
      <c r="F1540" s="25" t="s">
        <v>5218</v>
      </c>
      <c r="G1540" s="24" t="s">
        <v>2334</v>
      </c>
      <c r="H1540" s="25" t="s">
        <v>5309</v>
      </c>
      <c r="I1540" s="26"/>
      <c r="J1540" s="27"/>
      <c r="K1540" s="24" t="s">
        <v>2125</v>
      </c>
      <c r="L1540" s="25" t="s">
        <v>2379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5036</v>
      </c>
      <c r="AD1540" s="28"/>
      <c r="AE1540" s="28"/>
      <c r="AF1540" s="28"/>
      <c r="AG1540" s="28"/>
      <c r="AH1540" s="24" t="s">
        <v>2307</v>
      </c>
      <c r="AI1540" s="24" t="s">
        <v>2307</v>
      </c>
      <c r="AJ1540" s="24" t="s">
        <v>5344</v>
      </c>
      <c r="AK1540" s="24" t="s">
        <v>5351</v>
      </c>
    </row>
    <row r="1541" spans="1:37" ht="17.25" customHeight="1" x14ac:dyDescent="0.3">
      <c r="A1541" s="24" t="s">
        <v>5352</v>
      </c>
      <c r="B1541" s="24" t="s">
        <v>5167</v>
      </c>
      <c r="C1541" s="24" t="s">
        <v>5281</v>
      </c>
      <c r="D1541" s="25" t="s">
        <v>5282</v>
      </c>
      <c r="E1541" s="24" t="s">
        <v>2305</v>
      </c>
      <c r="F1541" s="25" t="s">
        <v>5218</v>
      </c>
      <c r="G1541" s="24" t="s">
        <v>2334</v>
      </c>
      <c r="H1541" s="25" t="s">
        <v>5309</v>
      </c>
      <c r="I1541" s="26"/>
      <c r="J1541" s="27"/>
      <c r="K1541" s="24" t="s">
        <v>2130</v>
      </c>
      <c r="L1541" s="25" t="s">
        <v>2382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5036</v>
      </c>
      <c r="AD1541" s="28"/>
      <c r="AE1541" s="28"/>
      <c r="AF1541" s="28"/>
      <c r="AG1541" s="28"/>
      <c r="AH1541" s="24" t="s">
        <v>2307</v>
      </c>
      <c r="AI1541" s="24" t="s">
        <v>2307</v>
      </c>
      <c r="AJ1541" s="24" t="s">
        <v>5344</v>
      </c>
      <c r="AK1541" s="24" t="s">
        <v>5352</v>
      </c>
    </row>
    <row r="1542" spans="1:37" ht="17.25" customHeight="1" x14ac:dyDescent="0.3">
      <c r="A1542" s="24" t="s">
        <v>5353</v>
      </c>
      <c r="B1542" s="24" t="s">
        <v>5167</v>
      </c>
      <c r="C1542" s="24" t="s">
        <v>5281</v>
      </c>
      <c r="D1542" s="25" t="s">
        <v>5282</v>
      </c>
      <c r="E1542" s="24" t="s">
        <v>2305</v>
      </c>
      <c r="F1542" s="25" t="s">
        <v>5218</v>
      </c>
      <c r="G1542" s="24" t="s">
        <v>2334</v>
      </c>
      <c r="H1542" s="25" t="s">
        <v>5309</v>
      </c>
      <c r="I1542" s="26"/>
      <c r="J1542" s="27"/>
      <c r="K1542" s="24" t="s">
        <v>2138</v>
      </c>
      <c r="L1542" s="25" t="s">
        <v>2385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5036</v>
      </c>
      <c r="AD1542" s="28"/>
      <c r="AE1542" s="28"/>
      <c r="AF1542" s="28"/>
      <c r="AG1542" s="28"/>
      <c r="AH1542" s="24" t="s">
        <v>2307</v>
      </c>
      <c r="AI1542" s="24" t="s">
        <v>2307</v>
      </c>
      <c r="AJ1542" s="24" t="s">
        <v>5344</v>
      </c>
      <c r="AK1542" s="24" t="s">
        <v>5353</v>
      </c>
    </row>
    <row r="1543" spans="1:37" ht="17.25" customHeight="1" x14ac:dyDescent="0.3">
      <c r="A1543" s="24" t="s">
        <v>5354</v>
      </c>
      <c r="B1543" s="24" t="s">
        <v>5167</v>
      </c>
      <c r="C1543" s="24" t="s">
        <v>5281</v>
      </c>
      <c r="D1543" s="25" t="s">
        <v>5282</v>
      </c>
      <c r="E1543" s="24" t="s">
        <v>2305</v>
      </c>
      <c r="F1543" s="25" t="s">
        <v>5218</v>
      </c>
      <c r="G1543" s="24" t="s">
        <v>2334</v>
      </c>
      <c r="H1543" s="25" t="s">
        <v>5309</v>
      </c>
      <c r="I1543" s="26"/>
      <c r="J1543" s="27"/>
      <c r="K1543" s="24" t="s">
        <v>2202</v>
      </c>
      <c r="L1543" s="25" t="s">
        <v>2388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5036</v>
      </c>
      <c r="AD1543" s="28"/>
      <c r="AE1543" s="28"/>
      <c r="AF1543" s="28"/>
      <c r="AG1543" s="28"/>
      <c r="AH1543" s="24" t="s">
        <v>2307</v>
      </c>
      <c r="AI1543" s="24" t="s">
        <v>2307</v>
      </c>
      <c r="AJ1543" s="24" t="s">
        <v>5344</v>
      </c>
      <c r="AK1543" s="24" t="s">
        <v>5354</v>
      </c>
    </row>
    <row r="1544" spans="1:37" ht="17.25" customHeight="1" x14ac:dyDescent="0.3">
      <c r="A1544" s="24" t="s">
        <v>5355</v>
      </c>
      <c r="B1544" s="24" t="s">
        <v>5167</v>
      </c>
      <c r="C1544" s="24" t="s">
        <v>5281</v>
      </c>
      <c r="D1544" s="25" t="s">
        <v>5282</v>
      </c>
      <c r="E1544" s="24" t="s">
        <v>2305</v>
      </c>
      <c r="F1544" s="25" t="s">
        <v>5218</v>
      </c>
      <c r="G1544" s="24" t="s">
        <v>2334</v>
      </c>
      <c r="H1544" s="25" t="s">
        <v>5309</v>
      </c>
      <c r="I1544" s="26"/>
      <c r="J1544" s="27"/>
      <c r="K1544" s="24" t="s">
        <v>2210</v>
      </c>
      <c r="L1544" s="25" t="s">
        <v>2391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5036</v>
      </c>
      <c r="AD1544" s="28"/>
      <c r="AE1544" s="28"/>
      <c r="AF1544" s="28"/>
      <c r="AG1544" s="28"/>
      <c r="AH1544" s="24" t="s">
        <v>2307</v>
      </c>
      <c r="AI1544" s="24" t="s">
        <v>2307</v>
      </c>
      <c r="AJ1544" s="24" t="s">
        <v>5344</v>
      </c>
      <c r="AK1544" s="24" t="s">
        <v>5355</v>
      </c>
    </row>
    <row r="1545" spans="1:37" ht="17.25" customHeight="1" x14ac:dyDescent="0.3">
      <c r="A1545" s="24" t="s">
        <v>5356</v>
      </c>
      <c r="B1545" s="24" t="s">
        <v>5167</v>
      </c>
      <c r="C1545" s="24" t="s">
        <v>5281</v>
      </c>
      <c r="D1545" s="25" t="s">
        <v>5282</v>
      </c>
      <c r="E1545" s="24" t="s">
        <v>2305</v>
      </c>
      <c r="F1545" s="25" t="s">
        <v>5218</v>
      </c>
      <c r="G1545" s="24" t="s">
        <v>2334</v>
      </c>
      <c r="H1545" s="25" t="s">
        <v>5309</v>
      </c>
      <c r="I1545" s="26"/>
      <c r="J1545" s="27"/>
      <c r="K1545" s="24" t="s">
        <v>2213</v>
      </c>
      <c r="L1545" s="25" t="s">
        <v>2394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5036</v>
      </c>
      <c r="AD1545" s="28"/>
      <c r="AE1545" s="28"/>
      <c r="AF1545" s="28"/>
      <c r="AG1545" s="28"/>
      <c r="AH1545" s="24" t="s">
        <v>2307</v>
      </c>
      <c r="AI1545" s="24" t="s">
        <v>2307</v>
      </c>
      <c r="AJ1545" s="24" t="s">
        <v>5344</v>
      </c>
      <c r="AK1545" s="24" t="s">
        <v>5356</v>
      </c>
    </row>
    <row r="1546" spans="1:37" ht="17.25" customHeight="1" x14ac:dyDescent="0.3">
      <c r="A1546" s="24" t="s">
        <v>5357</v>
      </c>
      <c r="B1546" s="24" t="s">
        <v>5167</v>
      </c>
      <c r="C1546" s="24" t="s">
        <v>5281</v>
      </c>
      <c r="D1546" s="25" t="s">
        <v>5282</v>
      </c>
      <c r="E1546" s="24" t="s">
        <v>2305</v>
      </c>
      <c r="F1546" s="25" t="s">
        <v>5218</v>
      </c>
      <c r="G1546" s="24" t="s">
        <v>2334</v>
      </c>
      <c r="H1546" s="25" t="s">
        <v>5309</v>
      </c>
      <c r="I1546" s="26"/>
      <c r="J1546" s="27"/>
      <c r="K1546" s="24" t="s">
        <v>2216</v>
      </c>
      <c r="L1546" s="25" t="s">
        <v>2397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5036</v>
      </c>
      <c r="AD1546" s="28"/>
      <c r="AE1546" s="28"/>
      <c r="AF1546" s="28"/>
      <c r="AG1546" s="28"/>
      <c r="AH1546" s="24" t="s">
        <v>2307</v>
      </c>
      <c r="AI1546" s="24" t="s">
        <v>2307</v>
      </c>
      <c r="AJ1546" s="24" t="s">
        <v>5344</v>
      </c>
      <c r="AK1546" s="24" t="s">
        <v>5357</v>
      </c>
    </row>
    <row r="1547" spans="1:37" ht="17.25" customHeight="1" x14ac:dyDescent="0.3">
      <c r="A1547" s="24" t="s">
        <v>5358</v>
      </c>
      <c r="B1547" s="24" t="s">
        <v>5167</v>
      </c>
      <c r="C1547" s="24" t="s">
        <v>5281</v>
      </c>
      <c r="D1547" s="25" t="s">
        <v>5282</v>
      </c>
      <c r="E1547" s="24" t="s">
        <v>2305</v>
      </c>
      <c r="F1547" s="25" t="s">
        <v>5218</v>
      </c>
      <c r="G1547" s="24" t="s">
        <v>2334</v>
      </c>
      <c r="H1547" s="25" t="s">
        <v>5309</v>
      </c>
      <c r="I1547" s="26"/>
      <c r="J1547" s="27"/>
      <c r="K1547" s="24" t="s">
        <v>2219</v>
      </c>
      <c r="L1547" s="25" t="s">
        <v>2400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5036</v>
      </c>
      <c r="AD1547" s="28"/>
      <c r="AE1547" s="28"/>
      <c r="AF1547" s="28"/>
      <c r="AG1547" s="28"/>
      <c r="AH1547" s="24" t="s">
        <v>2307</v>
      </c>
      <c r="AI1547" s="24" t="s">
        <v>2307</v>
      </c>
      <c r="AJ1547" s="24" t="s">
        <v>5344</v>
      </c>
      <c r="AK1547" s="24" t="s">
        <v>5358</v>
      </c>
    </row>
    <row r="1548" spans="1:37" ht="17.25" customHeight="1" x14ac:dyDescent="0.3">
      <c r="A1548" s="24" t="s">
        <v>5359</v>
      </c>
      <c r="B1548" s="24" t="s">
        <v>5167</v>
      </c>
      <c r="C1548" s="24" t="s">
        <v>5281</v>
      </c>
      <c r="D1548" s="25" t="s">
        <v>5282</v>
      </c>
      <c r="E1548" s="24" t="s">
        <v>2305</v>
      </c>
      <c r="F1548" s="25" t="s">
        <v>5218</v>
      </c>
      <c r="G1548" s="24" t="s">
        <v>2334</v>
      </c>
      <c r="H1548" s="25" t="s">
        <v>5309</v>
      </c>
      <c r="I1548" s="26"/>
      <c r="J1548" s="27"/>
      <c r="K1548" s="24" t="s">
        <v>2222</v>
      </c>
      <c r="L1548" s="25" t="s">
        <v>2403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5036</v>
      </c>
      <c r="AD1548" s="28"/>
      <c r="AE1548" s="28"/>
      <c r="AF1548" s="28"/>
      <c r="AG1548" s="28"/>
      <c r="AH1548" s="24" t="s">
        <v>2307</v>
      </c>
      <c r="AI1548" s="24" t="s">
        <v>2307</v>
      </c>
      <c r="AJ1548" s="24" t="s">
        <v>5344</v>
      </c>
      <c r="AK1548" s="24" t="s">
        <v>5359</v>
      </c>
    </row>
    <row r="1549" spans="1:37" ht="17.25" customHeight="1" x14ac:dyDescent="0.3">
      <c r="A1549" s="24" t="s">
        <v>5360</v>
      </c>
      <c r="B1549" s="24" t="s">
        <v>5167</v>
      </c>
      <c r="C1549" s="24" t="s">
        <v>5281</v>
      </c>
      <c r="D1549" s="25" t="s">
        <v>5282</v>
      </c>
      <c r="E1549" s="24" t="s">
        <v>2305</v>
      </c>
      <c r="F1549" s="25" t="s">
        <v>5218</v>
      </c>
      <c r="G1549" s="24" t="s">
        <v>2338</v>
      </c>
      <c r="H1549" s="25" t="s">
        <v>5361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5036</v>
      </c>
      <c r="AD1549" s="28"/>
      <c r="AE1549" s="28"/>
      <c r="AF1549" s="28"/>
      <c r="AG1549" s="28"/>
      <c r="AH1549" s="24" t="s">
        <v>2307</v>
      </c>
      <c r="AI1549" s="24" t="s">
        <v>2307</v>
      </c>
      <c r="AJ1549" s="24" t="s">
        <v>5362</v>
      </c>
      <c r="AK1549" s="24" t="s">
        <v>5360</v>
      </c>
    </row>
    <row r="1550" spans="1:37" ht="17.25" customHeight="1" x14ac:dyDescent="0.3">
      <c r="A1550" s="24" t="s">
        <v>5363</v>
      </c>
      <c r="B1550" s="24" t="s">
        <v>5167</v>
      </c>
      <c r="C1550" s="24" t="s">
        <v>5281</v>
      </c>
      <c r="D1550" s="25" t="s">
        <v>5282</v>
      </c>
      <c r="E1550" s="24" t="s">
        <v>2352</v>
      </c>
      <c r="F1550" s="25" t="s">
        <v>5251</v>
      </c>
      <c r="G1550" s="24" t="s">
        <v>2241</v>
      </c>
      <c r="H1550" s="25" t="s">
        <v>5283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5036</v>
      </c>
      <c r="AD1550" s="28"/>
      <c r="AE1550" s="29" t="s">
        <v>2144</v>
      </c>
      <c r="AF1550" s="28"/>
      <c r="AG1550" s="28"/>
      <c r="AH1550" s="24" t="s">
        <v>2146</v>
      </c>
      <c r="AI1550" s="24" t="s">
        <v>2146</v>
      </c>
      <c r="AJ1550" s="24" t="s">
        <v>5364</v>
      </c>
      <c r="AK1550" s="24" t="s">
        <v>5363</v>
      </c>
    </row>
    <row r="1551" spans="1:37" ht="17.25" customHeight="1" x14ac:dyDescent="0.3">
      <c r="A1551" s="24" t="s">
        <v>5365</v>
      </c>
      <c r="B1551" s="24" t="s">
        <v>5167</v>
      </c>
      <c r="C1551" s="24" t="s">
        <v>5281</v>
      </c>
      <c r="D1551" s="25" t="s">
        <v>5282</v>
      </c>
      <c r="E1551" s="24" t="s">
        <v>2352</v>
      </c>
      <c r="F1551" s="25" t="s">
        <v>5251</v>
      </c>
      <c r="G1551" s="24" t="s">
        <v>2250</v>
      </c>
      <c r="H1551" s="25" t="s">
        <v>5286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5036</v>
      </c>
      <c r="AD1551" s="28"/>
      <c r="AE1551" s="29" t="s">
        <v>2144</v>
      </c>
      <c r="AF1551" s="28"/>
      <c r="AG1551" s="28"/>
      <c r="AH1551" s="24" t="s">
        <v>2146</v>
      </c>
      <c r="AI1551" s="24" t="s">
        <v>2146</v>
      </c>
      <c r="AJ1551" s="24" t="s">
        <v>5366</v>
      </c>
      <c r="AK1551" s="24" t="s">
        <v>5365</v>
      </c>
    </row>
    <row r="1552" spans="1:37" ht="17.25" customHeight="1" x14ac:dyDescent="0.3">
      <c r="A1552" s="24" t="s">
        <v>5367</v>
      </c>
      <c r="B1552" s="24" t="s">
        <v>5167</v>
      </c>
      <c r="C1552" s="24" t="s">
        <v>5281</v>
      </c>
      <c r="D1552" s="25" t="s">
        <v>5282</v>
      </c>
      <c r="E1552" s="24" t="s">
        <v>2352</v>
      </c>
      <c r="F1552" s="25" t="s">
        <v>5251</v>
      </c>
      <c r="G1552" s="24" t="s">
        <v>2259</v>
      </c>
      <c r="H1552" s="25" t="s">
        <v>5289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5036</v>
      </c>
      <c r="AD1552" s="28"/>
      <c r="AE1552" s="28"/>
      <c r="AF1552" s="28"/>
      <c r="AG1552" s="28"/>
      <c r="AH1552" s="24" t="s">
        <v>2207</v>
      </c>
      <c r="AI1552" s="24" t="s">
        <v>2207</v>
      </c>
      <c r="AJ1552" s="24" t="s">
        <v>5368</v>
      </c>
      <c r="AK1552" s="24" t="s">
        <v>5367</v>
      </c>
    </row>
    <row r="1553" spans="1:37" ht="17.25" customHeight="1" x14ac:dyDescent="0.3">
      <c r="A1553" s="24" t="s">
        <v>5369</v>
      </c>
      <c r="B1553" s="24" t="s">
        <v>5167</v>
      </c>
      <c r="C1553" s="24" t="s">
        <v>5281</v>
      </c>
      <c r="D1553" s="25" t="s">
        <v>5282</v>
      </c>
      <c r="E1553" s="24" t="s">
        <v>2352</v>
      </c>
      <c r="F1553" s="25" t="s">
        <v>5251</v>
      </c>
      <c r="G1553" s="24" t="s">
        <v>2268</v>
      </c>
      <c r="H1553" s="25" t="s">
        <v>5292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5036</v>
      </c>
      <c r="AD1553" s="28"/>
      <c r="AE1553" s="28"/>
      <c r="AF1553" s="29" t="s">
        <v>3132</v>
      </c>
      <c r="AG1553" s="28"/>
      <c r="AH1553" s="24" t="s">
        <v>2207</v>
      </c>
      <c r="AI1553" s="24" t="s">
        <v>2207</v>
      </c>
      <c r="AJ1553" s="24" t="s">
        <v>5370</v>
      </c>
      <c r="AK1553" s="24" t="s">
        <v>5369</v>
      </c>
    </row>
    <row r="1554" spans="1:37" ht="17.25" customHeight="1" x14ac:dyDescent="0.3">
      <c r="A1554" s="24" t="s">
        <v>5371</v>
      </c>
      <c r="B1554" s="24" t="s">
        <v>5167</v>
      </c>
      <c r="C1554" s="24" t="s">
        <v>5281</v>
      </c>
      <c r="D1554" s="25" t="s">
        <v>5282</v>
      </c>
      <c r="E1554" s="24" t="s">
        <v>2352</v>
      </c>
      <c r="F1554" s="25" t="s">
        <v>5251</v>
      </c>
      <c r="G1554" s="24" t="s">
        <v>2273</v>
      </c>
      <c r="H1554" s="25" t="s">
        <v>5295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5036</v>
      </c>
      <c r="AD1554" s="28"/>
      <c r="AE1554" s="28"/>
      <c r="AF1554" s="29" t="s">
        <v>3132</v>
      </c>
      <c r="AG1554" s="28"/>
      <c r="AH1554" s="24" t="s">
        <v>2207</v>
      </c>
      <c r="AI1554" s="24" t="s">
        <v>2207</v>
      </c>
      <c r="AJ1554" s="24" t="s">
        <v>5372</v>
      </c>
      <c r="AK1554" s="24" t="s">
        <v>5371</v>
      </c>
    </row>
    <row r="1555" spans="1:37" ht="17.25" customHeight="1" x14ac:dyDescent="0.3">
      <c r="A1555" s="24" t="s">
        <v>5373</v>
      </c>
      <c r="B1555" s="24" t="s">
        <v>5167</v>
      </c>
      <c r="C1555" s="24" t="s">
        <v>5281</v>
      </c>
      <c r="D1555" s="25" t="s">
        <v>5282</v>
      </c>
      <c r="E1555" s="24" t="s">
        <v>2352</v>
      </c>
      <c r="F1555" s="25" t="s">
        <v>5251</v>
      </c>
      <c r="G1555" s="24" t="s">
        <v>2277</v>
      </c>
      <c r="H1555" s="25" t="s">
        <v>5298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5036</v>
      </c>
      <c r="AD1555" s="28"/>
      <c r="AE1555" s="28"/>
      <c r="AF1555" s="29" t="s">
        <v>3132</v>
      </c>
      <c r="AG1555" s="28"/>
      <c r="AH1555" s="24" t="s">
        <v>2207</v>
      </c>
      <c r="AI1555" s="24" t="s">
        <v>2207</v>
      </c>
      <c r="AJ1555" s="24" t="s">
        <v>5374</v>
      </c>
      <c r="AK1555" s="24" t="s">
        <v>5373</v>
      </c>
    </row>
    <row r="1556" spans="1:37" ht="17.25" customHeight="1" x14ac:dyDescent="0.3">
      <c r="A1556" s="24" t="s">
        <v>5375</v>
      </c>
      <c r="B1556" s="24" t="s">
        <v>5167</v>
      </c>
      <c r="C1556" s="24" t="s">
        <v>5281</v>
      </c>
      <c r="D1556" s="25" t="s">
        <v>5282</v>
      </c>
      <c r="E1556" s="24" t="s">
        <v>2352</v>
      </c>
      <c r="F1556" s="25" t="s">
        <v>5251</v>
      </c>
      <c r="G1556" s="24" t="s">
        <v>2281</v>
      </c>
      <c r="H1556" s="25" t="s">
        <v>5301</v>
      </c>
      <c r="I1556" s="24" t="s">
        <v>2097</v>
      </c>
      <c r="J1556" s="25" t="s">
        <v>5302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5036</v>
      </c>
      <c r="AD1556" s="28"/>
      <c r="AE1556" s="28"/>
      <c r="AF1556" s="28"/>
      <c r="AG1556" s="28"/>
      <c r="AH1556" s="24" t="s">
        <v>2207</v>
      </c>
      <c r="AI1556" s="24" t="s">
        <v>2207</v>
      </c>
      <c r="AJ1556" s="24" t="s">
        <v>5376</v>
      </c>
      <c r="AK1556" s="24" t="s">
        <v>5375</v>
      </c>
    </row>
    <row r="1557" spans="1:37" ht="17.25" customHeight="1" x14ac:dyDescent="0.3">
      <c r="A1557" s="24" t="s">
        <v>5377</v>
      </c>
      <c r="B1557" s="24" t="s">
        <v>5167</v>
      </c>
      <c r="C1557" s="24" t="s">
        <v>5281</v>
      </c>
      <c r="D1557" s="25" t="s">
        <v>5282</v>
      </c>
      <c r="E1557" s="24" t="s">
        <v>2352</v>
      </c>
      <c r="F1557" s="25" t="s">
        <v>5251</v>
      </c>
      <c r="G1557" s="24" t="s">
        <v>2281</v>
      </c>
      <c r="H1557" s="25" t="s">
        <v>5301</v>
      </c>
      <c r="I1557" s="24" t="s">
        <v>2100</v>
      </c>
      <c r="J1557" s="25" t="s">
        <v>5305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5036</v>
      </c>
      <c r="AD1557" s="28"/>
      <c r="AE1557" s="28"/>
      <c r="AF1557" s="28"/>
      <c r="AG1557" s="28"/>
      <c r="AH1557" s="24" t="s">
        <v>2207</v>
      </c>
      <c r="AI1557" s="24" t="s">
        <v>2207</v>
      </c>
      <c r="AJ1557" s="24" t="s">
        <v>5376</v>
      </c>
      <c r="AK1557" s="24" t="s">
        <v>5377</v>
      </c>
    </row>
    <row r="1558" spans="1:37" ht="17.25" customHeight="1" x14ac:dyDescent="0.3">
      <c r="A1558" s="24" t="s">
        <v>5378</v>
      </c>
      <c r="B1558" s="24" t="s">
        <v>5167</v>
      </c>
      <c r="C1558" s="24" t="s">
        <v>5281</v>
      </c>
      <c r="D1558" s="25" t="s">
        <v>5282</v>
      </c>
      <c r="E1558" s="24" t="s">
        <v>2352</v>
      </c>
      <c r="F1558" s="25" t="s">
        <v>5251</v>
      </c>
      <c r="G1558" s="24" t="s">
        <v>2330</v>
      </c>
      <c r="H1558" s="25" t="s">
        <v>5306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2144</v>
      </c>
      <c r="AF1558" s="28"/>
      <c r="AG1558" s="28"/>
      <c r="AH1558" s="24" t="s">
        <v>2146</v>
      </c>
      <c r="AI1558" s="24" t="s">
        <v>2146</v>
      </c>
      <c r="AJ1558" s="24" t="s">
        <v>5379</v>
      </c>
      <c r="AK1558" s="24" t="s">
        <v>5378</v>
      </c>
    </row>
    <row r="1559" spans="1:37" ht="17.25" customHeight="1" x14ac:dyDescent="0.3">
      <c r="A1559" s="24" t="s">
        <v>5380</v>
      </c>
      <c r="B1559" s="24" t="s">
        <v>5167</v>
      </c>
      <c r="C1559" s="24" t="s">
        <v>5281</v>
      </c>
      <c r="D1559" s="25" t="s">
        <v>5282</v>
      </c>
      <c r="E1559" s="24" t="s">
        <v>2352</v>
      </c>
      <c r="F1559" s="25" t="s">
        <v>5251</v>
      </c>
      <c r="G1559" s="24" t="s">
        <v>2334</v>
      </c>
      <c r="H1559" s="25" t="s">
        <v>5309</v>
      </c>
      <c r="I1559" s="26"/>
      <c r="J1559" s="27"/>
      <c r="K1559" s="24" t="s">
        <v>2081</v>
      </c>
      <c r="L1559" s="25" t="s">
        <v>2357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5036</v>
      </c>
      <c r="AD1559" s="28"/>
      <c r="AE1559" s="28"/>
      <c r="AF1559" s="28"/>
      <c r="AG1559" s="28"/>
      <c r="AH1559" s="24" t="s">
        <v>2307</v>
      </c>
      <c r="AI1559" s="24" t="s">
        <v>2307</v>
      </c>
      <c r="AJ1559" s="24" t="s">
        <v>5381</v>
      </c>
      <c r="AK1559" s="24" t="s">
        <v>5380</v>
      </c>
    </row>
    <row r="1560" spans="1:37" ht="17.25" customHeight="1" x14ac:dyDescent="0.3">
      <c r="A1560" s="24" t="s">
        <v>5382</v>
      </c>
      <c r="B1560" s="24" t="s">
        <v>5167</v>
      </c>
      <c r="C1560" s="24" t="s">
        <v>5281</v>
      </c>
      <c r="D1560" s="25" t="s">
        <v>5282</v>
      </c>
      <c r="E1560" s="24" t="s">
        <v>2352</v>
      </c>
      <c r="F1560" s="25" t="s">
        <v>5251</v>
      </c>
      <c r="G1560" s="24" t="s">
        <v>2334</v>
      </c>
      <c r="H1560" s="25" t="s">
        <v>5309</v>
      </c>
      <c r="I1560" s="26"/>
      <c r="J1560" s="27"/>
      <c r="K1560" s="24" t="s">
        <v>2087</v>
      </c>
      <c r="L1560" s="25" t="s">
        <v>2361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5036</v>
      </c>
      <c r="AD1560" s="28"/>
      <c r="AE1560" s="28"/>
      <c r="AF1560" s="28"/>
      <c r="AG1560" s="28"/>
      <c r="AH1560" s="24" t="s">
        <v>2307</v>
      </c>
      <c r="AI1560" s="24" t="s">
        <v>2307</v>
      </c>
      <c r="AJ1560" s="24" t="s">
        <v>5381</v>
      </c>
      <c r="AK1560" s="24" t="s">
        <v>5382</v>
      </c>
    </row>
    <row r="1561" spans="1:37" ht="17.25" customHeight="1" x14ac:dyDescent="0.3">
      <c r="A1561" s="24" t="s">
        <v>5383</v>
      </c>
      <c r="B1561" s="24" t="s">
        <v>5167</v>
      </c>
      <c r="C1561" s="24" t="s">
        <v>5281</v>
      </c>
      <c r="D1561" s="25" t="s">
        <v>5282</v>
      </c>
      <c r="E1561" s="24" t="s">
        <v>2352</v>
      </c>
      <c r="F1561" s="25" t="s">
        <v>5251</v>
      </c>
      <c r="G1561" s="24" t="s">
        <v>2334</v>
      </c>
      <c r="H1561" s="25" t="s">
        <v>5309</v>
      </c>
      <c r="I1561" s="26"/>
      <c r="J1561" s="27"/>
      <c r="K1561" s="24" t="s">
        <v>2090</v>
      </c>
      <c r="L1561" s="25" t="s">
        <v>2364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5036</v>
      </c>
      <c r="AD1561" s="28"/>
      <c r="AE1561" s="28"/>
      <c r="AF1561" s="28"/>
      <c r="AG1561" s="28"/>
      <c r="AH1561" s="24" t="s">
        <v>2307</v>
      </c>
      <c r="AI1561" s="24" t="s">
        <v>2307</v>
      </c>
      <c r="AJ1561" s="24" t="s">
        <v>5381</v>
      </c>
      <c r="AK1561" s="24" t="s">
        <v>5383</v>
      </c>
    </row>
    <row r="1562" spans="1:37" ht="17.25" customHeight="1" x14ac:dyDescent="0.3">
      <c r="A1562" s="24" t="s">
        <v>5384</v>
      </c>
      <c r="B1562" s="24" t="s">
        <v>5167</v>
      </c>
      <c r="C1562" s="24" t="s">
        <v>5281</v>
      </c>
      <c r="D1562" s="25" t="s">
        <v>5282</v>
      </c>
      <c r="E1562" s="24" t="s">
        <v>2352</v>
      </c>
      <c r="F1562" s="25" t="s">
        <v>5251</v>
      </c>
      <c r="G1562" s="24" t="s">
        <v>2334</v>
      </c>
      <c r="H1562" s="25" t="s">
        <v>5309</v>
      </c>
      <c r="I1562" s="26"/>
      <c r="J1562" s="27"/>
      <c r="K1562" s="24" t="s">
        <v>2094</v>
      </c>
      <c r="L1562" s="25" t="s">
        <v>2367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5036</v>
      </c>
      <c r="AD1562" s="28"/>
      <c r="AE1562" s="28"/>
      <c r="AF1562" s="28"/>
      <c r="AG1562" s="28"/>
      <c r="AH1562" s="24" t="s">
        <v>2307</v>
      </c>
      <c r="AI1562" s="24" t="s">
        <v>2307</v>
      </c>
      <c r="AJ1562" s="24" t="s">
        <v>5381</v>
      </c>
      <c r="AK1562" s="24" t="s">
        <v>5384</v>
      </c>
    </row>
    <row r="1563" spans="1:37" ht="17.25" customHeight="1" x14ac:dyDescent="0.3">
      <c r="A1563" s="24" t="s">
        <v>5385</v>
      </c>
      <c r="B1563" s="24" t="s">
        <v>5167</v>
      </c>
      <c r="C1563" s="24" t="s">
        <v>5281</v>
      </c>
      <c r="D1563" s="25" t="s">
        <v>5282</v>
      </c>
      <c r="E1563" s="24" t="s">
        <v>2352</v>
      </c>
      <c r="F1563" s="25" t="s">
        <v>5251</v>
      </c>
      <c r="G1563" s="24" t="s">
        <v>2334</v>
      </c>
      <c r="H1563" s="25" t="s">
        <v>5309</v>
      </c>
      <c r="I1563" s="26"/>
      <c r="J1563" s="27"/>
      <c r="K1563" s="24" t="s">
        <v>2097</v>
      </c>
      <c r="L1563" s="25" t="s">
        <v>2370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5036</v>
      </c>
      <c r="AD1563" s="28"/>
      <c r="AE1563" s="28"/>
      <c r="AF1563" s="28"/>
      <c r="AG1563" s="28"/>
      <c r="AH1563" s="24" t="s">
        <v>2307</v>
      </c>
      <c r="AI1563" s="24" t="s">
        <v>2307</v>
      </c>
      <c r="AJ1563" s="24" t="s">
        <v>5381</v>
      </c>
      <c r="AK1563" s="24" t="s">
        <v>5385</v>
      </c>
    </row>
    <row r="1564" spans="1:37" ht="17.25" customHeight="1" x14ac:dyDescent="0.3">
      <c r="A1564" s="24" t="s">
        <v>5386</v>
      </c>
      <c r="B1564" s="24" t="s">
        <v>5167</v>
      </c>
      <c r="C1564" s="24" t="s">
        <v>5281</v>
      </c>
      <c r="D1564" s="25" t="s">
        <v>5282</v>
      </c>
      <c r="E1564" s="24" t="s">
        <v>2352</v>
      </c>
      <c r="F1564" s="25" t="s">
        <v>5251</v>
      </c>
      <c r="G1564" s="24" t="s">
        <v>2334</v>
      </c>
      <c r="H1564" s="25" t="s">
        <v>5309</v>
      </c>
      <c r="I1564" s="26"/>
      <c r="J1564" s="27"/>
      <c r="K1564" s="24" t="s">
        <v>2100</v>
      </c>
      <c r="L1564" s="25" t="s">
        <v>2373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5036</v>
      </c>
      <c r="AD1564" s="28"/>
      <c r="AE1564" s="28"/>
      <c r="AF1564" s="28"/>
      <c r="AG1564" s="28"/>
      <c r="AH1564" s="24" t="s">
        <v>2307</v>
      </c>
      <c r="AI1564" s="24" t="s">
        <v>2307</v>
      </c>
      <c r="AJ1564" s="24" t="s">
        <v>5381</v>
      </c>
      <c r="AK1564" s="24" t="s">
        <v>5386</v>
      </c>
    </row>
    <row r="1565" spans="1:37" ht="17.25" customHeight="1" x14ac:dyDescent="0.3">
      <c r="A1565" s="24" t="s">
        <v>5387</v>
      </c>
      <c r="B1565" s="24" t="s">
        <v>5167</v>
      </c>
      <c r="C1565" s="24" t="s">
        <v>5281</v>
      </c>
      <c r="D1565" s="25" t="s">
        <v>5282</v>
      </c>
      <c r="E1565" s="24" t="s">
        <v>2352</v>
      </c>
      <c r="F1565" s="25" t="s">
        <v>5251</v>
      </c>
      <c r="G1565" s="24" t="s">
        <v>2334</v>
      </c>
      <c r="H1565" s="25" t="s">
        <v>5309</v>
      </c>
      <c r="I1565" s="26"/>
      <c r="J1565" s="27"/>
      <c r="K1565" s="24" t="s">
        <v>2121</v>
      </c>
      <c r="L1565" s="25" t="s">
        <v>2376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5036</v>
      </c>
      <c r="AD1565" s="28"/>
      <c r="AE1565" s="28"/>
      <c r="AF1565" s="28"/>
      <c r="AG1565" s="28"/>
      <c r="AH1565" s="24" t="s">
        <v>2307</v>
      </c>
      <c r="AI1565" s="24" t="s">
        <v>2307</v>
      </c>
      <c r="AJ1565" s="24" t="s">
        <v>5381</v>
      </c>
      <c r="AK1565" s="24" t="s">
        <v>5387</v>
      </c>
    </row>
    <row r="1566" spans="1:37" ht="17.25" customHeight="1" x14ac:dyDescent="0.3">
      <c r="A1566" s="24" t="s">
        <v>5388</v>
      </c>
      <c r="B1566" s="24" t="s">
        <v>5167</v>
      </c>
      <c r="C1566" s="24" t="s">
        <v>5281</v>
      </c>
      <c r="D1566" s="25" t="s">
        <v>5282</v>
      </c>
      <c r="E1566" s="24" t="s">
        <v>2352</v>
      </c>
      <c r="F1566" s="25" t="s">
        <v>5251</v>
      </c>
      <c r="G1566" s="24" t="s">
        <v>2334</v>
      </c>
      <c r="H1566" s="25" t="s">
        <v>5309</v>
      </c>
      <c r="I1566" s="26"/>
      <c r="J1566" s="27"/>
      <c r="K1566" s="24" t="s">
        <v>2125</v>
      </c>
      <c r="L1566" s="25" t="s">
        <v>2379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5036</v>
      </c>
      <c r="AD1566" s="28"/>
      <c r="AE1566" s="28"/>
      <c r="AF1566" s="28"/>
      <c r="AG1566" s="28"/>
      <c r="AH1566" s="24" t="s">
        <v>2307</v>
      </c>
      <c r="AI1566" s="24" t="s">
        <v>2307</v>
      </c>
      <c r="AJ1566" s="24" t="s">
        <v>5381</v>
      </c>
      <c r="AK1566" s="24" t="s">
        <v>5388</v>
      </c>
    </row>
    <row r="1567" spans="1:37" ht="17.25" customHeight="1" x14ac:dyDescent="0.3">
      <c r="A1567" s="24" t="s">
        <v>5389</v>
      </c>
      <c r="B1567" s="24" t="s">
        <v>5167</v>
      </c>
      <c r="C1567" s="24" t="s">
        <v>5281</v>
      </c>
      <c r="D1567" s="25" t="s">
        <v>5282</v>
      </c>
      <c r="E1567" s="24" t="s">
        <v>2352</v>
      </c>
      <c r="F1567" s="25" t="s">
        <v>5251</v>
      </c>
      <c r="G1567" s="24" t="s">
        <v>2334</v>
      </c>
      <c r="H1567" s="25" t="s">
        <v>5309</v>
      </c>
      <c r="I1567" s="26"/>
      <c r="J1567" s="27"/>
      <c r="K1567" s="24" t="s">
        <v>2130</v>
      </c>
      <c r="L1567" s="25" t="s">
        <v>2382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5036</v>
      </c>
      <c r="AD1567" s="28"/>
      <c r="AE1567" s="28"/>
      <c r="AF1567" s="28"/>
      <c r="AG1567" s="28"/>
      <c r="AH1567" s="24" t="s">
        <v>2307</v>
      </c>
      <c r="AI1567" s="24" t="s">
        <v>2307</v>
      </c>
      <c r="AJ1567" s="24" t="s">
        <v>5381</v>
      </c>
      <c r="AK1567" s="24" t="s">
        <v>5389</v>
      </c>
    </row>
    <row r="1568" spans="1:37" ht="17.25" customHeight="1" x14ac:dyDescent="0.3">
      <c r="A1568" s="24" t="s">
        <v>5390</v>
      </c>
      <c r="B1568" s="24" t="s">
        <v>5167</v>
      </c>
      <c r="C1568" s="24" t="s">
        <v>5281</v>
      </c>
      <c r="D1568" s="25" t="s">
        <v>5282</v>
      </c>
      <c r="E1568" s="24" t="s">
        <v>2352</v>
      </c>
      <c r="F1568" s="25" t="s">
        <v>5251</v>
      </c>
      <c r="G1568" s="24" t="s">
        <v>2334</v>
      </c>
      <c r="H1568" s="25" t="s">
        <v>5309</v>
      </c>
      <c r="I1568" s="26"/>
      <c r="J1568" s="27"/>
      <c r="K1568" s="24" t="s">
        <v>2138</v>
      </c>
      <c r="L1568" s="25" t="s">
        <v>2385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5036</v>
      </c>
      <c r="AD1568" s="28"/>
      <c r="AE1568" s="28"/>
      <c r="AF1568" s="28"/>
      <c r="AG1568" s="28"/>
      <c r="AH1568" s="24" t="s">
        <v>2307</v>
      </c>
      <c r="AI1568" s="24" t="s">
        <v>2307</v>
      </c>
      <c r="AJ1568" s="24" t="s">
        <v>5381</v>
      </c>
      <c r="AK1568" s="24" t="s">
        <v>5390</v>
      </c>
    </row>
    <row r="1569" spans="1:37" ht="17.25" customHeight="1" x14ac:dyDescent="0.3">
      <c r="A1569" s="24" t="s">
        <v>5391</v>
      </c>
      <c r="B1569" s="24" t="s">
        <v>5167</v>
      </c>
      <c r="C1569" s="24" t="s">
        <v>5281</v>
      </c>
      <c r="D1569" s="25" t="s">
        <v>5282</v>
      </c>
      <c r="E1569" s="24" t="s">
        <v>2352</v>
      </c>
      <c r="F1569" s="25" t="s">
        <v>5251</v>
      </c>
      <c r="G1569" s="24" t="s">
        <v>2334</v>
      </c>
      <c r="H1569" s="25" t="s">
        <v>5309</v>
      </c>
      <c r="I1569" s="26"/>
      <c r="J1569" s="27"/>
      <c r="K1569" s="24" t="s">
        <v>2202</v>
      </c>
      <c r="L1569" s="25" t="s">
        <v>2388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5036</v>
      </c>
      <c r="AD1569" s="28"/>
      <c r="AE1569" s="28"/>
      <c r="AF1569" s="28"/>
      <c r="AG1569" s="28"/>
      <c r="AH1569" s="24" t="s">
        <v>2307</v>
      </c>
      <c r="AI1569" s="24" t="s">
        <v>2307</v>
      </c>
      <c r="AJ1569" s="24" t="s">
        <v>5381</v>
      </c>
      <c r="AK1569" s="24" t="s">
        <v>5391</v>
      </c>
    </row>
    <row r="1570" spans="1:37" ht="17.25" customHeight="1" x14ac:dyDescent="0.3">
      <c r="A1570" s="24" t="s">
        <v>5392</v>
      </c>
      <c r="B1570" s="24" t="s">
        <v>5167</v>
      </c>
      <c r="C1570" s="24" t="s">
        <v>5281</v>
      </c>
      <c r="D1570" s="25" t="s">
        <v>5282</v>
      </c>
      <c r="E1570" s="24" t="s">
        <v>2352</v>
      </c>
      <c r="F1570" s="25" t="s">
        <v>5251</v>
      </c>
      <c r="G1570" s="24" t="s">
        <v>2334</v>
      </c>
      <c r="H1570" s="25" t="s">
        <v>5309</v>
      </c>
      <c r="I1570" s="26"/>
      <c r="J1570" s="27"/>
      <c r="K1570" s="24" t="s">
        <v>2210</v>
      </c>
      <c r="L1570" s="25" t="s">
        <v>2391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5036</v>
      </c>
      <c r="AD1570" s="28"/>
      <c r="AE1570" s="28"/>
      <c r="AF1570" s="28"/>
      <c r="AG1570" s="28"/>
      <c r="AH1570" s="24" t="s">
        <v>2307</v>
      </c>
      <c r="AI1570" s="24" t="s">
        <v>2307</v>
      </c>
      <c r="AJ1570" s="24" t="s">
        <v>5381</v>
      </c>
      <c r="AK1570" s="24" t="s">
        <v>5392</v>
      </c>
    </row>
    <row r="1571" spans="1:37" ht="17.25" customHeight="1" x14ac:dyDescent="0.3">
      <c r="A1571" s="24" t="s">
        <v>5393</v>
      </c>
      <c r="B1571" s="24" t="s">
        <v>5167</v>
      </c>
      <c r="C1571" s="24" t="s">
        <v>5281</v>
      </c>
      <c r="D1571" s="25" t="s">
        <v>5282</v>
      </c>
      <c r="E1571" s="24" t="s">
        <v>2352</v>
      </c>
      <c r="F1571" s="25" t="s">
        <v>5251</v>
      </c>
      <c r="G1571" s="24" t="s">
        <v>2334</v>
      </c>
      <c r="H1571" s="25" t="s">
        <v>5309</v>
      </c>
      <c r="I1571" s="26"/>
      <c r="J1571" s="27"/>
      <c r="K1571" s="24" t="s">
        <v>2213</v>
      </c>
      <c r="L1571" s="25" t="s">
        <v>2394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5036</v>
      </c>
      <c r="AD1571" s="28"/>
      <c r="AE1571" s="28"/>
      <c r="AF1571" s="28"/>
      <c r="AG1571" s="28"/>
      <c r="AH1571" s="24" t="s">
        <v>2307</v>
      </c>
      <c r="AI1571" s="24" t="s">
        <v>2307</v>
      </c>
      <c r="AJ1571" s="24" t="s">
        <v>5381</v>
      </c>
      <c r="AK1571" s="24" t="s">
        <v>5393</v>
      </c>
    </row>
    <row r="1572" spans="1:37" ht="17.25" customHeight="1" x14ac:dyDescent="0.3">
      <c r="A1572" s="24" t="s">
        <v>5394</v>
      </c>
      <c r="B1572" s="24" t="s">
        <v>5167</v>
      </c>
      <c r="C1572" s="24" t="s">
        <v>5281</v>
      </c>
      <c r="D1572" s="25" t="s">
        <v>5282</v>
      </c>
      <c r="E1572" s="24" t="s">
        <v>2352</v>
      </c>
      <c r="F1572" s="25" t="s">
        <v>5251</v>
      </c>
      <c r="G1572" s="24" t="s">
        <v>2334</v>
      </c>
      <c r="H1572" s="25" t="s">
        <v>5309</v>
      </c>
      <c r="I1572" s="26"/>
      <c r="J1572" s="27"/>
      <c r="K1572" s="24" t="s">
        <v>2216</v>
      </c>
      <c r="L1572" s="25" t="s">
        <v>2397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5036</v>
      </c>
      <c r="AD1572" s="28"/>
      <c r="AE1572" s="28"/>
      <c r="AF1572" s="28"/>
      <c r="AG1572" s="28"/>
      <c r="AH1572" s="24" t="s">
        <v>2307</v>
      </c>
      <c r="AI1572" s="24" t="s">
        <v>2307</v>
      </c>
      <c r="AJ1572" s="24" t="s">
        <v>5381</v>
      </c>
      <c r="AK1572" s="24" t="s">
        <v>5394</v>
      </c>
    </row>
    <row r="1573" spans="1:37" ht="17.25" customHeight="1" x14ac:dyDescent="0.3">
      <c r="A1573" s="24" t="s">
        <v>5395</v>
      </c>
      <c r="B1573" s="24" t="s">
        <v>5167</v>
      </c>
      <c r="C1573" s="24" t="s">
        <v>5281</v>
      </c>
      <c r="D1573" s="25" t="s">
        <v>5282</v>
      </c>
      <c r="E1573" s="24" t="s">
        <v>2352</v>
      </c>
      <c r="F1573" s="25" t="s">
        <v>5251</v>
      </c>
      <c r="G1573" s="24" t="s">
        <v>2334</v>
      </c>
      <c r="H1573" s="25" t="s">
        <v>5309</v>
      </c>
      <c r="I1573" s="26"/>
      <c r="J1573" s="27"/>
      <c r="K1573" s="24" t="s">
        <v>2219</v>
      </c>
      <c r="L1573" s="25" t="s">
        <v>2400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5036</v>
      </c>
      <c r="AD1573" s="28"/>
      <c r="AE1573" s="28"/>
      <c r="AF1573" s="28"/>
      <c r="AG1573" s="28"/>
      <c r="AH1573" s="24" t="s">
        <v>2307</v>
      </c>
      <c r="AI1573" s="24" t="s">
        <v>2307</v>
      </c>
      <c r="AJ1573" s="24" t="s">
        <v>5381</v>
      </c>
      <c r="AK1573" s="24" t="s">
        <v>5395</v>
      </c>
    </row>
    <row r="1574" spans="1:37" ht="17.25" customHeight="1" x14ac:dyDescent="0.3">
      <c r="A1574" s="24" t="s">
        <v>5396</v>
      </c>
      <c r="B1574" s="24" t="s">
        <v>5167</v>
      </c>
      <c r="C1574" s="24" t="s">
        <v>5281</v>
      </c>
      <c r="D1574" s="25" t="s">
        <v>5282</v>
      </c>
      <c r="E1574" s="24" t="s">
        <v>2352</v>
      </c>
      <c r="F1574" s="25" t="s">
        <v>5251</v>
      </c>
      <c r="G1574" s="24" t="s">
        <v>2334</v>
      </c>
      <c r="H1574" s="25" t="s">
        <v>5309</v>
      </c>
      <c r="I1574" s="26"/>
      <c r="J1574" s="27"/>
      <c r="K1574" s="24" t="s">
        <v>2222</v>
      </c>
      <c r="L1574" s="25" t="s">
        <v>2403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5036</v>
      </c>
      <c r="AD1574" s="28"/>
      <c r="AE1574" s="28"/>
      <c r="AF1574" s="28"/>
      <c r="AG1574" s="28"/>
      <c r="AH1574" s="24" t="s">
        <v>2307</v>
      </c>
      <c r="AI1574" s="24" t="s">
        <v>2307</v>
      </c>
      <c r="AJ1574" s="24" t="s">
        <v>5381</v>
      </c>
      <c r="AK1574" s="24" t="s">
        <v>5396</v>
      </c>
    </row>
    <row r="1575" spans="1:37" ht="17.25" customHeight="1" x14ac:dyDescent="0.3">
      <c r="A1575" s="24" t="s">
        <v>5397</v>
      </c>
      <c r="B1575" s="24" t="s">
        <v>5167</v>
      </c>
      <c r="C1575" s="24" t="s">
        <v>5281</v>
      </c>
      <c r="D1575" s="25" t="s">
        <v>5282</v>
      </c>
      <c r="E1575" s="24" t="s">
        <v>2352</v>
      </c>
      <c r="F1575" s="25" t="s">
        <v>5251</v>
      </c>
      <c r="G1575" s="24" t="s">
        <v>2338</v>
      </c>
      <c r="H1575" s="25" t="s">
        <v>5361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5036</v>
      </c>
      <c r="AD1575" s="28"/>
      <c r="AE1575" s="28"/>
      <c r="AF1575" s="28"/>
      <c r="AG1575" s="28"/>
      <c r="AH1575" s="24" t="s">
        <v>2307</v>
      </c>
      <c r="AI1575" s="24" t="s">
        <v>2307</v>
      </c>
      <c r="AJ1575" s="24" t="s">
        <v>5398</v>
      </c>
      <c r="AK1575" s="24" t="s">
        <v>5397</v>
      </c>
    </row>
    <row r="1576" spans="1:37" ht="17.25" customHeight="1" x14ac:dyDescent="0.3">
      <c r="A1576" s="24" t="s">
        <v>5399</v>
      </c>
      <c r="B1576" s="24" t="s">
        <v>5167</v>
      </c>
      <c r="C1576" s="24" t="s">
        <v>5400</v>
      </c>
      <c r="D1576" s="25" t="s">
        <v>5401</v>
      </c>
      <c r="E1576" s="24" t="s">
        <v>2198</v>
      </c>
      <c r="F1576" s="25" t="s">
        <v>5174</v>
      </c>
      <c r="G1576" s="24" t="s">
        <v>2165</v>
      </c>
      <c r="H1576" s="25" t="s">
        <v>5193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5036</v>
      </c>
      <c r="AD1576" s="28"/>
      <c r="AE1576" s="28"/>
      <c r="AF1576" s="28"/>
      <c r="AG1576" s="28"/>
      <c r="AH1576" s="24" t="s">
        <v>2505</v>
      </c>
      <c r="AI1576" s="24" t="s">
        <v>2505</v>
      </c>
      <c r="AJ1576" s="24" t="s">
        <v>5402</v>
      </c>
      <c r="AK1576" s="24" t="s">
        <v>5399</v>
      </c>
    </row>
    <row r="1577" spans="1:37" ht="17.25" customHeight="1" x14ac:dyDescent="0.3">
      <c r="A1577" s="24" t="s">
        <v>5403</v>
      </c>
      <c r="B1577" s="24" t="s">
        <v>5167</v>
      </c>
      <c r="C1577" s="24" t="s">
        <v>5400</v>
      </c>
      <c r="D1577" s="25" t="s">
        <v>5401</v>
      </c>
      <c r="E1577" s="24" t="s">
        <v>2198</v>
      </c>
      <c r="F1577" s="25" t="s">
        <v>5174</v>
      </c>
      <c r="G1577" s="24" t="s">
        <v>2169</v>
      </c>
      <c r="H1577" s="25" t="s">
        <v>5196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5036</v>
      </c>
      <c r="AD1577" s="28"/>
      <c r="AE1577" s="28"/>
      <c r="AF1577" s="28"/>
      <c r="AG1577" s="28"/>
      <c r="AH1577" s="24" t="s">
        <v>2505</v>
      </c>
      <c r="AI1577" s="24" t="s">
        <v>2505</v>
      </c>
      <c r="AJ1577" s="24" t="s">
        <v>5404</v>
      </c>
      <c r="AK1577" s="24" t="s">
        <v>5403</v>
      </c>
    </row>
    <row r="1578" spans="1:37" ht="17.25" customHeight="1" x14ac:dyDescent="0.3">
      <c r="A1578" s="24" t="s">
        <v>5405</v>
      </c>
      <c r="B1578" s="24" t="s">
        <v>5167</v>
      </c>
      <c r="C1578" s="24" t="s">
        <v>5400</v>
      </c>
      <c r="D1578" s="25" t="s">
        <v>5401</v>
      </c>
      <c r="E1578" s="24" t="s">
        <v>2198</v>
      </c>
      <c r="F1578" s="25" t="s">
        <v>5174</v>
      </c>
      <c r="G1578" s="24" t="s">
        <v>2342</v>
      </c>
      <c r="H1578" s="25" t="s">
        <v>5406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5036</v>
      </c>
      <c r="AD1578" s="28"/>
      <c r="AE1578" s="28"/>
      <c r="AF1578" s="28"/>
      <c r="AG1578" s="28"/>
      <c r="AH1578" s="24" t="s">
        <v>2505</v>
      </c>
      <c r="AI1578" s="24" t="s">
        <v>2505</v>
      </c>
      <c r="AJ1578" s="24" t="s">
        <v>5407</v>
      </c>
      <c r="AK1578" s="24" t="s">
        <v>5405</v>
      </c>
    </row>
    <row r="1579" spans="1:37" ht="17.25" customHeight="1" x14ac:dyDescent="0.3">
      <c r="A1579" s="24" t="s">
        <v>5408</v>
      </c>
      <c r="B1579" s="24" t="s">
        <v>5167</v>
      </c>
      <c r="C1579" s="24" t="s">
        <v>5400</v>
      </c>
      <c r="D1579" s="25" t="s">
        <v>5401</v>
      </c>
      <c r="E1579" s="24" t="s">
        <v>2198</v>
      </c>
      <c r="F1579" s="25" t="s">
        <v>5174</v>
      </c>
      <c r="G1579" s="24" t="s">
        <v>2346</v>
      </c>
      <c r="H1579" s="25" t="s">
        <v>5409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5036</v>
      </c>
      <c r="AD1579" s="28"/>
      <c r="AE1579" s="28"/>
      <c r="AF1579" s="28"/>
      <c r="AG1579" s="28"/>
      <c r="AH1579" s="24" t="s">
        <v>2505</v>
      </c>
      <c r="AI1579" s="24" t="s">
        <v>2505</v>
      </c>
      <c r="AJ1579" s="24" t="s">
        <v>5410</v>
      </c>
      <c r="AK1579" s="24" t="s">
        <v>5408</v>
      </c>
    </row>
    <row r="1580" spans="1:37" ht="17.25" customHeight="1" x14ac:dyDescent="0.3">
      <c r="A1580" s="24" t="s">
        <v>5411</v>
      </c>
      <c r="B1580" s="24" t="s">
        <v>5167</v>
      </c>
      <c r="C1580" s="24" t="s">
        <v>5400</v>
      </c>
      <c r="D1580" s="25" t="s">
        <v>5401</v>
      </c>
      <c r="E1580" s="24" t="s">
        <v>2198</v>
      </c>
      <c r="F1580" s="25" t="s">
        <v>5174</v>
      </c>
      <c r="G1580" s="24" t="s">
        <v>2354</v>
      </c>
      <c r="H1580" s="25" t="s">
        <v>5412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5036</v>
      </c>
      <c r="AD1580" s="28"/>
      <c r="AE1580" s="28"/>
      <c r="AF1580" s="28"/>
      <c r="AG1580" s="28"/>
      <c r="AH1580" s="24" t="s">
        <v>2505</v>
      </c>
      <c r="AI1580" s="24" t="s">
        <v>2505</v>
      </c>
      <c r="AJ1580" s="24" t="s">
        <v>5413</v>
      </c>
      <c r="AK1580" s="24" t="s">
        <v>5411</v>
      </c>
    </row>
    <row r="1581" spans="1:37" ht="17.25" customHeight="1" x14ac:dyDescent="0.3">
      <c r="A1581" s="24" t="s">
        <v>5414</v>
      </c>
      <c r="B1581" s="24" t="s">
        <v>5167</v>
      </c>
      <c r="C1581" s="24" t="s">
        <v>5400</v>
      </c>
      <c r="D1581" s="25" t="s">
        <v>5401</v>
      </c>
      <c r="E1581" s="24" t="s">
        <v>2198</v>
      </c>
      <c r="F1581" s="25" t="s">
        <v>5174</v>
      </c>
      <c r="G1581" s="24" t="s">
        <v>2405</v>
      </c>
      <c r="H1581" s="25" t="s">
        <v>5415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5036</v>
      </c>
      <c r="AD1581" s="28"/>
      <c r="AE1581" s="29" t="s">
        <v>2144</v>
      </c>
      <c r="AF1581" s="28"/>
      <c r="AG1581" s="28"/>
      <c r="AH1581" s="24" t="s">
        <v>2084</v>
      </c>
      <c r="AI1581" s="24" t="s">
        <v>2084</v>
      </c>
      <c r="AJ1581" s="24" t="s">
        <v>5416</v>
      </c>
      <c r="AK1581" s="24" t="s">
        <v>5414</v>
      </c>
    </row>
    <row r="1582" spans="1:37" ht="17.25" customHeight="1" x14ac:dyDescent="0.3">
      <c r="A1582" s="24" t="s">
        <v>5417</v>
      </c>
      <c r="B1582" s="24" t="s">
        <v>5167</v>
      </c>
      <c r="C1582" s="24" t="s">
        <v>5400</v>
      </c>
      <c r="D1582" s="25" t="s">
        <v>5401</v>
      </c>
      <c r="E1582" s="24" t="s">
        <v>2198</v>
      </c>
      <c r="F1582" s="25" t="s">
        <v>5174</v>
      </c>
      <c r="G1582" s="24" t="s">
        <v>2417</v>
      </c>
      <c r="H1582" s="25" t="s">
        <v>5418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5036</v>
      </c>
      <c r="AD1582" s="28"/>
      <c r="AE1582" s="29" t="s">
        <v>2144</v>
      </c>
      <c r="AF1582" s="28"/>
      <c r="AG1582" s="28"/>
      <c r="AH1582" s="24" t="s">
        <v>2084</v>
      </c>
      <c r="AI1582" s="24" t="s">
        <v>2084</v>
      </c>
      <c r="AJ1582" s="24" t="s">
        <v>5419</v>
      </c>
      <c r="AK1582" s="24" t="s">
        <v>5417</v>
      </c>
    </row>
    <row r="1583" spans="1:37" ht="17.25" customHeight="1" x14ac:dyDescent="0.3">
      <c r="A1583" s="24" t="s">
        <v>5420</v>
      </c>
      <c r="B1583" s="24" t="s">
        <v>5167</v>
      </c>
      <c r="C1583" s="24" t="s">
        <v>5400</v>
      </c>
      <c r="D1583" s="25" t="s">
        <v>5401</v>
      </c>
      <c r="E1583" s="24" t="s">
        <v>2305</v>
      </c>
      <c r="F1583" s="25" t="s">
        <v>5218</v>
      </c>
      <c r="G1583" s="24" t="s">
        <v>2190</v>
      </c>
      <c r="H1583" s="25" t="s">
        <v>5242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5036</v>
      </c>
      <c r="AD1583" s="28"/>
      <c r="AE1583" s="28"/>
      <c r="AF1583" s="28"/>
      <c r="AG1583" s="28"/>
      <c r="AH1583" s="24" t="s">
        <v>2505</v>
      </c>
      <c r="AI1583" s="24" t="s">
        <v>2505</v>
      </c>
      <c r="AJ1583" s="24" t="s">
        <v>5421</v>
      </c>
      <c r="AK1583" s="24" t="s">
        <v>5420</v>
      </c>
    </row>
    <row r="1584" spans="1:37" ht="17.25" customHeight="1" x14ac:dyDescent="0.3">
      <c r="A1584" s="24" t="s">
        <v>5422</v>
      </c>
      <c r="B1584" s="24" t="s">
        <v>5167</v>
      </c>
      <c r="C1584" s="24" t="s">
        <v>5400</v>
      </c>
      <c r="D1584" s="25" t="s">
        <v>5401</v>
      </c>
      <c r="E1584" s="24" t="s">
        <v>2305</v>
      </c>
      <c r="F1584" s="25" t="s">
        <v>5218</v>
      </c>
      <c r="G1584" s="24" t="s">
        <v>2342</v>
      </c>
      <c r="H1584" s="25" t="s">
        <v>5406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5036</v>
      </c>
      <c r="AD1584" s="28"/>
      <c r="AE1584" s="28"/>
      <c r="AF1584" s="28"/>
      <c r="AG1584" s="28"/>
      <c r="AH1584" s="24" t="s">
        <v>2505</v>
      </c>
      <c r="AI1584" s="24" t="s">
        <v>2505</v>
      </c>
      <c r="AJ1584" s="24" t="s">
        <v>5423</v>
      </c>
      <c r="AK1584" s="24" t="s">
        <v>5422</v>
      </c>
    </row>
    <row r="1585" spans="1:37" ht="17.25" customHeight="1" x14ac:dyDescent="0.3">
      <c r="A1585" s="24" t="s">
        <v>5424</v>
      </c>
      <c r="B1585" s="24" t="s">
        <v>5167</v>
      </c>
      <c r="C1585" s="24" t="s">
        <v>5400</v>
      </c>
      <c r="D1585" s="25" t="s">
        <v>5401</v>
      </c>
      <c r="E1585" s="24" t="s">
        <v>2305</v>
      </c>
      <c r="F1585" s="25" t="s">
        <v>5218</v>
      </c>
      <c r="G1585" s="24" t="s">
        <v>2346</v>
      </c>
      <c r="H1585" s="25" t="s">
        <v>5409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5036</v>
      </c>
      <c r="AD1585" s="28"/>
      <c r="AE1585" s="28"/>
      <c r="AF1585" s="28"/>
      <c r="AG1585" s="28"/>
      <c r="AH1585" s="24" t="s">
        <v>2505</v>
      </c>
      <c r="AI1585" s="24" t="s">
        <v>2505</v>
      </c>
      <c r="AJ1585" s="24" t="s">
        <v>5425</v>
      </c>
      <c r="AK1585" s="24" t="s">
        <v>5424</v>
      </c>
    </row>
    <row r="1586" spans="1:37" ht="17.25" customHeight="1" x14ac:dyDescent="0.3">
      <c r="A1586" s="24" t="s">
        <v>5426</v>
      </c>
      <c r="B1586" s="24" t="s">
        <v>5167</v>
      </c>
      <c r="C1586" s="24" t="s">
        <v>5400</v>
      </c>
      <c r="D1586" s="25" t="s">
        <v>5401</v>
      </c>
      <c r="E1586" s="24" t="s">
        <v>2305</v>
      </c>
      <c r="F1586" s="25" t="s">
        <v>5218</v>
      </c>
      <c r="G1586" s="24" t="s">
        <v>2354</v>
      </c>
      <c r="H1586" s="25" t="s">
        <v>5412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5036</v>
      </c>
      <c r="AD1586" s="28"/>
      <c r="AE1586" s="28"/>
      <c r="AF1586" s="28"/>
      <c r="AG1586" s="28"/>
      <c r="AH1586" s="24" t="s">
        <v>2505</v>
      </c>
      <c r="AI1586" s="24" t="s">
        <v>2505</v>
      </c>
      <c r="AJ1586" s="24" t="s">
        <v>5427</v>
      </c>
      <c r="AK1586" s="24" t="s">
        <v>5426</v>
      </c>
    </row>
    <row r="1587" spans="1:37" ht="17.25" customHeight="1" x14ac:dyDescent="0.3">
      <c r="A1587" s="24" t="s">
        <v>5428</v>
      </c>
      <c r="B1587" s="24" t="s">
        <v>5167</v>
      </c>
      <c r="C1587" s="24" t="s">
        <v>5400</v>
      </c>
      <c r="D1587" s="25" t="s">
        <v>5401</v>
      </c>
      <c r="E1587" s="24" t="s">
        <v>2305</v>
      </c>
      <c r="F1587" s="25" t="s">
        <v>5218</v>
      </c>
      <c r="G1587" s="24" t="s">
        <v>2405</v>
      </c>
      <c r="H1587" s="25" t="s">
        <v>5415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5036</v>
      </c>
      <c r="AD1587" s="28"/>
      <c r="AE1587" s="29" t="s">
        <v>2144</v>
      </c>
      <c r="AF1587" s="28"/>
      <c r="AG1587" s="28"/>
      <c r="AH1587" s="24" t="s">
        <v>2084</v>
      </c>
      <c r="AI1587" s="24" t="s">
        <v>2084</v>
      </c>
      <c r="AJ1587" s="24" t="s">
        <v>5429</v>
      </c>
      <c r="AK1587" s="24" t="s">
        <v>5428</v>
      </c>
    </row>
    <row r="1588" spans="1:37" ht="17.25" customHeight="1" x14ac:dyDescent="0.3">
      <c r="A1588" s="24" t="s">
        <v>5430</v>
      </c>
      <c r="B1588" s="24" t="s">
        <v>5167</v>
      </c>
      <c r="C1588" s="24" t="s">
        <v>5400</v>
      </c>
      <c r="D1588" s="25" t="s">
        <v>5401</v>
      </c>
      <c r="E1588" s="24" t="s">
        <v>2305</v>
      </c>
      <c r="F1588" s="25" t="s">
        <v>5218</v>
      </c>
      <c r="G1588" s="24" t="s">
        <v>2417</v>
      </c>
      <c r="H1588" s="25" t="s">
        <v>5418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5036</v>
      </c>
      <c r="AD1588" s="28"/>
      <c r="AE1588" s="29" t="s">
        <v>2144</v>
      </c>
      <c r="AF1588" s="28"/>
      <c r="AG1588" s="28"/>
      <c r="AH1588" s="24" t="s">
        <v>2084</v>
      </c>
      <c r="AI1588" s="24" t="s">
        <v>2084</v>
      </c>
      <c r="AJ1588" s="24" t="s">
        <v>5431</v>
      </c>
      <c r="AK1588" s="24" t="s">
        <v>5430</v>
      </c>
    </row>
    <row r="1589" spans="1:37" ht="17.25" customHeight="1" x14ac:dyDescent="0.3">
      <c r="A1589" s="24" t="s">
        <v>5432</v>
      </c>
      <c r="B1589" s="24" t="s">
        <v>5167</v>
      </c>
      <c r="C1589" s="24" t="s">
        <v>5400</v>
      </c>
      <c r="D1589" s="25" t="s">
        <v>5401</v>
      </c>
      <c r="E1589" s="24" t="s">
        <v>2352</v>
      </c>
      <c r="F1589" s="25" t="s">
        <v>5251</v>
      </c>
      <c r="G1589" s="24" t="s">
        <v>2190</v>
      </c>
      <c r="H1589" s="25" t="s">
        <v>5242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5036</v>
      </c>
      <c r="AD1589" s="28"/>
      <c r="AE1589" s="28"/>
      <c r="AF1589" s="28"/>
      <c r="AG1589" s="28"/>
      <c r="AH1589" s="24" t="s">
        <v>2505</v>
      </c>
      <c r="AI1589" s="24" t="s">
        <v>2505</v>
      </c>
      <c r="AJ1589" s="24" t="s">
        <v>5433</v>
      </c>
      <c r="AK1589" s="24" t="s">
        <v>5432</v>
      </c>
    </row>
    <row r="1590" spans="1:37" ht="17.25" customHeight="1" x14ac:dyDescent="0.3">
      <c r="A1590" s="24" t="s">
        <v>5434</v>
      </c>
      <c r="B1590" s="24" t="s">
        <v>5167</v>
      </c>
      <c r="C1590" s="24" t="s">
        <v>5400</v>
      </c>
      <c r="D1590" s="25" t="s">
        <v>5401</v>
      </c>
      <c r="E1590" s="24" t="s">
        <v>2352</v>
      </c>
      <c r="F1590" s="25" t="s">
        <v>5251</v>
      </c>
      <c r="G1590" s="24" t="s">
        <v>2342</v>
      </c>
      <c r="H1590" s="25" t="s">
        <v>5406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5036</v>
      </c>
      <c r="AD1590" s="28"/>
      <c r="AE1590" s="28"/>
      <c r="AF1590" s="28"/>
      <c r="AG1590" s="28"/>
      <c r="AH1590" s="24" t="s">
        <v>2505</v>
      </c>
      <c r="AI1590" s="24" t="s">
        <v>2505</v>
      </c>
      <c r="AJ1590" s="24" t="s">
        <v>5435</v>
      </c>
      <c r="AK1590" s="24" t="s">
        <v>5434</v>
      </c>
    </row>
    <row r="1591" spans="1:37" ht="17.25" customHeight="1" x14ac:dyDescent="0.3">
      <c r="A1591" s="24" t="s">
        <v>5436</v>
      </c>
      <c r="B1591" s="24" t="s">
        <v>5167</v>
      </c>
      <c r="C1591" s="24" t="s">
        <v>5400</v>
      </c>
      <c r="D1591" s="25" t="s">
        <v>5401</v>
      </c>
      <c r="E1591" s="24" t="s">
        <v>2352</v>
      </c>
      <c r="F1591" s="25" t="s">
        <v>5251</v>
      </c>
      <c r="G1591" s="24" t="s">
        <v>2346</v>
      </c>
      <c r="H1591" s="25" t="s">
        <v>5409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5036</v>
      </c>
      <c r="AD1591" s="28"/>
      <c r="AE1591" s="28"/>
      <c r="AF1591" s="28"/>
      <c r="AG1591" s="28"/>
      <c r="AH1591" s="24" t="s">
        <v>2505</v>
      </c>
      <c r="AI1591" s="24" t="s">
        <v>2505</v>
      </c>
      <c r="AJ1591" s="24" t="s">
        <v>5437</v>
      </c>
      <c r="AK1591" s="24" t="s">
        <v>5436</v>
      </c>
    </row>
    <row r="1592" spans="1:37" ht="17.25" customHeight="1" x14ac:dyDescent="0.3">
      <c r="A1592" s="24" t="s">
        <v>5438</v>
      </c>
      <c r="B1592" s="24" t="s">
        <v>5167</v>
      </c>
      <c r="C1592" s="24" t="s">
        <v>5400</v>
      </c>
      <c r="D1592" s="25" t="s">
        <v>5401</v>
      </c>
      <c r="E1592" s="24" t="s">
        <v>2352</v>
      </c>
      <c r="F1592" s="25" t="s">
        <v>5251</v>
      </c>
      <c r="G1592" s="24" t="s">
        <v>2354</v>
      </c>
      <c r="H1592" s="25" t="s">
        <v>5412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5036</v>
      </c>
      <c r="AD1592" s="28"/>
      <c r="AE1592" s="28"/>
      <c r="AF1592" s="28"/>
      <c r="AG1592" s="28"/>
      <c r="AH1592" s="24" t="s">
        <v>2505</v>
      </c>
      <c r="AI1592" s="24" t="s">
        <v>2505</v>
      </c>
      <c r="AJ1592" s="24" t="s">
        <v>5439</v>
      </c>
      <c r="AK1592" s="24" t="s">
        <v>5438</v>
      </c>
    </row>
    <row r="1593" spans="1:37" ht="17.25" customHeight="1" x14ac:dyDescent="0.3">
      <c r="A1593" s="24" t="s">
        <v>5440</v>
      </c>
      <c r="B1593" s="24" t="s">
        <v>5167</v>
      </c>
      <c r="C1593" s="24" t="s">
        <v>5400</v>
      </c>
      <c r="D1593" s="25" t="s">
        <v>5401</v>
      </c>
      <c r="E1593" s="24" t="s">
        <v>2352</v>
      </c>
      <c r="F1593" s="25" t="s">
        <v>5251</v>
      </c>
      <c r="G1593" s="24" t="s">
        <v>2405</v>
      </c>
      <c r="H1593" s="25" t="s">
        <v>5415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5036</v>
      </c>
      <c r="AD1593" s="28"/>
      <c r="AE1593" s="29" t="s">
        <v>2144</v>
      </c>
      <c r="AF1593" s="28"/>
      <c r="AG1593" s="28"/>
      <c r="AH1593" s="24" t="s">
        <v>2084</v>
      </c>
      <c r="AI1593" s="24" t="s">
        <v>2084</v>
      </c>
      <c r="AJ1593" s="24" t="s">
        <v>5441</v>
      </c>
      <c r="AK1593" s="24" t="s">
        <v>5440</v>
      </c>
    </row>
    <row r="1594" spans="1:37" ht="17.25" customHeight="1" x14ac:dyDescent="0.3">
      <c r="A1594" s="24" t="s">
        <v>5442</v>
      </c>
      <c r="B1594" s="24" t="s">
        <v>5167</v>
      </c>
      <c r="C1594" s="24" t="s">
        <v>5400</v>
      </c>
      <c r="D1594" s="25" t="s">
        <v>5401</v>
      </c>
      <c r="E1594" s="24" t="s">
        <v>2352</v>
      </c>
      <c r="F1594" s="25" t="s">
        <v>5251</v>
      </c>
      <c r="G1594" s="24" t="s">
        <v>2417</v>
      </c>
      <c r="H1594" s="25" t="s">
        <v>5418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5036</v>
      </c>
      <c r="AD1594" s="28"/>
      <c r="AE1594" s="29" t="s">
        <v>2144</v>
      </c>
      <c r="AF1594" s="28"/>
      <c r="AG1594" s="28"/>
      <c r="AH1594" s="24" t="s">
        <v>2084</v>
      </c>
      <c r="AI1594" s="24" t="s">
        <v>2084</v>
      </c>
      <c r="AJ1594" s="24" t="s">
        <v>5443</v>
      </c>
      <c r="AK1594" s="24" t="s">
        <v>5442</v>
      </c>
    </row>
    <row r="1595" spans="1:37" ht="17.25" customHeight="1" x14ac:dyDescent="0.3">
      <c r="A1595" s="24" t="s">
        <v>5444</v>
      </c>
      <c r="B1595" s="24" t="s">
        <v>5167</v>
      </c>
      <c r="C1595" s="24" t="s">
        <v>5400</v>
      </c>
      <c r="D1595" s="25" t="s">
        <v>5401</v>
      </c>
      <c r="E1595" s="24" t="s">
        <v>2621</v>
      </c>
      <c r="F1595" s="25" t="s">
        <v>5445</v>
      </c>
      <c r="G1595" s="24" t="s">
        <v>2225</v>
      </c>
      <c r="H1595" s="25" t="s">
        <v>5446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5036</v>
      </c>
      <c r="AD1595" s="28"/>
      <c r="AE1595" s="28"/>
      <c r="AF1595" s="28"/>
      <c r="AG1595" s="28"/>
      <c r="AH1595" s="24" t="s">
        <v>2146</v>
      </c>
      <c r="AI1595" s="24" t="s">
        <v>2146</v>
      </c>
      <c r="AJ1595" s="24" t="s">
        <v>5447</v>
      </c>
      <c r="AK1595" s="24" t="s">
        <v>5444</v>
      </c>
    </row>
    <row r="1596" spans="1:37" ht="17.25" customHeight="1" x14ac:dyDescent="0.3">
      <c r="A1596" s="24" t="s">
        <v>5448</v>
      </c>
      <c r="B1596" s="24" t="s">
        <v>5167</v>
      </c>
      <c r="C1596" s="24" t="s">
        <v>5449</v>
      </c>
      <c r="D1596" s="25" t="s">
        <v>5450</v>
      </c>
      <c r="E1596" s="24" t="s">
        <v>2198</v>
      </c>
      <c r="F1596" s="25" t="s">
        <v>5174</v>
      </c>
      <c r="G1596" s="24" t="s">
        <v>2241</v>
      </c>
      <c r="H1596" s="25" t="s">
        <v>5283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5036</v>
      </c>
      <c r="AD1596" s="28"/>
      <c r="AE1596" s="29" t="s">
        <v>2144</v>
      </c>
      <c r="AF1596" s="28"/>
      <c r="AG1596" s="28"/>
      <c r="AH1596" s="24" t="s">
        <v>2146</v>
      </c>
      <c r="AI1596" s="24" t="s">
        <v>2146</v>
      </c>
      <c r="AJ1596" s="24" t="s">
        <v>5451</v>
      </c>
      <c r="AK1596" s="24" t="s">
        <v>5448</v>
      </c>
    </row>
    <row r="1597" spans="1:37" ht="17.25" customHeight="1" x14ac:dyDescent="0.3">
      <c r="A1597" s="24" t="s">
        <v>5452</v>
      </c>
      <c r="B1597" s="24" t="s">
        <v>5167</v>
      </c>
      <c r="C1597" s="24" t="s">
        <v>5449</v>
      </c>
      <c r="D1597" s="25" t="s">
        <v>5450</v>
      </c>
      <c r="E1597" s="24" t="s">
        <v>2198</v>
      </c>
      <c r="F1597" s="25" t="s">
        <v>5174</v>
      </c>
      <c r="G1597" s="24" t="s">
        <v>2250</v>
      </c>
      <c r="H1597" s="25" t="s">
        <v>5286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5036</v>
      </c>
      <c r="AD1597" s="28"/>
      <c r="AE1597" s="29" t="s">
        <v>2144</v>
      </c>
      <c r="AF1597" s="28"/>
      <c r="AG1597" s="28"/>
      <c r="AH1597" s="24" t="s">
        <v>2146</v>
      </c>
      <c r="AI1597" s="24" t="s">
        <v>2146</v>
      </c>
      <c r="AJ1597" s="24" t="s">
        <v>5453</v>
      </c>
      <c r="AK1597" s="24" t="s">
        <v>5452</v>
      </c>
    </row>
    <row r="1598" spans="1:37" ht="17.25" customHeight="1" x14ac:dyDescent="0.3">
      <c r="A1598" s="24" t="s">
        <v>5454</v>
      </c>
      <c r="B1598" s="24" t="s">
        <v>5167</v>
      </c>
      <c r="C1598" s="24" t="s">
        <v>5449</v>
      </c>
      <c r="D1598" s="25" t="s">
        <v>5450</v>
      </c>
      <c r="E1598" s="24" t="s">
        <v>2198</v>
      </c>
      <c r="F1598" s="25" t="s">
        <v>5174</v>
      </c>
      <c r="G1598" s="24" t="s">
        <v>2259</v>
      </c>
      <c r="H1598" s="25" t="s">
        <v>5289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5036</v>
      </c>
      <c r="AD1598" s="28"/>
      <c r="AE1598" s="28"/>
      <c r="AF1598" s="28"/>
      <c r="AG1598" s="28"/>
      <c r="AH1598" s="24" t="s">
        <v>2207</v>
      </c>
      <c r="AI1598" s="24" t="s">
        <v>2207</v>
      </c>
      <c r="AJ1598" s="24" t="s">
        <v>5455</v>
      </c>
      <c r="AK1598" s="24" t="s">
        <v>5454</v>
      </c>
    </row>
    <row r="1599" spans="1:37" ht="17.25" customHeight="1" x14ac:dyDescent="0.3">
      <c r="A1599" s="24" t="s">
        <v>5456</v>
      </c>
      <c r="B1599" s="24" t="s">
        <v>5167</v>
      </c>
      <c r="C1599" s="24" t="s">
        <v>5449</v>
      </c>
      <c r="D1599" s="25" t="s">
        <v>5450</v>
      </c>
      <c r="E1599" s="24" t="s">
        <v>2198</v>
      </c>
      <c r="F1599" s="25" t="s">
        <v>5174</v>
      </c>
      <c r="G1599" s="24" t="s">
        <v>2268</v>
      </c>
      <c r="H1599" s="25" t="s">
        <v>5292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5036</v>
      </c>
      <c r="AD1599" s="28"/>
      <c r="AE1599" s="28"/>
      <c r="AF1599" s="29" t="s">
        <v>3132</v>
      </c>
      <c r="AG1599" s="28"/>
      <c r="AH1599" s="24" t="s">
        <v>2207</v>
      </c>
      <c r="AI1599" s="24" t="s">
        <v>2207</v>
      </c>
      <c r="AJ1599" s="24" t="s">
        <v>5457</v>
      </c>
      <c r="AK1599" s="24" t="s">
        <v>5456</v>
      </c>
    </row>
    <row r="1600" spans="1:37" ht="17.25" customHeight="1" x14ac:dyDescent="0.3">
      <c r="A1600" s="24" t="s">
        <v>5458</v>
      </c>
      <c r="B1600" s="24" t="s">
        <v>5167</v>
      </c>
      <c r="C1600" s="24" t="s">
        <v>5449</v>
      </c>
      <c r="D1600" s="25" t="s">
        <v>5450</v>
      </c>
      <c r="E1600" s="24" t="s">
        <v>2198</v>
      </c>
      <c r="F1600" s="25" t="s">
        <v>5174</v>
      </c>
      <c r="G1600" s="24" t="s">
        <v>2273</v>
      </c>
      <c r="H1600" s="25" t="s">
        <v>5295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5036</v>
      </c>
      <c r="AD1600" s="28"/>
      <c r="AE1600" s="28"/>
      <c r="AF1600" s="29" t="s">
        <v>3132</v>
      </c>
      <c r="AG1600" s="28"/>
      <c r="AH1600" s="24" t="s">
        <v>2207</v>
      </c>
      <c r="AI1600" s="24" t="s">
        <v>2207</v>
      </c>
      <c r="AJ1600" s="24" t="s">
        <v>5459</v>
      </c>
      <c r="AK1600" s="24" t="s">
        <v>5458</v>
      </c>
    </row>
    <row r="1601" spans="1:37" ht="17.25" customHeight="1" x14ac:dyDescent="0.3">
      <c r="A1601" s="24" t="s">
        <v>5460</v>
      </c>
      <c r="B1601" s="24" t="s">
        <v>5167</v>
      </c>
      <c r="C1601" s="24" t="s">
        <v>5449</v>
      </c>
      <c r="D1601" s="25" t="s">
        <v>5450</v>
      </c>
      <c r="E1601" s="24" t="s">
        <v>2198</v>
      </c>
      <c r="F1601" s="25" t="s">
        <v>5174</v>
      </c>
      <c r="G1601" s="24" t="s">
        <v>2277</v>
      </c>
      <c r="H1601" s="25" t="s">
        <v>5298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3132</v>
      </c>
      <c r="AG1601" s="28"/>
      <c r="AH1601" s="24" t="s">
        <v>2207</v>
      </c>
      <c r="AI1601" s="24" t="s">
        <v>2207</v>
      </c>
      <c r="AJ1601" s="24" t="s">
        <v>5461</v>
      </c>
      <c r="AK1601" s="24" t="s">
        <v>5460</v>
      </c>
    </row>
    <row r="1602" spans="1:37" ht="17.25" customHeight="1" x14ac:dyDescent="0.3">
      <c r="A1602" s="24" t="s">
        <v>5462</v>
      </c>
      <c r="B1602" s="24" t="s">
        <v>5167</v>
      </c>
      <c r="C1602" s="24" t="s">
        <v>5449</v>
      </c>
      <c r="D1602" s="25" t="s">
        <v>5450</v>
      </c>
      <c r="E1602" s="24" t="s">
        <v>2198</v>
      </c>
      <c r="F1602" s="25" t="s">
        <v>5174</v>
      </c>
      <c r="G1602" s="24" t="s">
        <v>2281</v>
      </c>
      <c r="H1602" s="25" t="s">
        <v>5301</v>
      </c>
      <c r="I1602" s="24" t="s">
        <v>2097</v>
      </c>
      <c r="J1602" s="25" t="s">
        <v>5302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5036</v>
      </c>
      <c r="AD1602" s="28"/>
      <c r="AE1602" s="28"/>
      <c r="AF1602" s="28"/>
      <c r="AG1602" s="28"/>
      <c r="AH1602" s="24" t="s">
        <v>2207</v>
      </c>
      <c r="AI1602" s="24" t="s">
        <v>2207</v>
      </c>
      <c r="AJ1602" s="24" t="s">
        <v>5463</v>
      </c>
      <c r="AK1602" s="24" t="s">
        <v>5462</v>
      </c>
    </row>
    <row r="1603" spans="1:37" ht="17.25" customHeight="1" x14ac:dyDescent="0.3">
      <c r="A1603" s="24" t="s">
        <v>5464</v>
      </c>
      <c r="B1603" s="24" t="s">
        <v>5167</v>
      </c>
      <c r="C1603" s="24" t="s">
        <v>5449</v>
      </c>
      <c r="D1603" s="25" t="s">
        <v>5450</v>
      </c>
      <c r="E1603" s="24" t="s">
        <v>2198</v>
      </c>
      <c r="F1603" s="25" t="s">
        <v>5174</v>
      </c>
      <c r="G1603" s="24" t="s">
        <v>2281</v>
      </c>
      <c r="H1603" s="25" t="s">
        <v>5301</v>
      </c>
      <c r="I1603" s="24" t="s">
        <v>2100</v>
      </c>
      <c r="J1603" s="25" t="s">
        <v>5305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5036</v>
      </c>
      <c r="AD1603" s="28"/>
      <c r="AE1603" s="28"/>
      <c r="AF1603" s="28"/>
      <c r="AG1603" s="28"/>
      <c r="AH1603" s="24" t="s">
        <v>2207</v>
      </c>
      <c r="AI1603" s="24" t="s">
        <v>2207</v>
      </c>
      <c r="AJ1603" s="24" t="s">
        <v>5463</v>
      </c>
      <c r="AK1603" s="24" t="s">
        <v>5464</v>
      </c>
    </row>
    <row r="1604" spans="1:37" s="85" customFormat="1" ht="17.25" customHeight="1" x14ac:dyDescent="0.3">
      <c r="A1604" s="80" t="s">
        <v>1866</v>
      </c>
      <c r="B1604" s="81" t="s">
        <v>5167</v>
      </c>
      <c r="C1604" s="81" t="s">
        <v>5449</v>
      </c>
      <c r="D1604" s="82" t="s">
        <v>5450</v>
      </c>
      <c r="E1604" s="81" t="s">
        <v>2198</v>
      </c>
      <c r="F1604" s="82" t="s">
        <v>5174</v>
      </c>
      <c r="G1604" s="81" t="s">
        <v>2330</v>
      </c>
      <c r="H1604" s="82" t="s">
        <v>5306</v>
      </c>
      <c r="I1604" s="83"/>
      <c r="J1604" s="84"/>
      <c r="K1604" s="83"/>
      <c r="L1604" s="84"/>
      <c r="M1604" s="83"/>
      <c r="N1604" s="84"/>
      <c r="O1604" s="83"/>
      <c r="P1604" s="84"/>
      <c r="Q1604" s="83"/>
      <c r="R1604" s="84"/>
      <c r="S1604" s="83"/>
      <c r="T1604" s="84"/>
      <c r="U1604" s="83"/>
      <c r="V1604" s="84"/>
      <c r="W1604" s="83"/>
      <c r="X1604" s="84"/>
      <c r="Y1604" s="84"/>
      <c r="Z1604" s="84"/>
      <c r="AA1604" s="84"/>
      <c r="AB1604" s="84"/>
      <c r="AC1604" s="84"/>
      <c r="AD1604" s="84"/>
      <c r="AE1604" s="82" t="s">
        <v>2144</v>
      </c>
      <c r="AF1604" s="84"/>
      <c r="AG1604" s="84"/>
      <c r="AH1604" s="81" t="s">
        <v>2146</v>
      </c>
      <c r="AI1604" s="81" t="s">
        <v>2146</v>
      </c>
      <c r="AJ1604" s="81" t="s">
        <v>5465</v>
      </c>
      <c r="AK1604" s="81" t="s">
        <v>1866</v>
      </c>
    </row>
    <row r="1605" spans="1:37" ht="17.25" customHeight="1" x14ac:dyDescent="0.3">
      <c r="A1605" s="24" t="s">
        <v>5466</v>
      </c>
      <c r="B1605" s="24" t="s">
        <v>5167</v>
      </c>
      <c r="C1605" s="24" t="s">
        <v>5449</v>
      </c>
      <c r="D1605" s="25" t="s">
        <v>5450</v>
      </c>
      <c r="E1605" s="24" t="s">
        <v>2305</v>
      </c>
      <c r="F1605" s="25" t="s">
        <v>5218</v>
      </c>
      <c r="G1605" s="24" t="s">
        <v>2241</v>
      </c>
      <c r="H1605" s="25" t="s">
        <v>5283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5036</v>
      </c>
      <c r="AD1605" s="28"/>
      <c r="AE1605" s="29" t="s">
        <v>2144</v>
      </c>
      <c r="AF1605" s="28"/>
      <c r="AG1605" s="28"/>
      <c r="AH1605" s="24" t="s">
        <v>2146</v>
      </c>
      <c r="AI1605" s="24" t="s">
        <v>2146</v>
      </c>
      <c r="AJ1605" s="24" t="s">
        <v>5467</v>
      </c>
      <c r="AK1605" s="24" t="s">
        <v>5466</v>
      </c>
    </row>
    <row r="1606" spans="1:37" ht="17.25" customHeight="1" x14ac:dyDescent="0.3">
      <c r="A1606" s="24" t="s">
        <v>5468</v>
      </c>
      <c r="B1606" s="24" t="s">
        <v>5167</v>
      </c>
      <c r="C1606" s="24" t="s">
        <v>5449</v>
      </c>
      <c r="D1606" s="25" t="s">
        <v>5450</v>
      </c>
      <c r="E1606" s="24" t="s">
        <v>2305</v>
      </c>
      <c r="F1606" s="25" t="s">
        <v>5218</v>
      </c>
      <c r="G1606" s="24" t="s">
        <v>2250</v>
      </c>
      <c r="H1606" s="25" t="s">
        <v>5286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5036</v>
      </c>
      <c r="AD1606" s="28"/>
      <c r="AE1606" s="29" t="s">
        <v>2144</v>
      </c>
      <c r="AF1606" s="28"/>
      <c r="AG1606" s="28"/>
      <c r="AH1606" s="24" t="s">
        <v>2146</v>
      </c>
      <c r="AI1606" s="24" t="s">
        <v>2146</v>
      </c>
      <c r="AJ1606" s="24" t="s">
        <v>5469</v>
      </c>
      <c r="AK1606" s="24" t="s">
        <v>5468</v>
      </c>
    </row>
    <row r="1607" spans="1:37" ht="17.25" customHeight="1" x14ac:dyDescent="0.3">
      <c r="A1607" s="24" t="s">
        <v>5470</v>
      </c>
      <c r="B1607" s="24" t="s">
        <v>5167</v>
      </c>
      <c r="C1607" s="24" t="s">
        <v>5449</v>
      </c>
      <c r="D1607" s="25" t="s">
        <v>5450</v>
      </c>
      <c r="E1607" s="24" t="s">
        <v>2305</v>
      </c>
      <c r="F1607" s="25" t="s">
        <v>5218</v>
      </c>
      <c r="G1607" s="24" t="s">
        <v>2259</v>
      </c>
      <c r="H1607" s="25" t="s">
        <v>5289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5036</v>
      </c>
      <c r="AD1607" s="28"/>
      <c r="AE1607" s="28"/>
      <c r="AF1607" s="28"/>
      <c r="AG1607" s="28"/>
      <c r="AH1607" s="24" t="s">
        <v>2207</v>
      </c>
      <c r="AI1607" s="24" t="s">
        <v>2207</v>
      </c>
      <c r="AJ1607" s="24" t="s">
        <v>5471</v>
      </c>
      <c r="AK1607" s="24" t="s">
        <v>5470</v>
      </c>
    </row>
    <row r="1608" spans="1:37" ht="17.25" customHeight="1" x14ac:dyDescent="0.3">
      <c r="A1608" s="24" t="s">
        <v>5472</v>
      </c>
      <c r="B1608" s="24" t="s">
        <v>5167</v>
      </c>
      <c r="C1608" s="24" t="s">
        <v>5449</v>
      </c>
      <c r="D1608" s="25" t="s">
        <v>5450</v>
      </c>
      <c r="E1608" s="24" t="s">
        <v>2305</v>
      </c>
      <c r="F1608" s="25" t="s">
        <v>5218</v>
      </c>
      <c r="G1608" s="24" t="s">
        <v>2268</v>
      </c>
      <c r="H1608" s="25" t="s">
        <v>5292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5036</v>
      </c>
      <c r="AD1608" s="28"/>
      <c r="AE1608" s="28"/>
      <c r="AF1608" s="29" t="s">
        <v>3132</v>
      </c>
      <c r="AG1608" s="28"/>
      <c r="AH1608" s="24" t="s">
        <v>2207</v>
      </c>
      <c r="AI1608" s="24" t="s">
        <v>2207</v>
      </c>
      <c r="AJ1608" s="24" t="s">
        <v>5473</v>
      </c>
      <c r="AK1608" s="24" t="s">
        <v>5472</v>
      </c>
    </row>
    <row r="1609" spans="1:37" ht="17.25" customHeight="1" x14ac:dyDescent="0.3">
      <c r="A1609" s="24" t="s">
        <v>5474</v>
      </c>
      <c r="B1609" s="24" t="s">
        <v>5167</v>
      </c>
      <c r="C1609" s="24" t="s">
        <v>5449</v>
      </c>
      <c r="D1609" s="25" t="s">
        <v>5450</v>
      </c>
      <c r="E1609" s="24" t="s">
        <v>2305</v>
      </c>
      <c r="F1609" s="25" t="s">
        <v>5218</v>
      </c>
      <c r="G1609" s="24" t="s">
        <v>2273</v>
      </c>
      <c r="H1609" s="25" t="s">
        <v>5295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5036</v>
      </c>
      <c r="AD1609" s="28"/>
      <c r="AE1609" s="28"/>
      <c r="AF1609" s="29" t="s">
        <v>3132</v>
      </c>
      <c r="AG1609" s="28"/>
      <c r="AH1609" s="24" t="s">
        <v>2207</v>
      </c>
      <c r="AI1609" s="24" t="s">
        <v>2207</v>
      </c>
      <c r="AJ1609" s="24" t="s">
        <v>5475</v>
      </c>
      <c r="AK1609" s="24" t="s">
        <v>5474</v>
      </c>
    </row>
    <row r="1610" spans="1:37" ht="17.25" customHeight="1" x14ac:dyDescent="0.3">
      <c r="A1610" s="24" t="s">
        <v>5476</v>
      </c>
      <c r="B1610" s="24" t="s">
        <v>5167</v>
      </c>
      <c r="C1610" s="24" t="s">
        <v>5449</v>
      </c>
      <c r="D1610" s="25" t="s">
        <v>5450</v>
      </c>
      <c r="E1610" s="24" t="s">
        <v>2305</v>
      </c>
      <c r="F1610" s="25" t="s">
        <v>5218</v>
      </c>
      <c r="G1610" s="24" t="s">
        <v>2277</v>
      </c>
      <c r="H1610" s="25" t="s">
        <v>5298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5036</v>
      </c>
      <c r="AD1610" s="28"/>
      <c r="AE1610" s="28"/>
      <c r="AF1610" s="29" t="s">
        <v>3132</v>
      </c>
      <c r="AG1610" s="28"/>
      <c r="AH1610" s="24" t="s">
        <v>2207</v>
      </c>
      <c r="AI1610" s="24" t="s">
        <v>2207</v>
      </c>
      <c r="AJ1610" s="24" t="s">
        <v>5477</v>
      </c>
      <c r="AK1610" s="24" t="s">
        <v>5476</v>
      </c>
    </row>
    <row r="1611" spans="1:37" ht="17.25" customHeight="1" x14ac:dyDescent="0.3">
      <c r="A1611" s="24" t="s">
        <v>5478</v>
      </c>
      <c r="B1611" s="24" t="s">
        <v>5167</v>
      </c>
      <c r="C1611" s="24" t="s">
        <v>5449</v>
      </c>
      <c r="D1611" s="25" t="s">
        <v>5450</v>
      </c>
      <c r="E1611" s="24" t="s">
        <v>2305</v>
      </c>
      <c r="F1611" s="25" t="s">
        <v>5218</v>
      </c>
      <c r="G1611" s="24" t="s">
        <v>2281</v>
      </c>
      <c r="H1611" s="25" t="s">
        <v>5301</v>
      </c>
      <c r="I1611" s="24" t="s">
        <v>2097</v>
      </c>
      <c r="J1611" s="25" t="s">
        <v>5302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5036</v>
      </c>
      <c r="AD1611" s="28"/>
      <c r="AE1611" s="28"/>
      <c r="AF1611" s="28"/>
      <c r="AG1611" s="28"/>
      <c r="AH1611" s="24" t="s">
        <v>2207</v>
      </c>
      <c r="AI1611" s="24" t="s">
        <v>2207</v>
      </c>
      <c r="AJ1611" s="24" t="s">
        <v>5479</v>
      </c>
      <c r="AK1611" s="24" t="s">
        <v>5478</v>
      </c>
    </row>
    <row r="1612" spans="1:37" ht="17.25" customHeight="1" x14ac:dyDescent="0.3">
      <c r="A1612" s="24" t="s">
        <v>5480</v>
      </c>
      <c r="B1612" s="24" t="s">
        <v>5167</v>
      </c>
      <c r="C1612" s="24" t="s">
        <v>5449</v>
      </c>
      <c r="D1612" s="25" t="s">
        <v>5450</v>
      </c>
      <c r="E1612" s="24" t="s">
        <v>2305</v>
      </c>
      <c r="F1612" s="25" t="s">
        <v>5218</v>
      </c>
      <c r="G1612" s="24" t="s">
        <v>2281</v>
      </c>
      <c r="H1612" s="25" t="s">
        <v>5301</v>
      </c>
      <c r="I1612" s="24" t="s">
        <v>2100</v>
      </c>
      <c r="J1612" s="25" t="s">
        <v>5305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5036</v>
      </c>
      <c r="AD1612" s="28"/>
      <c r="AE1612" s="28"/>
      <c r="AF1612" s="28"/>
      <c r="AG1612" s="28"/>
      <c r="AH1612" s="24" t="s">
        <v>2207</v>
      </c>
      <c r="AI1612" s="24" t="s">
        <v>2207</v>
      </c>
      <c r="AJ1612" s="24" t="s">
        <v>5479</v>
      </c>
      <c r="AK1612" s="24" t="s">
        <v>5480</v>
      </c>
    </row>
    <row r="1613" spans="1:37" ht="17.25" customHeight="1" x14ac:dyDescent="0.3">
      <c r="A1613" s="24" t="s">
        <v>5481</v>
      </c>
      <c r="B1613" s="24" t="s">
        <v>5167</v>
      </c>
      <c r="C1613" s="24" t="s">
        <v>5449</v>
      </c>
      <c r="D1613" s="25" t="s">
        <v>5450</v>
      </c>
      <c r="E1613" s="24" t="s">
        <v>2305</v>
      </c>
      <c r="F1613" s="25" t="s">
        <v>5218</v>
      </c>
      <c r="G1613" s="24" t="s">
        <v>2330</v>
      </c>
      <c r="H1613" s="25" t="s">
        <v>5306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2144</v>
      </c>
      <c r="AF1613" s="28"/>
      <c r="AG1613" s="28"/>
      <c r="AH1613" s="24" t="s">
        <v>2146</v>
      </c>
      <c r="AI1613" s="24" t="s">
        <v>2146</v>
      </c>
      <c r="AJ1613" s="24" t="s">
        <v>5482</v>
      </c>
      <c r="AK1613" s="24" t="s">
        <v>5481</v>
      </c>
    </row>
    <row r="1614" spans="1:37" ht="17.25" customHeight="1" x14ac:dyDescent="0.3">
      <c r="A1614" s="24" t="s">
        <v>5483</v>
      </c>
      <c r="B1614" s="24" t="s">
        <v>5167</v>
      </c>
      <c r="C1614" s="24" t="s">
        <v>5449</v>
      </c>
      <c r="D1614" s="25" t="s">
        <v>5450</v>
      </c>
      <c r="E1614" s="24" t="s">
        <v>2305</v>
      </c>
      <c r="F1614" s="25" t="s">
        <v>5218</v>
      </c>
      <c r="G1614" s="24" t="s">
        <v>2338</v>
      </c>
      <c r="H1614" s="25" t="s">
        <v>5361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5036</v>
      </c>
      <c r="AD1614" s="28"/>
      <c r="AE1614" s="28"/>
      <c r="AF1614" s="28"/>
      <c r="AG1614" s="28"/>
      <c r="AH1614" s="24" t="s">
        <v>2307</v>
      </c>
      <c r="AI1614" s="24" t="s">
        <v>2307</v>
      </c>
      <c r="AJ1614" s="24" t="s">
        <v>5484</v>
      </c>
      <c r="AK1614" s="24" t="s">
        <v>5483</v>
      </c>
    </row>
    <row r="1615" spans="1:37" ht="17.25" customHeight="1" x14ac:dyDescent="0.3">
      <c r="A1615" s="24" t="s">
        <v>5485</v>
      </c>
      <c r="B1615" s="24" t="s">
        <v>5167</v>
      </c>
      <c r="C1615" s="24" t="s">
        <v>5449</v>
      </c>
      <c r="D1615" s="25" t="s">
        <v>5450</v>
      </c>
      <c r="E1615" s="24" t="s">
        <v>2352</v>
      </c>
      <c r="F1615" s="25" t="s">
        <v>5251</v>
      </c>
      <c r="G1615" s="24" t="s">
        <v>2241</v>
      </c>
      <c r="H1615" s="25" t="s">
        <v>5283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5036</v>
      </c>
      <c r="AD1615" s="28"/>
      <c r="AE1615" s="29" t="s">
        <v>2144</v>
      </c>
      <c r="AF1615" s="28"/>
      <c r="AG1615" s="28"/>
      <c r="AH1615" s="24" t="s">
        <v>2146</v>
      </c>
      <c r="AI1615" s="24" t="s">
        <v>2146</v>
      </c>
      <c r="AJ1615" s="24" t="s">
        <v>5486</v>
      </c>
      <c r="AK1615" s="24" t="s">
        <v>5485</v>
      </c>
    </row>
    <row r="1616" spans="1:37" ht="17.25" customHeight="1" x14ac:dyDescent="0.3">
      <c r="A1616" s="24" t="s">
        <v>5487</v>
      </c>
      <c r="B1616" s="24" t="s">
        <v>5167</v>
      </c>
      <c r="C1616" s="24" t="s">
        <v>5449</v>
      </c>
      <c r="D1616" s="25" t="s">
        <v>5450</v>
      </c>
      <c r="E1616" s="24" t="s">
        <v>2352</v>
      </c>
      <c r="F1616" s="25" t="s">
        <v>5251</v>
      </c>
      <c r="G1616" s="24" t="s">
        <v>2250</v>
      </c>
      <c r="H1616" s="25" t="s">
        <v>5286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5036</v>
      </c>
      <c r="AD1616" s="28"/>
      <c r="AE1616" s="29" t="s">
        <v>2144</v>
      </c>
      <c r="AF1616" s="28"/>
      <c r="AG1616" s="28"/>
      <c r="AH1616" s="24" t="s">
        <v>2146</v>
      </c>
      <c r="AI1616" s="24" t="s">
        <v>2146</v>
      </c>
      <c r="AJ1616" s="24" t="s">
        <v>5488</v>
      </c>
      <c r="AK1616" s="24" t="s">
        <v>5487</v>
      </c>
    </row>
    <row r="1617" spans="1:37" ht="17.25" customHeight="1" x14ac:dyDescent="0.3">
      <c r="A1617" s="24" t="s">
        <v>5489</v>
      </c>
      <c r="B1617" s="24" t="s">
        <v>5167</v>
      </c>
      <c r="C1617" s="24" t="s">
        <v>5449</v>
      </c>
      <c r="D1617" s="25" t="s">
        <v>5450</v>
      </c>
      <c r="E1617" s="24" t="s">
        <v>2352</v>
      </c>
      <c r="F1617" s="25" t="s">
        <v>5251</v>
      </c>
      <c r="G1617" s="24" t="s">
        <v>2259</v>
      </c>
      <c r="H1617" s="25" t="s">
        <v>5289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5036</v>
      </c>
      <c r="AD1617" s="28"/>
      <c r="AE1617" s="28"/>
      <c r="AF1617" s="28"/>
      <c r="AG1617" s="28"/>
      <c r="AH1617" s="24" t="s">
        <v>2207</v>
      </c>
      <c r="AI1617" s="24" t="s">
        <v>2207</v>
      </c>
      <c r="AJ1617" s="24" t="s">
        <v>5490</v>
      </c>
      <c r="AK1617" s="24" t="s">
        <v>5489</v>
      </c>
    </row>
    <row r="1618" spans="1:37" ht="17.25" customHeight="1" x14ac:dyDescent="0.3">
      <c r="A1618" s="24" t="s">
        <v>5491</v>
      </c>
      <c r="B1618" s="24" t="s">
        <v>5167</v>
      </c>
      <c r="C1618" s="24" t="s">
        <v>5449</v>
      </c>
      <c r="D1618" s="25" t="s">
        <v>5450</v>
      </c>
      <c r="E1618" s="24" t="s">
        <v>2352</v>
      </c>
      <c r="F1618" s="25" t="s">
        <v>5251</v>
      </c>
      <c r="G1618" s="24" t="s">
        <v>2268</v>
      </c>
      <c r="H1618" s="25" t="s">
        <v>5292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5036</v>
      </c>
      <c r="AD1618" s="28"/>
      <c r="AE1618" s="28"/>
      <c r="AF1618" s="29" t="s">
        <v>3132</v>
      </c>
      <c r="AG1618" s="28"/>
      <c r="AH1618" s="24" t="s">
        <v>2207</v>
      </c>
      <c r="AI1618" s="24" t="s">
        <v>2207</v>
      </c>
      <c r="AJ1618" s="24" t="s">
        <v>5492</v>
      </c>
      <c r="AK1618" s="24" t="s">
        <v>5491</v>
      </c>
    </row>
    <row r="1619" spans="1:37" ht="17.25" customHeight="1" x14ac:dyDescent="0.3">
      <c r="A1619" s="24" t="s">
        <v>5493</v>
      </c>
      <c r="B1619" s="24" t="s">
        <v>5167</v>
      </c>
      <c r="C1619" s="24" t="s">
        <v>5449</v>
      </c>
      <c r="D1619" s="25" t="s">
        <v>5450</v>
      </c>
      <c r="E1619" s="24" t="s">
        <v>2352</v>
      </c>
      <c r="F1619" s="25" t="s">
        <v>5251</v>
      </c>
      <c r="G1619" s="24" t="s">
        <v>2273</v>
      </c>
      <c r="H1619" s="25" t="s">
        <v>5295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5036</v>
      </c>
      <c r="AD1619" s="28"/>
      <c r="AE1619" s="28"/>
      <c r="AF1619" s="29" t="s">
        <v>3132</v>
      </c>
      <c r="AG1619" s="28"/>
      <c r="AH1619" s="24" t="s">
        <v>2207</v>
      </c>
      <c r="AI1619" s="24" t="s">
        <v>2207</v>
      </c>
      <c r="AJ1619" s="24" t="s">
        <v>5494</v>
      </c>
      <c r="AK1619" s="24" t="s">
        <v>5493</v>
      </c>
    </row>
    <row r="1620" spans="1:37" ht="17.25" customHeight="1" x14ac:dyDescent="0.3">
      <c r="A1620" s="24" t="s">
        <v>5495</v>
      </c>
      <c r="B1620" s="24" t="s">
        <v>5167</v>
      </c>
      <c r="C1620" s="24" t="s">
        <v>5449</v>
      </c>
      <c r="D1620" s="25" t="s">
        <v>5450</v>
      </c>
      <c r="E1620" s="24" t="s">
        <v>2352</v>
      </c>
      <c r="F1620" s="25" t="s">
        <v>5251</v>
      </c>
      <c r="G1620" s="24" t="s">
        <v>2277</v>
      </c>
      <c r="H1620" s="25" t="s">
        <v>5298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5036</v>
      </c>
      <c r="AD1620" s="28"/>
      <c r="AE1620" s="28"/>
      <c r="AF1620" s="29" t="s">
        <v>3132</v>
      </c>
      <c r="AG1620" s="28"/>
      <c r="AH1620" s="24" t="s">
        <v>2207</v>
      </c>
      <c r="AI1620" s="24" t="s">
        <v>2207</v>
      </c>
      <c r="AJ1620" s="24" t="s">
        <v>5496</v>
      </c>
      <c r="AK1620" s="24" t="s">
        <v>5495</v>
      </c>
    </row>
    <row r="1621" spans="1:37" ht="17.25" customHeight="1" x14ac:dyDescent="0.3">
      <c r="A1621" s="24" t="s">
        <v>5497</v>
      </c>
      <c r="B1621" s="24" t="s">
        <v>5167</v>
      </c>
      <c r="C1621" s="24" t="s">
        <v>5449</v>
      </c>
      <c r="D1621" s="25" t="s">
        <v>5450</v>
      </c>
      <c r="E1621" s="24" t="s">
        <v>2352</v>
      </c>
      <c r="F1621" s="25" t="s">
        <v>5251</v>
      </c>
      <c r="G1621" s="24" t="s">
        <v>2281</v>
      </c>
      <c r="H1621" s="25" t="s">
        <v>5301</v>
      </c>
      <c r="I1621" s="24" t="s">
        <v>2097</v>
      </c>
      <c r="J1621" s="25" t="s">
        <v>5302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5036</v>
      </c>
      <c r="AD1621" s="28"/>
      <c r="AE1621" s="28"/>
      <c r="AF1621" s="28"/>
      <c r="AG1621" s="28"/>
      <c r="AH1621" s="24" t="s">
        <v>2207</v>
      </c>
      <c r="AI1621" s="24" t="s">
        <v>2207</v>
      </c>
      <c r="AJ1621" s="24" t="s">
        <v>5498</v>
      </c>
      <c r="AK1621" s="24" t="s">
        <v>5497</v>
      </c>
    </row>
    <row r="1622" spans="1:37" ht="17.25" customHeight="1" x14ac:dyDescent="0.3">
      <c r="A1622" s="24" t="s">
        <v>5499</v>
      </c>
      <c r="B1622" s="24" t="s">
        <v>5167</v>
      </c>
      <c r="C1622" s="24" t="s">
        <v>5449</v>
      </c>
      <c r="D1622" s="25" t="s">
        <v>5450</v>
      </c>
      <c r="E1622" s="24" t="s">
        <v>2352</v>
      </c>
      <c r="F1622" s="25" t="s">
        <v>5251</v>
      </c>
      <c r="G1622" s="24" t="s">
        <v>2281</v>
      </c>
      <c r="H1622" s="25" t="s">
        <v>5301</v>
      </c>
      <c r="I1622" s="24" t="s">
        <v>2100</v>
      </c>
      <c r="J1622" s="25" t="s">
        <v>5305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5036</v>
      </c>
      <c r="AD1622" s="28"/>
      <c r="AE1622" s="28"/>
      <c r="AF1622" s="28"/>
      <c r="AG1622" s="28"/>
      <c r="AH1622" s="24" t="s">
        <v>2207</v>
      </c>
      <c r="AI1622" s="24" t="s">
        <v>2207</v>
      </c>
      <c r="AJ1622" s="24" t="s">
        <v>5498</v>
      </c>
      <c r="AK1622" s="24" t="s">
        <v>5499</v>
      </c>
    </row>
    <row r="1623" spans="1:37" ht="17.25" customHeight="1" x14ac:dyDescent="0.3">
      <c r="A1623" s="24" t="s">
        <v>5500</v>
      </c>
      <c r="B1623" s="24" t="s">
        <v>5167</v>
      </c>
      <c r="C1623" s="24" t="s">
        <v>5449</v>
      </c>
      <c r="D1623" s="25" t="s">
        <v>5450</v>
      </c>
      <c r="E1623" s="24" t="s">
        <v>2352</v>
      </c>
      <c r="F1623" s="25" t="s">
        <v>5251</v>
      </c>
      <c r="G1623" s="24" t="s">
        <v>2330</v>
      </c>
      <c r="H1623" s="25" t="s">
        <v>5306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2144</v>
      </c>
      <c r="AF1623" s="28"/>
      <c r="AG1623" s="28"/>
      <c r="AH1623" s="24" t="s">
        <v>2146</v>
      </c>
      <c r="AI1623" s="24" t="s">
        <v>2146</v>
      </c>
      <c r="AJ1623" s="24" t="s">
        <v>5501</v>
      </c>
      <c r="AK1623" s="24" t="s">
        <v>5500</v>
      </c>
    </row>
    <row r="1624" spans="1:37" ht="17.25" customHeight="1" x14ac:dyDescent="0.3">
      <c r="A1624" s="24" t="s">
        <v>5502</v>
      </c>
      <c r="B1624" s="24" t="s">
        <v>5167</v>
      </c>
      <c r="C1624" s="24" t="s">
        <v>5449</v>
      </c>
      <c r="D1624" s="25" t="s">
        <v>5450</v>
      </c>
      <c r="E1624" s="24" t="s">
        <v>2352</v>
      </c>
      <c r="F1624" s="25" t="s">
        <v>5251</v>
      </c>
      <c r="G1624" s="24" t="s">
        <v>2338</v>
      </c>
      <c r="H1624" s="25" t="s">
        <v>5361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5036</v>
      </c>
      <c r="AD1624" s="28"/>
      <c r="AE1624" s="28"/>
      <c r="AF1624" s="28"/>
      <c r="AG1624" s="28"/>
      <c r="AH1624" s="24" t="s">
        <v>2307</v>
      </c>
      <c r="AI1624" s="24" t="s">
        <v>2307</v>
      </c>
      <c r="AJ1624" s="24" t="s">
        <v>5503</v>
      </c>
      <c r="AK1624" s="24" t="s">
        <v>5502</v>
      </c>
    </row>
    <row r="1625" spans="1:37" ht="17.25" customHeight="1" x14ac:dyDescent="0.3">
      <c r="A1625" s="24" t="s">
        <v>5504</v>
      </c>
      <c r="B1625" s="24" t="s">
        <v>5167</v>
      </c>
      <c r="C1625" s="24" t="s">
        <v>5449</v>
      </c>
      <c r="D1625" s="25" t="s">
        <v>5450</v>
      </c>
      <c r="E1625" s="24" t="s">
        <v>2621</v>
      </c>
      <c r="F1625" s="25" t="s">
        <v>5445</v>
      </c>
      <c r="G1625" s="24" t="s">
        <v>2225</v>
      </c>
      <c r="H1625" s="25" t="s">
        <v>5446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5036</v>
      </c>
      <c r="AD1625" s="28"/>
      <c r="AE1625" s="28"/>
      <c r="AF1625" s="28"/>
      <c r="AG1625" s="28"/>
      <c r="AH1625" s="24" t="s">
        <v>2146</v>
      </c>
      <c r="AI1625" s="24" t="s">
        <v>2146</v>
      </c>
      <c r="AJ1625" s="24" t="s">
        <v>5505</v>
      </c>
      <c r="AK1625" s="24" t="s">
        <v>5504</v>
      </c>
    </row>
    <row r="1626" spans="1:37" ht="17.25" customHeight="1" x14ac:dyDescent="0.3">
      <c r="A1626" s="24" t="s">
        <v>5506</v>
      </c>
      <c r="B1626" s="24" t="s">
        <v>5167</v>
      </c>
      <c r="C1626" s="24" t="s">
        <v>5507</v>
      </c>
      <c r="D1626" s="25" t="s">
        <v>4965</v>
      </c>
      <c r="E1626" s="24" t="s">
        <v>2728</v>
      </c>
      <c r="F1626" s="25" t="s">
        <v>5508</v>
      </c>
      <c r="G1626" s="24" t="s">
        <v>2426</v>
      </c>
      <c r="H1626" s="25" t="s">
        <v>5509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2505</v>
      </c>
      <c r="AI1626" s="24" t="s">
        <v>2505</v>
      </c>
      <c r="AJ1626" s="24" t="s">
        <v>5510</v>
      </c>
      <c r="AK1626" s="24" t="s">
        <v>5506</v>
      </c>
    </row>
    <row r="1627" spans="1:37" ht="17.25" customHeight="1" x14ac:dyDescent="0.3">
      <c r="A1627" s="24" t="s">
        <v>5511</v>
      </c>
      <c r="B1627" s="24" t="s">
        <v>5167</v>
      </c>
      <c r="C1627" s="24" t="s">
        <v>5507</v>
      </c>
      <c r="D1627" s="25" t="s">
        <v>4965</v>
      </c>
      <c r="E1627" s="24" t="s">
        <v>2822</v>
      </c>
      <c r="F1627" s="25" t="s">
        <v>4965</v>
      </c>
      <c r="G1627" s="24" t="s">
        <v>2452</v>
      </c>
      <c r="H1627" s="25" t="s">
        <v>5512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2505</v>
      </c>
      <c r="AI1627" s="24" t="s">
        <v>2505</v>
      </c>
      <c r="AJ1627" s="24" t="s">
        <v>5513</v>
      </c>
      <c r="AK1627" s="24" t="s">
        <v>5511</v>
      </c>
    </row>
    <row r="1628" spans="1:37" ht="17.25" customHeight="1" x14ac:dyDescent="0.3">
      <c r="A1628" s="24" t="s">
        <v>5514</v>
      </c>
      <c r="B1628" s="24" t="s">
        <v>5167</v>
      </c>
      <c r="C1628" s="24" t="s">
        <v>5507</v>
      </c>
      <c r="D1628" s="25" t="s">
        <v>4965</v>
      </c>
      <c r="E1628" s="24" t="s">
        <v>2822</v>
      </c>
      <c r="F1628" s="25" t="s">
        <v>4965</v>
      </c>
      <c r="G1628" s="24" t="s">
        <v>2470</v>
      </c>
      <c r="H1628" s="25" t="s">
        <v>5515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2505</v>
      </c>
      <c r="AI1628" s="24" t="s">
        <v>2505</v>
      </c>
      <c r="AJ1628" s="24" t="s">
        <v>5516</v>
      </c>
      <c r="AK1628" s="24" t="s">
        <v>5514</v>
      </c>
    </row>
    <row r="1629" spans="1:37" ht="17.25" customHeight="1" x14ac:dyDescent="0.3">
      <c r="A1629" s="24" t="s">
        <v>5517</v>
      </c>
      <c r="B1629" s="24" t="s">
        <v>5167</v>
      </c>
      <c r="C1629" s="24" t="s">
        <v>5507</v>
      </c>
      <c r="D1629" s="25" t="s">
        <v>4965</v>
      </c>
      <c r="E1629" s="24" t="s">
        <v>2822</v>
      </c>
      <c r="F1629" s="25" t="s">
        <v>4965</v>
      </c>
      <c r="G1629" s="24" t="s">
        <v>2485</v>
      </c>
      <c r="H1629" s="25" t="s">
        <v>5518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2505</v>
      </c>
      <c r="AI1629" s="24" t="s">
        <v>2505</v>
      </c>
      <c r="AJ1629" s="24" t="s">
        <v>5519</v>
      </c>
      <c r="AK1629" s="24" t="s">
        <v>5517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4" sqref="O14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6"/>
  <sheetViews>
    <sheetView tabSelected="1" view="pageBreakPreview" zoomScale="70" zoomScaleNormal="85" zoomScaleSheetLayoutView="70" workbookViewId="0">
      <pane xSplit="10" ySplit="4" topLeftCell="K5" activePane="bottomRight" state="frozen"/>
      <selection pane="topRight" activeCell="A486" sqref="A486:J519"/>
      <selection pane="bottomLeft" activeCell="A486" sqref="A486:J519"/>
      <selection pane="bottomRight" activeCell="S9" sqref="S9"/>
    </sheetView>
  </sheetViews>
  <sheetFormatPr defaultColWidth="9" defaultRowHeight="12.75" x14ac:dyDescent="0.2"/>
  <cols>
    <col min="1" max="1" width="3.75" style="19" customWidth="1"/>
    <col min="2" max="2" width="3.75" style="4" customWidth="1"/>
    <col min="3" max="3" width="4.875" style="4" customWidth="1"/>
    <col min="4" max="4" width="16.125" style="4" customWidth="1"/>
    <col min="5" max="5" width="5.75" style="4" customWidth="1"/>
    <col min="6" max="6" width="4.5" style="4" customWidth="1"/>
    <col min="7" max="7" width="5.25" style="4" customWidth="1"/>
    <col min="8" max="8" width="5.25" style="3" customWidth="1"/>
    <col min="9" max="9" width="7.75" style="4" customWidth="1"/>
    <col min="10" max="10" width="22.75" style="4" customWidth="1"/>
    <col min="11" max="11" width="8.375" style="4" bestFit="1" customWidth="1"/>
    <col min="12" max="12" width="9" style="4"/>
    <col min="13" max="13" width="8.875" style="4" bestFit="1" customWidth="1"/>
    <col min="14" max="14" width="6.875" style="4" bestFit="1" customWidth="1"/>
    <col min="15" max="17" width="9.75" style="4" customWidth="1"/>
    <col min="18" max="18" width="13.75" style="4" customWidth="1"/>
    <col min="19" max="19" width="20.75" style="4" customWidth="1"/>
    <col min="20" max="20" width="5.75" style="4" customWidth="1"/>
    <col min="21" max="21" width="15.75" style="4" customWidth="1"/>
    <col min="22" max="22" width="5.75" style="4" customWidth="1"/>
    <col min="23" max="23" width="15.75" style="4" customWidth="1"/>
    <col min="24" max="24" width="5.75" style="4" customWidth="1"/>
    <col min="25" max="25" width="15.75" style="4" customWidth="1"/>
    <col min="26" max="26" width="5.75" style="4" customWidth="1"/>
    <col min="27" max="27" width="15.75" style="4" customWidth="1"/>
    <col min="28" max="28" width="22" style="4" customWidth="1"/>
    <col min="29" max="29" width="5.75" style="4" customWidth="1"/>
    <col min="30" max="30" width="28.75" style="4" customWidth="1"/>
    <col min="31" max="31" width="5.75" style="4" customWidth="1"/>
    <col min="32" max="33" width="9" style="3" customWidth="1"/>
    <col min="34" max="34" width="11.125" style="3" customWidth="1"/>
    <col min="35" max="35" width="16.75" style="17" customWidth="1"/>
    <col min="36" max="36" width="13.25" style="18" customWidth="1"/>
    <col min="37" max="37" width="11.125" style="3" customWidth="1"/>
    <col min="38" max="38" width="9" style="3" customWidth="1"/>
    <col min="39" max="39" width="11.625" style="3" customWidth="1"/>
    <col min="40" max="40" width="9" style="3" customWidth="1"/>
    <col min="41" max="16384" width="9" style="4"/>
  </cols>
  <sheetData>
    <row r="1" spans="1:41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15" customHeight="1" x14ac:dyDescent="0.2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5520</v>
      </c>
      <c r="K2" s="2"/>
      <c r="L2" s="2"/>
      <c r="M2" s="2"/>
      <c r="N2" s="2"/>
      <c r="O2" s="2"/>
      <c r="P2" s="2"/>
      <c r="Q2" s="2"/>
      <c r="R2" s="2"/>
      <c r="S2" s="2"/>
      <c r="T2" s="235"/>
      <c r="U2" s="236"/>
      <c r="V2" s="237"/>
      <c r="W2" s="237"/>
      <c r="X2" s="237"/>
      <c r="Y2" s="237"/>
      <c r="Z2" s="237"/>
      <c r="AA2" s="237"/>
      <c r="AB2" s="237"/>
      <c r="AC2" s="237"/>
      <c r="AD2" s="237"/>
      <c r="AE2" s="238"/>
      <c r="AF2" s="78"/>
      <c r="AG2" s="78"/>
      <c r="AH2" s="78"/>
      <c r="AI2" s="79"/>
      <c r="AJ2" s="79"/>
      <c r="AK2" s="78"/>
      <c r="AL2" s="78"/>
      <c r="AM2" s="78"/>
    </row>
    <row r="3" spans="1:41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5521</v>
      </c>
      <c r="K3" s="2"/>
      <c r="L3" s="2"/>
      <c r="M3" s="2"/>
      <c r="N3" s="2"/>
      <c r="O3" s="2"/>
      <c r="P3" s="2"/>
      <c r="Q3" s="2"/>
      <c r="R3" s="2" t="s">
        <v>5522</v>
      </c>
      <c r="S3" s="2" t="s">
        <v>5523</v>
      </c>
      <c r="T3" s="70" t="s">
        <v>5524</v>
      </c>
      <c r="U3" s="233"/>
      <c r="V3" s="71"/>
      <c r="W3" s="71"/>
      <c r="X3" s="71"/>
      <c r="Y3" s="71"/>
      <c r="Z3" s="71"/>
      <c r="AA3" s="71"/>
      <c r="AB3" s="72" t="s">
        <v>5525</v>
      </c>
      <c r="AC3" s="73"/>
      <c r="AD3" s="73"/>
      <c r="AE3" s="74"/>
      <c r="AF3" s="2"/>
      <c r="AG3" s="2"/>
      <c r="AH3" s="2"/>
      <c r="AI3" s="6"/>
      <c r="AJ3" s="7"/>
      <c r="AK3" s="2"/>
      <c r="AL3" s="2"/>
      <c r="AM3" s="2"/>
    </row>
    <row r="4" spans="1:41" ht="38.25" x14ac:dyDescent="0.2">
      <c r="A4" s="1">
        <v>3</v>
      </c>
      <c r="B4" s="75" t="s">
        <v>5526</v>
      </c>
      <c r="C4" s="75" t="s">
        <v>5527</v>
      </c>
      <c r="D4" s="75" t="s">
        <v>5528</v>
      </c>
      <c r="E4" s="75" t="s">
        <v>5529</v>
      </c>
      <c r="F4" s="75" t="s">
        <v>5530</v>
      </c>
      <c r="G4" s="75" t="s">
        <v>5531</v>
      </c>
      <c r="H4" s="75" t="s">
        <v>5532</v>
      </c>
      <c r="I4" s="75" t="s">
        <v>5533</v>
      </c>
      <c r="J4" s="75" t="s">
        <v>5534</v>
      </c>
      <c r="K4" s="75" t="s">
        <v>5535</v>
      </c>
      <c r="L4" s="75" t="s">
        <v>5536</v>
      </c>
      <c r="M4" s="75" t="s">
        <v>5537</v>
      </c>
      <c r="N4" s="76" t="s">
        <v>5538</v>
      </c>
      <c r="O4" s="75" t="s">
        <v>5539</v>
      </c>
      <c r="P4" s="75" t="s">
        <v>5540</v>
      </c>
      <c r="Q4" s="75" t="s">
        <v>5541</v>
      </c>
      <c r="R4" s="75" t="s">
        <v>5542</v>
      </c>
      <c r="S4" s="75" t="s">
        <v>881</v>
      </c>
      <c r="T4" s="319" t="s">
        <v>12</v>
      </c>
      <c r="U4" s="320"/>
      <c r="V4" s="321" t="s">
        <v>157</v>
      </c>
      <c r="W4" s="322"/>
      <c r="X4" s="319" t="s">
        <v>211</v>
      </c>
      <c r="Y4" s="320"/>
      <c r="Z4" s="319" t="s">
        <v>301</v>
      </c>
      <c r="AA4" s="320"/>
      <c r="AB4" s="77" t="s">
        <v>5543</v>
      </c>
      <c r="AC4" s="77" t="s">
        <v>5544</v>
      </c>
      <c r="AD4" s="77" t="s">
        <v>5545</v>
      </c>
      <c r="AE4" s="77" t="s">
        <v>5546</v>
      </c>
      <c r="AF4" s="9" t="s">
        <v>5547</v>
      </c>
      <c r="AG4" s="9" t="s">
        <v>5548</v>
      </c>
      <c r="AH4" s="9" t="s">
        <v>5549</v>
      </c>
      <c r="AI4" s="9" t="s">
        <v>5550</v>
      </c>
      <c r="AJ4" s="9" t="s">
        <v>5551</v>
      </c>
      <c r="AK4" s="9" t="s">
        <v>5552</v>
      </c>
      <c r="AL4" s="9" t="s">
        <v>5553</v>
      </c>
      <c r="AM4" s="9" t="s">
        <v>5554</v>
      </c>
    </row>
    <row r="5" spans="1:41" s="14" customFormat="1" ht="34.9" customHeight="1" x14ac:dyDescent="0.2">
      <c r="A5" s="1">
        <v>4</v>
      </c>
      <c r="B5" s="10">
        <v>1</v>
      </c>
      <c r="C5" s="10"/>
      <c r="D5" s="10" t="s">
        <v>5802</v>
      </c>
      <c r="E5" s="10" t="s">
        <v>5555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 t="e">
        <f>P6+#REF!+#REF!</f>
        <v>#REF!</v>
      </c>
      <c r="Q5" s="12" t="e">
        <f>Q6+#REF!+#REF!</f>
        <v>#REF!</v>
      </c>
      <c r="R5" s="10"/>
      <c r="S5" s="8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 x14ac:dyDescent="0.2">
      <c r="A6" s="1">
        <v>5</v>
      </c>
      <c r="B6" s="15"/>
      <c r="C6" s="15"/>
      <c r="D6" s="117"/>
      <c r="E6" s="15"/>
      <c r="F6" s="15"/>
      <c r="G6" s="15"/>
      <c r="H6" s="111" t="s">
        <v>5556</v>
      </c>
      <c r="I6" s="112"/>
      <c r="J6" s="113"/>
      <c r="K6" s="114">
        <v>14</v>
      </c>
      <c r="L6" s="114">
        <v>24</v>
      </c>
      <c r="M6" s="114">
        <v>6</v>
      </c>
      <c r="N6" s="114"/>
      <c r="O6" s="115"/>
      <c r="P6" s="115">
        <f>K6*L6</f>
        <v>336</v>
      </c>
      <c r="Q6" s="115">
        <f>K6*L6*M6</f>
        <v>2016</v>
      </c>
      <c r="R6" s="114"/>
      <c r="S6" s="116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8" t="s">
        <v>5557</v>
      </c>
      <c r="AE6" s="114"/>
      <c r="AF6" s="114"/>
      <c r="AG6" s="114"/>
      <c r="AH6" s="114"/>
      <c r="AI6" s="114" t="s">
        <v>5558</v>
      </c>
      <c r="AJ6" s="114"/>
      <c r="AK6" s="114"/>
      <c r="AL6" s="114"/>
      <c r="AM6" s="114"/>
    </row>
    <row r="7" spans="1:41" ht="49.9" customHeight="1" x14ac:dyDescent="0.2">
      <c r="A7" s="1">
        <v>17</v>
      </c>
      <c r="B7" s="16"/>
      <c r="C7" s="16"/>
      <c r="D7" s="104"/>
      <c r="E7" s="99"/>
      <c r="F7" s="16"/>
      <c r="G7" s="101"/>
      <c r="H7" s="100" t="s">
        <v>5559</v>
      </c>
      <c r="I7" s="102">
        <v>101</v>
      </c>
      <c r="J7" s="103" t="s">
        <v>5813</v>
      </c>
      <c r="K7" s="105">
        <v>18</v>
      </c>
      <c r="L7" s="105">
        <v>11.7</v>
      </c>
      <c r="M7" s="105">
        <v>7.3</v>
      </c>
      <c r="N7" s="105"/>
      <c r="O7" s="106"/>
      <c r="P7" s="107"/>
      <c r="Q7" s="105"/>
      <c r="R7" s="105"/>
      <c r="S7" s="108"/>
      <c r="T7" s="212" t="s">
        <v>519</v>
      </c>
      <c r="U7" s="206" t="s">
        <v>5840</v>
      </c>
      <c r="V7" s="212" t="s">
        <v>520</v>
      </c>
      <c r="W7" s="206" t="s">
        <v>41</v>
      </c>
      <c r="X7" s="212" t="s">
        <v>404</v>
      </c>
      <c r="Y7" s="206" t="s">
        <v>1222</v>
      </c>
      <c r="Z7" s="212" t="s">
        <v>501</v>
      </c>
      <c r="AA7" s="206" t="s">
        <v>5835</v>
      </c>
      <c r="AB7" s="121"/>
      <c r="AC7" s="121"/>
      <c r="AD7" s="121"/>
      <c r="AE7" s="121"/>
      <c r="AF7" s="100"/>
      <c r="AG7" s="106"/>
      <c r="AH7" s="100"/>
      <c r="AI7" s="119"/>
      <c r="AJ7" s="120"/>
      <c r="AK7" s="100"/>
      <c r="AL7" s="100"/>
      <c r="AM7" s="100"/>
    </row>
    <row r="8" spans="1:41" ht="34.9" customHeight="1" x14ac:dyDescent="0.2">
      <c r="A8" s="1">
        <v>16</v>
      </c>
      <c r="B8" s="16"/>
      <c r="C8" s="16"/>
      <c r="D8" s="104"/>
      <c r="E8" s="99"/>
      <c r="F8" s="16"/>
      <c r="G8" s="101"/>
      <c r="H8" s="100" t="s">
        <v>5559</v>
      </c>
      <c r="I8" s="102">
        <v>102</v>
      </c>
      <c r="J8" s="234" t="s">
        <v>5817</v>
      </c>
      <c r="K8" s="105">
        <v>15.3</v>
      </c>
      <c r="L8" s="105">
        <v>15.6</v>
      </c>
      <c r="M8" s="105">
        <v>3</v>
      </c>
      <c r="N8" s="105"/>
      <c r="O8" s="106"/>
      <c r="P8" s="107"/>
      <c r="Q8" s="105"/>
      <c r="R8" s="105"/>
      <c r="S8" s="108"/>
      <c r="T8" s="212" t="s">
        <v>658</v>
      </c>
      <c r="U8" s="206" t="s">
        <v>5847</v>
      </c>
      <c r="V8" s="212" t="s">
        <v>436</v>
      </c>
      <c r="W8" s="206" t="s">
        <v>5832</v>
      </c>
      <c r="X8" s="212" t="s">
        <v>404</v>
      </c>
      <c r="Y8" s="206" t="s">
        <v>1222</v>
      </c>
      <c r="Z8" s="212" t="s">
        <v>405</v>
      </c>
      <c r="AA8" s="206" t="s">
        <v>5830</v>
      </c>
      <c r="AB8" s="121"/>
      <c r="AC8" s="121"/>
      <c r="AD8" s="121"/>
      <c r="AE8" s="121"/>
      <c r="AF8" s="100"/>
      <c r="AG8" s="106"/>
      <c r="AH8" s="100"/>
      <c r="AI8" s="119"/>
      <c r="AJ8" s="120"/>
      <c r="AK8" s="100"/>
      <c r="AL8" s="100"/>
      <c r="AM8" s="100"/>
    </row>
    <row r="9" spans="1:41" ht="49.9" customHeight="1" x14ac:dyDescent="0.2">
      <c r="A9" s="1">
        <v>65</v>
      </c>
      <c r="B9" s="16"/>
      <c r="C9" s="16"/>
      <c r="D9" s="104"/>
      <c r="E9" s="99"/>
      <c r="F9" s="16"/>
      <c r="G9" s="101"/>
      <c r="H9" s="100" t="s">
        <v>5559</v>
      </c>
      <c r="I9" s="102">
        <v>103</v>
      </c>
      <c r="J9" s="103" t="s">
        <v>5814</v>
      </c>
      <c r="K9" s="105">
        <v>10.4</v>
      </c>
      <c r="L9" s="105">
        <v>15.6</v>
      </c>
      <c r="M9" s="105">
        <v>7.3</v>
      </c>
      <c r="N9" s="105"/>
      <c r="O9" s="106"/>
      <c r="P9" s="107"/>
      <c r="Q9" s="105"/>
      <c r="R9" s="105"/>
      <c r="S9" s="108"/>
      <c r="T9" s="212" t="s">
        <v>658</v>
      </c>
      <c r="U9" s="206" t="s">
        <v>5847</v>
      </c>
      <c r="V9" s="212" t="s">
        <v>436</v>
      </c>
      <c r="W9" s="206" t="s">
        <v>5832</v>
      </c>
      <c r="X9" s="212" t="s">
        <v>404</v>
      </c>
      <c r="Y9" s="206" t="s">
        <v>1222</v>
      </c>
      <c r="Z9" s="212" t="s">
        <v>405</v>
      </c>
      <c r="AA9" s="206" t="s">
        <v>5830</v>
      </c>
      <c r="AB9" s="121"/>
      <c r="AC9" s="121"/>
      <c r="AD9" s="121"/>
      <c r="AE9" s="121"/>
      <c r="AF9" s="100"/>
      <c r="AG9" s="106"/>
      <c r="AH9" s="100"/>
      <c r="AI9" s="119"/>
      <c r="AJ9" s="120"/>
      <c r="AK9" s="100"/>
      <c r="AL9" s="100"/>
      <c r="AM9" s="100"/>
    </row>
    <row r="10" spans="1:41" ht="49.9" customHeight="1" x14ac:dyDescent="0.2">
      <c r="A10" s="1">
        <v>19</v>
      </c>
      <c r="B10" s="16"/>
      <c r="C10" s="16"/>
      <c r="D10" s="104"/>
      <c r="E10" s="99"/>
      <c r="F10" s="16"/>
      <c r="G10" s="101"/>
      <c r="H10" s="100" t="s">
        <v>5559</v>
      </c>
      <c r="I10" s="102">
        <v>104</v>
      </c>
      <c r="J10" s="103" t="s">
        <v>5809</v>
      </c>
      <c r="K10" s="105">
        <v>2.2000000000000002</v>
      </c>
      <c r="L10" s="105">
        <v>2.6</v>
      </c>
      <c r="M10" s="105">
        <v>6.3</v>
      </c>
      <c r="N10" s="105"/>
      <c r="O10" s="106"/>
      <c r="P10" s="107"/>
      <c r="Q10" s="105"/>
      <c r="R10" s="105"/>
      <c r="S10" s="108"/>
      <c r="T10" s="212" t="s">
        <v>5836</v>
      </c>
      <c r="U10" s="206" t="s">
        <v>5845</v>
      </c>
      <c r="V10" s="212" t="s">
        <v>436</v>
      </c>
      <c r="W10" s="206" t="s">
        <v>5832</v>
      </c>
      <c r="X10" s="212" t="s">
        <v>404</v>
      </c>
      <c r="Y10" s="206" t="s">
        <v>1222</v>
      </c>
      <c r="Z10" s="212" t="s">
        <v>405</v>
      </c>
      <c r="AA10" s="206" t="s">
        <v>5830</v>
      </c>
      <c r="AB10" s="121"/>
      <c r="AC10" s="121"/>
      <c r="AD10" s="121"/>
      <c r="AE10" s="121"/>
      <c r="AF10" s="100"/>
      <c r="AG10" s="106"/>
      <c r="AH10" s="100"/>
      <c r="AI10" s="119"/>
      <c r="AJ10" s="120"/>
      <c r="AK10" s="100"/>
      <c r="AL10" s="100"/>
      <c r="AM10" s="100"/>
    </row>
    <row r="11" spans="1:41" ht="60" customHeight="1" x14ac:dyDescent="0.2">
      <c r="A11" s="1">
        <v>21</v>
      </c>
      <c r="B11" s="16"/>
      <c r="C11" s="16"/>
      <c r="D11" s="101"/>
      <c r="E11" s="100"/>
      <c r="F11" s="16"/>
      <c r="G11" s="101"/>
      <c r="H11" s="100" t="s">
        <v>5559</v>
      </c>
      <c r="I11" s="102">
        <v>105</v>
      </c>
      <c r="J11" s="103" t="s">
        <v>5815</v>
      </c>
      <c r="K11" s="105">
        <v>3</v>
      </c>
      <c r="L11" s="105">
        <v>4</v>
      </c>
      <c r="M11" s="105">
        <v>6.3</v>
      </c>
      <c r="N11" s="105"/>
      <c r="O11" s="106"/>
      <c r="P11" s="107"/>
      <c r="Q11" s="105"/>
      <c r="R11" s="110"/>
      <c r="S11" s="108"/>
      <c r="T11" s="212" t="s">
        <v>488</v>
      </c>
      <c r="U11" s="206" t="s">
        <v>5831</v>
      </c>
      <c r="V11" s="212" t="s">
        <v>436</v>
      </c>
      <c r="W11" s="206" t="s">
        <v>5832</v>
      </c>
      <c r="X11" s="212" t="s">
        <v>404</v>
      </c>
      <c r="Y11" s="206" t="s">
        <v>1222</v>
      </c>
      <c r="Z11" s="212" t="s">
        <v>405</v>
      </c>
      <c r="AA11" s="206" t="s">
        <v>5830</v>
      </c>
      <c r="AB11" s="121"/>
      <c r="AC11" s="121"/>
      <c r="AD11" s="121"/>
      <c r="AE11" s="121"/>
      <c r="AF11" s="100"/>
      <c r="AG11" s="106"/>
      <c r="AH11" s="100"/>
      <c r="AI11" s="119"/>
      <c r="AJ11" s="120"/>
      <c r="AK11" s="100"/>
      <c r="AL11" s="100"/>
      <c r="AM11" s="100"/>
    </row>
    <row r="12" spans="1:41" ht="34.9" customHeight="1" x14ac:dyDescent="0.2">
      <c r="A12" s="1">
        <v>20</v>
      </c>
      <c r="B12" s="16"/>
      <c r="C12" s="16"/>
      <c r="D12" s="16"/>
      <c r="E12" s="100"/>
      <c r="F12" s="101"/>
      <c r="G12" s="101"/>
      <c r="H12" s="100" t="s">
        <v>5559</v>
      </c>
      <c r="I12" s="102">
        <v>106</v>
      </c>
      <c r="J12" s="234" t="s">
        <v>5816</v>
      </c>
      <c r="K12" s="105">
        <v>5.4</v>
      </c>
      <c r="L12" s="105">
        <v>5.4</v>
      </c>
      <c r="M12" s="105">
        <v>6.3</v>
      </c>
      <c r="N12" s="105"/>
      <c r="O12" s="106"/>
      <c r="P12" s="107"/>
      <c r="Q12" s="105"/>
      <c r="R12" s="110"/>
      <c r="S12" s="109"/>
      <c r="T12" s="212" t="s">
        <v>488</v>
      </c>
      <c r="U12" s="206" t="s">
        <v>5831</v>
      </c>
      <c r="V12" s="212" t="s">
        <v>436</v>
      </c>
      <c r="W12" s="206" t="s">
        <v>5832</v>
      </c>
      <c r="X12" s="212" t="s">
        <v>404</v>
      </c>
      <c r="Y12" s="206" t="s">
        <v>1222</v>
      </c>
      <c r="Z12" s="212" t="s">
        <v>405</v>
      </c>
      <c r="AA12" s="206" t="s">
        <v>5830</v>
      </c>
      <c r="AB12" s="121"/>
      <c r="AC12" s="121"/>
      <c r="AD12" s="121"/>
      <c r="AE12" s="121"/>
      <c r="AF12" s="100"/>
      <c r="AG12" s="106"/>
      <c r="AH12" s="100"/>
      <c r="AI12" s="119"/>
      <c r="AJ12" s="120"/>
      <c r="AK12" s="100"/>
      <c r="AL12" s="100"/>
      <c r="AM12" s="100"/>
      <c r="AN12" s="4"/>
    </row>
    <row r="13" spans="1:41" ht="34.9" customHeight="1" x14ac:dyDescent="0.2">
      <c r="A13" s="1">
        <v>20</v>
      </c>
      <c r="B13" s="16"/>
      <c r="C13" s="16"/>
      <c r="D13" s="16"/>
      <c r="E13" s="100"/>
      <c r="F13" s="101"/>
      <c r="G13" s="101"/>
      <c r="H13" s="100" t="s">
        <v>5803</v>
      </c>
      <c r="I13" s="102">
        <v>107</v>
      </c>
      <c r="J13" s="234" t="s">
        <v>5808</v>
      </c>
      <c r="K13" s="105">
        <v>3.8</v>
      </c>
      <c r="L13" s="105">
        <v>10.5</v>
      </c>
      <c r="M13" s="105">
        <v>3.7</v>
      </c>
      <c r="N13" s="105"/>
      <c r="O13" s="106"/>
      <c r="P13" s="107"/>
      <c r="Q13" s="105"/>
      <c r="R13" s="110"/>
      <c r="S13" s="109"/>
      <c r="T13" s="212" t="s">
        <v>488</v>
      </c>
      <c r="U13" s="206" t="s">
        <v>5831</v>
      </c>
      <c r="V13" s="212" t="s">
        <v>436</v>
      </c>
      <c r="W13" s="206" t="s">
        <v>5832</v>
      </c>
      <c r="X13" s="212" t="s">
        <v>404</v>
      </c>
      <c r="Y13" s="206" t="s">
        <v>1222</v>
      </c>
      <c r="Z13" s="212" t="s">
        <v>405</v>
      </c>
      <c r="AA13" s="206" t="s">
        <v>5830</v>
      </c>
      <c r="AB13" s="121"/>
      <c r="AC13" s="121"/>
      <c r="AD13" s="121"/>
      <c r="AE13" s="121"/>
      <c r="AF13" s="100"/>
      <c r="AG13" s="106"/>
      <c r="AH13" s="100"/>
      <c r="AI13" s="119"/>
      <c r="AJ13" s="120"/>
      <c r="AK13" s="100"/>
      <c r="AL13" s="100"/>
      <c r="AM13" s="100"/>
      <c r="AN13" s="4"/>
    </row>
    <row r="14" spans="1:41" ht="34.9" customHeight="1" x14ac:dyDescent="0.2">
      <c r="A14" s="1">
        <v>20</v>
      </c>
      <c r="B14" s="16"/>
      <c r="C14" s="16"/>
      <c r="D14" s="16"/>
      <c r="E14" s="100"/>
      <c r="F14" s="101"/>
      <c r="G14" s="101"/>
      <c r="H14" s="100" t="s">
        <v>5803</v>
      </c>
      <c r="I14" s="102">
        <v>108</v>
      </c>
      <c r="J14" s="234" t="s">
        <v>5811</v>
      </c>
      <c r="K14" s="105">
        <v>7</v>
      </c>
      <c r="L14" s="105">
        <v>4.5</v>
      </c>
      <c r="M14" s="105">
        <v>6.3</v>
      </c>
      <c r="N14" s="105"/>
      <c r="O14" s="106"/>
      <c r="P14" s="107"/>
      <c r="Q14" s="105"/>
      <c r="R14" s="110"/>
      <c r="S14" s="109"/>
      <c r="T14" s="212" t="s">
        <v>488</v>
      </c>
      <c r="U14" s="206" t="s">
        <v>5831</v>
      </c>
      <c r="V14" s="212" t="s">
        <v>436</v>
      </c>
      <c r="W14" s="206" t="s">
        <v>5832</v>
      </c>
      <c r="X14" s="212" t="s">
        <v>404</v>
      </c>
      <c r="Y14" s="206" t="s">
        <v>1222</v>
      </c>
      <c r="Z14" s="212" t="s">
        <v>542</v>
      </c>
      <c r="AA14" s="206" t="s">
        <v>5828</v>
      </c>
      <c r="AB14" s="121"/>
      <c r="AC14" s="121"/>
      <c r="AD14" s="121"/>
      <c r="AE14" s="121"/>
      <c r="AF14" s="100"/>
      <c r="AG14" s="106"/>
      <c r="AH14" s="100"/>
      <c r="AI14" s="119"/>
      <c r="AJ14" s="120"/>
      <c r="AK14" s="100"/>
      <c r="AL14" s="100"/>
      <c r="AM14" s="100"/>
      <c r="AN14" s="4"/>
    </row>
    <row r="15" spans="1:41" ht="34.9" customHeight="1" x14ac:dyDescent="0.2">
      <c r="A15" s="1">
        <v>20</v>
      </c>
      <c r="B15" s="16"/>
      <c r="C15" s="16"/>
      <c r="D15" s="16"/>
      <c r="E15" s="100"/>
      <c r="F15" s="101"/>
      <c r="G15" s="101"/>
      <c r="H15" s="100" t="s">
        <v>5803</v>
      </c>
      <c r="I15" s="102">
        <v>109</v>
      </c>
      <c r="J15" s="234" t="s">
        <v>5812</v>
      </c>
      <c r="K15" s="105">
        <v>2.4</v>
      </c>
      <c r="L15" s="105">
        <v>2.8</v>
      </c>
      <c r="M15" s="105">
        <v>6.3</v>
      </c>
      <c r="N15" s="105"/>
      <c r="O15" s="106"/>
      <c r="P15" s="107"/>
      <c r="Q15" s="105"/>
      <c r="R15" s="110"/>
      <c r="S15" s="109"/>
      <c r="T15" s="212" t="s">
        <v>549</v>
      </c>
      <c r="U15" s="206" t="s">
        <v>5825</v>
      </c>
      <c r="V15" s="212" t="s">
        <v>403</v>
      </c>
      <c r="W15" s="206" t="s">
        <v>5838</v>
      </c>
      <c r="X15" s="212" t="s">
        <v>5839</v>
      </c>
      <c r="Y15" s="206" t="s">
        <v>5846</v>
      </c>
      <c r="Z15" s="212" t="s">
        <v>542</v>
      </c>
      <c r="AA15" s="206" t="s">
        <v>5828</v>
      </c>
      <c r="AB15" s="121"/>
      <c r="AC15" s="121"/>
      <c r="AD15" s="121"/>
      <c r="AE15" s="121"/>
      <c r="AF15" s="100"/>
      <c r="AG15" s="106"/>
      <c r="AH15" s="100"/>
      <c r="AI15" s="119"/>
      <c r="AJ15" s="120"/>
      <c r="AK15" s="100"/>
      <c r="AL15" s="100"/>
      <c r="AM15" s="100"/>
      <c r="AN15" s="4"/>
    </row>
    <row r="16" spans="1:41" ht="34.9" customHeight="1" x14ac:dyDescent="0.2">
      <c r="A16" s="1">
        <v>20</v>
      </c>
      <c r="B16" s="16"/>
      <c r="C16" s="16"/>
      <c r="D16" s="16"/>
      <c r="E16" s="100"/>
      <c r="F16" s="101"/>
      <c r="G16" s="101"/>
      <c r="H16" s="100" t="s">
        <v>5803</v>
      </c>
      <c r="I16" s="102">
        <v>110</v>
      </c>
      <c r="J16" s="234" t="s">
        <v>5819</v>
      </c>
      <c r="K16" s="105">
        <v>2.2000000000000002</v>
      </c>
      <c r="L16" s="105">
        <v>3.4</v>
      </c>
      <c r="M16" s="105">
        <v>6.3</v>
      </c>
      <c r="N16" s="105"/>
      <c r="O16" s="106"/>
      <c r="P16" s="107"/>
      <c r="Q16" s="105"/>
      <c r="R16" s="110"/>
      <c r="S16" s="109"/>
      <c r="T16" s="212" t="s">
        <v>549</v>
      </c>
      <c r="U16" s="206" t="s">
        <v>5825</v>
      </c>
      <c r="V16" s="212" t="s">
        <v>403</v>
      </c>
      <c r="W16" s="206" t="s">
        <v>5838</v>
      </c>
      <c r="X16" s="212" t="s">
        <v>5839</v>
      </c>
      <c r="Y16" s="206" t="s">
        <v>5846</v>
      </c>
      <c r="Z16" s="212" t="s">
        <v>542</v>
      </c>
      <c r="AA16" s="206" t="s">
        <v>5828</v>
      </c>
      <c r="AB16" s="121"/>
      <c r="AC16" s="121"/>
      <c r="AD16" s="121"/>
      <c r="AE16" s="121"/>
      <c r="AF16" s="100"/>
      <c r="AG16" s="106"/>
      <c r="AH16" s="100"/>
      <c r="AI16" s="119"/>
      <c r="AJ16" s="120"/>
      <c r="AK16" s="100"/>
      <c r="AL16" s="100"/>
      <c r="AM16" s="100"/>
      <c r="AN16" s="4"/>
    </row>
    <row r="17" spans="1:40" ht="34.9" customHeight="1" x14ac:dyDescent="0.2">
      <c r="A17" s="1">
        <v>20</v>
      </c>
      <c r="B17" s="16"/>
      <c r="C17" s="16"/>
      <c r="D17" s="16"/>
      <c r="E17" s="100"/>
      <c r="F17" s="101"/>
      <c r="G17" s="101"/>
      <c r="H17" s="100" t="s">
        <v>5803</v>
      </c>
      <c r="I17" s="102">
        <v>111</v>
      </c>
      <c r="J17" s="234" t="s">
        <v>5810</v>
      </c>
      <c r="K17" s="105">
        <v>7</v>
      </c>
      <c r="L17" s="105">
        <v>4.0999999999999996</v>
      </c>
      <c r="M17" s="105">
        <v>6.3</v>
      </c>
      <c r="N17" s="105"/>
      <c r="O17" s="106"/>
      <c r="P17" s="107"/>
      <c r="Q17" s="105"/>
      <c r="R17" s="110"/>
      <c r="S17" s="109"/>
      <c r="T17" s="212" t="s">
        <v>457</v>
      </c>
      <c r="U17" s="206" t="s">
        <v>5837</v>
      </c>
      <c r="V17" s="212" t="s">
        <v>436</v>
      </c>
      <c r="W17" s="206" t="s">
        <v>5832</v>
      </c>
      <c r="X17" s="212" t="s">
        <v>404</v>
      </c>
      <c r="Y17" s="206" t="s">
        <v>1222</v>
      </c>
      <c r="Z17" s="212" t="s">
        <v>405</v>
      </c>
      <c r="AA17" s="206" t="s">
        <v>5830</v>
      </c>
      <c r="AB17" s="121"/>
      <c r="AC17" s="121"/>
      <c r="AD17" s="121"/>
      <c r="AE17" s="121"/>
      <c r="AF17" s="100"/>
      <c r="AG17" s="106"/>
      <c r="AH17" s="100"/>
      <c r="AI17" s="119"/>
      <c r="AJ17" s="120"/>
      <c r="AK17" s="100"/>
      <c r="AL17" s="100"/>
      <c r="AM17" s="100"/>
      <c r="AN17" s="4"/>
    </row>
    <row r="18" spans="1:40" ht="34.9" customHeight="1" x14ac:dyDescent="0.2">
      <c r="A18" s="1">
        <v>20</v>
      </c>
      <c r="B18" s="16"/>
      <c r="C18" s="16"/>
      <c r="D18" s="16"/>
      <c r="E18" s="100"/>
      <c r="F18" s="101"/>
      <c r="G18" s="101"/>
      <c r="H18" s="100" t="s">
        <v>5803</v>
      </c>
      <c r="I18" s="102">
        <v>112</v>
      </c>
      <c r="J18" s="234" t="s">
        <v>5820</v>
      </c>
      <c r="K18" s="105">
        <v>18</v>
      </c>
      <c r="L18" s="105">
        <v>11.7</v>
      </c>
      <c r="M18" s="105">
        <v>7.3</v>
      </c>
      <c r="N18" s="105"/>
      <c r="O18" s="106"/>
      <c r="P18" s="107"/>
      <c r="Q18" s="105"/>
      <c r="R18" s="110"/>
      <c r="S18" s="109"/>
      <c r="T18" s="212" t="s">
        <v>649</v>
      </c>
      <c r="U18" s="206" t="s">
        <v>5841</v>
      </c>
      <c r="V18" s="212" t="s">
        <v>520</v>
      </c>
      <c r="W18" s="206" t="s">
        <v>41</v>
      </c>
      <c r="X18" s="212" t="s">
        <v>404</v>
      </c>
      <c r="Y18" s="206" t="s">
        <v>1222</v>
      </c>
      <c r="Z18" s="212" t="s">
        <v>501</v>
      </c>
      <c r="AA18" s="206" t="s">
        <v>5835</v>
      </c>
      <c r="AB18" s="121"/>
      <c r="AC18" s="121"/>
      <c r="AD18" s="121"/>
      <c r="AE18" s="121"/>
      <c r="AF18" s="100"/>
      <c r="AG18" s="106"/>
      <c r="AH18" s="100"/>
      <c r="AI18" s="119"/>
      <c r="AJ18" s="120"/>
      <c r="AK18" s="100"/>
      <c r="AL18" s="100"/>
      <c r="AM18" s="100"/>
      <c r="AN18" s="4"/>
    </row>
    <row r="19" spans="1:40" ht="34.9" customHeight="1" x14ac:dyDescent="0.2">
      <c r="A19" s="1">
        <v>20</v>
      </c>
      <c r="B19" s="16"/>
      <c r="C19" s="16"/>
      <c r="D19" s="16"/>
      <c r="E19" s="100"/>
      <c r="F19" s="101"/>
      <c r="G19" s="101"/>
      <c r="H19" s="100" t="s">
        <v>5803</v>
      </c>
      <c r="I19" s="102">
        <v>113</v>
      </c>
      <c r="J19" s="234" t="s">
        <v>5806</v>
      </c>
      <c r="K19" s="105">
        <v>2.7</v>
      </c>
      <c r="L19" s="105">
        <v>3.6</v>
      </c>
      <c r="M19" s="105">
        <v>6.3</v>
      </c>
      <c r="N19" s="105"/>
      <c r="O19" s="106"/>
      <c r="P19" s="107"/>
      <c r="Q19" s="105"/>
      <c r="R19" s="110"/>
      <c r="S19" s="109"/>
      <c r="T19" s="212" t="s">
        <v>488</v>
      </c>
      <c r="U19" s="206" t="s">
        <v>5831</v>
      </c>
      <c r="V19" s="212" t="s">
        <v>436</v>
      </c>
      <c r="W19" s="206" t="s">
        <v>5832</v>
      </c>
      <c r="X19" s="212" t="s">
        <v>404</v>
      </c>
      <c r="Y19" s="206" t="s">
        <v>1222</v>
      </c>
      <c r="Z19" s="212" t="s">
        <v>405</v>
      </c>
      <c r="AA19" s="206" t="s">
        <v>5830</v>
      </c>
      <c r="AB19" s="121"/>
      <c r="AC19" s="121"/>
      <c r="AD19" s="121"/>
      <c r="AE19" s="121"/>
      <c r="AF19" s="100"/>
      <c r="AG19" s="106"/>
      <c r="AH19" s="100"/>
      <c r="AI19" s="119"/>
      <c r="AJ19" s="120"/>
      <c r="AK19" s="100"/>
      <c r="AL19" s="100"/>
      <c r="AM19" s="100"/>
      <c r="AN19" s="4"/>
    </row>
    <row r="20" spans="1:40" ht="34.9" customHeight="1" x14ac:dyDescent="0.2">
      <c r="A20" s="1">
        <v>20</v>
      </c>
      <c r="B20" s="16"/>
      <c r="C20" s="16"/>
      <c r="D20" s="16"/>
      <c r="E20" s="100"/>
      <c r="F20" s="101"/>
      <c r="G20" s="101"/>
      <c r="H20" s="100" t="s">
        <v>5803</v>
      </c>
      <c r="I20" s="102">
        <v>114</v>
      </c>
      <c r="J20" s="234" t="s">
        <v>5821</v>
      </c>
      <c r="K20" s="105">
        <v>8.3000000000000007</v>
      </c>
      <c r="L20" s="105">
        <v>7.8</v>
      </c>
      <c r="M20" s="105">
        <v>7.3</v>
      </c>
      <c r="N20" s="105"/>
      <c r="O20" s="106"/>
      <c r="P20" s="107"/>
      <c r="Q20" s="105"/>
      <c r="R20" s="110"/>
      <c r="S20" s="109"/>
      <c r="T20" s="212" t="s">
        <v>722</v>
      </c>
      <c r="U20" s="206" t="s">
        <v>5842</v>
      </c>
      <c r="V20" s="212" t="s">
        <v>183</v>
      </c>
      <c r="W20" s="206" t="s">
        <v>5843</v>
      </c>
      <c r="X20" s="212" t="s">
        <v>720</v>
      </c>
      <c r="Y20" s="206" t="s">
        <v>5844</v>
      </c>
      <c r="Z20" s="212" t="s">
        <v>501</v>
      </c>
      <c r="AA20" s="206" t="s">
        <v>5835</v>
      </c>
      <c r="AB20" s="121"/>
      <c r="AC20" s="121"/>
      <c r="AD20" s="121"/>
      <c r="AE20" s="121"/>
      <c r="AF20" s="100"/>
      <c r="AG20" s="106"/>
      <c r="AH20" s="100"/>
      <c r="AI20" s="119"/>
      <c r="AJ20" s="120"/>
      <c r="AK20" s="100"/>
      <c r="AL20" s="100"/>
      <c r="AM20" s="100"/>
      <c r="AN20" s="4"/>
    </row>
    <row r="21" spans="1:40" ht="34.9" customHeight="1" x14ac:dyDescent="0.2">
      <c r="A21" s="1">
        <v>20</v>
      </c>
      <c r="B21" s="16"/>
      <c r="C21" s="16"/>
      <c r="D21" s="16"/>
      <c r="E21" s="100"/>
      <c r="F21" s="101"/>
      <c r="G21" s="101"/>
      <c r="H21" s="100" t="s">
        <v>5803</v>
      </c>
      <c r="I21" s="102">
        <v>115</v>
      </c>
      <c r="J21" s="234" t="s">
        <v>5807</v>
      </c>
      <c r="K21" s="105">
        <v>2.7</v>
      </c>
      <c r="L21" s="105">
        <v>4.2</v>
      </c>
      <c r="M21" s="105">
        <v>6.3</v>
      </c>
      <c r="N21" s="105"/>
      <c r="O21" s="106"/>
      <c r="P21" s="107"/>
      <c r="Q21" s="105"/>
      <c r="R21" s="110"/>
      <c r="S21" s="109"/>
      <c r="T21" s="212" t="s">
        <v>488</v>
      </c>
      <c r="U21" s="206" t="s">
        <v>5831</v>
      </c>
      <c r="V21" s="212" t="s">
        <v>436</v>
      </c>
      <c r="W21" s="206" t="s">
        <v>5832</v>
      </c>
      <c r="X21" s="212" t="s">
        <v>5833</v>
      </c>
      <c r="Y21" s="206" t="s">
        <v>5834</v>
      </c>
      <c r="Z21" s="212" t="s">
        <v>501</v>
      </c>
      <c r="AA21" s="206" t="s">
        <v>5835</v>
      </c>
      <c r="AB21" s="121"/>
      <c r="AC21" s="121"/>
      <c r="AD21" s="121"/>
      <c r="AE21" s="121"/>
      <c r="AF21" s="100"/>
      <c r="AG21" s="106"/>
      <c r="AH21" s="100"/>
      <c r="AI21" s="119"/>
      <c r="AJ21" s="120"/>
      <c r="AK21" s="100"/>
      <c r="AL21" s="100"/>
      <c r="AM21" s="100"/>
      <c r="AN21" s="4"/>
    </row>
    <row r="22" spans="1:40" ht="34.9" customHeight="1" x14ac:dyDescent="0.2">
      <c r="A22" s="1">
        <v>20</v>
      </c>
      <c r="B22" s="16"/>
      <c r="C22" s="16"/>
      <c r="D22" s="16"/>
      <c r="E22" s="100"/>
      <c r="F22" s="101"/>
      <c r="G22" s="101"/>
      <c r="H22" s="100" t="s">
        <v>5803</v>
      </c>
      <c r="I22" s="102">
        <v>116</v>
      </c>
      <c r="J22" s="234" t="s">
        <v>5808</v>
      </c>
      <c r="K22" s="105">
        <v>2.6</v>
      </c>
      <c r="L22" s="105">
        <v>5.6</v>
      </c>
      <c r="M22" s="105">
        <v>6.3</v>
      </c>
      <c r="N22" s="105"/>
      <c r="O22" s="106"/>
      <c r="P22" s="107"/>
      <c r="Q22" s="105"/>
      <c r="R22" s="110"/>
      <c r="S22" s="109"/>
      <c r="T22" s="212" t="s">
        <v>488</v>
      </c>
      <c r="U22" s="206" t="s">
        <v>5831</v>
      </c>
      <c r="V22" s="212" t="s">
        <v>436</v>
      </c>
      <c r="W22" s="206" t="s">
        <v>5832</v>
      </c>
      <c r="X22" s="212" t="s">
        <v>404</v>
      </c>
      <c r="Y22" s="206" t="s">
        <v>1222</v>
      </c>
      <c r="Z22" s="212" t="s">
        <v>405</v>
      </c>
      <c r="AA22" s="206" t="s">
        <v>5830</v>
      </c>
      <c r="AB22" s="121"/>
      <c r="AC22" s="121"/>
      <c r="AD22" s="121"/>
      <c r="AE22" s="121"/>
      <c r="AF22" s="100"/>
      <c r="AG22" s="106"/>
      <c r="AH22" s="100"/>
      <c r="AI22" s="119"/>
      <c r="AJ22" s="120"/>
      <c r="AK22" s="100"/>
      <c r="AL22" s="100"/>
      <c r="AM22" s="100"/>
      <c r="AN22" s="4"/>
    </row>
    <row r="23" spans="1:40" ht="34.9" customHeight="1" x14ac:dyDescent="0.2">
      <c r="A23" s="1">
        <v>20</v>
      </c>
      <c r="B23" s="16"/>
      <c r="C23" s="16"/>
      <c r="D23" s="16"/>
      <c r="E23" s="100"/>
      <c r="F23" s="101"/>
      <c r="G23" s="101"/>
      <c r="H23" s="100" t="s">
        <v>5803</v>
      </c>
      <c r="I23" s="102">
        <v>117</v>
      </c>
      <c r="J23" s="234" t="s">
        <v>5809</v>
      </c>
      <c r="K23" s="105">
        <v>2.6</v>
      </c>
      <c r="L23" s="105">
        <v>2.2000000000000002</v>
      </c>
      <c r="M23" s="105">
        <v>6.3</v>
      </c>
      <c r="N23" s="105"/>
      <c r="O23" s="106"/>
      <c r="P23" s="107"/>
      <c r="Q23" s="105"/>
      <c r="R23" s="110"/>
      <c r="S23" s="109"/>
      <c r="T23" s="212" t="s">
        <v>5836</v>
      </c>
      <c r="U23" s="206" t="s">
        <v>5845</v>
      </c>
      <c r="V23" s="212" t="s">
        <v>436</v>
      </c>
      <c r="W23" s="206" t="s">
        <v>5832</v>
      </c>
      <c r="X23" s="212" t="s">
        <v>404</v>
      </c>
      <c r="Y23" s="206" t="s">
        <v>1222</v>
      </c>
      <c r="Z23" s="212" t="s">
        <v>405</v>
      </c>
      <c r="AA23" s="206" t="s">
        <v>5830</v>
      </c>
      <c r="AB23" s="121"/>
      <c r="AC23" s="121"/>
      <c r="AD23" s="121"/>
      <c r="AE23" s="121"/>
      <c r="AF23" s="100"/>
      <c r="AG23" s="106"/>
      <c r="AH23" s="100"/>
      <c r="AI23" s="119"/>
      <c r="AJ23" s="120"/>
      <c r="AK23" s="100"/>
      <c r="AL23" s="100"/>
      <c r="AM23" s="100"/>
      <c r="AN23" s="4"/>
    </row>
    <row r="24" spans="1:40" ht="34.9" customHeight="1" x14ac:dyDescent="0.2">
      <c r="A24" s="1">
        <v>20</v>
      </c>
      <c r="B24" s="16"/>
      <c r="C24" s="16"/>
      <c r="D24" s="16"/>
      <c r="E24" s="100"/>
      <c r="F24" s="101"/>
      <c r="G24" s="101"/>
      <c r="H24" s="100" t="s">
        <v>5803</v>
      </c>
      <c r="I24" s="102">
        <v>118</v>
      </c>
      <c r="J24" s="234" t="s">
        <v>5822</v>
      </c>
      <c r="K24" s="105">
        <v>4.5</v>
      </c>
      <c r="L24" s="105">
        <v>7.8</v>
      </c>
      <c r="M24" s="105">
        <v>6.3</v>
      </c>
      <c r="N24" s="105"/>
      <c r="O24" s="106"/>
      <c r="P24" s="107"/>
      <c r="Q24" s="105"/>
      <c r="R24" s="110"/>
      <c r="S24" s="109"/>
      <c r="T24" s="212" t="s">
        <v>488</v>
      </c>
      <c r="U24" s="206" t="s">
        <v>5831</v>
      </c>
      <c r="V24" s="212" t="s">
        <v>436</v>
      </c>
      <c r="W24" s="206" t="s">
        <v>5832</v>
      </c>
      <c r="X24" s="212" t="s">
        <v>404</v>
      </c>
      <c r="Y24" s="206" t="s">
        <v>1222</v>
      </c>
      <c r="Z24" s="212" t="s">
        <v>405</v>
      </c>
      <c r="AA24" s="206" t="s">
        <v>5830</v>
      </c>
      <c r="AB24" s="121"/>
      <c r="AC24" s="121"/>
      <c r="AD24" s="121"/>
      <c r="AE24" s="121"/>
      <c r="AF24" s="100"/>
      <c r="AG24" s="106"/>
      <c r="AH24" s="100"/>
      <c r="AI24" s="119"/>
      <c r="AJ24" s="120"/>
      <c r="AK24" s="100"/>
      <c r="AL24" s="100"/>
      <c r="AM24" s="100"/>
      <c r="AN24" s="4"/>
    </row>
    <row r="25" spans="1:40" ht="34.9" customHeight="1" x14ac:dyDescent="0.2">
      <c r="A25" s="1">
        <v>20</v>
      </c>
      <c r="B25" s="16"/>
      <c r="C25" s="16"/>
      <c r="D25" s="16"/>
      <c r="E25" s="100"/>
      <c r="F25" s="101"/>
      <c r="G25" s="101"/>
      <c r="H25" s="100" t="s">
        <v>5803</v>
      </c>
      <c r="I25" s="102">
        <v>119</v>
      </c>
      <c r="J25" s="234" t="s">
        <v>5809</v>
      </c>
      <c r="K25" s="105">
        <v>2.6</v>
      </c>
      <c r="L25" s="105">
        <v>2.7</v>
      </c>
      <c r="M25" s="105">
        <v>6.3</v>
      </c>
      <c r="N25" s="105"/>
      <c r="O25" s="106"/>
      <c r="P25" s="107"/>
      <c r="Q25" s="105"/>
      <c r="R25" s="110"/>
      <c r="S25" s="109"/>
      <c r="T25" s="212" t="s">
        <v>5836</v>
      </c>
      <c r="U25" s="206" t="s">
        <v>5845</v>
      </c>
      <c r="V25" s="212" t="s">
        <v>436</v>
      </c>
      <c r="W25" s="206" t="s">
        <v>5832</v>
      </c>
      <c r="X25" s="212" t="s">
        <v>404</v>
      </c>
      <c r="Y25" s="206" t="s">
        <v>1222</v>
      </c>
      <c r="Z25" s="212" t="s">
        <v>405</v>
      </c>
      <c r="AA25" s="206" t="s">
        <v>5830</v>
      </c>
      <c r="AB25" s="121"/>
      <c r="AC25" s="121"/>
      <c r="AD25" s="121"/>
      <c r="AE25" s="121"/>
      <c r="AF25" s="100"/>
      <c r="AG25" s="106"/>
      <c r="AH25" s="100"/>
      <c r="AI25" s="119"/>
      <c r="AJ25" s="120"/>
      <c r="AK25" s="100"/>
      <c r="AL25" s="100"/>
      <c r="AM25" s="100"/>
      <c r="AN25" s="4"/>
    </row>
    <row r="26" spans="1:40" ht="34.9" customHeight="1" x14ac:dyDescent="0.2">
      <c r="A26" s="1">
        <v>20</v>
      </c>
      <c r="B26" s="16"/>
      <c r="C26" s="16"/>
      <c r="D26" s="16"/>
      <c r="E26" s="100"/>
      <c r="F26" s="101"/>
      <c r="G26" s="101"/>
      <c r="H26" s="100" t="s">
        <v>5803</v>
      </c>
      <c r="I26" s="102">
        <v>120</v>
      </c>
      <c r="J26" s="234" t="s">
        <v>5808</v>
      </c>
      <c r="K26" s="105">
        <v>14.4</v>
      </c>
      <c r="L26" s="105">
        <v>7.7</v>
      </c>
      <c r="M26" s="105">
        <v>3.6</v>
      </c>
      <c r="N26" s="105"/>
      <c r="O26" s="106"/>
      <c r="P26" s="107"/>
      <c r="Q26" s="105"/>
      <c r="R26" s="110"/>
      <c r="S26" s="109"/>
      <c r="T26" s="212" t="s">
        <v>488</v>
      </c>
      <c r="U26" s="206" t="s">
        <v>5831</v>
      </c>
      <c r="V26" s="212" t="s">
        <v>436</v>
      </c>
      <c r="W26" s="206" t="s">
        <v>5832</v>
      </c>
      <c r="X26" s="212" t="s">
        <v>404</v>
      </c>
      <c r="Y26" s="206" t="s">
        <v>1222</v>
      </c>
      <c r="Z26" s="212" t="s">
        <v>405</v>
      </c>
      <c r="AA26" s="206" t="s">
        <v>5830</v>
      </c>
      <c r="AB26" s="121"/>
      <c r="AC26" s="121"/>
      <c r="AD26" s="121"/>
      <c r="AE26" s="121"/>
      <c r="AF26" s="100"/>
      <c r="AG26" s="106"/>
      <c r="AH26" s="100"/>
      <c r="AI26" s="119"/>
      <c r="AJ26" s="120"/>
      <c r="AK26" s="100"/>
      <c r="AL26" s="100"/>
      <c r="AM26" s="100"/>
      <c r="AN26" s="4"/>
    </row>
    <row r="27" spans="1:40" ht="34.9" customHeight="1" x14ac:dyDescent="0.2">
      <c r="A27" s="1">
        <v>20</v>
      </c>
      <c r="B27" s="16"/>
      <c r="C27" s="16"/>
      <c r="D27" s="16"/>
      <c r="E27" s="100"/>
      <c r="F27" s="101"/>
      <c r="G27" s="101"/>
      <c r="H27" s="100" t="s">
        <v>5803</v>
      </c>
      <c r="I27" s="102">
        <v>121</v>
      </c>
      <c r="J27" s="234" t="s">
        <v>5818</v>
      </c>
      <c r="K27" s="105">
        <v>3</v>
      </c>
      <c r="L27" s="105">
        <v>3.4</v>
      </c>
      <c r="M27" s="105">
        <v>7.3</v>
      </c>
      <c r="N27" s="105"/>
      <c r="O27" s="106"/>
      <c r="P27" s="107"/>
      <c r="Q27" s="105"/>
      <c r="R27" s="110"/>
      <c r="S27" s="109"/>
      <c r="T27" s="212" t="s">
        <v>402</v>
      </c>
      <c r="U27" s="206" t="s">
        <v>5829</v>
      </c>
      <c r="V27" s="212" t="s">
        <v>403</v>
      </c>
      <c r="W27" s="206" t="s">
        <v>5838</v>
      </c>
      <c r="X27" s="212" t="s">
        <v>5839</v>
      </c>
      <c r="Y27" s="206" t="s">
        <v>5846</v>
      </c>
      <c r="Z27" s="212" t="s">
        <v>542</v>
      </c>
      <c r="AA27" s="206" t="s">
        <v>5828</v>
      </c>
      <c r="AB27" s="121"/>
      <c r="AC27" s="121"/>
      <c r="AD27" s="121"/>
      <c r="AE27" s="121"/>
      <c r="AF27" s="100"/>
      <c r="AG27" s="106"/>
      <c r="AH27" s="100"/>
      <c r="AI27" s="119"/>
      <c r="AJ27" s="120"/>
      <c r="AK27" s="100"/>
      <c r="AL27" s="100"/>
      <c r="AM27" s="100"/>
      <c r="AN27" s="4"/>
    </row>
    <row r="28" spans="1:40" ht="34.9" customHeight="1" x14ac:dyDescent="0.2">
      <c r="A28" s="1">
        <v>20</v>
      </c>
      <c r="B28" s="16"/>
      <c r="C28" s="16"/>
      <c r="D28" s="16"/>
      <c r="E28" s="100"/>
      <c r="F28" s="101"/>
      <c r="G28" s="101"/>
      <c r="H28" s="100" t="s">
        <v>5803</v>
      </c>
      <c r="I28" s="102">
        <v>122</v>
      </c>
      <c r="J28" s="234" t="s">
        <v>5823</v>
      </c>
      <c r="K28" s="105">
        <v>4.3</v>
      </c>
      <c r="L28" s="105">
        <v>4.4000000000000004</v>
      </c>
      <c r="M28" s="105">
        <v>7.3</v>
      </c>
      <c r="N28" s="105"/>
      <c r="O28" s="106"/>
      <c r="P28" s="107"/>
      <c r="Q28" s="105"/>
      <c r="R28" s="110"/>
      <c r="S28" s="109"/>
      <c r="T28" s="212" t="s">
        <v>549</v>
      </c>
      <c r="U28" s="206" t="s">
        <v>5825</v>
      </c>
      <c r="V28" s="212" t="s">
        <v>403</v>
      </c>
      <c r="W28" s="206" t="s">
        <v>5838</v>
      </c>
      <c r="X28" s="212" t="s">
        <v>5839</v>
      </c>
      <c r="Y28" s="206" t="s">
        <v>5846</v>
      </c>
      <c r="Z28" s="212" t="s">
        <v>542</v>
      </c>
      <c r="AA28" s="206" t="s">
        <v>5828</v>
      </c>
      <c r="AB28" s="121"/>
      <c r="AC28" s="121"/>
      <c r="AD28" s="121"/>
      <c r="AE28" s="121"/>
      <c r="AF28" s="100"/>
      <c r="AG28" s="106"/>
      <c r="AH28" s="100"/>
      <c r="AI28" s="119"/>
      <c r="AJ28" s="120"/>
      <c r="AK28" s="100"/>
      <c r="AL28" s="100"/>
      <c r="AM28" s="100"/>
      <c r="AN28" s="4"/>
    </row>
    <row r="29" spans="1:40" ht="34.9" customHeight="1" x14ac:dyDescent="0.2">
      <c r="A29" s="1">
        <v>20</v>
      </c>
      <c r="B29" s="16"/>
      <c r="C29" s="16"/>
      <c r="D29" s="16"/>
      <c r="E29" s="100"/>
      <c r="F29" s="101"/>
      <c r="G29" s="101"/>
      <c r="H29" s="100" t="s">
        <v>5803</v>
      </c>
      <c r="I29" s="102">
        <v>123</v>
      </c>
      <c r="J29" s="234" t="s">
        <v>5806</v>
      </c>
      <c r="K29" s="105">
        <v>3.4</v>
      </c>
      <c r="L29" s="105">
        <v>1.8</v>
      </c>
      <c r="M29" s="105">
        <v>3.7</v>
      </c>
      <c r="N29" s="105"/>
      <c r="O29" s="106"/>
      <c r="P29" s="107"/>
      <c r="Q29" s="105"/>
      <c r="R29" s="110"/>
      <c r="S29" s="109"/>
      <c r="T29" s="212" t="s">
        <v>488</v>
      </c>
      <c r="U29" s="206" t="s">
        <v>5831</v>
      </c>
      <c r="V29" s="212" t="s">
        <v>436</v>
      </c>
      <c r="W29" s="206" t="s">
        <v>5832</v>
      </c>
      <c r="X29" s="212" t="s">
        <v>404</v>
      </c>
      <c r="Y29" s="206" t="s">
        <v>1222</v>
      </c>
      <c r="Z29" s="212" t="s">
        <v>405</v>
      </c>
      <c r="AA29" s="206" t="s">
        <v>5830</v>
      </c>
      <c r="AB29" s="121"/>
      <c r="AC29" s="121"/>
      <c r="AD29" s="121"/>
      <c r="AE29" s="121"/>
      <c r="AF29" s="100"/>
      <c r="AG29" s="106"/>
      <c r="AH29" s="100"/>
      <c r="AI29" s="119"/>
      <c r="AJ29" s="120"/>
      <c r="AK29" s="100"/>
      <c r="AL29" s="100"/>
      <c r="AM29" s="100"/>
      <c r="AN29" s="4"/>
    </row>
    <row r="30" spans="1:40" ht="34.9" customHeight="1" x14ac:dyDescent="0.2">
      <c r="A30" s="1">
        <v>20</v>
      </c>
      <c r="B30" s="16"/>
      <c r="C30" s="16"/>
      <c r="D30" s="16"/>
      <c r="E30" s="100"/>
      <c r="F30" s="101"/>
      <c r="G30" s="101"/>
      <c r="H30" s="100" t="s">
        <v>5803</v>
      </c>
      <c r="I30" s="102">
        <v>124</v>
      </c>
      <c r="J30" s="234" t="s">
        <v>5806</v>
      </c>
      <c r="K30" s="105">
        <v>3.4</v>
      </c>
      <c r="L30" s="105">
        <v>4.4000000000000004</v>
      </c>
      <c r="M30" s="105">
        <v>7.3</v>
      </c>
      <c r="N30" s="105"/>
      <c r="O30" s="106"/>
      <c r="P30" s="107"/>
      <c r="Q30" s="105"/>
      <c r="R30" s="110"/>
      <c r="S30" s="109"/>
      <c r="T30" s="212" t="s">
        <v>488</v>
      </c>
      <c r="U30" s="206" t="s">
        <v>5831</v>
      </c>
      <c r="V30" s="212" t="s">
        <v>436</v>
      </c>
      <c r="W30" s="206" t="s">
        <v>5832</v>
      </c>
      <c r="X30" s="212" t="s">
        <v>404</v>
      </c>
      <c r="Y30" s="206" t="s">
        <v>1222</v>
      </c>
      <c r="Z30" s="212" t="s">
        <v>405</v>
      </c>
      <c r="AA30" s="206" t="s">
        <v>5830</v>
      </c>
      <c r="AB30" s="121"/>
      <c r="AC30" s="121"/>
      <c r="AD30" s="121"/>
      <c r="AE30" s="121"/>
      <c r="AF30" s="100"/>
      <c r="AG30" s="106"/>
      <c r="AH30" s="100"/>
      <c r="AI30" s="119"/>
      <c r="AJ30" s="120"/>
      <c r="AK30" s="100"/>
      <c r="AL30" s="100"/>
      <c r="AM30" s="100"/>
      <c r="AN30" s="4"/>
    </row>
    <row r="31" spans="1:40" ht="34.9" customHeight="1" x14ac:dyDescent="0.2">
      <c r="A31" s="1">
        <v>20</v>
      </c>
      <c r="B31" s="16"/>
      <c r="C31" s="16"/>
      <c r="D31" s="16"/>
      <c r="E31" s="100"/>
      <c r="F31" s="101"/>
      <c r="G31" s="101"/>
      <c r="H31" s="100" t="s">
        <v>5803</v>
      </c>
      <c r="I31" s="102">
        <v>125</v>
      </c>
      <c r="J31" s="234" t="s">
        <v>5824</v>
      </c>
      <c r="K31" s="105">
        <v>7.7</v>
      </c>
      <c r="L31" s="105">
        <v>7.8</v>
      </c>
      <c r="M31" s="105">
        <v>7.3</v>
      </c>
      <c r="N31" s="105"/>
      <c r="O31" s="106"/>
      <c r="P31" s="107"/>
      <c r="Q31" s="105"/>
      <c r="R31" s="110"/>
      <c r="S31" s="109"/>
      <c r="T31" s="212" t="s">
        <v>519</v>
      </c>
      <c r="U31" s="206" t="s">
        <v>5840</v>
      </c>
      <c r="V31" s="212" t="s">
        <v>520</v>
      </c>
      <c r="W31" s="206" t="s">
        <v>41</v>
      </c>
      <c r="X31" s="212" t="s">
        <v>404</v>
      </c>
      <c r="Y31" s="206" t="s">
        <v>1222</v>
      </c>
      <c r="Z31" s="212" t="s">
        <v>501</v>
      </c>
      <c r="AA31" s="206" t="s">
        <v>5835</v>
      </c>
      <c r="AB31" s="121"/>
      <c r="AC31" s="121"/>
      <c r="AD31" s="121"/>
      <c r="AE31" s="121"/>
      <c r="AF31" s="100"/>
      <c r="AG31" s="106"/>
      <c r="AH31" s="100"/>
      <c r="AI31" s="119"/>
      <c r="AJ31" s="120"/>
      <c r="AK31" s="100"/>
      <c r="AL31" s="100"/>
      <c r="AM31" s="100"/>
      <c r="AN31" s="4"/>
    </row>
    <row r="32" spans="1:40" ht="34.9" customHeight="1" x14ac:dyDescent="0.2">
      <c r="A32" s="1">
        <v>20</v>
      </c>
      <c r="B32" s="16"/>
      <c r="C32" s="16"/>
      <c r="D32" s="16"/>
      <c r="E32" s="100"/>
      <c r="F32" s="101"/>
      <c r="G32" s="101"/>
      <c r="H32" s="100" t="s">
        <v>5803</v>
      </c>
      <c r="I32" s="102">
        <v>126</v>
      </c>
      <c r="J32" s="234" t="s">
        <v>5805</v>
      </c>
      <c r="K32" s="105">
        <v>1.3</v>
      </c>
      <c r="L32" s="105">
        <v>1.4</v>
      </c>
      <c r="M32" s="105">
        <v>6.3</v>
      </c>
      <c r="N32" s="105"/>
      <c r="O32" s="106"/>
      <c r="P32" s="107"/>
      <c r="Q32" s="105"/>
      <c r="R32" s="110"/>
      <c r="S32" s="109"/>
      <c r="T32" s="212" t="s">
        <v>488</v>
      </c>
      <c r="U32" s="206" t="s">
        <v>5831</v>
      </c>
      <c r="V32" s="212" t="s">
        <v>436</v>
      </c>
      <c r="W32" s="206" t="s">
        <v>5832</v>
      </c>
      <c r="X32" s="212" t="s">
        <v>404</v>
      </c>
      <c r="Y32" s="206" t="s">
        <v>1222</v>
      </c>
      <c r="Z32" s="212" t="s">
        <v>405</v>
      </c>
      <c r="AA32" s="206" t="s">
        <v>5830</v>
      </c>
      <c r="AB32" s="121"/>
      <c r="AC32" s="121"/>
      <c r="AD32" s="121"/>
      <c r="AE32" s="121"/>
      <c r="AF32" s="100"/>
      <c r="AG32" s="106"/>
      <c r="AH32" s="100"/>
      <c r="AI32" s="119"/>
      <c r="AJ32" s="120"/>
      <c r="AK32" s="100"/>
      <c r="AL32" s="100"/>
      <c r="AM32" s="100"/>
      <c r="AN32" s="4"/>
    </row>
    <row r="33" spans="1:40" ht="34.9" customHeight="1" x14ac:dyDescent="0.2">
      <c r="A33" s="1">
        <v>20</v>
      </c>
      <c r="B33" s="16"/>
      <c r="C33" s="16"/>
      <c r="D33" s="16"/>
      <c r="E33" s="100"/>
      <c r="F33" s="101"/>
      <c r="G33" s="101"/>
      <c r="H33" s="100" t="s">
        <v>5803</v>
      </c>
      <c r="I33" s="102">
        <v>127</v>
      </c>
      <c r="J33" s="234" t="s">
        <v>5804</v>
      </c>
      <c r="K33" s="105">
        <v>1.2</v>
      </c>
      <c r="L33" s="105">
        <v>1.8</v>
      </c>
      <c r="M33" s="105">
        <v>7.3</v>
      </c>
      <c r="N33" s="105"/>
      <c r="O33" s="106"/>
      <c r="P33" s="107"/>
      <c r="Q33" s="105"/>
      <c r="R33" s="110"/>
      <c r="S33" s="109"/>
      <c r="T33" s="212" t="s">
        <v>549</v>
      </c>
      <c r="U33" s="206" t="s">
        <v>5825</v>
      </c>
      <c r="V33" s="212" t="s">
        <v>520</v>
      </c>
      <c r="W33" s="206" t="s">
        <v>41</v>
      </c>
      <c r="X33" s="212" t="s">
        <v>5826</v>
      </c>
      <c r="Y33" s="206" t="s">
        <v>5827</v>
      </c>
      <c r="Z33" s="212" t="s">
        <v>542</v>
      </c>
      <c r="AA33" s="206" t="s">
        <v>5828</v>
      </c>
      <c r="AB33" s="121"/>
      <c r="AC33" s="121"/>
      <c r="AD33" s="121"/>
      <c r="AE33" s="121"/>
      <c r="AF33" s="100"/>
      <c r="AG33" s="106"/>
      <c r="AH33" s="100"/>
      <c r="AI33" s="119"/>
      <c r="AJ33" s="120"/>
      <c r="AK33" s="100"/>
      <c r="AL33" s="100"/>
      <c r="AM33" s="100"/>
      <c r="AN33" s="4"/>
    </row>
    <row r="34" spans="1:40" ht="34.9" customHeight="1" x14ac:dyDescent="0.2">
      <c r="A34" s="1">
        <v>20</v>
      </c>
      <c r="B34" s="16"/>
      <c r="C34" s="16"/>
      <c r="D34" s="16"/>
      <c r="E34" s="100"/>
      <c r="F34" s="101"/>
      <c r="G34" s="101"/>
      <c r="H34" s="100" t="s">
        <v>5803</v>
      </c>
      <c r="I34" s="102">
        <v>128</v>
      </c>
      <c r="J34" s="234" t="s">
        <v>5805</v>
      </c>
      <c r="K34" s="105">
        <v>1.2</v>
      </c>
      <c r="L34" s="105">
        <v>1.5</v>
      </c>
      <c r="M34" s="105">
        <v>7.3</v>
      </c>
      <c r="N34" s="105"/>
      <c r="O34" s="106"/>
      <c r="P34" s="107"/>
      <c r="Q34" s="105"/>
      <c r="R34" s="110"/>
      <c r="S34" s="109"/>
      <c r="T34" s="212" t="s">
        <v>402</v>
      </c>
      <c r="U34" s="206" t="s">
        <v>5829</v>
      </c>
      <c r="V34" s="212" t="s">
        <v>520</v>
      </c>
      <c r="W34" s="206" t="s">
        <v>41</v>
      </c>
      <c r="X34" s="212" t="s">
        <v>404</v>
      </c>
      <c r="Y34" s="206" t="s">
        <v>1222</v>
      </c>
      <c r="Z34" s="212" t="s">
        <v>405</v>
      </c>
      <c r="AA34" s="206" t="s">
        <v>5830</v>
      </c>
      <c r="AB34" s="121"/>
      <c r="AC34" s="121"/>
      <c r="AD34" s="121"/>
      <c r="AE34" s="121"/>
      <c r="AF34" s="100"/>
      <c r="AG34" s="106"/>
      <c r="AH34" s="100"/>
      <c r="AI34" s="119"/>
      <c r="AJ34" s="120"/>
      <c r="AK34" s="100"/>
      <c r="AL34" s="100"/>
      <c r="AM34" s="100"/>
      <c r="AN34" s="4"/>
    </row>
    <row r="35" spans="1:40" ht="34.9" customHeight="1" x14ac:dyDescent="0.2">
      <c r="A35" s="1">
        <v>23</v>
      </c>
      <c r="B35" s="16"/>
      <c r="C35" s="16"/>
      <c r="D35" s="101"/>
      <c r="E35" s="98"/>
      <c r="F35" s="16"/>
      <c r="G35" s="101"/>
      <c r="H35" s="100"/>
      <c r="I35" s="102"/>
      <c r="J35" s="103"/>
      <c r="K35" s="105"/>
      <c r="L35" s="105"/>
      <c r="M35" s="105"/>
      <c r="N35" s="105"/>
      <c r="O35" s="106"/>
      <c r="P35" s="107"/>
      <c r="Q35" s="105"/>
      <c r="R35" s="105"/>
      <c r="S35" s="109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00"/>
      <c r="AG35" s="106"/>
      <c r="AH35" s="100"/>
      <c r="AI35" s="119"/>
      <c r="AJ35" s="120"/>
      <c r="AK35" s="100"/>
      <c r="AL35" s="100"/>
      <c r="AM35" s="100"/>
    </row>
    <row r="36" spans="1:40" ht="25.15" customHeight="1" x14ac:dyDescent="0.2">
      <c r="H36" s="122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2"/>
      <c r="AG36" s="122"/>
      <c r="AH36" s="122"/>
      <c r="AI36" s="124"/>
      <c r="AJ36" s="125"/>
      <c r="AK36" s="122"/>
      <c r="AL36" s="122"/>
      <c r="AM36" s="122"/>
      <c r="AN36" s="4"/>
    </row>
    <row r="37" spans="1:40" ht="25.15" customHeight="1" x14ac:dyDescent="0.2">
      <c r="H37" s="122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2"/>
      <c r="AG37" s="122"/>
      <c r="AH37" s="122"/>
      <c r="AI37" s="124"/>
      <c r="AJ37" s="125"/>
      <c r="AK37" s="122"/>
      <c r="AL37" s="122"/>
      <c r="AM37" s="122"/>
      <c r="AN37" s="4"/>
    </row>
    <row r="38" spans="1:40" x14ac:dyDescent="0.2">
      <c r="H38" s="122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2"/>
      <c r="AG38" s="122"/>
      <c r="AH38" s="122"/>
      <c r="AI38" s="124"/>
      <c r="AJ38" s="125"/>
      <c r="AK38" s="122"/>
      <c r="AL38" s="122"/>
      <c r="AM38" s="122"/>
    </row>
    <row r="39" spans="1:40" x14ac:dyDescent="0.2">
      <c r="H39" s="122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2"/>
      <c r="AG39" s="122"/>
      <c r="AH39" s="122"/>
      <c r="AI39" s="124"/>
      <c r="AJ39" s="125"/>
      <c r="AK39" s="122"/>
      <c r="AL39" s="122"/>
      <c r="AM39" s="122"/>
    </row>
    <row r="40" spans="1:40" x14ac:dyDescent="0.2">
      <c r="H40" s="122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2"/>
      <c r="AG40" s="122"/>
      <c r="AH40" s="122"/>
      <c r="AI40" s="124"/>
      <c r="AJ40" s="125"/>
      <c r="AK40" s="122"/>
      <c r="AL40" s="122"/>
      <c r="AM40" s="122"/>
    </row>
    <row r="41" spans="1:40" x14ac:dyDescent="0.2">
      <c r="H41" s="122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2"/>
      <c r="AG41" s="122"/>
      <c r="AH41" s="122"/>
      <c r="AI41" s="124"/>
      <c r="AJ41" s="125"/>
      <c r="AK41" s="122"/>
      <c r="AL41" s="122"/>
      <c r="AM41" s="122"/>
    </row>
    <row r="42" spans="1:40" x14ac:dyDescent="0.2">
      <c r="H42" s="122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2"/>
      <c r="AG42" s="122"/>
      <c r="AH42" s="122"/>
      <c r="AI42" s="124"/>
      <c r="AJ42" s="125"/>
      <c r="AK42" s="122"/>
      <c r="AL42" s="122"/>
      <c r="AM42" s="122"/>
    </row>
    <row r="43" spans="1:40" x14ac:dyDescent="0.2">
      <c r="H43" s="122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2"/>
      <c r="AG43" s="122"/>
      <c r="AH43" s="122"/>
      <c r="AI43" s="124"/>
      <c r="AJ43" s="125"/>
      <c r="AK43" s="122"/>
      <c r="AL43" s="122"/>
      <c r="AM43" s="122"/>
    </row>
    <row r="44" spans="1:40" x14ac:dyDescent="0.2">
      <c r="H44" s="122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2"/>
      <c r="AG44" s="122"/>
      <c r="AH44" s="122"/>
      <c r="AI44" s="124"/>
      <c r="AJ44" s="125"/>
      <c r="AK44" s="122"/>
      <c r="AL44" s="122"/>
      <c r="AM44" s="122"/>
    </row>
    <row r="45" spans="1:40" x14ac:dyDescent="0.2">
      <c r="H45" s="122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2"/>
      <c r="AG45" s="122"/>
      <c r="AH45" s="122"/>
      <c r="AI45" s="124"/>
      <c r="AJ45" s="125"/>
      <c r="AK45" s="122"/>
      <c r="AL45" s="122"/>
      <c r="AM45" s="122"/>
    </row>
    <row r="46" spans="1:40" x14ac:dyDescent="0.2">
      <c r="H46" s="122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2"/>
      <c r="AG46" s="122"/>
      <c r="AH46" s="122"/>
      <c r="AI46" s="124"/>
      <c r="AJ46" s="125"/>
      <c r="AK46" s="122"/>
      <c r="AL46" s="122"/>
      <c r="AM46" s="122"/>
    </row>
  </sheetData>
  <mergeCells count="4">
    <mergeCell ref="T4:U4"/>
    <mergeCell ref="V4:W4"/>
    <mergeCell ref="X4:Y4"/>
    <mergeCell ref="Z4:AA4"/>
  </mergeCells>
  <phoneticPr fontId="6" type="noConversion"/>
  <dataValidations count="2">
    <dataValidation type="list" allowBlank="1" showInputMessage="1" showErrorMessage="1" sqref="Z35:AA35 T35:W35 AB7:AE35" xr:uid="{00000000-0002-0000-0700-000000000000}">
      <formula1>#REF!</formula1>
    </dataValidation>
    <dataValidation type="list" allowBlank="1" showInputMessage="1" showErrorMessage="1" sqref="X35:Y35" xr:uid="{00000000-0002-0000-0700-000002000000}">
      <formula1>$C$4:$C$35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'Int Finish Style No'!$C$110:$C$164</xm:f>
          </x14:formula1>
          <xm:sqref>X7:X34</xm:sqref>
        </x14:dataValidation>
        <x14:dataValidation type="list" allowBlank="1" showInputMessage="1" showErrorMessage="1" xr:uid="{00000000-0002-0000-0700-000004000000}">
          <x14:formula1>
            <xm:f>'Int Finish Style No'!$C$8:$C$71</xm:f>
          </x14:formula1>
          <xm:sqref>T7:T34</xm:sqref>
        </x14:dataValidation>
        <x14:dataValidation type="list" allowBlank="1" showInputMessage="1" showErrorMessage="1" xr:uid="{00000000-0002-0000-0700-000005000000}">
          <x14:formula1>
            <xm:f>'Int Finish Style No'!$C$170:$C$193</xm:f>
          </x14:formula1>
          <xm:sqref>Z7:Z34</xm:sqref>
        </x14:dataValidation>
        <x14:dataValidation type="list" allowBlank="1" showInputMessage="1" showErrorMessage="1" xr:uid="{00000000-0002-0000-0700-000006000000}">
          <x14:formula1>
            <xm:f>'Int Finish Style No'!$C$78:$C$104</xm:f>
          </x14:formula1>
          <xm:sqref>V7:V34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6"/>
  <sheetViews>
    <sheetView workbookViewId="0">
      <selection activeCell="A486" sqref="A486:J519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  <col min="6" max="6" width="12.25" customWidth="1"/>
  </cols>
  <sheetData>
    <row r="2" spans="2:6" x14ac:dyDescent="0.3">
      <c r="B2" s="36" t="s">
        <v>5560</v>
      </c>
      <c r="C2" s="37"/>
      <c r="D2" s="37"/>
      <c r="E2" s="37"/>
      <c r="F2" s="37"/>
    </row>
    <row r="3" spans="2:6" x14ac:dyDescent="0.3">
      <c r="B3" s="38" t="s">
        <v>5561</v>
      </c>
      <c r="C3" s="39" t="s">
        <v>5562</v>
      </c>
      <c r="D3" s="40" t="s">
        <v>5563</v>
      </c>
      <c r="E3" s="39" t="s">
        <v>5564</v>
      </c>
      <c r="F3" s="39" t="s">
        <v>5565</v>
      </c>
    </row>
    <row r="4" spans="2:6" ht="38.450000000000003" customHeight="1" x14ac:dyDescent="0.3">
      <c r="B4" s="41">
        <v>1</v>
      </c>
      <c r="C4" s="42" t="s">
        <v>5566</v>
      </c>
      <c r="D4" s="42" t="s">
        <v>5567</v>
      </c>
      <c r="E4" s="42" t="s">
        <v>5568</v>
      </c>
      <c r="F4" s="43"/>
    </row>
    <row r="5" spans="2:6" ht="51.6" customHeight="1" x14ac:dyDescent="0.3">
      <c r="B5" s="41">
        <v>2</v>
      </c>
      <c r="C5" s="43" t="s">
        <v>5569</v>
      </c>
      <c r="D5" s="44" t="s">
        <v>5570</v>
      </c>
      <c r="E5" s="44" t="s">
        <v>5571</v>
      </c>
      <c r="F5" s="45" t="s">
        <v>5572</v>
      </c>
    </row>
    <row r="6" spans="2:6" ht="50.45" customHeight="1" x14ac:dyDescent="0.3">
      <c r="B6" s="41"/>
      <c r="C6" s="43"/>
      <c r="D6" s="44" t="s">
        <v>5573</v>
      </c>
      <c r="E6" s="44" t="s">
        <v>5571</v>
      </c>
      <c r="F6" s="45" t="s">
        <v>5572</v>
      </c>
    </row>
    <row r="7" spans="2:6" ht="50.45" customHeight="1" x14ac:dyDescent="0.3">
      <c r="B7" s="41"/>
      <c r="C7" s="43"/>
      <c r="D7" s="44" t="s">
        <v>5574</v>
      </c>
      <c r="E7" s="44" t="s">
        <v>5571</v>
      </c>
      <c r="F7" s="45" t="s">
        <v>5572</v>
      </c>
    </row>
    <row r="8" spans="2:6" ht="40.5" x14ac:dyDescent="0.3">
      <c r="B8" s="41"/>
      <c r="C8" s="43"/>
      <c r="D8" s="44" t="s">
        <v>5575</v>
      </c>
      <c r="E8" s="44" t="s">
        <v>5576</v>
      </c>
      <c r="F8" s="45" t="s">
        <v>5577</v>
      </c>
    </row>
    <row r="9" spans="2:6" ht="40.5" x14ac:dyDescent="0.3">
      <c r="B9" s="41"/>
      <c r="C9" s="43"/>
      <c r="D9" s="44" t="s">
        <v>5578</v>
      </c>
      <c r="E9" s="44" t="s">
        <v>5579</v>
      </c>
      <c r="F9" s="45" t="s">
        <v>5577</v>
      </c>
    </row>
    <row r="10" spans="2:6" ht="40.5" x14ac:dyDescent="0.3">
      <c r="B10" s="41"/>
      <c r="C10" s="43"/>
      <c r="D10" s="44" t="s">
        <v>5580</v>
      </c>
      <c r="E10" s="44" t="s">
        <v>5581</v>
      </c>
      <c r="F10" s="45" t="s">
        <v>5577</v>
      </c>
    </row>
    <row r="11" spans="2:6" ht="40.5" x14ac:dyDescent="0.3">
      <c r="B11" s="41"/>
      <c r="C11" s="43"/>
      <c r="D11" s="44" t="s">
        <v>5582</v>
      </c>
      <c r="E11" s="44" t="s">
        <v>5583</v>
      </c>
      <c r="F11" s="45" t="s">
        <v>5577</v>
      </c>
    </row>
    <row r="12" spans="2:6" ht="40.5" x14ac:dyDescent="0.3">
      <c r="B12" s="41"/>
      <c r="C12" s="43"/>
      <c r="D12" s="44" t="s">
        <v>5584</v>
      </c>
      <c r="E12" s="44" t="s">
        <v>5585</v>
      </c>
      <c r="F12" s="45" t="s">
        <v>5577</v>
      </c>
    </row>
    <row r="13" spans="2:6" ht="45.6" customHeight="1" x14ac:dyDescent="0.3">
      <c r="B13" s="41"/>
      <c r="C13" s="43"/>
      <c r="D13" s="44" t="s">
        <v>5586</v>
      </c>
      <c r="E13" s="44" t="s">
        <v>5587</v>
      </c>
      <c r="F13" s="45" t="s">
        <v>5577</v>
      </c>
    </row>
    <row r="14" spans="2:6" ht="38.450000000000003" customHeight="1" x14ac:dyDescent="0.3">
      <c r="B14" s="41"/>
      <c r="C14" s="43" t="s">
        <v>5588</v>
      </c>
      <c r="D14" s="44" t="s">
        <v>5589</v>
      </c>
      <c r="E14" s="42"/>
      <c r="F14" s="45"/>
    </row>
    <row r="15" spans="2:6" x14ac:dyDescent="0.3">
      <c r="B15" s="41"/>
      <c r="C15" s="43"/>
      <c r="D15" s="44"/>
      <c r="E15" s="42"/>
      <c r="F15" s="45"/>
    </row>
    <row r="16" spans="2:6" x14ac:dyDescent="0.3">
      <c r="B16" s="41"/>
      <c r="C16" s="43"/>
      <c r="D16" s="44"/>
      <c r="E16" s="42"/>
      <c r="F16" s="4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2:W276"/>
  <sheetViews>
    <sheetView zoomScale="85" zoomScaleNormal="85" workbookViewId="0">
      <pane xSplit="13" ySplit="5" topLeftCell="N6" activePane="bottomRight" state="frozen"/>
      <selection pane="topRight" activeCell="N13" sqref="N13"/>
      <selection pane="bottomLeft" activeCell="N13" sqref="N13"/>
      <selection pane="bottomRight" activeCell="F7" sqref="F7"/>
    </sheetView>
  </sheetViews>
  <sheetFormatPr defaultColWidth="8.75" defaultRowHeight="13.5" x14ac:dyDescent="0.3"/>
  <cols>
    <col min="1" max="1" width="1.625" style="126" customWidth="1"/>
    <col min="2" max="2" width="10.75" style="126" customWidth="1"/>
    <col min="3" max="3" width="15.75" style="126" customWidth="1"/>
    <col min="4" max="4" width="9.5" style="126" customWidth="1"/>
    <col min="5" max="5" width="4.75" style="211" customWidth="1"/>
    <col min="6" max="6" width="15.75" style="126" customWidth="1"/>
    <col min="7" max="7" width="4.75" style="215" customWidth="1"/>
    <col min="8" max="8" width="15.75" style="127" customWidth="1"/>
    <col min="9" max="9" width="4.75" style="211" customWidth="1"/>
    <col min="10" max="10" width="15.75" style="126" customWidth="1"/>
    <col min="11" max="11" width="4.75" style="211" customWidth="1"/>
    <col min="12" max="12" width="15.75" style="126" customWidth="1"/>
    <col min="13" max="13" width="11.375" style="126" customWidth="1"/>
    <col min="14" max="14" width="1.625" style="126" customWidth="1"/>
    <col min="15" max="15" width="6.75" style="126" customWidth="1"/>
    <col min="16" max="16" width="10.75" style="127" customWidth="1"/>
    <col min="17" max="17" width="15.75" style="126" customWidth="1"/>
    <col min="18" max="18" width="9.25" style="126" customWidth="1"/>
    <col min="19" max="23" width="15.75" style="126" customWidth="1"/>
    <col min="24" max="16384" width="8.75" style="126"/>
  </cols>
  <sheetData>
    <row r="2" spans="2:23" ht="17.25" x14ac:dyDescent="0.3">
      <c r="B2" s="203" t="s">
        <v>393</v>
      </c>
      <c r="C2" s="197"/>
      <c r="D2" s="197"/>
      <c r="E2" s="210"/>
      <c r="F2" s="197"/>
      <c r="G2" s="214"/>
      <c r="H2" s="198"/>
      <c r="I2" s="210"/>
      <c r="J2" s="197"/>
      <c r="K2" s="210"/>
      <c r="L2" s="197"/>
      <c r="M2" s="197"/>
      <c r="O2" s="203" t="s">
        <v>394</v>
      </c>
      <c r="P2" s="208"/>
      <c r="Q2" s="197"/>
      <c r="R2" s="197"/>
      <c r="S2" s="203"/>
      <c r="T2" s="196"/>
      <c r="U2" s="196"/>
      <c r="V2" s="196"/>
      <c r="W2" s="196"/>
    </row>
    <row r="3" spans="2:23" x14ac:dyDescent="0.3">
      <c r="B3" s="200" t="s">
        <v>1</v>
      </c>
      <c r="P3" s="209"/>
    </row>
    <row r="4" spans="2:23" ht="25.15" customHeight="1" x14ac:dyDescent="0.3">
      <c r="B4" s="205" t="s">
        <v>395</v>
      </c>
      <c r="C4" s="205" t="s">
        <v>396</v>
      </c>
      <c r="D4" s="137" t="s">
        <v>397</v>
      </c>
      <c r="E4" s="319" t="s">
        <v>12</v>
      </c>
      <c r="F4" s="320"/>
      <c r="G4" s="321" t="s">
        <v>157</v>
      </c>
      <c r="H4" s="322"/>
      <c r="I4" s="319" t="s">
        <v>211</v>
      </c>
      <c r="J4" s="320"/>
      <c r="K4" s="319" t="s">
        <v>301</v>
      </c>
      <c r="L4" s="320"/>
      <c r="M4" s="205" t="s">
        <v>20</v>
      </c>
      <c r="O4" s="137" t="s">
        <v>398</v>
      </c>
      <c r="P4" s="136" t="s">
        <v>395</v>
      </c>
      <c r="Q4" s="137" t="s">
        <v>396</v>
      </c>
      <c r="R4" s="137" t="s">
        <v>397</v>
      </c>
      <c r="S4" s="137" t="s">
        <v>12</v>
      </c>
      <c r="T4" s="136" t="s">
        <v>157</v>
      </c>
      <c r="U4" s="137" t="s">
        <v>211</v>
      </c>
      <c r="V4" s="137" t="s">
        <v>301</v>
      </c>
      <c r="W4" s="137" t="s">
        <v>20</v>
      </c>
    </row>
    <row r="5" spans="2:23" ht="25.15" customHeight="1" x14ac:dyDescent="0.3">
      <c r="B5" s="205"/>
      <c r="C5" s="205"/>
      <c r="D5" s="205"/>
      <c r="E5" s="308" t="s">
        <v>399</v>
      </c>
      <c r="F5" s="308" t="s">
        <v>400</v>
      </c>
      <c r="G5" s="308" t="s">
        <v>399</v>
      </c>
      <c r="H5" s="308" t="s">
        <v>400</v>
      </c>
      <c r="I5" s="308" t="s">
        <v>399</v>
      </c>
      <c r="J5" s="308" t="s">
        <v>400</v>
      </c>
      <c r="K5" s="308" t="s">
        <v>399</v>
      </c>
      <c r="L5" s="308" t="s">
        <v>400</v>
      </c>
      <c r="M5" s="205"/>
      <c r="O5" s="137"/>
      <c r="P5" s="136"/>
      <c r="Q5" s="137"/>
      <c r="R5" s="137"/>
      <c r="S5" s="137"/>
      <c r="T5" s="136"/>
      <c r="U5" s="137"/>
      <c r="V5" s="137"/>
      <c r="W5" s="137"/>
    </row>
    <row r="6" spans="2:23" ht="30" customHeight="1" x14ac:dyDescent="0.3">
      <c r="B6" s="194"/>
      <c r="C6" s="207" t="s">
        <v>401</v>
      </c>
      <c r="D6" s="194"/>
      <c r="E6" s="212" t="s">
        <v>402</v>
      </c>
      <c r="F6" s="206" t="str">
        <f>VLOOKUP($E6,'Int Finish Style No'!$C$8:$D$71,2,FALSE)</f>
        <v>Non-Slip Unglazed Ceramic Tile on Screed</v>
      </c>
      <c r="G6" s="212" t="s">
        <v>403</v>
      </c>
      <c r="H6" s="206" t="str">
        <f>VLOOKUP($G6,'Int Finish Style No'!$C$78:$D$104,2,FALSE)</f>
        <v>Coved Ceramic Tile</v>
      </c>
      <c r="I6" s="212" t="s">
        <v>404</v>
      </c>
      <c r="J6" s="206" t="str">
        <f>VLOOKUP($I6,'Int Finish Style No'!$C$110:$D$164,2,FALSE)</f>
        <v>Acrylic Emulsion Paint on Cement Plaster</v>
      </c>
      <c r="K6" s="212" t="s">
        <v>405</v>
      </c>
      <c r="L6" s="206" t="str">
        <f>VLOOKUP($K6,'Int Finish Style No'!$C$170:$D$193,2,FALSE)</f>
        <v>Suspended Acoustic Tiled Ceiling (T-Bar)</v>
      </c>
      <c r="M6" s="195"/>
      <c r="O6" s="195"/>
      <c r="P6" s="194"/>
      <c r="Q6" s="194"/>
      <c r="R6" s="194"/>
      <c r="S6" s="195"/>
      <c r="T6" s="194"/>
      <c r="U6" s="195"/>
      <c r="V6" s="195"/>
      <c r="W6" s="195"/>
    </row>
    <row r="7" spans="2:23" ht="33.75" x14ac:dyDescent="0.3">
      <c r="B7" s="131" t="s">
        <v>406</v>
      </c>
      <c r="C7" s="131" t="s">
        <v>407</v>
      </c>
      <c r="D7" s="131"/>
      <c r="E7" s="213" t="s">
        <v>402</v>
      </c>
      <c r="F7" s="180" t="str">
        <f>VLOOKUP($E7,'Int Finish Style No'!$C$8:$D$71,2,FALSE)</f>
        <v>Non-Slip Unglazed Ceramic Tile on Screed</v>
      </c>
      <c r="G7" s="213" t="s">
        <v>403</v>
      </c>
      <c r="H7" s="180" t="str">
        <f>VLOOKUP($G7,'Int Finish Style No'!$C$78:$D$104,2,FALSE)</f>
        <v>Coved Ceramic Tile</v>
      </c>
      <c r="I7" s="213" t="s">
        <v>404</v>
      </c>
      <c r="J7" s="180" t="str">
        <f>VLOOKUP($I7,'Int Finish Style No'!$C$110:$D$164,2,FALSE)</f>
        <v>Acrylic Emulsion Paint on Cement Plaster</v>
      </c>
      <c r="K7" s="213" t="s">
        <v>405</v>
      </c>
      <c r="L7" s="180" t="str">
        <f>VLOOKUP($K7,'Int Finish Style No'!$C$170:$D$193,2,FALSE)</f>
        <v>Suspended Acoustic Tiled Ceiling (T-Bar)</v>
      </c>
      <c r="M7" s="181" t="s">
        <v>172</v>
      </c>
      <c r="O7" s="181" t="s">
        <v>172</v>
      </c>
      <c r="P7" s="131" t="s">
        <v>406</v>
      </c>
      <c r="Q7" s="131" t="s">
        <v>407</v>
      </c>
      <c r="R7" s="131"/>
      <c r="S7" s="199" t="s">
        <v>72</v>
      </c>
      <c r="T7" s="180" t="s">
        <v>408</v>
      </c>
      <c r="U7" s="180" t="s">
        <v>409</v>
      </c>
      <c r="V7" s="180" t="s">
        <v>410</v>
      </c>
      <c r="W7" s="180"/>
    </row>
    <row r="8" spans="2:23" ht="33.75" x14ac:dyDescent="0.3">
      <c r="B8" s="131" t="s">
        <v>406</v>
      </c>
      <c r="C8" s="131" t="s">
        <v>411</v>
      </c>
      <c r="D8" s="131"/>
      <c r="E8" s="213" t="s">
        <v>402</v>
      </c>
      <c r="F8" s="180" t="str">
        <f>VLOOKUP($E8,'Int Finish Style No'!$C$8:$D$71,2,FALSE)</f>
        <v>Non-Slip Unglazed Ceramic Tile on Screed</v>
      </c>
      <c r="G8" s="213" t="s">
        <v>403</v>
      </c>
      <c r="H8" s="180" t="str">
        <f>VLOOKUP($G8,'Int Finish Style No'!$C$78:$D$104,2,FALSE)</f>
        <v>Coved Ceramic Tile</v>
      </c>
      <c r="I8" s="213" t="s">
        <v>404</v>
      </c>
      <c r="J8" s="180" t="str">
        <f>VLOOKUP($I8,'Int Finish Style No'!$C$110:$D$164,2,FALSE)</f>
        <v>Acrylic Emulsion Paint on Cement Plaster</v>
      </c>
      <c r="K8" s="213" t="s">
        <v>405</v>
      </c>
      <c r="L8" s="180" t="str">
        <f>VLOOKUP($K8,'Int Finish Style No'!$C$170:$D$193,2,FALSE)</f>
        <v>Suspended Acoustic Tiled Ceiling (T-Bar)</v>
      </c>
      <c r="M8" s="181" t="s">
        <v>172</v>
      </c>
      <c r="O8" s="181" t="s">
        <v>172</v>
      </c>
      <c r="P8" s="131" t="s">
        <v>406</v>
      </c>
      <c r="Q8" s="131" t="s">
        <v>411</v>
      </c>
      <c r="R8" s="131"/>
      <c r="S8" s="199" t="s">
        <v>72</v>
      </c>
      <c r="T8" s="180" t="s">
        <v>408</v>
      </c>
      <c r="U8" s="180" t="s">
        <v>409</v>
      </c>
      <c r="V8" s="180" t="s">
        <v>410</v>
      </c>
      <c r="W8" s="180"/>
    </row>
    <row r="9" spans="2:23" ht="33.75" x14ac:dyDescent="0.3">
      <c r="B9" s="131" t="s">
        <v>406</v>
      </c>
      <c r="C9" s="131" t="s">
        <v>412</v>
      </c>
      <c r="D9" s="131"/>
      <c r="E9" s="213" t="s">
        <v>402</v>
      </c>
      <c r="F9" s="180" t="str">
        <f>VLOOKUP($E9,'Int Finish Style No'!$C$8:$D$71,2,FALSE)</f>
        <v>Non-Slip Unglazed Ceramic Tile on Screed</v>
      </c>
      <c r="G9" s="213" t="s">
        <v>403</v>
      </c>
      <c r="H9" s="180" t="str">
        <f>VLOOKUP($G9,'Int Finish Style No'!$C$78:$D$104,2,FALSE)</f>
        <v>Coved Ceramic Tile</v>
      </c>
      <c r="I9" s="213" t="s">
        <v>404</v>
      </c>
      <c r="J9" s="180" t="str">
        <f>VLOOKUP($I9,'Int Finish Style No'!$C$110:$D$164,2,FALSE)</f>
        <v>Acrylic Emulsion Paint on Cement Plaster</v>
      </c>
      <c r="K9" s="213" t="s">
        <v>405</v>
      </c>
      <c r="L9" s="180" t="str">
        <f>VLOOKUP($K9,'Int Finish Style No'!$C$170:$D$193,2,FALSE)</f>
        <v>Suspended Acoustic Tiled Ceiling (T-Bar)</v>
      </c>
      <c r="M9" s="181" t="s">
        <v>172</v>
      </c>
      <c r="O9" s="181" t="s">
        <v>172</v>
      </c>
      <c r="P9" s="131" t="s">
        <v>406</v>
      </c>
      <c r="Q9" s="131" t="s">
        <v>412</v>
      </c>
      <c r="R9" s="131"/>
      <c r="S9" s="199" t="s">
        <v>72</v>
      </c>
      <c r="T9" s="180" t="s">
        <v>408</v>
      </c>
      <c r="U9" s="180" t="s">
        <v>409</v>
      </c>
      <c r="V9" s="180" t="s">
        <v>410</v>
      </c>
      <c r="W9" s="180"/>
    </row>
    <row r="10" spans="2:23" ht="33.75" x14ac:dyDescent="0.3">
      <c r="B10" s="131" t="s">
        <v>406</v>
      </c>
      <c r="C10" s="131" t="s">
        <v>413</v>
      </c>
      <c r="D10" s="131"/>
      <c r="E10" s="213" t="s">
        <v>402</v>
      </c>
      <c r="F10" s="180" t="str">
        <f>VLOOKUP($E10,'Int Finish Style No'!$C$8:$D$71,2,FALSE)</f>
        <v>Non-Slip Unglazed Ceramic Tile on Screed</v>
      </c>
      <c r="G10" s="213" t="s">
        <v>403</v>
      </c>
      <c r="H10" s="180" t="str">
        <f>VLOOKUP($G10,'Int Finish Style No'!$C$78:$D$104,2,FALSE)</f>
        <v>Coved Ceramic Tile</v>
      </c>
      <c r="I10" s="213" t="s">
        <v>404</v>
      </c>
      <c r="J10" s="180" t="str">
        <f>VLOOKUP($I10,'Int Finish Style No'!$C$110:$D$164,2,FALSE)</f>
        <v>Acrylic Emulsion Paint on Cement Plaster</v>
      </c>
      <c r="K10" s="213" t="s">
        <v>405</v>
      </c>
      <c r="L10" s="180" t="str">
        <f>VLOOKUP($K10,'Int Finish Style No'!$C$170:$D$193,2,FALSE)</f>
        <v>Suspended Acoustic Tiled Ceiling (T-Bar)</v>
      </c>
      <c r="M10" s="181" t="s">
        <v>172</v>
      </c>
      <c r="O10" s="181" t="s">
        <v>172</v>
      </c>
      <c r="P10" s="131" t="s">
        <v>406</v>
      </c>
      <c r="Q10" s="131" t="s">
        <v>413</v>
      </c>
      <c r="R10" s="131"/>
      <c r="S10" s="199" t="s">
        <v>72</v>
      </c>
      <c r="T10" s="180" t="s">
        <v>408</v>
      </c>
      <c r="U10" s="180" t="s">
        <v>409</v>
      </c>
      <c r="V10" s="180" t="s">
        <v>410</v>
      </c>
      <c r="W10" s="180"/>
    </row>
    <row r="11" spans="2:23" ht="33.75" x14ac:dyDescent="0.3">
      <c r="B11" s="131" t="s">
        <v>406</v>
      </c>
      <c r="C11" s="131" t="s">
        <v>414</v>
      </c>
      <c r="D11" s="131"/>
      <c r="E11" s="213" t="s">
        <v>402</v>
      </c>
      <c r="F11" s="180" t="str">
        <f>VLOOKUP($E11,'Int Finish Style No'!$C$8:$D$71,2,FALSE)</f>
        <v>Non-Slip Unglazed Ceramic Tile on Screed</v>
      </c>
      <c r="G11" s="213" t="s">
        <v>403</v>
      </c>
      <c r="H11" s="180" t="str">
        <f>VLOOKUP($G11,'Int Finish Style No'!$C$78:$D$104,2,FALSE)</f>
        <v>Coved Ceramic Tile</v>
      </c>
      <c r="I11" s="213" t="s">
        <v>404</v>
      </c>
      <c r="J11" s="180" t="str">
        <f>VLOOKUP($I11,'Int Finish Style No'!$C$110:$D$164,2,FALSE)</f>
        <v>Acrylic Emulsion Paint on Cement Plaster</v>
      </c>
      <c r="K11" s="213" t="s">
        <v>405</v>
      </c>
      <c r="L11" s="180" t="str">
        <f>VLOOKUP($K11,'Int Finish Style No'!$C$170:$D$193,2,FALSE)</f>
        <v>Suspended Acoustic Tiled Ceiling (T-Bar)</v>
      </c>
      <c r="M11" s="181" t="s">
        <v>172</v>
      </c>
      <c r="O11" s="181" t="s">
        <v>172</v>
      </c>
      <c r="P11" s="131" t="s">
        <v>406</v>
      </c>
      <c r="Q11" s="131" t="s">
        <v>414</v>
      </c>
      <c r="R11" s="131"/>
      <c r="S11" s="199" t="s">
        <v>72</v>
      </c>
      <c r="T11" s="180" t="s">
        <v>408</v>
      </c>
      <c r="U11" s="180" t="s">
        <v>409</v>
      </c>
      <c r="V11" s="180" t="s">
        <v>410</v>
      </c>
      <c r="W11" s="180"/>
    </row>
    <row r="12" spans="2:23" ht="33.75" x14ac:dyDescent="0.3">
      <c r="B12" s="131" t="s">
        <v>406</v>
      </c>
      <c r="C12" s="131" t="s">
        <v>415</v>
      </c>
      <c r="D12" s="131"/>
      <c r="E12" s="213" t="s">
        <v>402</v>
      </c>
      <c r="F12" s="180" t="str">
        <f>VLOOKUP($E12,'Int Finish Style No'!$C$8:$D$71,2,FALSE)</f>
        <v>Non-Slip Unglazed Ceramic Tile on Screed</v>
      </c>
      <c r="G12" s="213" t="s">
        <v>403</v>
      </c>
      <c r="H12" s="180" t="str">
        <f>VLOOKUP($G12,'Int Finish Style No'!$C$78:$D$104,2,FALSE)</f>
        <v>Coved Ceramic Tile</v>
      </c>
      <c r="I12" s="213" t="s">
        <v>404</v>
      </c>
      <c r="J12" s="180" t="str">
        <f>VLOOKUP($I12,'Int Finish Style No'!$C$110:$D$164,2,FALSE)</f>
        <v>Acrylic Emulsion Paint on Cement Plaster</v>
      </c>
      <c r="K12" s="213" t="s">
        <v>405</v>
      </c>
      <c r="L12" s="180" t="str">
        <f>VLOOKUP($K12,'Int Finish Style No'!$C$170:$D$193,2,FALSE)</f>
        <v>Suspended Acoustic Tiled Ceiling (T-Bar)</v>
      </c>
      <c r="M12" s="181" t="s">
        <v>172</v>
      </c>
      <c r="O12" s="181" t="s">
        <v>172</v>
      </c>
      <c r="P12" s="131" t="s">
        <v>406</v>
      </c>
      <c r="Q12" s="131" t="s">
        <v>415</v>
      </c>
      <c r="R12" s="131"/>
      <c r="S12" s="199" t="s">
        <v>72</v>
      </c>
      <c r="T12" s="180" t="s">
        <v>408</v>
      </c>
      <c r="U12" s="180" t="s">
        <v>409</v>
      </c>
      <c r="V12" s="180" t="s">
        <v>410</v>
      </c>
      <c r="W12" s="180"/>
    </row>
    <row r="13" spans="2:23" ht="33.75" x14ac:dyDescent="0.3">
      <c r="B13" s="131" t="s">
        <v>416</v>
      </c>
      <c r="C13" s="131" t="s">
        <v>401</v>
      </c>
      <c r="D13" s="131"/>
      <c r="E13" s="213" t="s">
        <v>402</v>
      </c>
      <c r="F13" s="180" t="str">
        <f>VLOOKUP($E13,'Int Finish Style No'!$C$8:$D$71,2,FALSE)</f>
        <v>Non-Slip Unglazed Ceramic Tile on Screed</v>
      </c>
      <c r="G13" s="213" t="s">
        <v>417</v>
      </c>
      <c r="H13" s="180" t="str">
        <f>VLOOKUP($G13,'Int Finish Style No'!$C$78:$D$104,2,FALSE)</f>
        <v>Unglazed Ceramic Tile</v>
      </c>
      <c r="I13" s="213" t="s">
        <v>404</v>
      </c>
      <c r="J13" s="180" t="str">
        <f>VLOOKUP($I13,'Int Finish Style No'!$C$110:$D$164,2,FALSE)</f>
        <v>Acrylic Emulsion Paint on Cement Plaster</v>
      </c>
      <c r="K13" s="213" t="s">
        <v>405</v>
      </c>
      <c r="L13" s="180" t="str">
        <f>VLOOKUP($K13,'Int Finish Style No'!$C$170:$D$193,2,FALSE)</f>
        <v>Suspended Acoustic Tiled Ceiling (T-Bar)</v>
      </c>
      <c r="M13" s="181" t="s">
        <v>418</v>
      </c>
      <c r="O13" s="181" t="s">
        <v>418</v>
      </c>
      <c r="P13" s="131" t="s">
        <v>416</v>
      </c>
      <c r="Q13" s="131" t="s">
        <v>401</v>
      </c>
      <c r="R13" s="131"/>
      <c r="S13" s="180" t="s">
        <v>419</v>
      </c>
      <c r="T13" s="180" t="s">
        <v>420</v>
      </c>
      <c r="U13" s="180" t="s">
        <v>421</v>
      </c>
      <c r="V13" s="180" t="s">
        <v>422</v>
      </c>
      <c r="W13" s="180"/>
    </row>
    <row r="14" spans="2:23" ht="27" x14ac:dyDescent="0.3">
      <c r="B14" s="131" t="s">
        <v>423</v>
      </c>
      <c r="C14" s="131" t="s">
        <v>401</v>
      </c>
      <c r="D14" s="131"/>
      <c r="E14" s="213" t="s">
        <v>402</v>
      </c>
      <c r="F14" s="180" t="str">
        <f>VLOOKUP($E14,'Int Finish Style No'!$C$8:$D$71,2,FALSE)</f>
        <v>Non-Slip Unglazed Ceramic Tile on Screed</v>
      </c>
      <c r="G14" s="213" t="s">
        <v>403</v>
      </c>
      <c r="H14" s="180" t="str">
        <f>VLOOKUP($G14,'Int Finish Style No'!$C$78:$D$104,2,FALSE)</f>
        <v>Coved Ceramic Tile</v>
      </c>
      <c r="I14" s="213" t="s">
        <v>404</v>
      </c>
      <c r="J14" s="180" t="str">
        <f>VLOOKUP($I14,'Int Finish Style No'!$C$110:$D$164,2,FALSE)</f>
        <v>Acrylic Emulsion Paint on Cement Plaster</v>
      </c>
      <c r="K14" s="213" t="s">
        <v>405</v>
      </c>
      <c r="L14" s="180" t="str">
        <f>VLOOKUP($K14,'Int Finish Style No'!$C$170:$D$193,2,FALSE)</f>
        <v>Suspended Acoustic Tiled Ceiling (T-Bar)</v>
      </c>
      <c r="M14" s="181" t="s">
        <v>424</v>
      </c>
      <c r="O14" s="181" t="s">
        <v>424</v>
      </c>
      <c r="P14" s="131" t="s">
        <v>423</v>
      </c>
      <c r="Q14" s="131" t="s">
        <v>401</v>
      </c>
      <c r="R14" s="131"/>
      <c r="S14" s="180" t="s">
        <v>425</v>
      </c>
      <c r="T14" s="180" t="s">
        <v>426</v>
      </c>
      <c r="U14" s="180" t="s">
        <v>427</v>
      </c>
      <c r="V14" s="180" t="s">
        <v>428</v>
      </c>
      <c r="W14" s="180"/>
    </row>
    <row r="15" spans="2:23" ht="54" x14ac:dyDescent="0.3">
      <c r="B15" s="131" t="s">
        <v>429</v>
      </c>
      <c r="C15" s="131" t="s">
        <v>430</v>
      </c>
      <c r="D15" s="131"/>
      <c r="E15" s="213" t="s">
        <v>83</v>
      </c>
      <c r="F15" s="180" t="str">
        <f>VLOOKUP($E15,'Int Finish Style No'!$C$8:$D$71,2,FALSE)</f>
        <v>Terrazzo Tile on Cement Screed</v>
      </c>
      <c r="G15" s="213" t="s">
        <v>186</v>
      </c>
      <c r="H15" s="180" t="str">
        <f>VLOOKUP($G15,'Int Finish Style No'!$C$78:$D$104,2,FALSE)</f>
        <v>Terrazzo Tile</v>
      </c>
      <c r="I15" s="213" t="s">
        <v>404</v>
      </c>
      <c r="J15" s="180" t="str">
        <f>VLOOKUP($I15,'Int Finish Style No'!$C$110:$D$164,2,FALSE)</f>
        <v>Acrylic Emulsion Paint on Cement Plaster</v>
      </c>
      <c r="K15" s="213" t="s">
        <v>405</v>
      </c>
      <c r="L15" s="180" t="str">
        <f>VLOOKUP($K15,'Int Finish Style No'!$C$170:$D$193,2,FALSE)</f>
        <v>Suspended Acoustic Tiled Ceiling (T-Bar)</v>
      </c>
      <c r="M15" s="181" t="s">
        <v>431</v>
      </c>
      <c r="O15" s="181" t="s">
        <v>431</v>
      </c>
      <c r="P15" s="131" t="s">
        <v>429</v>
      </c>
      <c r="Q15" s="131" t="s">
        <v>430</v>
      </c>
      <c r="R15" s="131"/>
      <c r="S15" s="199" t="s">
        <v>84</v>
      </c>
      <c r="T15" s="180" t="s">
        <v>432</v>
      </c>
      <c r="U15" s="180" t="s">
        <v>433</v>
      </c>
      <c r="V15" s="180" t="s">
        <v>434</v>
      </c>
      <c r="W15" s="180"/>
    </row>
    <row r="16" spans="2:23" s="243" customFormat="1" ht="33.75" x14ac:dyDescent="0.3">
      <c r="B16" s="242" t="s">
        <v>406</v>
      </c>
      <c r="C16" s="242" t="s">
        <v>401</v>
      </c>
      <c r="D16" s="242"/>
      <c r="E16" s="266" t="s">
        <v>435</v>
      </c>
      <c r="F16" s="199" t="str">
        <f>VLOOKUP($E16,'Int Finish Style No'!$C$8:$D$71,2,FALSE)</f>
        <v>Vinyl Tile on Steel Trowel Finish</v>
      </c>
      <c r="G16" s="266" t="s">
        <v>436</v>
      </c>
      <c r="H16" s="199" t="str">
        <f>VLOOKUP($G16,'Int Finish Style No'!$C$78:$D$104,2,FALSE)</f>
        <v>Coved Vinyl Tile</v>
      </c>
      <c r="I16" s="266" t="s">
        <v>404</v>
      </c>
      <c r="J16" s="199" t="str">
        <f>VLOOKUP($I16,'Int Finish Style No'!$C$110:$D$164,2,FALSE)</f>
        <v>Acrylic Emulsion Paint on Cement Plaster</v>
      </c>
      <c r="K16" s="266" t="s">
        <v>405</v>
      </c>
      <c r="L16" s="199" t="str">
        <f>VLOOKUP($K16,'Int Finish Style No'!$C$170:$D$193,2,FALSE)</f>
        <v>Suspended Acoustic Tiled Ceiling (T-Bar)</v>
      </c>
      <c r="M16" s="251" t="s">
        <v>437</v>
      </c>
      <c r="O16" s="251" t="s">
        <v>437</v>
      </c>
      <c r="P16" s="242" t="s">
        <v>406</v>
      </c>
      <c r="Q16" s="242" t="s">
        <v>401</v>
      </c>
      <c r="R16" s="242"/>
      <c r="S16" s="199" t="s">
        <v>438</v>
      </c>
      <c r="T16" s="199" t="s">
        <v>439</v>
      </c>
      <c r="U16" s="199" t="s">
        <v>440</v>
      </c>
      <c r="V16" s="199" t="s">
        <v>441</v>
      </c>
      <c r="W16" s="199"/>
    </row>
    <row r="17" spans="2:23" s="243" customFormat="1" ht="40.5" x14ac:dyDescent="0.3">
      <c r="B17" s="242" t="s">
        <v>442</v>
      </c>
      <c r="C17" s="242" t="s">
        <v>443</v>
      </c>
      <c r="D17" s="242"/>
      <c r="E17" s="266" t="s">
        <v>435</v>
      </c>
      <c r="F17" s="199" t="str">
        <f>VLOOKUP($E17,'Int Finish Style No'!$C$8:$D$71,2,FALSE)</f>
        <v>Vinyl Tile on Steel Trowel Finish</v>
      </c>
      <c r="G17" s="266" t="s">
        <v>436</v>
      </c>
      <c r="H17" s="199" t="str">
        <f>VLOOKUP($G17,'Int Finish Style No'!$C$78:$D$104,2,FALSE)</f>
        <v>Coved Vinyl Tile</v>
      </c>
      <c r="I17" s="266" t="s">
        <v>404</v>
      </c>
      <c r="J17" s="199" t="str">
        <f>VLOOKUP($I17,'Int Finish Style No'!$C$110:$D$164,2,FALSE)</f>
        <v>Acrylic Emulsion Paint on Cement Plaster</v>
      </c>
      <c r="K17" s="266" t="s">
        <v>405</v>
      </c>
      <c r="L17" s="199" t="str">
        <f>VLOOKUP($K17,'Int Finish Style No'!$C$170:$D$193,2,FALSE)</f>
        <v>Suspended Acoustic Tiled Ceiling (T-Bar)</v>
      </c>
      <c r="M17" s="251" t="s">
        <v>437</v>
      </c>
      <c r="O17" s="251" t="s">
        <v>437</v>
      </c>
      <c r="P17" s="242" t="s">
        <v>442</v>
      </c>
      <c r="Q17" s="242" t="s">
        <v>443</v>
      </c>
      <c r="R17" s="242"/>
      <c r="S17" s="199" t="s">
        <v>438</v>
      </c>
      <c r="T17" s="199" t="s">
        <v>439</v>
      </c>
      <c r="U17" s="199" t="s">
        <v>440</v>
      </c>
      <c r="V17" s="199" t="s">
        <v>441</v>
      </c>
      <c r="W17" s="199"/>
    </row>
    <row r="18" spans="2:23" s="243" customFormat="1" ht="40.5" x14ac:dyDescent="0.3">
      <c r="B18" s="242" t="s">
        <v>442</v>
      </c>
      <c r="C18" s="242" t="s">
        <v>401</v>
      </c>
      <c r="D18" s="242"/>
      <c r="E18" s="266" t="s">
        <v>435</v>
      </c>
      <c r="F18" s="199" t="str">
        <f>VLOOKUP($E18,'Int Finish Style No'!$C$8:$D$71,2,FALSE)</f>
        <v>Vinyl Tile on Steel Trowel Finish</v>
      </c>
      <c r="G18" s="266" t="s">
        <v>436</v>
      </c>
      <c r="H18" s="199" t="str">
        <f>VLOOKUP($G18,'Int Finish Style No'!$C$78:$D$104,2,FALSE)</f>
        <v>Coved Vinyl Tile</v>
      </c>
      <c r="I18" s="266" t="s">
        <v>404</v>
      </c>
      <c r="J18" s="199" t="str">
        <f>VLOOKUP($I18,'Int Finish Style No'!$C$110:$D$164,2,FALSE)</f>
        <v>Acrylic Emulsion Paint on Cement Plaster</v>
      </c>
      <c r="K18" s="266" t="s">
        <v>405</v>
      </c>
      <c r="L18" s="199" t="str">
        <f>VLOOKUP($K18,'Int Finish Style No'!$C$170:$D$193,2,FALSE)</f>
        <v>Suspended Acoustic Tiled Ceiling (T-Bar)</v>
      </c>
      <c r="M18" s="251" t="s">
        <v>437</v>
      </c>
      <c r="O18" s="251" t="s">
        <v>437</v>
      </c>
      <c r="P18" s="242" t="s">
        <v>442</v>
      </c>
      <c r="Q18" s="242" t="s">
        <v>401</v>
      </c>
      <c r="R18" s="242"/>
      <c r="S18" s="199" t="s">
        <v>438</v>
      </c>
      <c r="T18" s="199" t="s">
        <v>439</v>
      </c>
      <c r="U18" s="199" t="s">
        <v>440</v>
      </c>
      <c r="V18" s="199" t="s">
        <v>441</v>
      </c>
      <c r="W18" s="199"/>
    </row>
    <row r="19" spans="2:23" ht="40.5" x14ac:dyDescent="0.3">
      <c r="B19" s="131" t="s">
        <v>444</v>
      </c>
      <c r="C19" s="131" t="s">
        <v>445</v>
      </c>
      <c r="D19" s="131"/>
      <c r="E19" s="213" t="s">
        <v>435</v>
      </c>
      <c r="F19" s="180" t="str">
        <f>VLOOKUP($E19,'Int Finish Style No'!$C$8:$D$71,2,FALSE)</f>
        <v>Vinyl Tile on Steel Trowel Finish</v>
      </c>
      <c r="G19" s="213" t="s">
        <v>436</v>
      </c>
      <c r="H19" s="180" t="str">
        <f>VLOOKUP($G19,'Int Finish Style No'!$C$78:$D$104,2,FALSE)</f>
        <v>Coved Vinyl Tile</v>
      </c>
      <c r="I19" s="213" t="s">
        <v>404</v>
      </c>
      <c r="J19" s="180" t="str">
        <f>VLOOKUP($I19,'Int Finish Style No'!$C$110:$D$164,2,FALSE)</f>
        <v>Acrylic Emulsion Paint on Cement Plaster</v>
      </c>
      <c r="K19" s="213" t="s">
        <v>405</v>
      </c>
      <c r="L19" s="180" t="str">
        <f>VLOOKUP($K19,'Int Finish Style No'!$C$170:$D$193,2,FALSE)</f>
        <v>Suspended Acoustic Tiled Ceiling (T-Bar)</v>
      </c>
      <c r="M19" s="181" t="s">
        <v>446</v>
      </c>
      <c r="O19" s="181" t="s">
        <v>446</v>
      </c>
      <c r="P19" s="131" t="s">
        <v>444</v>
      </c>
      <c r="Q19" s="131" t="s">
        <v>445</v>
      </c>
      <c r="R19" s="131"/>
      <c r="S19" s="199" t="s">
        <v>447</v>
      </c>
      <c r="T19" s="180" t="s">
        <v>448</v>
      </c>
      <c r="U19" s="180" t="s">
        <v>433</v>
      </c>
      <c r="V19" s="180" t="s">
        <v>449</v>
      </c>
      <c r="W19" s="180"/>
    </row>
    <row r="20" spans="2:23" s="243" customFormat="1" ht="33.75" x14ac:dyDescent="0.3">
      <c r="B20" s="242" t="s">
        <v>450</v>
      </c>
      <c r="C20" s="242" t="s">
        <v>445</v>
      </c>
      <c r="D20" s="242"/>
      <c r="E20" s="266" t="s">
        <v>435</v>
      </c>
      <c r="F20" s="199" t="str">
        <f>VLOOKUP($E20,'Int Finish Style No'!$C$8:$D$71,2,FALSE)</f>
        <v>Vinyl Tile on Steel Trowel Finish</v>
      </c>
      <c r="G20" s="266" t="s">
        <v>436</v>
      </c>
      <c r="H20" s="199" t="str">
        <f>VLOOKUP($G20,'Int Finish Style No'!$C$78:$D$104,2,FALSE)</f>
        <v>Coved Vinyl Tile</v>
      </c>
      <c r="I20" s="266" t="s">
        <v>404</v>
      </c>
      <c r="J20" s="199" t="str">
        <f>VLOOKUP($I20,'Int Finish Style No'!$C$110:$D$164,2,FALSE)</f>
        <v>Acrylic Emulsion Paint on Cement Plaster</v>
      </c>
      <c r="K20" s="266" t="s">
        <v>405</v>
      </c>
      <c r="L20" s="199" t="str">
        <f>VLOOKUP($K20,'Int Finish Style No'!$C$170:$D$193,2,FALSE)</f>
        <v>Suspended Acoustic Tiled Ceiling (T-Bar)</v>
      </c>
      <c r="M20" s="251" t="s">
        <v>437</v>
      </c>
      <c r="O20" s="251" t="s">
        <v>437</v>
      </c>
      <c r="P20" s="242" t="s">
        <v>450</v>
      </c>
      <c r="Q20" s="242" t="s">
        <v>445</v>
      </c>
      <c r="R20" s="242"/>
      <c r="S20" s="199" t="s">
        <v>438</v>
      </c>
      <c r="T20" s="199" t="s">
        <v>439</v>
      </c>
      <c r="U20" s="199" t="s">
        <v>440</v>
      </c>
      <c r="V20" s="199" t="s">
        <v>441</v>
      </c>
      <c r="W20" s="199"/>
    </row>
    <row r="21" spans="2:23" ht="40.5" x14ac:dyDescent="0.3">
      <c r="B21" s="131" t="s">
        <v>451</v>
      </c>
      <c r="C21" s="131" t="s">
        <v>452</v>
      </c>
      <c r="D21" s="131"/>
      <c r="E21" s="213" t="s">
        <v>107</v>
      </c>
      <c r="F21" s="180" t="str">
        <f>VLOOKUP($E21,'Int Finish Style No'!$C$8:$D$71,2,FALSE)</f>
        <v>Porcelain Tile on Steel Trowel Finish</v>
      </c>
      <c r="G21" s="213" t="s">
        <v>201</v>
      </c>
      <c r="H21" s="180" t="str">
        <f>VLOOKUP($G21,'Int Finish Style No'!$C$78:$D$104,2,FALSE)</f>
        <v>Porcelain Tile</v>
      </c>
      <c r="I21" s="213" t="s">
        <v>404</v>
      </c>
      <c r="J21" s="180" t="str">
        <f>VLOOKUP($I21,'Int Finish Style No'!$C$110:$D$164,2,FALSE)</f>
        <v>Acrylic Emulsion Paint on Cement Plaster</v>
      </c>
      <c r="K21" s="213" t="s">
        <v>405</v>
      </c>
      <c r="L21" s="180" t="str">
        <f>VLOOKUP($K21,'Int Finish Style No'!$C$170:$D$193,2,FALSE)</f>
        <v>Suspended Acoustic Tiled Ceiling (T-Bar)</v>
      </c>
      <c r="M21" s="181" t="s">
        <v>431</v>
      </c>
      <c r="O21" s="181" t="s">
        <v>431</v>
      </c>
      <c r="P21" s="131" t="s">
        <v>451</v>
      </c>
      <c r="Q21" s="131" t="s">
        <v>452</v>
      </c>
      <c r="R21" s="131"/>
      <c r="S21" s="182" t="s">
        <v>453</v>
      </c>
      <c r="T21" s="180" t="s">
        <v>454</v>
      </c>
      <c r="U21" s="180" t="s">
        <v>433</v>
      </c>
      <c r="V21" s="180" t="s">
        <v>434</v>
      </c>
      <c r="W21" s="180"/>
    </row>
    <row r="22" spans="2:23" ht="27" x14ac:dyDescent="0.3">
      <c r="B22" s="131" t="s">
        <v>416</v>
      </c>
      <c r="C22" s="131" t="s">
        <v>443</v>
      </c>
      <c r="D22" s="131"/>
      <c r="E22" s="213" t="s">
        <v>107</v>
      </c>
      <c r="F22" s="180" t="str">
        <f>VLOOKUP($E22,'Int Finish Style No'!$C$8:$D$71,2,FALSE)</f>
        <v>Porcelain Tile on Steel Trowel Finish</v>
      </c>
      <c r="G22" s="213" t="s">
        <v>201</v>
      </c>
      <c r="H22" s="180" t="str">
        <f>VLOOKUP($G22,'Int Finish Style No'!$C$78:$D$104,2,FALSE)</f>
        <v>Porcelain Tile</v>
      </c>
      <c r="I22" s="213" t="s">
        <v>404</v>
      </c>
      <c r="J22" s="180" t="str">
        <f>VLOOKUP($I22,'Int Finish Style No'!$C$110:$D$164,2,FALSE)</f>
        <v>Acrylic Emulsion Paint on Cement Plaster</v>
      </c>
      <c r="K22" s="213" t="s">
        <v>405</v>
      </c>
      <c r="L22" s="180" t="str">
        <f>VLOOKUP($K22,'Int Finish Style No'!$C$170:$D$193,2,FALSE)</f>
        <v>Suspended Acoustic Tiled Ceiling (T-Bar)</v>
      </c>
      <c r="M22" s="181" t="s">
        <v>418</v>
      </c>
      <c r="O22" s="181" t="s">
        <v>418</v>
      </c>
      <c r="P22" s="131" t="s">
        <v>416</v>
      </c>
      <c r="Q22" s="131" t="s">
        <v>443</v>
      </c>
      <c r="R22" s="131"/>
      <c r="S22" s="180" t="s">
        <v>455</v>
      </c>
      <c r="T22" s="180" t="s">
        <v>455</v>
      </c>
      <c r="U22" s="180" t="s">
        <v>456</v>
      </c>
      <c r="V22" s="180" t="s">
        <v>422</v>
      </c>
      <c r="W22" s="180"/>
    </row>
    <row r="23" spans="2:23" ht="27" x14ac:dyDescent="0.3">
      <c r="B23" s="131" t="s">
        <v>416</v>
      </c>
      <c r="C23" s="131" t="s">
        <v>401</v>
      </c>
      <c r="D23" s="131"/>
      <c r="E23" s="213" t="s">
        <v>107</v>
      </c>
      <c r="F23" s="180" t="str">
        <f>VLOOKUP($E23,'Int Finish Style No'!$C$8:$D$71,2,FALSE)</f>
        <v>Porcelain Tile on Steel Trowel Finish</v>
      </c>
      <c r="G23" s="213" t="s">
        <v>201</v>
      </c>
      <c r="H23" s="180" t="str">
        <f>VLOOKUP($G23,'Int Finish Style No'!$C$78:$D$104,2,FALSE)</f>
        <v>Porcelain Tile</v>
      </c>
      <c r="I23" s="213" t="s">
        <v>404</v>
      </c>
      <c r="J23" s="180" t="str">
        <f>VLOOKUP($I23,'Int Finish Style No'!$C$110:$D$164,2,FALSE)</f>
        <v>Acrylic Emulsion Paint on Cement Plaster</v>
      </c>
      <c r="K23" s="213" t="s">
        <v>405</v>
      </c>
      <c r="L23" s="180" t="str">
        <f>VLOOKUP($K23,'Int Finish Style No'!$C$170:$D$193,2,FALSE)</f>
        <v>Suspended Acoustic Tiled Ceiling (T-Bar)</v>
      </c>
      <c r="M23" s="181" t="s">
        <v>418</v>
      </c>
      <c r="O23" s="181" t="s">
        <v>418</v>
      </c>
      <c r="P23" s="131" t="s">
        <v>416</v>
      </c>
      <c r="Q23" s="131" t="s">
        <v>401</v>
      </c>
      <c r="R23" s="131"/>
      <c r="S23" s="180" t="s">
        <v>455</v>
      </c>
      <c r="T23" s="180" t="s">
        <v>455</v>
      </c>
      <c r="U23" s="180" t="s">
        <v>456</v>
      </c>
      <c r="V23" s="180" t="s">
        <v>422</v>
      </c>
      <c r="W23" s="180"/>
    </row>
    <row r="24" spans="2:23" s="243" customFormat="1" ht="33.75" x14ac:dyDescent="0.3">
      <c r="B24" s="242" t="s">
        <v>450</v>
      </c>
      <c r="C24" s="242" t="s">
        <v>443</v>
      </c>
      <c r="D24" s="242"/>
      <c r="E24" s="266" t="s">
        <v>457</v>
      </c>
      <c r="F24" s="199" t="str">
        <f>VLOOKUP($E24,'Int Finish Style No'!$C$8:$D$71,2,FALSE)</f>
        <v>Carpet Tile on Screed</v>
      </c>
      <c r="G24" s="266" t="s">
        <v>436</v>
      </c>
      <c r="H24" s="199" t="str">
        <f>VLOOKUP($G24,'Int Finish Style No'!$C$78:$D$104,2,FALSE)</f>
        <v>Coved Vinyl Tile</v>
      </c>
      <c r="I24" s="266" t="s">
        <v>404</v>
      </c>
      <c r="J24" s="199" t="str">
        <f>VLOOKUP($I24,'Int Finish Style No'!$C$110:$D$164,2,FALSE)</f>
        <v>Acrylic Emulsion Paint on Cement Plaster</v>
      </c>
      <c r="K24" s="266" t="s">
        <v>405</v>
      </c>
      <c r="L24" s="199" t="str">
        <f>VLOOKUP($K24,'Int Finish Style No'!$C$170:$D$193,2,FALSE)</f>
        <v>Suspended Acoustic Tiled Ceiling (T-Bar)</v>
      </c>
      <c r="M24" s="251" t="s">
        <v>437</v>
      </c>
      <c r="O24" s="251" t="s">
        <v>437</v>
      </c>
      <c r="P24" s="242" t="s">
        <v>450</v>
      </c>
      <c r="Q24" s="242" t="s">
        <v>443</v>
      </c>
      <c r="R24" s="242"/>
      <c r="S24" s="199" t="s">
        <v>129</v>
      </c>
      <c r="T24" s="199" t="s">
        <v>439</v>
      </c>
      <c r="U24" s="199" t="s">
        <v>440</v>
      </c>
      <c r="V24" s="199" t="s">
        <v>441</v>
      </c>
      <c r="W24" s="199"/>
    </row>
    <row r="25" spans="2:23" ht="40.5" x14ac:dyDescent="0.3">
      <c r="B25" s="131" t="s">
        <v>458</v>
      </c>
      <c r="C25" s="131" t="s">
        <v>459</v>
      </c>
      <c r="D25" s="131"/>
      <c r="E25" s="213" t="s">
        <v>457</v>
      </c>
      <c r="F25" s="180" t="str">
        <f>VLOOKUP($E25,'Int Finish Style No'!$C$8:$D$71,2,FALSE)</f>
        <v>Carpet Tile on Screed</v>
      </c>
      <c r="G25" s="213" t="s">
        <v>186</v>
      </c>
      <c r="H25" s="180" t="str">
        <f>VLOOKUP($G25,'Int Finish Style No'!$C$78:$D$104,2,FALSE)</f>
        <v>Terrazzo Tile</v>
      </c>
      <c r="I25" s="213" t="s">
        <v>404</v>
      </c>
      <c r="J25" s="180" t="str">
        <f>VLOOKUP($I25,'Int Finish Style No'!$C$110:$D$164,2,FALSE)</f>
        <v>Acrylic Emulsion Paint on Cement Plaster</v>
      </c>
      <c r="K25" s="213" t="s">
        <v>405</v>
      </c>
      <c r="L25" s="180" t="str">
        <f>VLOOKUP($K25,'Int Finish Style No'!$C$170:$D$193,2,FALSE)</f>
        <v>Suspended Acoustic Tiled Ceiling (T-Bar)</v>
      </c>
      <c r="M25" s="181" t="s">
        <v>460</v>
      </c>
      <c r="O25" s="181" t="s">
        <v>460</v>
      </c>
      <c r="P25" s="131" t="s">
        <v>458</v>
      </c>
      <c r="Q25" s="131" t="s">
        <v>459</v>
      </c>
      <c r="R25" s="131" t="s">
        <v>461</v>
      </c>
      <c r="S25" s="182" t="s">
        <v>462</v>
      </c>
      <c r="T25" s="180" t="s">
        <v>187</v>
      </c>
      <c r="U25" s="180" t="s">
        <v>463</v>
      </c>
      <c r="V25" s="182" t="s">
        <v>464</v>
      </c>
      <c r="W25" s="180"/>
    </row>
    <row r="26" spans="2:23" ht="45" x14ac:dyDescent="0.3">
      <c r="B26" s="131"/>
      <c r="C26" s="131"/>
      <c r="D26" s="131"/>
      <c r="E26" s="213"/>
      <c r="F26" s="180"/>
      <c r="G26" s="213"/>
      <c r="H26" s="180"/>
      <c r="I26" s="213"/>
      <c r="J26" s="180"/>
      <c r="K26" s="213"/>
      <c r="L26" s="180"/>
      <c r="M26" s="181"/>
      <c r="O26" s="181" t="s">
        <v>465</v>
      </c>
      <c r="P26" s="131" t="s">
        <v>466</v>
      </c>
      <c r="Q26" s="131" t="s">
        <v>401</v>
      </c>
      <c r="R26" s="131" t="s">
        <v>461</v>
      </c>
      <c r="S26" s="199" t="s">
        <v>467</v>
      </c>
      <c r="T26" s="180" t="s">
        <v>468</v>
      </c>
      <c r="U26" s="180" t="s">
        <v>469</v>
      </c>
      <c r="V26" s="199" t="s">
        <v>470</v>
      </c>
      <c r="W26" s="180"/>
    </row>
    <row r="27" spans="2:23" ht="33.75" x14ac:dyDescent="0.3">
      <c r="B27" s="131"/>
      <c r="C27" s="131"/>
      <c r="D27" s="131"/>
      <c r="E27" s="213"/>
      <c r="F27" s="180"/>
      <c r="G27" s="213"/>
      <c r="H27" s="180"/>
      <c r="I27" s="213"/>
      <c r="J27" s="180"/>
      <c r="K27" s="213"/>
      <c r="L27" s="180"/>
      <c r="M27" s="181"/>
      <c r="O27" s="181" t="s">
        <v>465</v>
      </c>
      <c r="P27" s="131" t="s">
        <v>471</v>
      </c>
      <c r="Q27" s="131" t="s">
        <v>401</v>
      </c>
      <c r="R27" s="131"/>
      <c r="S27" s="199" t="s">
        <v>467</v>
      </c>
      <c r="T27" s="180" t="s">
        <v>468</v>
      </c>
      <c r="U27" s="180" t="s">
        <v>472</v>
      </c>
      <c r="V27" s="180" t="s">
        <v>473</v>
      </c>
      <c r="W27" s="180"/>
    </row>
    <row r="28" spans="2:23" ht="42.75" customHeight="1" x14ac:dyDescent="0.3">
      <c r="B28" s="131"/>
      <c r="C28" s="131"/>
      <c r="D28" s="131"/>
      <c r="E28" s="213"/>
      <c r="F28" s="180"/>
      <c r="G28" s="213"/>
      <c r="H28" s="180"/>
      <c r="I28" s="213"/>
      <c r="J28" s="180"/>
      <c r="K28" s="213"/>
      <c r="L28" s="180"/>
      <c r="M28" s="181"/>
      <c r="O28" s="180" t="s">
        <v>474</v>
      </c>
      <c r="P28" s="131" t="s">
        <v>475</v>
      </c>
      <c r="Q28" s="131" t="s">
        <v>401</v>
      </c>
      <c r="R28" s="131"/>
      <c r="S28" s="199" t="s">
        <v>476</v>
      </c>
      <c r="T28" s="180" t="s">
        <v>447</v>
      </c>
      <c r="U28" s="180" t="s">
        <v>427</v>
      </c>
      <c r="V28" s="180" t="s">
        <v>477</v>
      </c>
      <c r="W28" s="180"/>
    </row>
    <row r="29" spans="2:23" ht="30" customHeight="1" x14ac:dyDescent="0.3">
      <c r="B29" s="194"/>
      <c r="C29" s="207" t="s">
        <v>478</v>
      </c>
      <c r="D29" s="194"/>
      <c r="E29" s="212" t="s">
        <v>402</v>
      </c>
      <c r="F29" s="206" t="str">
        <f>VLOOKUP($E29,'Int Finish Style No'!$C$8:$D$71,2,FALSE)</f>
        <v>Non-Slip Unglazed Ceramic Tile on Screed</v>
      </c>
      <c r="G29" s="212" t="s">
        <v>403</v>
      </c>
      <c r="H29" s="206" t="str">
        <f>VLOOKUP($G29,'Int Finish Style No'!$C$78:$D$104,2,FALSE)</f>
        <v>Coved Ceramic Tile</v>
      </c>
      <c r="I29" s="212" t="s">
        <v>404</v>
      </c>
      <c r="J29" s="206" t="str">
        <f>VLOOKUP($I29,'Int Finish Style No'!$C$110:$D$164,2,FALSE)</f>
        <v>Acrylic Emulsion Paint on Cement Plaster</v>
      </c>
      <c r="K29" s="212" t="s">
        <v>405</v>
      </c>
      <c r="L29" s="206" t="str">
        <f>VLOOKUP($K29,'Int Finish Style No'!$C$170:$D$193,2,FALSE)</f>
        <v>Suspended Acoustic Tiled Ceiling (T-Bar)</v>
      </c>
      <c r="M29" s="195"/>
      <c r="O29" s="195"/>
      <c r="P29" s="194"/>
      <c r="Q29" s="194"/>
      <c r="R29" s="194"/>
      <c r="S29" s="195"/>
      <c r="T29" s="194"/>
      <c r="U29" s="195"/>
      <c r="V29" s="195"/>
      <c r="W29" s="195"/>
    </row>
    <row r="30" spans="2:23" ht="33.75" x14ac:dyDescent="0.3">
      <c r="B30" s="131" t="s">
        <v>406</v>
      </c>
      <c r="C30" s="131" t="s">
        <v>478</v>
      </c>
      <c r="D30" s="131"/>
      <c r="E30" s="213" t="s">
        <v>402</v>
      </c>
      <c r="F30" s="180" t="str">
        <f>VLOOKUP($E30,'Int Finish Style No'!$C$8:$D$71,2,FALSE)</f>
        <v>Non-Slip Unglazed Ceramic Tile on Screed</v>
      </c>
      <c r="G30" s="213" t="s">
        <v>403</v>
      </c>
      <c r="H30" s="180" t="str">
        <f>VLOOKUP($G30,'Int Finish Style No'!$C$78:$D$104,2,FALSE)</f>
        <v>Coved Ceramic Tile</v>
      </c>
      <c r="I30" s="213" t="s">
        <v>404</v>
      </c>
      <c r="J30" s="180" t="str">
        <f>VLOOKUP($I30,'Int Finish Style No'!$C$110:$D$164,2,FALSE)</f>
        <v>Acrylic Emulsion Paint on Cement Plaster</v>
      </c>
      <c r="K30" s="213" t="s">
        <v>405</v>
      </c>
      <c r="L30" s="180" t="str">
        <f>VLOOKUP($K30,'Int Finish Style No'!$C$170:$D$193,2,FALSE)</f>
        <v>Suspended Acoustic Tiled Ceiling (T-Bar)</v>
      </c>
      <c r="M30" s="181" t="s">
        <v>172</v>
      </c>
      <c r="O30" s="181" t="s">
        <v>172</v>
      </c>
      <c r="P30" s="131" t="s">
        <v>406</v>
      </c>
      <c r="Q30" s="131" t="s">
        <v>478</v>
      </c>
      <c r="R30" s="131"/>
      <c r="S30" s="199" t="s">
        <v>72</v>
      </c>
      <c r="T30" s="180" t="s">
        <v>408</v>
      </c>
      <c r="U30" s="180" t="s">
        <v>409</v>
      </c>
      <c r="V30" s="180" t="s">
        <v>410</v>
      </c>
      <c r="W30" s="180"/>
    </row>
    <row r="31" spans="2:23" ht="33.75" x14ac:dyDescent="0.3">
      <c r="B31" s="131" t="s">
        <v>406</v>
      </c>
      <c r="C31" s="131" t="s">
        <v>478</v>
      </c>
      <c r="D31" s="131"/>
      <c r="E31" s="213" t="s">
        <v>435</v>
      </c>
      <c r="F31" s="180" t="str">
        <f>VLOOKUP($E31,'Int Finish Style No'!$C$8:$D$71,2,FALSE)</f>
        <v>Vinyl Tile on Steel Trowel Finish</v>
      </c>
      <c r="G31" s="213" t="s">
        <v>479</v>
      </c>
      <c r="H31" s="180" t="str">
        <f>VLOOKUP($G31,'Int Finish Style No'!$C$78:$D$104,2,FALSE)</f>
        <v>Coved Rubber Skirting</v>
      </c>
      <c r="I31" s="213" t="s">
        <v>480</v>
      </c>
      <c r="J31" s="180" t="str">
        <f>VLOOKUP($I31,'Int Finish Style No'!$C$110:$D$164,2,FALSE)</f>
        <v>Latex Paint on Cement Plaster</v>
      </c>
      <c r="K31" s="213" t="s">
        <v>405</v>
      </c>
      <c r="L31" s="180" t="str">
        <f>VLOOKUP($K31,'Int Finish Style No'!$C$170:$D$193,2,FALSE)</f>
        <v>Suspended Acoustic Tiled Ceiling (T-Bar)</v>
      </c>
      <c r="M31" s="181" t="s">
        <v>481</v>
      </c>
      <c r="O31" s="181" t="s">
        <v>481</v>
      </c>
      <c r="P31" s="131" t="s">
        <v>406</v>
      </c>
      <c r="Q31" s="131" t="s">
        <v>478</v>
      </c>
      <c r="R31" s="131"/>
      <c r="S31" s="199" t="s">
        <v>482</v>
      </c>
      <c r="T31" s="180" t="s">
        <v>483</v>
      </c>
      <c r="U31" s="180" t="s">
        <v>484</v>
      </c>
      <c r="V31" s="180" t="s">
        <v>485</v>
      </c>
      <c r="W31" s="180"/>
    </row>
    <row r="32" spans="2:23" ht="45" x14ac:dyDescent="0.3">
      <c r="B32" s="131"/>
      <c r="C32" s="131"/>
      <c r="D32" s="131"/>
      <c r="E32" s="213"/>
      <c r="F32" s="180"/>
      <c r="G32" s="213"/>
      <c r="H32" s="180"/>
      <c r="I32" s="213"/>
      <c r="J32" s="180"/>
      <c r="K32" s="213"/>
      <c r="L32" s="180"/>
      <c r="M32" s="181"/>
      <c r="O32" s="181" t="s">
        <v>465</v>
      </c>
      <c r="P32" s="131" t="s">
        <v>466</v>
      </c>
      <c r="Q32" s="131" t="s">
        <v>478</v>
      </c>
      <c r="R32" s="131"/>
      <c r="S32" s="199" t="s">
        <v>486</v>
      </c>
      <c r="T32" s="180" t="s">
        <v>468</v>
      </c>
      <c r="U32" s="180" t="s">
        <v>472</v>
      </c>
      <c r="V32" s="199" t="s">
        <v>470</v>
      </c>
      <c r="W32" s="180"/>
    </row>
    <row r="33" spans="2:23" ht="30" customHeight="1" x14ac:dyDescent="0.3">
      <c r="B33" s="194"/>
      <c r="C33" s="207" t="s">
        <v>487</v>
      </c>
      <c r="D33" s="194"/>
      <c r="E33" s="212" t="s">
        <v>402</v>
      </c>
      <c r="F33" s="206" t="str">
        <f>VLOOKUP($E33,'Int Finish Style No'!$C$8:$D$71,2,FALSE)</f>
        <v>Non-Slip Unglazed Ceramic Tile on Screed</v>
      </c>
      <c r="G33" s="212" t="s">
        <v>403</v>
      </c>
      <c r="H33" s="206" t="str">
        <f>VLOOKUP($G33,'Int Finish Style No'!$C$78:$D$104,2,FALSE)</f>
        <v>Coved Ceramic Tile</v>
      </c>
      <c r="I33" s="212" t="s">
        <v>404</v>
      </c>
      <c r="J33" s="206" t="str">
        <f>VLOOKUP($I33,'Int Finish Style No'!$C$110:$D$164,2,FALSE)</f>
        <v>Acrylic Emulsion Paint on Cement Plaster</v>
      </c>
      <c r="K33" s="212" t="s">
        <v>405</v>
      </c>
      <c r="L33" s="206" t="str">
        <f>VLOOKUP($K33,'Int Finish Style No'!$C$170:$D$193,2,FALSE)</f>
        <v>Suspended Acoustic Tiled Ceiling (T-Bar)</v>
      </c>
      <c r="M33" s="195"/>
      <c r="O33" s="195"/>
      <c r="P33" s="194"/>
      <c r="Q33" s="194"/>
      <c r="R33" s="194"/>
      <c r="S33" s="195"/>
      <c r="T33" s="194"/>
      <c r="U33" s="195"/>
      <c r="V33" s="195"/>
      <c r="W33" s="195"/>
    </row>
    <row r="34" spans="2:23" ht="33.75" x14ac:dyDescent="0.3">
      <c r="B34" s="131" t="s">
        <v>406</v>
      </c>
      <c r="C34" s="131" t="s">
        <v>487</v>
      </c>
      <c r="D34" s="131"/>
      <c r="E34" s="213" t="s">
        <v>488</v>
      </c>
      <c r="F34" s="180" t="str">
        <f>VLOOKUP($E34,'Int Finish Style No'!$C$8:$D$71,2,FALSE)</f>
        <v>Vinyl Tile on Screed</v>
      </c>
      <c r="G34" s="213" t="s">
        <v>436</v>
      </c>
      <c r="H34" s="180" t="str">
        <f>VLOOKUP($G34,'Int Finish Style No'!$C$78:$D$104,2,FALSE)</f>
        <v>Coved Vinyl Tile</v>
      </c>
      <c r="I34" s="213" t="s">
        <v>404</v>
      </c>
      <c r="J34" s="180" t="str">
        <f>VLOOKUP($I34,'Int Finish Style No'!$C$110:$D$164,2,FALSE)</f>
        <v>Acrylic Emulsion Paint on Cement Plaster</v>
      </c>
      <c r="K34" s="213" t="s">
        <v>405</v>
      </c>
      <c r="L34" s="180" t="str">
        <f>VLOOKUP($K34,'Int Finish Style No'!$C$170:$D$193,2,FALSE)</f>
        <v>Suspended Acoustic Tiled Ceiling (T-Bar)</v>
      </c>
      <c r="M34" s="181" t="s">
        <v>172</v>
      </c>
      <c r="O34" s="181" t="s">
        <v>172</v>
      </c>
      <c r="P34" s="131" t="s">
        <v>406</v>
      </c>
      <c r="Q34" s="131" t="s">
        <v>487</v>
      </c>
      <c r="R34" s="131"/>
      <c r="S34" s="199" t="s">
        <v>87</v>
      </c>
      <c r="T34" s="180" t="s">
        <v>489</v>
      </c>
      <c r="U34" s="180" t="s">
        <v>409</v>
      </c>
      <c r="V34" s="180" t="s">
        <v>490</v>
      </c>
      <c r="W34" s="180"/>
    </row>
    <row r="35" spans="2:23" ht="45" x14ac:dyDescent="0.3">
      <c r="B35" s="131"/>
      <c r="C35" s="131"/>
      <c r="D35" s="131"/>
      <c r="E35" s="213"/>
      <c r="F35" s="180"/>
      <c r="G35" s="213"/>
      <c r="H35" s="180"/>
      <c r="I35" s="213"/>
      <c r="J35" s="180"/>
      <c r="K35" s="213"/>
      <c r="L35" s="180"/>
      <c r="M35" s="181"/>
      <c r="O35" s="181" t="s">
        <v>465</v>
      </c>
      <c r="P35" s="131" t="s">
        <v>466</v>
      </c>
      <c r="Q35" s="131" t="s">
        <v>491</v>
      </c>
      <c r="R35" s="131"/>
      <c r="S35" s="199" t="s">
        <v>492</v>
      </c>
      <c r="T35" s="180" t="s">
        <v>468</v>
      </c>
      <c r="U35" s="180" t="s">
        <v>472</v>
      </c>
      <c r="V35" s="180" t="s">
        <v>493</v>
      </c>
      <c r="W35" s="180"/>
    </row>
    <row r="36" spans="2:23" ht="33.75" customHeight="1" x14ac:dyDescent="0.3">
      <c r="B36" s="131"/>
      <c r="C36" s="131"/>
      <c r="D36" s="131"/>
      <c r="E36" s="213"/>
      <c r="F36" s="180"/>
      <c r="G36" s="213"/>
      <c r="H36" s="180"/>
      <c r="I36" s="213"/>
      <c r="J36" s="180"/>
      <c r="K36" s="213"/>
      <c r="L36" s="180"/>
      <c r="M36" s="181"/>
      <c r="O36" s="180" t="s">
        <v>474</v>
      </c>
      <c r="P36" s="131" t="s">
        <v>475</v>
      </c>
      <c r="Q36" s="131" t="s">
        <v>494</v>
      </c>
      <c r="R36" s="131"/>
      <c r="S36" s="199" t="s">
        <v>425</v>
      </c>
      <c r="T36" s="199" t="s">
        <v>425</v>
      </c>
      <c r="U36" s="199" t="s">
        <v>425</v>
      </c>
      <c r="V36" s="180" t="s">
        <v>477</v>
      </c>
      <c r="W36" s="180"/>
    </row>
    <row r="37" spans="2:23" ht="30" customHeight="1" x14ac:dyDescent="0.3">
      <c r="B37" s="194"/>
      <c r="C37" s="207" t="s">
        <v>495</v>
      </c>
      <c r="D37" s="194"/>
      <c r="E37" s="212" t="s">
        <v>457</v>
      </c>
      <c r="F37" s="206" t="str">
        <f>VLOOKUP($E37,'Int Finish Style No'!$C$8:$D$71,2,FALSE)</f>
        <v>Carpet Tile on Screed</v>
      </c>
      <c r="G37" s="212" t="s">
        <v>436</v>
      </c>
      <c r="H37" s="206" t="str">
        <f>VLOOKUP($G37,'Int Finish Style No'!$C$78:$D$104,2,FALSE)</f>
        <v>Coved Vinyl Tile</v>
      </c>
      <c r="I37" s="212" t="s">
        <v>404</v>
      </c>
      <c r="J37" s="206" t="str">
        <f>VLOOKUP($I37,'Int Finish Style No'!$C$110:$D$164,2,FALSE)</f>
        <v>Acrylic Emulsion Paint on Cement Plaster</v>
      </c>
      <c r="K37" s="212" t="s">
        <v>405</v>
      </c>
      <c r="L37" s="206" t="str">
        <f>VLOOKUP($K37,'Int Finish Style No'!$C$170:$D$193,2,FALSE)</f>
        <v>Suspended Acoustic Tiled Ceiling (T-Bar)</v>
      </c>
      <c r="M37" s="195"/>
      <c r="O37" s="195"/>
      <c r="P37" s="194"/>
      <c r="Q37" s="194"/>
      <c r="R37" s="194"/>
      <c r="S37" s="195"/>
      <c r="T37" s="194"/>
      <c r="U37" s="195"/>
      <c r="V37" s="195"/>
      <c r="W37" s="195"/>
    </row>
    <row r="38" spans="2:23" ht="33.75" x14ac:dyDescent="0.3">
      <c r="B38" s="131" t="s">
        <v>406</v>
      </c>
      <c r="C38" s="131" t="s">
        <v>495</v>
      </c>
      <c r="D38" s="131"/>
      <c r="E38" s="213" t="s">
        <v>457</v>
      </c>
      <c r="F38" s="180" t="str">
        <f>VLOOKUP($E38,'Int Finish Style No'!$C$8:$D$71,2,FALSE)</f>
        <v>Carpet Tile on Screed</v>
      </c>
      <c r="G38" s="213" t="s">
        <v>436</v>
      </c>
      <c r="H38" s="180" t="str">
        <f>VLOOKUP($G38,'Int Finish Style No'!$C$78:$D$104,2,FALSE)</f>
        <v>Coved Vinyl Tile</v>
      </c>
      <c r="I38" s="213" t="s">
        <v>404</v>
      </c>
      <c r="J38" s="180" t="str">
        <f>VLOOKUP($I38,'Int Finish Style No'!$C$110:$D$164,2,FALSE)</f>
        <v>Acrylic Emulsion Paint on Cement Plaster</v>
      </c>
      <c r="K38" s="213" t="s">
        <v>405</v>
      </c>
      <c r="L38" s="180" t="str">
        <f>VLOOKUP($K38,'Int Finish Style No'!$C$170:$D$193,2,FALSE)</f>
        <v>Suspended Acoustic Tiled Ceiling (T-Bar)</v>
      </c>
      <c r="M38" s="181" t="s">
        <v>172</v>
      </c>
      <c r="O38" s="181" t="s">
        <v>172</v>
      </c>
      <c r="P38" s="131" t="s">
        <v>406</v>
      </c>
      <c r="Q38" s="131" t="s">
        <v>495</v>
      </c>
      <c r="R38" s="131"/>
      <c r="S38" s="199" t="s">
        <v>129</v>
      </c>
      <c r="T38" s="180" t="s">
        <v>489</v>
      </c>
      <c r="U38" s="180" t="s">
        <v>409</v>
      </c>
      <c r="V38" s="180" t="s">
        <v>410</v>
      </c>
      <c r="W38" s="180"/>
    </row>
    <row r="39" spans="2:23" s="243" customFormat="1" ht="33.75" x14ac:dyDescent="0.3">
      <c r="B39" s="242" t="s">
        <v>406</v>
      </c>
      <c r="C39" s="242" t="s">
        <v>495</v>
      </c>
      <c r="D39" s="242"/>
      <c r="E39" s="266" t="s">
        <v>457</v>
      </c>
      <c r="F39" s="199" t="str">
        <f>VLOOKUP($E39,'Int Finish Style No'!$C$8:$D$71,2,FALSE)</f>
        <v>Carpet Tile on Screed</v>
      </c>
      <c r="G39" s="266" t="s">
        <v>436</v>
      </c>
      <c r="H39" s="199" t="str">
        <f>VLOOKUP($G39,'Int Finish Style No'!$C$78:$D$104,2,FALSE)</f>
        <v>Coved Vinyl Tile</v>
      </c>
      <c r="I39" s="266" t="s">
        <v>404</v>
      </c>
      <c r="J39" s="199" t="str">
        <f>VLOOKUP($I39,'Int Finish Style No'!$C$110:$D$164,2,FALSE)</f>
        <v>Acrylic Emulsion Paint on Cement Plaster</v>
      </c>
      <c r="K39" s="266" t="s">
        <v>405</v>
      </c>
      <c r="L39" s="199" t="str">
        <f>VLOOKUP($K39,'Int Finish Style No'!$C$170:$D$193,2,FALSE)</f>
        <v>Suspended Acoustic Tiled Ceiling (T-Bar)</v>
      </c>
      <c r="M39" s="251" t="s">
        <v>437</v>
      </c>
      <c r="O39" s="251" t="s">
        <v>437</v>
      </c>
      <c r="P39" s="242" t="s">
        <v>406</v>
      </c>
      <c r="Q39" s="242" t="s">
        <v>495</v>
      </c>
      <c r="R39" s="242"/>
      <c r="S39" s="199" t="s">
        <v>129</v>
      </c>
      <c r="T39" s="199" t="s">
        <v>439</v>
      </c>
      <c r="U39" s="199" t="s">
        <v>496</v>
      </c>
      <c r="V39" s="199" t="s">
        <v>441</v>
      </c>
      <c r="W39" s="199"/>
    </row>
    <row r="40" spans="2:23" ht="30" customHeight="1" x14ac:dyDescent="0.3">
      <c r="B40" s="194"/>
      <c r="C40" s="207" t="s">
        <v>497</v>
      </c>
      <c r="D40" s="194"/>
      <c r="E40" s="212" t="s">
        <v>402</v>
      </c>
      <c r="F40" s="206" t="str">
        <f>VLOOKUP($E40,'Int Finish Style No'!$C$8:$D$71,2,FALSE)</f>
        <v>Non-Slip Unglazed Ceramic Tile on Screed</v>
      </c>
      <c r="G40" s="212" t="s">
        <v>403</v>
      </c>
      <c r="H40" s="206" t="str">
        <f>VLOOKUP($G40,'Int Finish Style No'!$C$78:$D$104,2,FALSE)</f>
        <v>Coved Ceramic Tile</v>
      </c>
      <c r="I40" s="212" t="s">
        <v>404</v>
      </c>
      <c r="J40" s="206" t="str">
        <f>VLOOKUP($I40,'Int Finish Style No'!$C$110:$D$164,2,FALSE)</f>
        <v>Acrylic Emulsion Paint on Cement Plaster</v>
      </c>
      <c r="K40" s="212" t="s">
        <v>405</v>
      </c>
      <c r="L40" s="206" t="str">
        <f>VLOOKUP($K40,'Int Finish Style No'!$C$170:$D$193,2,FALSE)</f>
        <v>Suspended Acoustic Tiled Ceiling (T-Bar)</v>
      </c>
      <c r="M40" s="195"/>
      <c r="O40" s="195"/>
      <c r="P40" s="194"/>
      <c r="Q40" s="194"/>
      <c r="R40" s="194"/>
      <c r="S40" s="195"/>
      <c r="T40" s="194"/>
      <c r="U40" s="195"/>
      <c r="V40" s="195"/>
      <c r="W40" s="195"/>
    </row>
    <row r="41" spans="2:23" ht="33.75" x14ac:dyDescent="0.3">
      <c r="B41" s="131" t="s">
        <v>406</v>
      </c>
      <c r="C41" s="131" t="s">
        <v>497</v>
      </c>
      <c r="D41" s="131"/>
      <c r="E41" s="213" t="s">
        <v>402</v>
      </c>
      <c r="F41" s="180" t="str">
        <f>VLOOKUP($E41,'Int Finish Style No'!$C$8:$D$71,2,FALSE)</f>
        <v>Non-Slip Unglazed Ceramic Tile on Screed</v>
      </c>
      <c r="G41" s="213" t="s">
        <v>403</v>
      </c>
      <c r="H41" s="180" t="str">
        <f>VLOOKUP($G41,'Int Finish Style No'!$C$78:$D$104,2,FALSE)</f>
        <v>Coved Ceramic Tile</v>
      </c>
      <c r="I41" s="213" t="s">
        <v>404</v>
      </c>
      <c r="J41" s="180" t="str">
        <f>VLOOKUP($I41,'Int Finish Style No'!$C$110:$D$164,2,FALSE)</f>
        <v>Acrylic Emulsion Paint on Cement Plaster</v>
      </c>
      <c r="K41" s="213" t="s">
        <v>405</v>
      </c>
      <c r="L41" s="180" t="str">
        <f>VLOOKUP($K41,'Int Finish Style No'!$C$170:$D$193,2,FALSE)</f>
        <v>Suspended Acoustic Tiled Ceiling (T-Bar)</v>
      </c>
      <c r="M41" s="181" t="s">
        <v>172</v>
      </c>
      <c r="O41" s="181" t="s">
        <v>172</v>
      </c>
      <c r="P41" s="131" t="s">
        <v>406</v>
      </c>
      <c r="Q41" s="131" t="s">
        <v>497</v>
      </c>
      <c r="R41" s="131"/>
      <c r="S41" s="199" t="s">
        <v>72</v>
      </c>
      <c r="T41" s="180" t="s">
        <v>408</v>
      </c>
      <c r="U41" s="180" t="s">
        <v>409</v>
      </c>
      <c r="V41" s="180" t="s">
        <v>410</v>
      </c>
      <c r="W41" s="180"/>
    </row>
    <row r="42" spans="2:23" s="243" customFormat="1" ht="33.75" x14ac:dyDescent="0.3">
      <c r="B42" s="242" t="s">
        <v>406</v>
      </c>
      <c r="C42" s="242" t="s">
        <v>497</v>
      </c>
      <c r="D42" s="242"/>
      <c r="E42" s="266" t="s">
        <v>402</v>
      </c>
      <c r="F42" s="199" t="str">
        <f>VLOOKUP($E42,'Int Finish Style No'!$C$8:$D$71,2,FALSE)</f>
        <v>Non-Slip Unglazed Ceramic Tile on Screed</v>
      </c>
      <c r="G42" s="266" t="s">
        <v>403</v>
      </c>
      <c r="H42" s="199" t="str">
        <f>VLOOKUP($G42,'Int Finish Style No'!$C$78:$D$104,2,FALSE)</f>
        <v>Coved Ceramic Tile</v>
      </c>
      <c r="I42" s="266" t="s">
        <v>404</v>
      </c>
      <c r="J42" s="199" t="str">
        <f>VLOOKUP($I42,'Int Finish Style No'!$C$110:$D$164,2,FALSE)</f>
        <v>Acrylic Emulsion Paint on Cement Plaster</v>
      </c>
      <c r="K42" s="266" t="s">
        <v>405</v>
      </c>
      <c r="L42" s="199" t="str">
        <f>VLOOKUP($K42,'Int Finish Style No'!$C$170:$D$193,2,FALSE)</f>
        <v>Suspended Acoustic Tiled Ceiling (T-Bar)</v>
      </c>
      <c r="M42" s="251" t="s">
        <v>437</v>
      </c>
      <c r="O42" s="251" t="s">
        <v>437</v>
      </c>
      <c r="P42" s="242" t="s">
        <v>406</v>
      </c>
      <c r="Q42" s="242" t="s">
        <v>497</v>
      </c>
      <c r="R42" s="242"/>
      <c r="S42" s="199" t="s">
        <v>498</v>
      </c>
      <c r="T42" s="199" t="s">
        <v>499</v>
      </c>
      <c r="U42" s="199" t="s">
        <v>440</v>
      </c>
      <c r="V42" s="199" t="s">
        <v>441</v>
      </c>
      <c r="W42" s="199"/>
    </row>
    <row r="43" spans="2:23" ht="33.75" x14ac:dyDescent="0.3">
      <c r="B43" s="131" t="s">
        <v>416</v>
      </c>
      <c r="C43" s="131" t="s">
        <v>497</v>
      </c>
      <c r="D43" s="131"/>
      <c r="E43" s="213" t="s">
        <v>402</v>
      </c>
      <c r="F43" s="180" t="str">
        <f>VLOOKUP($E43,'Int Finish Style No'!$C$8:$D$71,2,FALSE)</f>
        <v>Non-Slip Unglazed Ceramic Tile on Screed</v>
      </c>
      <c r="G43" s="213" t="s">
        <v>417</v>
      </c>
      <c r="H43" s="180" t="str">
        <f>VLOOKUP($G43,'Int Finish Style No'!$C$78:$D$104,2,FALSE)</f>
        <v>Unglazed Ceramic Tile</v>
      </c>
      <c r="I43" s="213" t="s">
        <v>404</v>
      </c>
      <c r="J43" s="180" t="str">
        <f>VLOOKUP($I43,'Int Finish Style No'!$C$110:$D$164,2,FALSE)</f>
        <v>Acrylic Emulsion Paint on Cement Plaster</v>
      </c>
      <c r="K43" s="213" t="s">
        <v>405</v>
      </c>
      <c r="L43" s="180" t="str">
        <f>VLOOKUP($K43,'Int Finish Style No'!$C$170:$D$193,2,FALSE)</f>
        <v>Suspended Acoustic Tiled Ceiling (T-Bar)</v>
      </c>
      <c r="M43" s="181" t="s">
        <v>418</v>
      </c>
      <c r="O43" s="181" t="s">
        <v>418</v>
      </c>
      <c r="P43" s="131" t="s">
        <v>416</v>
      </c>
      <c r="Q43" s="131" t="s">
        <v>497</v>
      </c>
      <c r="R43" s="131"/>
      <c r="S43" s="180" t="s">
        <v>419</v>
      </c>
      <c r="T43" s="180" t="s">
        <v>420</v>
      </c>
      <c r="U43" s="180" t="s">
        <v>421</v>
      </c>
      <c r="V43" s="180" t="s">
        <v>422</v>
      </c>
      <c r="W43" s="180"/>
    </row>
    <row r="44" spans="2:23" ht="45" x14ac:dyDescent="0.3">
      <c r="B44" s="131" t="s">
        <v>500</v>
      </c>
      <c r="C44" s="131" t="s">
        <v>497</v>
      </c>
      <c r="D44" s="131"/>
      <c r="E44" s="213" t="s">
        <v>110</v>
      </c>
      <c r="F44" s="180" t="str">
        <f>VLOOKUP($E44,'Int Finish Style No'!$C$8:$D$71,2,FALSE)</f>
        <v>Rubber Tile on Screed</v>
      </c>
      <c r="G44" s="213" t="s">
        <v>479</v>
      </c>
      <c r="H44" s="180" t="str">
        <f>VLOOKUP($G44,'Int Finish Style No'!$C$78:$D$104,2,FALSE)</f>
        <v>Coved Rubber Skirting</v>
      </c>
      <c r="I44" s="213" t="s">
        <v>404</v>
      </c>
      <c r="J44" s="180" t="str">
        <f>VLOOKUP($I44,'Int Finish Style No'!$C$110:$D$164,2,FALSE)</f>
        <v>Acrylic Emulsion Paint on Cement Plaster</v>
      </c>
      <c r="K44" s="213" t="s">
        <v>501</v>
      </c>
      <c r="L44" s="180" t="str">
        <f>VLOOKUP($K44,'Int Finish Style No'!$C$170:$D$193,2,FALSE)</f>
        <v>Acrylic Emulsion Paint on Fair Faced Concrete</v>
      </c>
      <c r="M44" s="181" t="s">
        <v>502</v>
      </c>
      <c r="O44" s="181" t="s">
        <v>502</v>
      </c>
      <c r="P44" s="131" t="s">
        <v>500</v>
      </c>
      <c r="Q44" s="131" t="s">
        <v>503</v>
      </c>
      <c r="R44" s="131"/>
      <c r="S44" s="180" t="s">
        <v>504</v>
      </c>
      <c r="T44" s="180" t="s">
        <v>505</v>
      </c>
      <c r="U44" s="180" t="s">
        <v>506</v>
      </c>
      <c r="V44" s="180" t="s">
        <v>220</v>
      </c>
      <c r="W44" s="180"/>
    </row>
    <row r="45" spans="2:23" ht="45" x14ac:dyDescent="0.3">
      <c r="B45" s="131"/>
      <c r="C45" s="131"/>
      <c r="D45" s="131"/>
      <c r="E45" s="213"/>
      <c r="F45" s="180"/>
      <c r="G45" s="213"/>
      <c r="H45" s="180"/>
      <c r="I45" s="213"/>
      <c r="J45" s="180"/>
      <c r="K45" s="213"/>
      <c r="L45" s="180"/>
      <c r="M45" s="181"/>
      <c r="O45" s="181" t="s">
        <v>465</v>
      </c>
      <c r="P45" s="131" t="s">
        <v>466</v>
      </c>
      <c r="Q45" s="131" t="s">
        <v>497</v>
      </c>
      <c r="R45" s="131"/>
      <c r="S45" s="199" t="s">
        <v>467</v>
      </c>
      <c r="T45" s="180" t="s">
        <v>468</v>
      </c>
      <c r="U45" s="180" t="s">
        <v>472</v>
      </c>
      <c r="V45" s="180" t="s">
        <v>493</v>
      </c>
      <c r="W45" s="180"/>
    </row>
    <row r="46" spans="2:23" ht="30" customHeight="1" x14ac:dyDescent="0.3">
      <c r="B46" s="194"/>
      <c r="C46" s="207" t="s">
        <v>507</v>
      </c>
      <c r="D46" s="194"/>
      <c r="E46" s="212" t="s">
        <v>402</v>
      </c>
      <c r="F46" s="206" t="str">
        <f>VLOOKUP($E46,'Int Finish Style No'!$C$8:$D$71,2,FALSE)</f>
        <v>Non-Slip Unglazed Ceramic Tile on Screed</v>
      </c>
      <c r="G46" s="212" t="s">
        <v>403</v>
      </c>
      <c r="H46" s="206" t="str">
        <f>VLOOKUP($G46,'Int Finish Style No'!$C$78:$D$104,2,FALSE)</f>
        <v>Coved Ceramic Tile</v>
      </c>
      <c r="I46" s="212" t="s">
        <v>404</v>
      </c>
      <c r="J46" s="206" t="str">
        <f>VLOOKUP($I46,'Int Finish Style No'!$C$110:$D$164,2,FALSE)</f>
        <v>Acrylic Emulsion Paint on Cement Plaster</v>
      </c>
      <c r="K46" s="212" t="s">
        <v>501</v>
      </c>
      <c r="L46" s="206" t="str">
        <f>VLOOKUP($K46,'Int Finish Style No'!$C$170:$D$193,2,FALSE)</f>
        <v>Acrylic Emulsion Paint on Fair Faced Concrete</v>
      </c>
      <c r="M46" s="195"/>
      <c r="O46" s="195"/>
      <c r="P46" s="194"/>
      <c r="Q46" s="194"/>
      <c r="R46" s="194"/>
      <c r="S46" s="195"/>
      <c r="T46" s="194"/>
      <c r="U46" s="195"/>
      <c r="V46" s="195"/>
      <c r="W46" s="195"/>
    </row>
    <row r="47" spans="2:23" ht="45" x14ac:dyDescent="0.3">
      <c r="B47" s="131" t="s">
        <v>500</v>
      </c>
      <c r="C47" s="131" t="s">
        <v>507</v>
      </c>
      <c r="D47" s="131"/>
      <c r="E47" s="213" t="s">
        <v>110</v>
      </c>
      <c r="F47" s="180" t="str">
        <f>VLOOKUP($E47,'Int Finish Style No'!$C$8:$D$71,2,FALSE)</f>
        <v>Rubber Tile on Screed</v>
      </c>
      <c r="G47" s="213" t="s">
        <v>479</v>
      </c>
      <c r="H47" s="180" t="str">
        <f>VLOOKUP($G47,'Int Finish Style No'!$C$78:$D$104,2,FALSE)</f>
        <v>Coved Rubber Skirting</v>
      </c>
      <c r="I47" s="213" t="s">
        <v>404</v>
      </c>
      <c r="J47" s="180" t="str">
        <f>VLOOKUP($I47,'Int Finish Style No'!$C$110:$D$164,2,FALSE)</f>
        <v>Acrylic Emulsion Paint on Cement Plaster</v>
      </c>
      <c r="K47" s="213" t="s">
        <v>501</v>
      </c>
      <c r="L47" s="180" t="str">
        <f>VLOOKUP($K47,'Int Finish Style No'!$C$170:$D$193,2,FALSE)</f>
        <v>Acrylic Emulsion Paint on Fair Faced Concrete</v>
      </c>
      <c r="M47" s="181" t="s">
        <v>502</v>
      </c>
      <c r="O47" s="181" t="s">
        <v>502</v>
      </c>
      <c r="P47" s="131" t="s">
        <v>500</v>
      </c>
      <c r="Q47" s="131" t="s">
        <v>507</v>
      </c>
      <c r="R47" s="131"/>
      <c r="S47" s="180" t="s">
        <v>504</v>
      </c>
      <c r="T47" s="180" t="s">
        <v>505</v>
      </c>
      <c r="U47" s="180" t="s">
        <v>506</v>
      </c>
      <c r="V47" s="180" t="s">
        <v>220</v>
      </c>
      <c r="W47" s="180"/>
    </row>
    <row r="48" spans="2:23" s="243" customFormat="1" ht="33" customHeight="1" x14ac:dyDescent="0.3">
      <c r="B48" s="242" t="s">
        <v>508</v>
      </c>
      <c r="C48" s="242" t="s">
        <v>507</v>
      </c>
      <c r="D48" s="242"/>
      <c r="E48" s="266" t="s">
        <v>435</v>
      </c>
      <c r="F48" s="199" t="str">
        <f>VLOOKUP($E48,'Int Finish Style No'!$C$8:$D$71,2,FALSE)</f>
        <v>Vinyl Tile on Steel Trowel Finish</v>
      </c>
      <c r="G48" s="266" t="s">
        <v>509</v>
      </c>
      <c r="H48" s="199" t="str">
        <f>VLOOKUP($G48,'Int Finish Style No'!$C$78:$D$104,2,FALSE)</f>
        <v>N.A</v>
      </c>
      <c r="I48" s="266" t="s">
        <v>404</v>
      </c>
      <c r="J48" s="199" t="str">
        <f>VLOOKUP($I48,'Int Finish Style No'!$C$110:$D$164,2,FALSE)</f>
        <v>Acrylic Emulsion Paint on Cement Plaster</v>
      </c>
      <c r="K48" s="266" t="s">
        <v>501</v>
      </c>
      <c r="L48" s="199" t="str">
        <f>VLOOKUP($K48,'Int Finish Style No'!$C$170:$D$193,2,FALSE)</f>
        <v>Acrylic Emulsion Paint on Fair Faced Concrete</v>
      </c>
      <c r="M48" s="251" t="s">
        <v>437</v>
      </c>
      <c r="O48" s="251" t="s">
        <v>437</v>
      </c>
      <c r="P48" s="242" t="s">
        <v>508</v>
      </c>
      <c r="Q48" s="242" t="s">
        <v>507</v>
      </c>
      <c r="R48" s="242"/>
      <c r="S48" s="199" t="s">
        <v>438</v>
      </c>
      <c r="T48" s="199" t="s">
        <v>510</v>
      </c>
      <c r="U48" s="199" t="s">
        <v>440</v>
      </c>
      <c r="V48" s="199" t="s">
        <v>511</v>
      </c>
      <c r="W48" s="199"/>
    </row>
    <row r="49" spans="2:23" ht="40.5" x14ac:dyDescent="0.3">
      <c r="B49" s="131"/>
      <c r="C49" s="131"/>
      <c r="D49" s="131"/>
      <c r="E49" s="213"/>
      <c r="F49" s="180"/>
      <c r="G49" s="213"/>
      <c r="H49" s="180"/>
      <c r="I49" s="213"/>
      <c r="J49" s="180"/>
      <c r="K49" s="213"/>
      <c r="L49" s="180"/>
      <c r="M49" s="181"/>
      <c r="O49" s="181" t="s">
        <v>465</v>
      </c>
      <c r="P49" s="131" t="s">
        <v>466</v>
      </c>
      <c r="Q49" s="131" t="s">
        <v>497</v>
      </c>
      <c r="R49" s="131"/>
      <c r="S49" s="199" t="s">
        <v>467</v>
      </c>
      <c r="T49" s="180" t="s">
        <v>468</v>
      </c>
      <c r="U49" s="180" t="s">
        <v>427</v>
      </c>
      <c r="V49" s="180" t="s">
        <v>512</v>
      </c>
      <c r="W49" s="180"/>
    </row>
    <row r="50" spans="2:23" ht="50.25" customHeight="1" x14ac:dyDescent="0.3">
      <c r="B50" s="131"/>
      <c r="C50" s="131"/>
      <c r="D50" s="131"/>
      <c r="E50" s="213"/>
      <c r="F50" s="180"/>
      <c r="G50" s="213"/>
      <c r="H50" s="180"/>
      <c r="I50" s="213"/>
      <c r="J50" s="180"/>
      <c r="K50" s="213"/>
      <c r="L50" s="180"/>
      <c r="M50" s="181"/>
      <c r="O50" s="181" t="s">
        <v>513</v>
      </c>
      <c r="P50" s="131" t="s">
        <v>475</v>
      </c>
      <c r="Q50" s="131" t="s">
        <v>514</v>
      </c>
      <c r="R50" s="131"/>
      <c r="S50" s="199" t="s">
        <v>447</v>
      </c>
      <c r="T50" s="199" t="s">
        <v>447</v>
      </c>
      <c r="U50" s="180" t="s">
        <v>427</v>
      </c>
      <c r="V50" s="180" t="s">
        <v>515</v>
      </c>
      <c r="W50" s="180"/>
    </row>
    <row r="51" spans="2:23" ht="30" customHeight="1" x14ac:dyDescent="0.3">
      <c r="B51" s="194"/>
      <c r="C51" s="207" t="s">
        <v>516</v>
      </c>
      <c r="D51" s="194"/>
      <c r="E51" s="212" t="s">
        <v>402</v>
      </c>
      <c r="F51" s="206" t="str">
        <f>VLOOKUP($E51,'Int Finish Style No'!$C$8:$D$71,2,FALSE)</f>
        <v>Non-Slip Unglazed Ceramic Tile on Screed</v>
      </c>
      <c r="G51" s="212" t="s">
        <v>403</v>
      </c>
      <c r="H51" s="206" t="str">
        <f>VLOOKUP($G51,'Int Finish Style No'!$C$78:$D$104,2,FALSE)</f>
        <v>Coved Ceramic Tile</v>
      </c>
      <c r="I51" s="212" t="s">
        <v>404</v>
      </c>
      <c r="J51" s="206" t="str">
        <f>VLOOKUP($I51,'Int Finish Style No'!$C$110:$D$164,2,FALSE)</f>
        <v>Acrylic Emulsion Paint on Cement Plaster</v>
      </c>
      <c r="K51" s="212" t="s">
        <v>405</v>
      </c>
      <c r="L51" s="206" t="str">
        <f>VLOOKUP($K51,'Int Finish Style No'!$C$170:$D$193,2,FALSE)</f>
        <v>Suspended Acoustic Tiled Ceiling (T-Bar)</v>
      </c>
      <c r="M51" s="218" t="s">
        <v>517</v>
      </c>
      <c r="O51" s="195"/>
      <c r="P51" s="194"/>
      <c r="Q51" s="194"/>
      <c r="R51" s="194"/>
      <c r="S51" s="195"/>
      <c r="T51" s="194"/>
      <c r="U51" s="195"/>
      <c r="V51" s="195"/>
      <c r="W51" s="195"/>
    </row>
    <row r="52" spans="2:23" s="243" customFormat="1" ht="33.75" x14ac:dyDescent="0.3">
      <c r="B52" s="242" t="s">
        <v>500</v>
      </c>
      <c r="C52" s="242" t="s">
        <v>518</v>
      </c>
      <c r="D52" s="242"/>
      <c r="E52" s="266" t="s">
        <v>519</v>
      </c>
      <c r="F52" s="199" t="str">
        <f>VLOOKUP($E52,'Int Finish Style No'!$C$8:$D$71,2,FALSE)</f>
        <v>Non-Slip Epoxy Paint on Steel Trowel Finish</v>
      </c>
      <c r="G52" s="266" t="s">
        <v>520</v>
      </c>
      <c r="H52" s="199" t="str">
        <f>VLOOKUP($G52,'Int Finish Style No'!$C$78:$D$104,2,FALSE)</f>
        <v>Epoxy Paint</v>
      </c>
      <c r="I52" s="266" t="s">
        <v>404</v>
      </c>
      <c r="J52" s="199" t="str">
        <f>VLOOKUP($I52,'Int Finish Style No'!$C$110:$D$164,2,FALSE)</f>
        <v>Acrylic Emulsion Paint on Cement Plaster</v>
      </c>
      <c r="K52" s="266" t="s">
        <v>405</v>
      </c>
      <c r="L52" s="199" t="str">
        <f>VLOOKUP($K52,'Int Finish Style No'!$C$170:$D$193,2,FALSE)</f>
        <v>Suspended Acoustic Tiled Ceiling (T-Bar)</v>
      </c>
      <c r="M52" s="251" t="s">
        <v>437</v>
      </c>
      <c r="O52" s="251" t="s">
        <v>437</v>
      </c>
      <c r="P52" s="242" t="s">
        <v>500</v>
      </c>
      <c r="Q52" s="242" t="s">
        <v>518</v>
      </c>
      <c r="R52" s="242"/>
      <c r="S52" s="199" t="s">
        <v>521</v>
      </c>
      <c r="T52" s="199" t="s">
        <v>522</v>
      </c>
      <c r="U52" s="199" t="s">
        <v>440</v>
      </c>
      <c r="V52" s="199" t="s">
        <v>441</v>
      </c>
      <c r="W52" s="199"/>
    </row>
    <row r="53" spans="2:23" ht="33.75" x14ac:dyDescent="0.3">
      <c r="B53" s="131" t="s">
        <v>406</v>
      </c>
      <c r="C53" s="131" t="s">
        <v>518</v>
      </c>
      <c r="D53" s="131"/>
      <c r="E53" s="213" t="s">
        <v>402</v>
      </c>
      <c r="F53" s="180" t="str">
        <f>VLOOKUP($E53,'Int Finish Style No'!$C$8:$D$71,2,FALSE)</f>
        <v>Non-Slip Unglazed Ceramic Tile on Screed</v>
      </c>
      <c r="G53" s="213" t="s">
        <v>403</v>
      </c>
      <c r="H53" s="180" t="str">
        <f>VLOOKUP($G53,'Int Finish Style No'!$C$78:$D$104,2,FALSE)</f>
        <v>Coved Ceramic Tile</v>
      </c>
      <c r="I53" s="213" t="s">
        <v>404</v>
      </c>
      <c r="J53" s="180" t="str">
        <f>VLOOKUP($I53,'Int Finish Style No'!$C$110:$D$164,2,FALSE)</f>
        <v>Acrylic Emulsion Paint on Cement Plaster</v>
      </c>
      <c r="K53" s="213" t="s">
        <v>405</v>
      </c>
      <c r="L53" s="180" t="str">
        <f>VLOOKUP($K53,'Int Finish Style No'!$C$170:$D$193,2,FALSE)</f>
        <v>Suspended Acoustic Tiled Ceiling (T-Bar)</v>
      </c>
      <c r="M53" s="181" t="s">
        <v>172</v>
      </c>
      <c r="O53" s="181" t="s">
        <v>172</v>
      </c>
      <c r="P53" s="131" t="s">
        <v>406</v>
      </c>
      <c r="Q53" s="131" t="s">
        <v>518</v>
      </c>
      <c r="R53" s="131"/>
      <c r="S53" s="199" t="s">
        <v>523</v>
      </c>
      <c r="T53" s="180" t="s">
        <v>408</v>
      </c>
      <c r="U53" s="180" t="s">
        <v>409</v>
      </c>
      <c r="V53" s="180" t="s">
        <v>410</v>
      </c>
      <c r="W53" s="180"/>
    </row>
    <row r="54" spans="2:23" s="243" customFormat="1" ht="33.75" x14ac:dyDescent="0.3">
      <c r="B54" s="242" t="s">
        <v>406</v>
      </c>
      <c r="C54" s="242" t="s">
        <v>518</v>
      </c>
      <c r="D54" s="242"/>
      <c r="E54" s="266" t="s">
        <v>402</v>
      </c>
      <c r="F54" s="199" t="str">
        <f>VLOOKUP($E54,'Int Finish Style No'!$C$8:$D$71,2,FALSE)</f>
        <v>Non-Slip Unglazed Ceramic Tile on Screed</v>
      </c>
      <c r="G54" s="266" t="s">
        <v>403</v>
      </c>
      <c r="H54" s="199" t="str">
        <f>VLOOKUP($G54,'Int Finish Style No'!$C$78:$D$104,2,FALSE)</f>
        <v>Coved Ceramic Tile</v>
      </c>
      <c r="I54" s="266" t="s">
        <v>404</v>
      </c>
      <c r="J54" s="199" t="str">
        <f>VLOOKUP($I54,'Int Finish Style No'!$C$110:$D$164,2,FALSE)</f>
        <v>Acrylic Emulsion Paint on Cement Plaster</v>
      </c>
      <c r="K54" s="266" t="s">
        <v>405</v>
      </c>
      <c r="L54" s="199" t="str">
        <f>VLOOKUP($K54,'Int Finish Style No'!$C$170:$D$193,2,FALSE)</f>
        <v>Suspended Acoustic Tiled Ceiling (T-Bar)</v>
      </c>
      <c r="M54" s="251" t="s">
        <v>437</v>
      </c>
      <c r="O54" s="251" t="s">
        <v>437</v>
      </c>
      <c r="P54" s="242" t="s">
        <v>406</v>
      </c>
      <c r="Q54" s="242" t="s">
        <v>518</v>
      </c>
      <c r="R54" s="242"/>
      <c r="S54" s="199" t="s">
        <v>524</v>
      </c>
      <c r="T54" s="199" t="s">
        <v>499</v>
      </c>
      <c r="U54" s="199" t="s">
        <v>440</v>
      </c>
      <c r="V54" s="199" t="s">
        <v>441</v>
      </c>
      <c r="W54" s="199"/>
    </row>
    <row r="55" spans="2:23" ht="45" x14ac:dyDescent="0.3">
      <c r="B55" s="131" t="s">
        <v>500</v>
      </c>
      <c r="C55" s="131" t="s">
        <v>525</v>
      </c>
      <c r="D55" s="131"/>
      <c r="E55" s="213" t="s">
        <v>110</v>
      </c>
      <c r="F55" s="180" t="str">
        <f>VLOOKUP($E55,'Int Finish Style No'!$C$8:$D$71,2,FALSE)</f>
        <v>Rubber Tile on Screed</v>
      </c>
      <c r="G55" s="213" t="s">
        <v>479</v>
      </c>
      <c r="H55" s="180" t="str">
        <f>VLOOKUP($G55,'Int Finish Style No'!$C$78:$D$104,2,FALSE)</f>
        <v>Coved Rubber Skirting</v>
      </c>
      <c r="I55" s="213" t="s">
        <v>404</v>
      </c>
      <c r="J55" s="180" t="str">
        <f>VLOOKUP($I55,'Int Finish Style No'!$C$110:$D$164,2,FALSE)</f>
        <v>Acrylic Emulsion Paint on Cement Plaster</v>
      </c>
      <c r="K55" s="213" t="s">
        <v>501</v>
      </c>
      <c r="L55" s="180" t="str">
        <f>VLOOKUP($K55,'Int Finish Style No'!$C$170:$D$193,2,FALSE)</f>
        <v>Acrylic Emulsion Paint on Fair Faced Concrete</v>
      </c>
      <c r="M55" s="181" t="s">
        <v>502</v>
      </c>
      <c r="O55" s="181" t="s">
        <v>502</v>
      </c>
      <c r="P55" s="131" t="s">
        <v>500</v>
      </c>
      <c r="Q55" s="131" t="s">
        <v>525</v>
      </c>
      <c r="R55" s="131"/>
      <c r="S55" s="180" t="s">
        <v>504</v>
      </c>
      <c r="T55" s="180" t="s">
        <v>505</v>
      </c>
      <c r="U55" s="180" t="s">
        <v>506</v>
      </c>
      <c r="V55" s="180" t="s">
        <v>220</v>
      </c>
      <c r="W55" s="180"/>
    </row>
    <row r="56" spans="2:23" ht="45" x14ac:dyDescent="0.3">
      <c r="B56" s="131" t="s">
        <v>500</v>
      </c>
      <c r="C56" s="131" t="s">
        <v>518</v>
      </c>
      <c r="D56" s="131"/>
      <c r="E56" s="213" t="s">
        <v>110</v>
      </c>
      <c r="F56" s="180" t="str">
        <f>VLOOKUP($E56,'Int Finish Style No'!$C$8:$D$71,2,FALSE)</f>
        <v>Rubber Tile on Screed</v>
      </c>
      <c r="G56" s="213" t="s">
        <v>479</v>
      </c>
      <c r="H56" s="180" t="str">
        <f>VLOOKUP($G56,'Int Finish Style No'!$C$78:$D$104,2,FALSE)</f>
        <v>Coved Rubber Skirting</v>
      </c>
      <c r="I56" s="213" t="s">
        <v>404</v>
      </c>
      <c r="J56" s="180" t="str">
        <f>VLOOKUP($I56,'Int Finish Style No'!$C$110:$D$164,2,FALSE)</f>
        <v>Acrylic Emulsion Paint on Cement Plaster</v>
      </c>
      <c r="K56" s="213" t="s">
        <v>501</v>
      </c>
      <c r="L56" s="180" t="str">
        <f>VLOOKUP($K56,'Int Finish Style No'!$C$170:$D$193,2,FALSE)</f>
        <v>Acrylic Emulsion Paint on Fair Faced Concrete</v>
      </c>
      <c r="M56" s="181" t="s">
        <v>502</v>
      </c>
      <c r="O56" s="181" t="s">
        <v>502</v>
      </c>
      <c r="P56" s="131" t="s">
        <v>500</v>
      </c>
      <c r="Q56" s="131" t="s">
        <v>518</v>
      </c>
      <c r="R56" s="131"/>
      <c r="S56" s="180" t="s">
        <v>526</v>
      </c>
      <c r="T56" s="180" t="s">
        <v>505</v>
      </c>
      <c r="U56" s="180" t="s">
        <v>506</v>
      </c>
      <c r="V56" s="180" t="s">
        <v>220</v>
      </c>
      <c r="W56" s="180"/>
    </row>
    <row r="57" spans="2:23" ht="45" x14ac:dyDescent="0.3">
      <c r="B57" s="131"/>
      <c r="C57" s="131"/>
      <c r="D57" s="131"/>
      <c r="E57" s="213"/>
      <c r="F57" s="180"/>
      <c r="G57" s="213"/>
      <c r="H57" s="180"/>
      <c r="I57" s="213"/>
      <c r="J57" s="180"/>
      <c r="K57" s="213"/>
      <c r="L57" s="180"/>
      <c r="M57" s="181"/>
      <c r="O57" s="181" t="s">
        <v>465</v>
      </c>
      <c r="P57" s="131" t="s">
        <v>466</v>
      </c>
      <c r="Q57" s="131" t="s">
        <v>527</v>
      </c>
      <c r="R57" s="131"/>
      <c r="S57" s="199" t="s">
        <v>528</v>
      </c>
      <c r="T57" s="180" t="s">
        <v>468</v>
      </c>
      <c r="U57" s="180" t="s">
        <v>472</v>
      </c>
      <c r="V57" s="180" t="s">
        <v>493</v>
      </c>
      <c r="W57" s="180"/>
    </row>
    <row r="58" spans="2:23" ht="27" x14ac:dyDescent="0.3">
      <c r="B58" s="131"/>
      <c r="C58" s="131"/>
      <c r="D58" s="131"/>
      <c r="E58" s="213"/>
      <c r="F58" s="180"/>
      <c r="G58" s="213"/>
      <c r="H58" s="180"/>
      <c r="I58" s="213"/>
      <c r="J58" s="180"/>
      <c r="K58" s="213"/>
      <c r="L58" s="180"/>
      <c r="M58" s="181"/>
      <c r="O58" s="181" t="s">
        <v>513</v>
      </c>
      <c r="P58" s="131" t="s">
        <v>475</v>
      </c>
      <c r="Q58" s="131" t="s">
        <v>529</v>
      </c>
      <c r="R58" s="131"/>
      <c r="S58" s="199" t="s">
        <v>95</v>
      </c>
      <c r="T58" s="199" t="s">
        <v>95</v>
      </c>
      <c r="U58" s="180" t="s">
        <v>427</v>
      </c>
      <c r="V58" s="180" t="s">
        <v>530</v>
      </c>
      <c r="W58" s="180"/>
    </row>
    <row r="59" spans="2:23" ht="30" customHeight="1" x14ac:dyDescent="0.3">
      <c r="B59" s="194"/>
      <c r="C59" s="207" t="s">
        <v>531</v>
      </c>
      <c r="D59" s="194"/>
      <c r="E59" s="212" t="s">
        <v>402</v>
      </c>
      <c r="F59" s="206" t="str">
        <f>VLOOKUP($E59,'Int Finish Style No'!$C$8:$D$71,2,FALSE)</f>
        <v>Non-Slip Unglazed Ceramic Tile on Screed</v>
      </c>
      <c r="G59" s="212" t="s">
        <v>403</v>
      </c>
      <c r="H59" s="206" t="str">
        <f>VLOOKUP($G59,'Int Finish Style No'!$C$78:$D$104,2,FALSE)</f>
        <v>Coved Ceramic Tile</v>
      </c>
      <c r="I59" s="212" t="s">
        <v>404</v>
      </c>
      <c r="J59" s="206" t="str">
        <f>VLOOKUP($I59,'Int Finish Style No'!$C$110:$D$164,2,FALSE)</f>
        <v>Acrylic Emulsion Paint on Cement Plaster</v>
      </c>
      <c r="K59" s="212" t="s">
        <v>405</v>
      </c>
      <c r="L59" s="206" t="str">
        <f>VLOOKUP($K59,'Int Finish Style No'!$C$170:$D$193,2,FALSE)</f>
        <v>Suspended Acoustic Tiled Ceiling (T-Bar)</v>
      </c>
      <c r="M59" s="195"/>
      <c r="O59" s="195"/>
      <c r="P59" s="194"/>
      <c r="Q59" s="194"/>
      <c r="R59" s="194"/>
      <c r="S59" s="195"/>
      <c r="T59" s="194"/>
      <c r="U59" s="195"/>
      <c r="V59" s="195"/>
      <c r="W59" s="195"/>
    </row>
    <row r="60" spans="2:23" ht="33.75" x14ac:dyDescent="0.3">
      <c r="B60" s="131" t="s">
        <v>406</v>
      </c>
      <c r="C60" s="131" t="s">
        <v>532</v>
      </c>
      <c r="D60" s="131"/>
      <c r="E60" s="213" t="s">
        <v>402</v>
      </c>
      <c r="F60" s="180" t="str">
        <f>VLOOKUP($E60,'Int Finish Style No'!$C$8:$D$71,2,FALSE)</f>
        <v>Non-Slip Unglazed Ceramic Tile on Screed</v>
      </c>
      <c r="G60" s="213" t="s">
        <v>403</v>
      </c>
      <c r="H60" s="180" t="str">
        <f>VLOOKUP($G60,'Int Finish Style No'!$C$78:$D$104,2,FALSE)</f>
        <v>Coved Ceramic Tile</v>
      </c>
      <c r="I60" s="213" t="s">
        <v>404</v>
      </c>
      <c r="J60" s="180" t="str">
        <f>VLOOKUP($I60,'Int Finish Style No'!$C$110:$D$164,2,FALSE)</f>
        <v>Acrylic Emulsion Paint on Cement Plaster</v>
      </c>
      <c r="K60" s="213" t="s">
        <v>405</v>
      </c>
      <c r="L60" s="180" t="str">
        <f>VLOOKUP($K60,'Int Finish Style No'!$C$170:$D$193,2,FALSE)</f>
        <v>Suspended Acoustic Tiled Ceiling (T-Bar)</v>
      </c>
      <c r="M60" s="181" t="s">
        <v>172</v>
      </c>
      <c r="O60" s="181" t="s">
        <v>172</v>
      </c>
      <c r="P60" s="131" t="s">
        <v>406</v>
      </c>
      <c r="Q60" s="131" t="s">
        <v>532</v>
      </c>
      <c r="R60" s="131"/>
      <c r="S60" s="199" t="s">
        <v>72</v>
      </c>
      <c r="T60" s="180" t="s">
        <v>408</v>
      </c>
      <c r="U60" s="180" t="s">
        <v>409</v>
      </c>
      <c r="V60" s="180" t="s">
        <v>410</v>
      </c>
      <c r="W60" s="180"/>
    </row>
    <row r="61" spans="2:23" ht="33.75" x14ac:dyDescent="0.3">
      <c r="B61" s="131" t="s">
        <v>406</v>
      </c>
      <c r="C61" s="131" t="s">
        <v>531</v>
      </c>
      <c r="D61" s="131"/>
      <c r="E61" s="213" t="s">
        <v>402</v>
      </c>
      <c r="F61" s="180" t="str">
        <f>VLOOKUP($E61,'Int Finish Style No'!$C$8:$D$71,2,FALSE)</f>
        <v>Non-Slip Unglazed Ceramic Tile on Screed</v>
      </c>
      <c r="G61" s="213" t="s">
        <v>403</v>
      </c>
      <c r="H61" s="180" t="str">
        <f>VLOOKUP($G61,'Int Finish Style No'!$C$78:$D$104,2,FALSE)</f>
        <v>Coved Ceramic Tile</v>
      </c>
      <c r="I61" s="213" t="s">
        <v>404</v>
      </c>
      <c r="J61" s="180" t="str">
        <f>VLOOKUP($I61,'Int Finish Style No'!$C$110:$D$164,2,FALSE)</f>
        <v>Acrylic Emulsion Paint on Cement Plaster</v>
      </c>
      <c r="K61" s="213" t="s">
        <v>405</v>
      </c>
      <c r="L61" s="180" t="str">
        <f>VLOOKUP($K61,'Int Finish Style No'!$C$170:$D$193,2,FALSE)</f>
        <v>Suspended Acoustic Tiled Ceiling (T-Bar)</v>
      </c>
      <c r="M61" s="181" t="s">
        <v>172</v>
      </c>
      <c r="O61" s="181" t="s">
        <v>172</v>
      </c>
      <c r="P61" s="131" t="s">
        <v>406</v>
      </c>
      <c r="Q61" s="131" t="s">
        <v>531</v>
      </c>
      <c r="R61" s="131"/>
      <c r="S61" s="199" t="s">
        <v>72</v>
      </c>
      <c r="T61" s="180" t="s">
        <v>408</v>
      </c>
      <c r="U61" s="180" t="s">
        <v>409</v>
      </c>
      <c r="V61" s="180" t="s">
        <v>410</v>
      </c>
      <c r="W61" s="180"/>
    </row>
    <row r="62" spans="2:23" ht="40.5" x14ac:dyDescent="0.3">
      <c r="B62" s="131" t="s">
        <v>533</v>
      </c>
      <c r="C62" s="131" t="s">
        <v>534</v>
      </c>
      <c r="D62" s="131"/>
      <c r="E62" s="213" t="s">
        <v>535</v>
      </c>
      <c r="F62" s="180" t="str">
        <f>VLOOKUP($E62,'Int Finish Style No'!$C$8:$D$71,2,FALSE)</f>
        <v>Marble Tile on Screed</v>
      </c>
      <c r="G62" s="213" t="s">
        <v>198</v>
      </c>
      <c r="H62" s="180" t="str">
        <f>VLOOKUP($G62,'Int Finish Style No'!$C$78:$D$104,2,FALSE)</f>
        <v>Marble Tile</v>
      </c>
      <c r="I62" s="213" t="s">
        <v>404</v>
      </c>
      <c r="J62" s="180" t="str">
        <f>VLOOKUP($I62,'Int Finish Style No'!$C$110:$D$164,2,FALSE)</f>
        <v>Acrylic Emulsion Paint on Cement Plaster</v>
      </c>
      <c r="K62" s="213" t="s">
        <v>405</v>
      </c>
      <c r="L62" s="180" t="str">
        <f>VLOOKUP($K62,'Int Finish Style No'!$C$170:$D$193,2,FALSE)</f>
        <v>Suspended Acoustic Tiled Ceiling (T-Bar)</v>
      </c>
      <c r="M62" s="181" t="s">
        <v>446</v>
      </c>
      <c r="O62" s="181" t="s">
        <v>446</v>
      </c>
      <c r="P62" s="131" t="s">
        <v>533</v>
      </c>
      <c r="Q62" s="131" t="s">
        <v>534</v>
      </c>
      <c r="R62" s="131"/>
      <c r="S62" s="199" t="s">
        <v>536</v>
      </c>
      <c r="T62" s="180" t="s">
        <v>537</v>
      </c>
      <c r="U62" s="180" t="s">
        <v>433</v>
      </c>
      <c r="V62" s="180" t="s">
        <v>449</v>
      </c>
      <c r="W62" s="180"/>
    </row>
    <row r="63" spans="2:23" s="243" customFormat="1" ht="27" x14ac:dyDescent="0.3">
      <c r="B63" s="242" t="s">
        <v>450</v>
      </c>
      <c r="C63" s="242" t="s">
        <v>538</v>
      </c>
      <c r="D63" s="242"/>
      <c r="E63" s="266" t="s">
        <v>535</v>
      </c>
      <c r="F63" s="199" t="str">
        <f>VLOOKUP($E63,'Int Finish Style No'!$C$8:$D$71,2,FALSE)</f>
        <v>Marble Tile on Screed</v>
      </c>
      <c r="G63" s="266" t="s">
        <v>198</v>
      </c>
      <c r="H63" s="199" t="str">
        <f>VLOOKUP($G63,'Int Finish Style No'!$C$78:$D$104,2,FALSE)</f>
        <v>Marble Tile</v>
      </c>
      <c r="I63" s="266" t="s">
        <v>404</v>
      </c>
      <c r="J63" s="199" t="str">
        <f>VLOOKUP($I63,'Int Finish Style No'!$C$110:$D$164,2,FALSE)</f>
        <v>Acrylic Emulsion Paint on Cement Plaster</v>
      </c>
      <c r="K63" s="266" t="s">
        <v>405</v>
      </c>
      <c r="L63" s="199" t="str">
        <f>VLOOKUP($K63,'Int Finish Style No'!$C$170:$D$193,2,FALSE)</f>
        <v>Suspended Acoustic Tiled Ceiling (T-Bar)</v>
      </c>
      <c r="M63" s="251" t="s">
        <v>437</v>
      </c>
      <c r="O63" s="251" t="s">
        <v>437</v>
      </c>
      <c r="P63" s="242" t="s">
        <v>450</v>
      </c>
      <c r="Q63" s="242" t="s">
        <v>538</v>
      </c>
      <c r="R63" s="242"/>
      <c r="S63" s="199" t="s">
        <v>97</v>
      </c>
      <c r="T63" s="199" t="s">
        <v>539</v>
      </c>
      <c r="U63" s="199" t="s">
        <v>440</v>
      </c>
      <c r="V63" s="199" t="s">
        <v>410</v>
      </c>
      <c r="W63" s="199"/>
    </row>
    <row r="64" spans="2:23" ht="45" x14ac:dyDescent="0.3">
      <c r="B64" s="194"/>
      <c r="C64" s="207" t="s">
        <v>540</v>
      </c>
      <c r="D64" s="194"/>
      <c r="E64" s="212" t="s">
        <v>402</v>
      </c>
      <c r="F64" s="206" t="str">
        <f>VLOOKUP($E64,'Int Finish Style No'!$C$8:$D$71,2,FALSE)</f>
        <v>Non-Slip Unglazed Ceramic Tile on Screed</v>
      </c>
      <c r="G64" s="212" t="s">
        <v>403</v>
      </c>
      <c r="H64" s="206" t="str">
        <f>VLOOKUP($G64,'Int Finish Style No'!$C$78:$D$104,2,FALSE)</f>
        <v>Coved Ceramic Tile</v>
      </c>
      <c r="I64" s="212" t="s">
        <v>541</v>
      </c>
      <c r="J64" s="206" t="str">
        <f>VLOOKUP($I64,'Int Finish Style No'!$C$110:$D$164,2,FALSE)</f>
        <v>Glazed Ceramic Tile(≤C.H+100) / No Paint (&gt;C.H+100) on Cement Plaster</v>
      </c>
      <c r="K64" s="212" t="s">
        <v>542</v>
      </c>
      <c r="L64" s="206" t="str">
        <f>VLOOKUP($K64,'Int Finish Style No'!$C$170:$D$193,2,FALSE)</f>
        <v>Suspended Moisture Resistant Tiled Ceiling (T-Bar)</v>
      </c>
      <c r="M64" s="218" t="s">
        <v>543</v>
      </c>
      <c r="O64" s="195"/>
      <c r="P64" s="194"/>
      <c r="Q64" s="194"/>
      <c r="R64" s="194"/>
      <c r="S64" s="195"/>
      <c r="T64" s="194"/>
      <c r="U64" s="195"/>
      <c r="V64" s="195"/>
      <c r="W64" s="195"/>
    </row>
    <row r="65" spans="2:23" ht="45" x14ac:dyDescent="0.3">
      <c r="B65" s="131" t="s">
        <v>406</v>
      </c>
      <c r="C65" s="131" t="s">
        <v>540</v>
      </c>
      <c r="D65" s="131"/>
      <c r="E65" s="213" t="s">
        <v>402</v>
      </c>
      <c r="F65" s="180" t="str">
        <f>VLOOKUP($E65,'Int Finish Style No'!$C$8:$D$71,2,FALSE)</f>
        <v>Non-Slip Unglazed Ceramic Tile on Screed</v>
      </c>
      <c r="G65" s="213" t="s">
        <v>403</v>
      </c>
      <c r="H65" s="180" t="str">
        <f>VLOOKUP($G65,'Int Finish Style No'!$C$78:$D$104,2,FALSE)</f>
        <v>Coved Ceramic Tile</v>
      </c>
      <c r="I65" s="213" t="s">
        <v>541</v>
      </c>
      <c r="J65" s="180" t="str">
        <f>VLOOKUP($I65,'Int Finish Style No'!$C$110:$D$164,2,FALSE)</f>
        <v>Glazed Ceramic Tile(≤C.H+100) / No Paint (&gt;C.H+100) on Cement Plaster</v>
      </c>
      <c r="K65" s="213" t="s">
        <v>542</v>
      </c>
      <c r="L65" s="180" t="str">
        <f>VLOOKUP($K65,'Int Finish Style No'!$C$170:$D$193,2,FALSE)</f>
        <v>Suspended Moisture Resistant Tiled Ceiling (T-Bar)</v>
      </c>
      <c r="M65" s="181" t="s">
        <v>172</v>
      </c>
      <c r="O65" s="181" t="s">
        <v>172</v>
      </c>
      <c r="P65" s="131" t="s">
        <v>406</v>
      </c>
      <c r="Q65" s="131" t="s">
        <v>540</v>
      </c>
      <c r="R65" s="131"/>
      <c r="S65" s="199" t="s">
        <v>72</v>
      </c>
      <c r="T65" s="180" t="s">
        <v>181</v>
      </c>
      <c r="U65" s="180" t="s">
        <v>544</v>
      </c>
      <c r="V65" s="180" t="s">
        <v>490</v>
      </c>
      <c r="W65" s="180"/>
    </row>
    <row r="66" spans="2:23" ht="33.75" x14ac:dyDescent="0.3">
      <c r="B66" s="131" t="s">
        <v>416</v>
      </c>
      <c r="C66" s="131" t="s">
        <v>545</v>
      </c>
      <c r="D66" s="131"/>
      <c r="E66" s="213" t="s">
        <v>402</v>
      </c>
      <c r="F66" s="180" t="str">
        <f>VLOOKUP($E66,'Int Finish Style No'!$C$8:$D$71,2,FALSE)</f>
        <v>Non-Slip Unglazed Ceramic Tile on Screed</v>
      </c>
      <c r="G66" s="213" t="s">
        <v>417</v>
      </c>
      <c r="H66" s="180" t="str">
        <f>VLOOKUP($G66,'Int Finish Style No'!$C$78:$D$104,2,FALSE)</f>
        <v>Unglazed Ceramic Tile</v>
      </c>
      <c r="I66" s="213" t="s">
        <v>404</v>
      </c>
      <c r="J66" s="180" t="str">
        <f>VLOOKUP($I66,'Int Finish Style No'!$C$110:$D$164,2,FALSE)</f>
        <v>Acrylic Emulsion Paint on Cement Plaster</v>
      </c>
      <c r="K66" s="213" t="s">
        <v>542</v>
      </c>
      <c r="L66" s="180" t="str">
        <f>VLOOKUP($K66,'Int Finish Style No'!$C$170:$D$193,2,FALSE)</f>
        <v>Suspended Moisture Resistant Tiled Ceiling (T-Bar)</v>
      </c>
      <c r="M66" s="181" t="s">
        <v>418</v>
      </c>
      <c r="O66" s="181" t="s">
        <v>418</v>
      </c>
      <c r="P66" s="131" t="s">
        <v>416</v>
      </c>
      <c r="Q66" s="131" t="s">
        <v>545</v>
      </c>
      <c r="R66" s="131"/>
      <c r="S66" s="180" t="s">
        <v>419</v>
      </c>
      <c r="T66" s="180" t="s">
        <v>420</v>
      </c>
      <c r="U66" s="180" t="s">
        <v>421</v>
      </c>
      <c r="V66" s="180" t="s">
        <v>546</v>
      </c>
      <c r="W66" s="180"/>
    </row>
    <row r="67" spans="2:23" ht="33.75" x14ac:dyDescent="0.3">
      <c r="B67" s="131" t="s">
        <v>423</v>
      </c>
      <c r="C67" s="131" t="s">
        <v>545</v>
      </c>
      <c r="D67" s="131"/>
      <c r="E67" s="213" t="s">
        <v>402</v>
      </c>
      <c r="F67" s="180" t="str">
        <f>VLOOKUP($E67,'Int Finish Style No'!$C$8:$D$71,2,FALSE)</f>
        <v>Non-Slip Unglazed Ceramic Tile on Screed</v>
      </c>
      <c r="G67" s="213" t="s">
        <v>509</v>
      </c>
      <c r="H67" s="180" t="str">
        <f>VLOOKUP($G67,'Int Finish Style No'!$C$78:$D$104,2,FALSE)</f>
        <v>N.A</v>
      </c>
      <c r="I67" s="213" t="s">
        <v>404</v>
      </c>
      <c r="J67" s="180" t="str">
        <f>VLOOKUP($I67,'Int Finish Style No'!$C$110:$D$164,2,FALSE)</f>
        <v>Acrylic Emulsion Paint on Cement Plaster</v>
      </c>
      <c r="K67" s="213" t="s">
        <v>405</v>
      </c>
      <c r="L67" s="180" t="str">
        <f>VLOOKUP($K67,'Int Finish Style No'!$C$170:$D$193,2,FALSE)</f>
        <v>Suspended Acoustic Tiled Ceiling (T-Bar)</v>
      </c>
      <c r="M67" s="181" t="s">
        <v>424</v>
      </c>
      <c r="O67" s="181" t="s">
        <v>424</v>
      </c>
      <c r="P67" s="131" t="s">
        <v>423</v>
      </c>
      <c r="Q67" s="131" t="s">
        <v>545</v>
      </c>
      <c r="R67" s="131"/>
      <c r="S67" s="180" t="s">
        <v>547</v>
      </c>
      <c r="T67" s="204" t="s">
        <v>510</v>
      </c>
      <c r="U67" s="180" t="s">
        <v>421</v>
      </c>
      <c r="V67" s="180" t="s">
        <v>428</v>
      </c>
      <c r="W67" s="180"/>
    </row>
    <row r="68" spans="2:23" s="243" customFormat="1" ht="40.5" x14ac:dyDescent="0.3">
      <c r="B68" s="242" t="s">
        <v>442</v>
      </c>
      <c r="C68" s="242" t="s">
        <v>540</v>
      </c>
      <c r="D68" s="242"/>
      <c r="E68" s="266" t="s">
        <v>435</v>
      </c>
      <c r="F68" s="199" t="str">
        <f>VLOOKUP($E68,'Int Finish Style No'!$C$8:$D$71,2,FALSE)</f>
        <v>Vinyl Tile on Steel Trowel Finish</v>
      </c>
      <c r="G68" s="266" t="s">
        <v>436</v>
      </c>
      <c r="H68" s="199" t="str">
        <f>VLOOKUP($G68,'Int Finish Style No'!$C$78:$D$104,2,FALSE)</f>
        <v>Coved Vinyl Tile</v>
      </c>
      <c r="I68" s="266" t="s">
        <v>404</v>
      </c>
      <c r="J68" s="199" t="str">
        <f>VLOOKUP($I68,'Int Finish Style No'!$C$110:$D$164,2,FALSE)</f>
        <v>Acrylic Emulsion Paint on Cement Plaster</v>
      </c>
      <c r="K68" s="266" t="s">
        <v>405</v>
      </c>
      <c r="L68" s="199" t="str">
        <f>VLOOKUP($K68,'Int Finish Style No'!$C$170:$D$193,2,FALSE)</f>
        <v>Suspended Acoustic Tiled Ceiling (T-Bar)</v>
      </c>
      <c r="M68" s="251" t="s">
        <v>437</v>
      </c>
      <c r="O68" s="251" t="s">
        <v>437</v>
      </c>
      <c r="P68" s="242" t="s">
        <v>442</v>
      </c>
      <c r="Q68" s="242" t="s">
        <v>540</v>
      </c>
      <c r="R68" s="242"/>
      <c r="S68" s="199" t="s">
        <v>438</v>
      </c>
      <c r="T68" s="199" t="s">
        <v>439</v>
      </c>
      <c r="U68" s="199" t="s">
        <v>440</v>
      </c>
      <c r="V68" s="199" t="s">
        <v>441</v>
      </c>
      <c r="W68" s="199"/>
    </row>
    <row r="69" spans="2:23" ht="45" x14ac:dyDescent="0.3">
      <c r="B69" s="131"/>
      <c r="C69" s="131"/>
      <c r="D69" s="131"/>
      <c r="E69" s="213"/>
      <c r="F69" s="180"/>
      <c r="G69" s="213"/>
      <c r="H69" s="180"/>
      <c r="I69" s="213"/>
      <c r="J69" s="180"/>
      <c r="K69" s="213"/>
      <c r="L69" s="180"/>
      <c r="M69" s="181"/>
      <c r="O69" s="181" t="s">
        <v>465</v>
      </c>
      <c r="P69" s="131" t="s">
        <v>466</v>
      </c>
      <c r="Q69" s="131" t="s">
        <v>491</v>
      </c>
      <c r="R69" s="131"/>
      <c r="S69" s="199" t="s">
        <v>492</v>
      </c>
      <c r="T69" s="180" t="s">
        <v>468</v>
      </c>
      <c r="U69" s="180" t="s">
        <v>472</v>
      </c>
      <c r="V69" s="180" t="s">
        <v>493</v>
      </c>
      <c r="W69" s="180"/>
    </row>
    <row r="70" spans="2:23" ht="55.15" customHeight="1" x14ac:dyDescent="0.3">
      <c r="B70" s="194"/>
      <c r="C70" s="207" t="s">
        <v>548</v>
      </c>
      <c r="D70" s="194"/>
      <c r="E70" s="212" t="s">
        <v>549</v>
      </c>
      <c r="F70" s="206" t="str">
        <f>VLOOKUP($E70,'Int Finish Style No'!$C$8:$D$71,2,FALSE)</f>
        <v>Non-Slip Unglazed Ceramic Tile on Screed + Liquid Waterproofing</v>
      </c>
      <c r="G70" s="212" t="s">
        <v>509</v>
      </c>
      <c r="H70" s="206" t="str">
        <f>VLOOKUP($G70,'Int Finish Style No'!$C$78:$D$104,2,FALSE)</f>
        <v>N.A</v>
      </c>
      <c r="I70" s="212" t="s">
        <v>550</v>
      </c>
      <c r="J70" s="206" t="str">
        <f>VLOOKUP($I70,'Int Finish Style No'!$C$110:$D$164,2,FALSE)</f>
        <v>Glazed Ceramic Tile(≤C.H+100) + Liquid Waterproofing / No Paint (&gt;C.H+100) on Cement Plaster</v>
      </c>
      <c r="K70" s="212" t="s">
        <v>542</v>
      </c>
      <c r="L70" s="206" t="str">
        <f>VLOOKUP($K70,'Int Finish Style No'!$C$170:$D$193,2,FALSE)</f>
        <v>Suspended Moisture Resistant Tiled Ceiling (T-Bar)</v>
      </c>
      <c r="M70" s="218" t="s">
        <v>551</v>
      </c>
      <c r="O70" s="195"/>
      <c r="P70" s="194"/>
      <c r="Q70" s="194"/>
      <c r="R70" s="194"/>
      <c r="S70" s="195"/>
      <c r="T70" s="194"/>
      <c r="U70" s="195"/>
      <c r="V70" s="195"/>
      <c r="W70" s="195"/>
    </row>
    <row r="71" spans="2:23" ht="55.15" customHeight="1" x14ac:dyDescent="0.3">
      <c r="B71" s="131" t="s">
        <v>416</v>
      </c>
      <c r="C71" s="131" t="s">
        <v>548</v>
      </c>
      <c r="D71" s="131"/>
      <c r="E71" s="213" t="s">
        <v>552</v>
      </c>
      <c r="F71" s="180" t="str">
        <f>VLOOKUP($E71,'Int Finish Style No'!$C$8:$D$71,2,FALSE)</f>
        <v>Non-Slip Unglazed Ceramic Tile on Screed + Waterproof Membrane</v>
      </c>
      <c r="G71" s="213" t="s">
        <v>509</v>
      </c>
      <c r="H71" s="180" t="str">
        <f>VLOOKUP($G71,'Int Finish Style No'!$C$78:$D$104,2,FALSE)</f>
        <v>N.A</v>
      </c>
      <c r="I71" s="213" t="s">
        <v>553</v>
      </c>
      <c r="J71" s="180" t="str">
        <f>VLOOKUP($I71,'Int Finish Style No'!$C$110:$D$164,2,FALSE)</f>
        <v>Glazed Ceramic Tile on Cement Plaster + Waterproof Membrane</v>
      </c>
      <c r="K71" s="213" t="s">
        <v>542</v>
      </c>
      <c r="L71" s="180" t="str">
        <f>VLOOKUP($K71,'Int Finish Style No'!$C$170:$D$193,2,FALSE)</f>
        <v>Suspended Moisture Resistant Tiled Ceiling (T-Bar)</v>
      </c>
      <c r="M71" s="181" t="s">
        <v>418</v>
      </c>
      <c r="O71" s="181" t="s">
        <v>418</v>
      </c>
      <c r="P71" s="131" t="s">
        <v>416</v>
      </c>
      <c r="Q71" s="131" t="s">
        <v>548</v>
      </c>
      <c r="R71" s="131"/>
      <c r="S71" s="180" t="s">
        <v>554</v>
      </c>
      <c r="T71" s="204" t="s">
        <v>510</v>
      </c>
      <c r="U71" s="180" t="s">
        <v>555</v>
      </c>
      <c r="V71" s="180" t="s">
        <v>546</v>
      </c>
      <c r="W71" s="180"/>
    </row>
    <row r="72" spans="2:23" ht="55.15" customHeight="1" x14ac:dyDescent="0.3">
      <c r="B72" s="131" t="s">
        <v>423</v>
      </c>
      <c r="C72" s="131" t="s">
        <v>548</v>
      </c>
      <c r="D72" s="131"/>
      <c r="E72" s="213" t="s">
        <v>552</v>
      </c>
      <c r="F72" s="180" t="str">
        <f>VLOOKUP($E72,'Int Finish Style No'!$C$8:$D$71,2,FALSE)</f>
        <v>Non-Slip Unglazed Ceramic Tile on Screed + Waterproof Membrane</v>
      </c>
      <c r="G72" s="213" t="s">
        <v>509</v>
      </c>
      <c r="H72" s="180" t="str">
        <f>VLOOKUP($G72,'Int Finish Style No'!$C$78:$D$104,2,FALSE)</f>
        <v>N.A</v>
      </c>
      <c r="I72" s="213" t="s">
        <v>404</v>
      </c>
      <c r="J72" s="180" t="str">
        <f>VLOOKUP($I72,'Int Finish Style No'!$C$110:$D$164,2,FALSE)</f>
        <v>Acrylic Emulsion Paint on Cement Plaster</v>
      </c>
      <c r="K72" s="213" t="s">
        <v>340</v>
      </c>
      <c r="L72" s="180" t="str">
        <f>VLOOKUP($K72,'Int Finish Style No'!$C$170:$D$193,2,FALSE)</f>
        <v>Aluminum Spandrel Ceiling System</v>
      </c>
      <c r="M72" s="181" t="s">
        <v>424</v>
      </c>
      <c r="O72" s="181" t="s">
        <v>424</v>
      </c>
      <c r="P72" s="131" t="s">
        <v>423</v>
      </c>
      <c r="Q72" s="131" t="s">
        <v>548</v>
      </c>
      <c r="R72" s="131"/>
      <c r="S72" s="180" t="s">
        <v>554</v>
      </c>
      <c r="T72" s="204" t="s">
        <v>510</v>
      </c>
      <c r="U72" s="180" t="s">
        <v>421</v>
      </c>
      <c r="V72" s="180" t="s">
        <v>556</v>
      </c>
      <c r="W72" s="180"/>
    </row>
    <row r="73" spans="2:23" s="243" customFormat="1" ht="55.15" customHeight="1" x14ac:dyDescent="0.3">
      <c r="B73" s="242" t="s">
        <v>442</v>
      </c>
      <c r="C73" s="242" t="s">
        <v>548</v>
      </c>
      <c r="D73" s="242"/>
      <c r="E73" s="266" t="s">
        <v>549</v>
      </c>
      <c r="F73" s="199" t="str">
        <f>VLOOKUP($E73,'Int Finish Style No'!$C$8:$D$71,2,FALSE)</f>
        <v>Non-Slip Unglazed Ceramic Tile on Screed + Liquid Waterproofing</v>
      </c>
      <c r="G73" s="266" t="s">
        <v>509</v>
      </c>
      <c r="H73" s="199" t="str">
        <f>VLOOKUP($G73,'Int Finish Style No'!$C$78:$D$104,2,FALSE)</f>
        <v>N.A</v>
      </c>
      <c r="I73" s="266" t="s">
        <v>550</v>
      </c>
      <c r="J73" s="199" t="str">
        <f>VLOOKUP($I73,'Int Finish Style No'!$C$110:$D$164,2,FALSE)</f>
        <v>Glazed Ceramic Tile(≤C.H+100) + Liquid Waterproofing / No Paint (&gt;C.H+100) on Cement Plaster</v>
      </c>
      <c r="K73" s="266" t="s">
        <v>542</v>
      </c>
      <c r="L73" s="199" t="str">
        <f>VLOOKUP($K73,'Int Finish Style No'!$C$170:$D$193,2,FALSE)</f>
        <v>Suspended Moisture Resistant Tiled Ceiling (T-Bar)</v>
      </c>
      <c r="M73" s="251" t="s">
        <v>437</v>
      </c>
      <c r="O73" s="251" t="s">
        <v>437</v>
      </c>
      <c r="P73" s="242" t="s">
        <v>442</v>
      </c>
      <c r="Q73" s="242" t="s">
        <v>548</v>
      </c>
      <c r="R73" s="242"/>
      <c r="S73" s="199" t="s">
        <v>557</v>
      </c>
      <c r="T73" s="199" t="s">
        <v>510</v>
      </c>
      <c r="U73" s="199" t="s">
        <v>558</v>
      </c>
      <c r="V73" s="199" t="s">
        <v>559</v>
      </c>
      <c r="W73" s="199"/>
    </row>
    <row r="74" spans="2:23" ht="55.15" customHeight="1" x14ac:dyDescent="0.3">
      <c r="B74" s="131"/>
      <c r="C74" s="131"/>
      <c r="D74" s="131"/>
      <c r="E74" s="213"/>
      <c r="F74" s="180"/>
      <c r="G74" s="213"/>
      <c r="H74" s="180"/>
      <c r="I74" s="213"/>
      <c r="J74" s="180"/>
      <c r="K74" s="213"/>
      <c r="L74" s="180"/>
      <c r="M74" s="181"/>
      <c r="O74" s="181" t="s">
        <v>465</v>
      </c>
      <c r="P74" s="131" t="s">
        <v>466</v>
      </c>
      <c r="Q74" s="131" t="s">
        <v>548</v>
      </c>
      <c r="R74" s="131"/>
      <c r="S74" s="199" t="s">
        <v>560</v>
      </c>
      <c r="T74" s="204" t="s">
        <v>510</v>
      </c>
      <c r="U74" s="199" t="s">
        <v>561</v>
      </c>
      <c r="V74" s="180" t="s">
        <v>562</v>
      </c>
      <c r="W74" s="180"/>
    </row>
    <row r="75" spans="2:23" ht="55.15" customHeight="1" x14ac:dyDescent="0.3">
      <c r="B75" s="131"/>
      <c r="C75" s="131"/>
      <c r="D75" s="131"/>
      <c r="E75" s="213"/>
      <c r="F75" s="180"/>
      <c r="G75" s="213"/>
      <c r="H75" s="180"/>
      <c r="I75" s="213"/>
      <c r="J75" s="180"/>
      <c r="K75" s="213"/>
      <c r="L75" s="180"/>
      <c r="M75" s="181"/>
      <c r="O75" s="181" t="s">
        <v>513</v>
      </c>
      <c r="P75" s="131" t="s">
        <v>563</v>
      </c>
      <c r="Q75" s="131" t="s">
        <v>564</v>
      </c>
      <c r="R75" s="131"/>
      <c r="S75" s="199" t="s">
        <v>565</v>
      </c>
      <c r="T75" s="204" t="s">
        <v>425</v>
      </c>
      <c r="U75" s="204" t="s">
        <v>425</v>
      </c>
      <c r="V75" s="180" t="s">
        <v>566</v>
      </c>
      <c r="W75" s="180"/>
    </row>
    <row r="76" spans="2:23" ht="57" customHeight="1" x14ac:dyDescent="0.3">
      <c r="B76" s="194"/>
      <c r="C76" s="207" t="s">
        <v>567</v>
      </c>
      <c r="D76" s="194"/>
      <c r="E76" s="212" t="s">
        <v>549</v>
      </c>
      <c r="F76" s="206" t="str">
        <f>VLOOKUP($E76,'Int Finish Style No'!$C$8:$D$71,2,FALSE)</f>
        <v>Non-Slip Unglazed Ceramic Tile on Screed + Liquid Waterproofing</v>
      </c>
      <c r="G76" s="212" t="s">
        <v>403</v>
      </c>
      <c r="H76" s="206" t="str">
        <f>VLOOKUP($G76,'Int Finish Style No'!$C$78:$D$104,2,FALSE)</f>
        <v>Coved Ceramic Tile</v>
      </c>
      <c r="I76" s="212" t="s">
        <v>550</v>
      </c>
      <c r="J76" s="206" t="str">
        <f>VLOOKUP($I76,'Int Finish Style No'!$C$110:$D$164,2,FALSE)</f>
        <v>Glazed Ceramic Tile(≤C.H+100) + Liquid Waterproofing / No Paint (&gt;C.H+100) on Cement Plaster</v>
      </c>
      <c r="K76" s="212" t="s">
        <v>542</v>
      </c>
      <c r="L76" s="206" t="str">
        <f>VLOOKUP($K76,'Int Finish Style No'!$C$170:$D$193,2,FALSE)</f>
        <v>Suspended Moisture Resistant Tiled Ceiling (T-Bar)</v>
      </c>
      <c r="M76" s="218" t="s">
        <v>551</v>
      </c>
      <c r="O76" s="195"/>
      <c r="P76" s="194"/>
      <c r="Q76" s="194"/>
      <c r="R76" s="194"/>
      <c r="S76" s="195"/>
      <c r="T76" s="194"/>
      <c r="U76" s="195"/>
      <c r="V76" s="195"/>
      <c r="W76" s="195"/>
    </row>
    <row r="77" spans="2:23" ht="48.6" customHeight="1" x14ac:dyDescent="0.3">
      <c r="B77" s="131" t="s">
        <v>406</v>
      </c>
      <c r="C77" s="131" t="s">
        <v>568</v>
      </c>
      <c r="D77" s="131"/>
      <c r="E77" s="213" t="s">
        <v>549</v>
      </c>
      <c r="F77" s="180" t="str">
        <f>VLOOKUP($E77,'Int Finish Style No'!$C$8:$D$71,2,FALSE)</f>
        <v>Non-Slip Unglazed Ceramic Tile on Screed + Liquid Waterproofing</v>
      </c>
      <c r="G77" s="213" t="s">
        <v>403</v>
      </c>
      <c r="H77" s="180" t="str">
        <f>VLOOKUP($G77,'Int Finish Style No'!$C$78:$D$104,2,FALSE)</f>
        <v>Coved Ceramic Tile</v>
      </c>
      <c r="I77" s="213" t="s">
        <v>541</v>
      </c>
      <c r="J77" s="180" t="str">
        <f>VLOOKUP($I77,'Int Finish Style No'!$C$110:$D$164,2,FALSE)</f>
        <v>Glazed Ceramic Tile(≤C.H+100) / No Paint (&gt;C.H+100) on Cement Plaster</v>
      </c>
      <c r="K77" s="213" t="s">
        <v>542</v>
      </c>
      <c r="L77" s="180" t="str">
        <f>VLOOKUP($K77,'Int Finish Style No'!$C$170:$D$193,2,FALSE)</f>
        <v>Suspended Moisture Resistant Tiled Ceiling (T-Bar)</v>
      </c>
      <c r="M77" s="181" t="s">
        <v>172</v>
      </c>
      <c r="O77" s="181" t="s">
        <v>172</v>
      </c>
      <c r="P77" s="131" t="s">
        <v>406</v>
      </c>
      <c r="Q77" s="131" t="s">
        <v>568</v>
      </c>
      <c r="R77" s="131"/>
      <c r="S77" s="199" t="s">
        <v>569</v>
      </c>
      <c r="T77" s="180" t="s">
        <v>181</v>
      </c>
      <c r="U77" s="180" t="s">
        <v>544</v>
      </c>
      <c r="V77" s="180" t="s">
        <v>490</v>
      </c>
      <c r="W77" s="180"/>
    </row>
    <row r="78" spans="2:23" s="243" customFormat="1" ht="57.6" customHeight="1" x14ac:dyDescent="0.3">
      <c r="B78" s="242" t="s">
        <v>406</v>
      </c>
      <c r="C78" s="242" t="s">
        <v>570</v>
      </c>
      <c r="D78" s="242"/>
      <c r="E78" s="266" t="s">
        <v>549</v>
      </c>
      <c r="F78" s="199" t="str">
        <f>VLOOKUP($E78,'Int Finish Style No'!$C$8:$D$71,2,FALSE)</f>
        <v>Non-Slip Unglazed Ceramic Tile on Screed + Liquid Waterproofing</v>
      </c>
      <c r="G78" s="266" t="s">
        <v>509</v>
      </c>
      <c r="H78" s="199" t="str">
        <f>VLOOKUP($G78,'Int Finish Style No'!$C$78:$D$104,2,FALSE)</f>
        <v>N.A</v>
      </c>
      <c r="I78" s="266" t="s">
        <v>550</v>
      </c>
      <c r="J78" s="199" t="str">
        <f>VLOOKUP($I78,'Int Finish Style No'!$C$110:$D$164,2,FALSE)</f>
        <v>Glazed Ceramic Tile(≤C.H+100) + Liquid Waterproofing / No Paint (&gt;C.H+100) on Cement Plaster</v>
      </c>
      <c r="K78" s="266" t="s">
        <v>542</v>
      </c>
      <c r="L78" s="199" t="str">
        <f>VLOOKUP($K78,'Int Finish Style No'!$C$170:$D$193,2,FALSE)</f>
        <v>Suspended Moisture Resistant Tiled Ceiling (T-Bar)</v>
      </c>
      <c r="M78" s="251" t="s">
        <v>437</v>
      </c>
      <c r="O78" s="251" t="s">
        <v>437</v>
      </c>
      <c r="P78" s="242" t="s">
        <v>406</v>
      </c>
      <c r="Q78" s="242" t="s">
        <v>570</v>
      </c>
      <c r="R78" s="242"/>
      <c r="S78" s="199" t="s">
        <v>557</v>
      </c>
      <c r="T78" s="199" t="s">
        <v>510</v>
      </c>
      <c r="U78" s="199" t="s">
        <v>571</v>
      </c>
      <c r="V78" s="199" t="s">
        <v>559</v>
      </c>
      <c r="W78" s="199"/>
    </row>
    <row r="79" spans="2:23" ht="49.9" customHeight="1" x14ac:dyDescent="0.3">
      <c r="B79" s="194"/>
      <c r="C79" s="207" t="s">
        <v>572</v>
      </c>
      <c r="D79" s="194"/>
      <c r="E79" s="212" t="s">
        <v>549</v>
      </c>
      <c r="F79" s="206" t="str">
        <f>VLOOKUP($E79,'Int Finish Style No'!$C$8:$D$71,2,FALSE)</f>
        <v>Non-Slip Unglazed Ceramic Tile on Screed + Liquid Waterproofing</v>
      </c>
      <c r="G79" s="212" t="s">
        <v>403</v>
      </c>
      <c r="H79" s="206" t="str">
        <f>VLOOKUP($G79,'Int Finish Style No'!$C$78:$D$104,2,FALSE)</f>
        <v>Coved Ceramic Tile</v>
      </c>
      <c r="I79" s="212" t="s">
        <v>541</v>
      </c>
      <c r="J79" s="206" t="str">
        <f>VLOOKUP($I79,'Int Finish Style No'!$C$110:$D$164,2,FALSE)</f>
        <v>Glazed Ceramic Tile(≤C.H+100) / No Paint (&gt;C.H+100) on Cement Plaster</v>
      </c>
      <c r="K79" s="212" t="s">
        <v>542</v>
      </c>
      <c r="L79" s="206" t="str">
        <f>VLOOKUP($K79,'Int Finish Style No'!$C$170:$D$193,2,FALSE)</f>
        <v>Suspended Moisture Resistant Tiled Ceiling (T-Bar)</v>
      </c>
      <c r="M79" s="218" t="s">
        <v>573</v>
      </c>
      <c r="O79" s="195"/>
      <c r="P79" s="194"/>
      <c r="Q79" s="194"/>
      <c r="R79" s="194"/>
      <c r="S79" s="195"/>
      <c r="T79" s="194"/>
      <c r="U79" s="195"/>
      <c r="V79" s="195"/>
      <c r="W79" s="195"/>
    </row>
    <row r="80" spans="2:23" ht="45" x14ac:dyDescent="0.3">
      <c r="B80" s="131" t="s">
        <v>406</v>
      </c>
      <c r="C80" s="131" t="s">
        <v>574</v>
      </c>
      <c r="D80" s="131"/>
      <c r="E80" s="213" t="s">
        <v>549</v>
      </c>
      <c r="F80" s="180" t="str">
        <f>VLOOKUP($E80,'Int Finish Style No'!$C$8:$D$71,2,FALSE)</f>
        <v>Non-Slip Unglazed Ceramic Tile on Screed + Liquid Waterproofing</v>
      </c>
      <c r="G80" s="213" t="s">
        <v>403</v>
      </c>
      <c r="H80" s="180" t="str">
        <f>VLOOKUP($G80,'Int Finish Style No'!$C$78:$D$104,2,FALSE)</f>
        <v>Coved Ceramic Tile</v>
      </c>
      <c r="I80" s="213" t="s">
        <v>541</v>
      </c>
      <c r="J80" s="180" t="str">
        <f>VLOOKUP($I80,'Int Finish Style No'!$C$110:$D$164,2,FALSE)</f>
        <v>Glazed Ceramic Tile(≤C.H+100) / No Paint (&gt;C.H+100) on Cement Plaster</v>
      </c>
      <c r="K80" s="213" t="s">
        <v>542</v>
      </c>
      <c r="L80" s="180" t="str">
        <f>VLOOKUP($K80,'Int Finish Style No'!$C$170:$D$193,2,FALSE)</f>
        <v>Suspended Moisture Resistant Tiled Ceiling (T-Bar)</v>
      </c>
      <c r="M80" s="181" t="s">
        <v>172</v>
      </c>
      <c r="O80" s="181" t="s">
        <v>172</v>
      </c>
      <c r="P80" s="131" t="s">
        <v>406</v>
      </c>
      <c r="Q80" s="131" t="s">
        <v>574</v>
      </c>
      <c r="R80" s="131"/>
      <c r="S80" s="199" t="s">
        <v>569</v>
      </c>
      <c r="T80" s="180" t="s">
        <v>181</v>
      </c>
      <c r="U80" s="180" t="s">
        <v>544</v>
      </c>
      <c r="V80" s="180" t="s">
        <v>490</v>
      </c>
      <c r="W80" s="180"/>
    </row>
    <row r="81" spans="2:23" ht="45" x14ac:dyDescent="0.3">
      <c r="B81" s="131" t="s">
        <v>406</v>
      </c>
      <c r="C81" s="131" t="s">
        <v>575</v>
      </c>
      <c r="D81" s="131"/>
      <c r="E81" s="213" t="s">
        <v>549</v>
      </c>
      <c r="F81" s="199" t="str">
        <f>VLOOKUP($E81,'Int Finish Style No'!$C$8:$D$71,2,FALSE)</f>
        <v>Non-Slip Unglazed Ceramic Tile on Screed + Liquid Waterproofing</v>
      </c>
      <c r="G81" s="213" t="s">
        <v>403</v>
      </c>
      <c r="H81" s="180" t="str">
        <f>VLOOKUP($G81,'Int Finish Style No'!$C$78:$D$104,2,FALSE)</f>
        <v>Coved Ceramic Tile</v>
      </c>
      <c r="I81" s="213" t="s">
        <v>541</v>
      </c>
      <c r="J81" s="180" t="str">
        <f>VLOOKUP($I81,'Int Finish Style No'!$C$110:$D$164,2,FALSE)</f>
        <v>Glazed Ceramic Tile(≤C.H+100) / No Paint (&gt;C.H+100) on Cement Plaster</v>
      </c>
      <c r="K81" s="213" t="s">
        <v>542</v>
      </c>
      <c r="L81" s="180" t="str">
        <f>VLOOKUP($K81,'Int Finish Style No'!$C$170:$D$193,2,FALSE)</f>
        <v>Suspended Moisture Resistant Tiled Ceiling (T-Bar)</v>
      </c>
      <c r="M81" s="181" t="s">
        <v>172</v>
      </c>
      <c r="O81" s="181" t="s">
        <v>172</v>
      </c>
      <c r="P81" s="131" t="s">
        <v>406</v>
      </c>
      <c r="Q81" s="131" t="s">
        <v>575</v>
      </c>
      <c r="R81" s="131"/>
      <c r="S81" s="199" t="s">
        <v>569</v>
      </c>
      <c r="T81" s="180" t="s">
        <v>181</v>
      </c>
      <c r="U81" s="180" t="s">
        <v>544</v>
      </c>
      <c r="V81" s="180" t="s">
        <v>490</v>
      </c>
      <c r="W81" s="180"/>
    </row>
    <row r="82" spans="2:23" s="243" customFormat="1" ht="59.45" customHeight="1" x14ac:dyDescent="0.3">
      <c r="B82" s="242" t="s">
        <v>406</v>
      </c>
      <c r="C82" s="242" t="s">
        <v>576</v>
      </c>
      <c r="D82" s="242"/>
      <c r="E82" s="266" t="s">
        <v>549</v>
      </c>
      <c r="F82" s="199" t="str">
        <f>VLOOKUP($E82,'Int Finish Style No'!$C$8:$D$71,2,FALSE)</f>
        <v>Non-Slip Unglazed Ceramic Tile on Screed + Liquid Waterproofing</v>
      </c>
      <c r="G82" s="266" t="s">
        <v>509</v>
      </c>
      <c r="H82" s="199" t="str">
        <f>VLOOKUP($G82,'Int Finish Style No'!$C$78:$D$104,2,FALSE)</f>
        <v>N.A</v>
      </c>
      <c r="I82" s="266" t="s">
        <v>550</v>
      </c>
      <c r="J82" s="199" t="str">
        <f>VLOOKUP($I82,'Int Finish Style No'!$C$110:$D$164,2,FALSE)</f>
        <v>Glazed Ceramic Tile(≤C.H+100) + Liquid Waterproofing / No Paint (&gt;C.H+100) on Cement Plaster</v>
      </c>
      <c r="K82" s="266" t="s">
        <v>542</v>
      </c>
      <c r="L82" s="199" t="str">
        <f>VLOOKUP($K82,'Int Finish Style No'!$C$170:$D$193,2,FALSE)</f>
        <v>Suspended Moisture Resistant Tiled Ceiling (T-Bar)</v>
      </c>
      <c r="M82" s="251" t="s">
        <v>437</v>
      </c>
      <c r="O82" s="251" t="s">
        <v>437</v>
      </c>
      <c r="P82" s="242" t="s">
        <v>406</v>
      </c>
      <c r="Q82" s="242" t="s">
        <v>576</v>
      </c>
      <c r="R82" s="242"/>
      <c r="S82" s="199" t="s">
        <v>557</v>
      </c>
      <c r="T82" s="199" t="s">
        <v>510</v>
      </c>
      <c r="U82" s="199" t="s">
        <v>571</v>
      </c>
      <c r="V82" s="199" t="s">
        <v>559</v>
      </c>
      <c r="W82" s="199"/>
    </row>
    <row r="83" spans="2:23" s="243" customFormat="1" ht="59.45" customHeight="1" x14ac:dyDescent="0.3">
      <c r="B83" s="242" t="s">
        <v>442</v>
      </c>
      <c r="C83" s="242" t="s">
        <v>576</v>
      </c>
      <c r="D83" s="242"/>
      <c r="E83" s="266" t="s">
        <v>549</v>
      </c>
      <c r="F83" s="199" t="str">
        <f>VLOOKUP($E83,'Int Finish Style No'!$C$8:$D$71,2,FALSE)</f>
        <v>Non-Slip Unglazed Ceramic Tile on Screed + Liquid Waterproofing</v>
      </c>
      <c r="G83" s="266" t="s">
        <v>509</v>
      </c>
      <c r="H83" s="199" t="str">
        <f>VLOOKUP($G83,'Int Finish Style No'!$C$78:$D$104,2,FALSE)</f>
        <v>N.A</v>
      </c>
      <c r="I83" s="266" t="s">
        <v>550</v>
      </c>
      <c r="J83" s="199" t="str">
        <f>VLOOKUP($I83,'Int Finish Style No'!$C$110:$D$164,2,FALSE)</f>
        <v>Glazed Ceramic Tile(≤C.H+100) + Liquid Waterproofing / No Paint (&gt;C.H+100) on Cement Plaster</v>
      </c>
      <c r="K83" s="266" t="s">
        <v>542</v>
      </c>
      <c r="L83" s="199" t="str">
        <f>VLOOKUP($K83,'Int Finish Style No'!$C$170:$D$193,2,FALSE)</f>
        <v>Suspended Moisture Resistant Tiled Ceiling (T-Bar)</v>
      </c>
      <c r="M83" s="251" t="s">
        <v>437</v>
      </c>
      <c r="O83" s="251" t="s">
        <v>437</v>
      </c>
      <c r="P83" s="242" t="s">
        <v>442</v>
      </c>
      <c r="Q83" s="242" t="s">
        <v>576</v>
      </c>
      <c r="R83" s="242"/>
      <c r="S83" s="199" t="s">
        <v>557</v>
      </c>
      <c r="T83" s="199" t="s">
        <v>510</v>
      </c>
      <c r="U83" s="199" t="s">
        <v>571</v>
      </c>
      <c r="V83" s="199" t="s">
        <v>559</v>
      </c>
      <c r="W83" s="199"/>
    </row>
    <row r="84" spans="2:23" ht="55.15" customHeight="1" x14ac:dyDescent="0.3">
      <c r="B84" s="131" t="s">
        <v>416</v>
      </c>
      <c r="C84" s="131" t="s">
        <v>572</v>
      </c>
      <c r="D84" s="131"/>
      <c r="E84" s="213" t="s">
        <v>552</v>
      </c>
      <c r="F84" s="180" t="str">
        <f>VLOOKUP($E84,'Int Finish Style No'!$C$8:$D$71,2,FALSE)</f>
        <v>Non-Slip Unglazed Ceramic Tile on Screed + Waterproof Membrane</v>
      </c>
      <c r="G84" s="213" t="s">
        <v>509</v>
      </c>
      <c r="H84" s="180" t="str">
        <f>VLOOKUP($G84,'Int Finish Style No'!$C$78:$D$104,2,FALSE)</f>
        <v>N.A</v>
      </c>
      <c r="I84" s="213" t="s">
        <v>553</v>
      </c>
      <c r="J84" s="180" t="str">
        <f>VLOOKUP($I84,'Int Finish Style No'!$C$110:$D$164,2,FALSE)</f>
        <v>Glazed Ceramic Tile on Cement Plaster + Waterproof Membrane</v>
      </c>
      <c r="K84" s="213" t="s">
        <v>542</v>
      </c>
      <c r="L84" s="180" t="str">
        <f>VLOOKUP($K84,'Int Finish Style No'!$C$170:$D$193,2,FALSE)</f>
        <v>Suspended Moisture Resistant Tiled Ceiling (T-Bar)</v>
      </c>
      <c r="M84" s="181" t="s">
        <v>418</v>
      </c>
      <c r="O84" s="181" t="s">
        <v>418</v>
      </c>
      <c r="P84" s="131" t="s">
        <v>416</v>
      </c>
      <c r="Q84" s="131" t="s">
        <v>576</v>
      </c>
      <c r="R84" s="131"/>
      <c r="S84" s="180" t="s">
        <v>554</v>
      </c>
      <c r="T84" s="204" t="s">
        <v>510</v>
      </c>
      <c r="U84" s="180" t="s">
        <v>577</v>
      </c>
      <c r="V84" s="180" t="s">
        <v>546</v>
      </c>
      <c r="W84" s="180"/>
    </row>
    <row r="85" spans="2:23" ht="45" customHeight="1" x14ac:dyDescent="0.3">
      <c r="B85" s="131" t="s">
        <v>423</v>
      </c>
      <c r="C85" s="131" t="s">
        <v>576</v>
      </c>
      <c r="D85" s="131"/>
      <c r="E85" s="213" t="s">
        <v>552</v>
      </c>
      <c r="F85" s="180" t="str">
        <f>VLOOKUP($E85,'Int Finish Style No'!$C$8:$D$71,2,FALSE)</f>
        <v>Non-Slip Unglazed Ceramic Tile on Screed + Waterproof Membrane</v>
      </c>
      <c r="G85" s="213" t="s">
        <v>509</v>
      </c>
      <c r="H85" s="180" t="str">
        <f>VLOOKUP($G85,'Int Finish Style No'!$C$78:$D$104,2,FALSE)</f>
        <v>N.A</v>
      </c>
      <c r="I85" s="213" t="s">
        <v>404</v>
      </c>
      <c r="J85" s="180" t="str">
        <f>VLOOKUP($I85,'Int Finish Style No'!$C$110:$D$164,2,FALSE)</f>
        <v>Acrylic Emulsion Paint on Cement Plaster</v>
      </c>
      <c r="K85" s="213" t="s">
        <v>340</v>
      </c>
      <c r="L85" s="180" t="str">
        <f>VLOOKUP($K85,'Int Finish Style No'!$C$170:$D$193,2,FALSE)</f>
        <v>Aluminum Spandrel Ceiling System</v>
      </c>
      <c r="M85" s="181" t="s">
        <v>424</v>
      </c>
      <c r="O85" s="181" t="s">
        <v>424</v>
      </c>
      <c r="P85" s="131" t="s">
        <v>423</v>
      </c>
      <c r="Q85" s="131" t="s">
        <v>576</v>
      </c>
      <c r="R85" s="131"/>
      <c r="S85" s="180" t="s">
        <v>554</v>
      </c>
      <c r="T85" s="204" t="s">
        <v>510</v>
      </c>
      <c r="U85" s="180" t="s">
        <v>427</v>
      </c>
      <c r="V85" s="180" t="s">
        <v>556</v>
      </c>
      <c r="W85" s="180"/>
    </row>
    <row r="86" spans="2:23" ht="55.15" customHeight="1" x14ac:dyDescent="0.3">
      <c r="B86" s="131"/>
      <c r="C86" s="131"/>
      <c r="D86" s="131"/>
      <c r="E86" s="213"/>
      <c r="F86" s="180"/>
      <c r="G86" s="213"/>
      <c r="H86" s="180"/>
      <c r="I86" s="213"/>
      <c r="J86" s="180"/>
      <c r="K86" s="213"/>
      <c r="L86" s="180"/>
      <c r="M86" s="181"/>
      <c r="O86" s="181" t="s">
        <v>465</v>
      </c>
      <c r="P86" s="131" t="s">
        <v>466</v>
      </c>
      <c r="Q86" s="131" t="s">
        <v>572</v>
      </c>
      <c r="R86" s="131"/>
      <c r="S86" s="199" t="s">
        <v>578</v>
      </c>
      <c r="T86" s="204" t="s">
        <v>510</v>
      </c>
      <c r="U86" s="199" t="s">
        <v>579</v>
      </c>
      <c r="V86" s="180" t="s">
        <v>493</v>
      </c>
      <c r="W86" s="180"/>
    </row>
    <row r="87" spans="2:23" ht="49.9" customHeight="1" x14ac:dyDescent="0.3">
      <c r="B87" s="194"/>
      <c r="C87" s="207" t="s">
        <v>580</v>
      </c>
      <c r="D87" s="194"/>
      <c r="E87" s="212" t="s">
        <v>549</v>
      </c>
      <c r="F87" s="206" t="str">
        <f>VLOOKUP($E87,'Int Finish Style No'!$C$8:$D$71,2,FALSE)</f>
        <v>Non-Slip Unglazed Ceramic Tile on Screed + Liquid Waterproofing</v>
      </c>
      <c r="G87" s="212" t="s">
        <v>403</v>
      </c>
      <c r="H87" s="206" t="str">
        <f>VLOOKUP($G87,'Int Finish Style No'!$C$78:$D$104,2,FALSE)</f>
        <v>Coved Ceramic Tile</v>
      </c>
      <c r="I87" s="212" t="s">
        <v>541</v>
      </c>
      <c r="J87" s="206" t="str">
        <f>VLOOKUP($I87,'Int Finish Style No'!$C$110:$D$164,2,FALSE)</f>
        <v>Glazed Ceramic Tile(≤C.H+100) / No Paint (&gt;C.H+100) on Cement Plaster</v>
      </c>
      <c r="K87" s="212" t="s">
        <v>542</v>
      </c>
      <c r="L87" s="206" t="str">
        <f>VLOOKUP($K87,'Int Finish Style No'!$C$170:$D$193,2,FALSE)</f>
        <v>Suspended Moisture Resistant Tiled Ceiling (T-Bar)</v>
      </c>
      <c r="M87" s="218" t="s">
        <v>573</v>
      </c>
      <c r="O87" s="195"/>
      <c r="P87" s="194"/>
      <c r="Q87" s="194"/>
      <c r="R87" s="194"/>
      <c r="S87" s="195"/>
      <c r="T87" s="194"/>
      <c r="U87" s="195"/>
      <c r="V87" s="195"/>
      <c r="W87" s="195"/>
    </row>
    <row r="88" spans="2:23" ht="45" x14ac:dyDescent="0.3">
      <c r="B88" s="131" t="s">
        <v>406</v>
      </c>
      <c r="C88" s="131" t="s">
        <v>580</v>
      </c>
      <c r="D88" s="131"/>
      <c r="E88" s="213" t="s">
        <v>549</v>
      </c>
      <c r="F88" s="180" t="str">
        <f>VLOOKUP($E88,'Int Finish Style No'!$C$8:$D$71,2,FALSE)</f>
        <v>Non-Slip Unglazed Ceramic Tile on Screed + Liquid Waterproofing</v>
      </c>
      <c r="G88" s="213" t="s">
        <v>403</v>
      </c>
      <c r="H88" s="180" t="str">
        <f>VLOOKUP($G88,'Int Finish Style No'!$C$78:$D$104,2,FALSE)</f>
        <v>Coved Ceramic Tile</v>
      </c>
      <c r="I88" s="213" t="s">
        <v>541</v>
      </c>
      <c r="J88" s="180" t="str">
        <f>VLOOKUP($I88,'Int Finish Style No'!$C$110:$D$164,2,FALSE)</f>
        <v>Glazed Ceramic Tile(≤C.H+100) / No Paint (&gt;C.H+100) on Cement Plaster</v>
      </c>
      <c r="K88" s="213" t="s">
        <v>542</v>
      </c>
      <c r="L88" s="180" t="str">
        <f>VLOOKUP($K88,'Int Finish Style No'!$C$170:$D$193,2,FALSE)</f>
        <v>Suspended Moisture Resistant Tiled Ceiling (T-Bar)</v>
      </c>
      <c r="M88" s="181" t="s">
        <v>172</v>
      </c>
      <c r="O88" s="181" t="s">
        <v>172</v>
      </c>
      <c r="P88" s="131" t="s">
        <v>406</v>
      </c>
      <c r="Q88" s="131" t="s">
        <v>580</v>
      </c>
      <c r="R88" s="131"/>
      <c r="S88" s="199" t="s">
        <v>569</v>
      </c>
      <c r="T88" s="180" t="s">
        <v>181</v>
      </c>
      <c r="U88" s="180" t="s">
        <v>544</v>
      </c>
      <c r="V88" s="180" t="s">
        <v>490</v>
      </c>
      <c r="W88" s="180"/>
    </row>
    <row r="89" spans="2:23" s="243" customFormat="1" ht="60.6" customHeight="1" x14ac:dyDescent="0.3">
      <c r="B89" s="242" t="s">
        <v>406</v>
      </c>
      <c r="C89" s="242" t="s">
        <v>580</v>
      </c>
      <c r="D89" s="242"/>
      <c r="E89" s="266" t="s">
        <v>549</v>
      </c>
      <c r="F89" s="199" t="str">
        <f>VLOOKUP($E89,'Int Finish Style No'!$C$8:$D$71,2,FALSE)</f>
        <v>Non-Slip Unglazed Ceramic Tile on Screed + Liquid Waterproofing</v>
      </c>
      <c r="G89" s="266" t="s">
        <v>509</v>
      </c>
      <c r="H89" s="199" t="str">
        <f>VLOOKUP($G89,'Int Finish Style No'!$C$78:$D$104,2,FALSE)</f>
        <v>N.A</v>
      </c>
      <c r="I89" s="266" t="s">
        <v>550</v>
      </c>
      <c r="J89" s="199" t="str">
        <f>VLOOKUP($I89,'Int Finish Style No'!$C$110:$D$164,2,FALSE)</f>
        <v>Glazed Ceramic Tile(≤C.H+100) + Liquid Waterproofing / No Paint (&gt;C.H+100) on Cement Plaster</v>
      </c>
      <c r="K89" s="266" t="s">
        <v>542</v>
      </c>
      <c r="L89" s="199" t="str">
        <f>VLOOKUP($K89,'Int Finish Style No'!$C$170:$D$193,2,FALSE)</f>
        <v>Suspended Moisture Resistant Tiled Ceiling (T-Bar)</v>
      </c>
      <c r="M89" s="251" t="s">
        <v>437</v>
      </c>
      <c r="O89" s="251" t="s">
        <v>437</v>
      </c>
      <c r="P89" s="242" t="s">
        <v>406</v>
      </c>
      <c r="Q89" s="242" t="s">
        <v>580</v>
      </c>
      <c r="R89" s="242"/>
      <c r="S89" s="199" t="s">
        <v>557</v>
      </c>
      <c r="T89" s="199" t="s">
        <v>510</v>
      </c>
      <c r="U89" s="199" t="s">
        <v>571</v>
      </c>
      <c r="V89" s="199" t="s">
        <v>559</v>
      </c>
      <c r="W89" s="199"/>
    </row>
    <row r="90" spans="2:23" ht="49.9" customHeight="1" x14ac:dyDescent="0.3">
      <c r="B90" s="194"/>
      <c r="C90" s="207" t="s">
        <v>581</v>
      </c>
      <c r="D90" s="194"/>
      <c r="E90" s="212" t="s">
        <v>402</v>
      </c>
      <c r="F90" s="206" t="str">
        <f>VLOOKUP($E90,'Int Finish Style No'!$C$8:$D$71,2,FALSE)</f>
        <v>Non-Slip Unglazed Ceramic Tile on Screed</v>
      </c>
      <c r="G90" s="212" t="s">
        <v>403</v>
      </c>
      <c r="H90" s="206" t="str">
        <f>VLOOKUP($G90,'Int Finish Style No'!$C$78:$D$104,2,FALSE)</f>
        <v>Coved Ceramic Tile</v>
      </c>
      <c r="I90" s="212" t="s">
        <v>541</v>
      </c>
      <c r="J90" s="206" t="str">
        <f>VLOOKUP($I90,'Int Finish Style No'!$C$110:$D$164,2,FALSE)</f>
        <v>Glazed Ceramic Tile(≤C.H+100) / No Paint (&gt;C.H+100) on Cement Plaster</v>
      </c>
      <c r="K90" s="212" t="s">
        <v>405</v>
      </c>
      <c r="L90" s="206" t="str">
        <f>VLOOKUP($K90,'Int Finish Style No'!$C$170:$D$193,2,FALSE)</f>
        <v>Suspended Acoustic Tiled Ceiling (T-Bar)</v>
      </c>
      <c r="M90" s="218" t="s">
        <v>543</v>
      </c>
      <c r="O90" s="195"/>
      <c r="P90" s="194"/>
      <c r="Q90" s="194"/>
      <c r="R90" s="194"/>
      <c r="S90" s="195"/>
      <c r="T90" s="194"/>
      <c r="U90" s="195"/>
      <c r="V90" s="195"/>
      <c r="W90" s="195"/>
    </row>
    <row r="91" spans="2:23" ht="33.75" x14ac:dyDescent="0.3">
      <c r="B91" s="131" t="s">
        <v>582</v>
      </c>
      <c r="C91" s="131" t="s">
        <v>581</v>
      </c>
      <c r="D91" s="131"/>
      <c r="E91" s="213" t="s">
        <v>435</v>
      </c>
      <c r="F91" s="180" t="str">
        <f>VLOOKUP($E91,'Int Finish Style No'!$C$8:$D$71,2,FALSE)</f>
        <v>Vinyl Tile on Steel Trowel Finish</v>
      </c>
      <c r="G91" s="213" t="s">
        <v>436</v>
      </c>
      <c r="H91" s="180" t="str">
        <f>VLOOKUP($G91,'Int Finish Style No'!$C$78:$D$104,2,FALSE)</f>
        <v>Coved Vinyl Tile</v>
      </c>
      <c r="I91" s="213" t="s">
        <v>404</v>
      </c>
      <c r="J91" s="180" t="str">
        <f>VLOOKUP($I91,'Int Finish Style No'!$C$110:$D$164,2,FALSE)</f>
        <v>Acrylic Emulsion Paint on Cement Plaster</v>
      </c>
      <c r="K91" s="213" t="s">
        <v>405</v>
      </c>
      <c r="L91" s="180" t="str">
        <f>VLOOKUP($K91,'Int Finish Style No'!$C$170:$D$193,2,FALSE)</f>
        <v>Suspended Acoustic Tiled Ceiling (T-Bar)</v>
      </c>
      <c r="M91" s="181" t="s">
        <v>583</v>
      </c>
      <c r="O91" s="181" t="s">
        <v>583</v>
      </c>
      <c r="P91" s="131" t="s">
        <v>582</v>
      </c>
      <c r="Q91" s="131" t="s">
        <v>581</v>
      </c>
      <c r="R91" s="131"/>
      <c r="S91" s="180" t="s">
        <v>584</v>
      </c>
      <c r="T91" s="180" t="s">
        <v>585</v>
      </c>
      <c r="U91" s="180" t="s">
        <v>586</v>
      </c>
      <c r="V91" s="180" t="s">
        <v>587</v>
      </c>
      <c r="W91" s="180"/>
    </row>
    <row r="92" spans="2:23" s="243" customFormat="1" ht="33.75" x14ac:dyDescent="0.3">
      <c r="B92" s="242" t="s">
        <v>450</v>
      </c>
      <c r="C92" s="242" t="s">
        <v>588</v>
      </c>
      <c r="D92" s="242"/>
      <c r="E92" s="266" t="s">
        <v>435</v>
      </c>
      <c r="F92" s="199" t="str">
        <f>VLOOKUP($E92,'Int Finish Style No'!$C$8:$D$71,2,FALSE)</f>
        <v>Vinyl Tile on Steel Trowel Finish</v>
      </c>
      <c r="G92" s="266" t="s">
        <v>436</v>
      </c>
      <c r="H92" s="199" t="str">
        <f>VLOOKUP($G92,'Int Finish Style No'!$C$78:$D$104,2,FALSE)</f>
        <v>Coved Vinyl Tile</v>
      </c>
      <c r="I92" s="266" t="s">
        <v>404</v>
      </c>
      <c r="J92" s="199" t="str">
        <f>VLOOKUP($I92,'Int Finish Style No'!$C$110:$D$164,2,FALSE)</f>
        <v>Acrylic Emulsion Paint on Cement Plaster</v>
      </c>
      <c r="K92" s="266" t="s">
        <v>405</v>
      </c>
      <c r="L92" s="199" t="str">
        <f>VLOOKUP($K92,'Int Finish Style No'!$C$170:$D$193,2,FALSE)</f>
        <v>Suspended Acoustic Tiled Ceiling (T-Bar)</v>
      </c>
      <c r="M92" s="251" t="s">
        <v>437</v>
      </c>
      <c r="O92" s="251" t="s">
        <v>437</v>
      </c>
      <c r="P92" s="242" t="s">
        <v>450</v>
      </c>
      <c r="Q92" s="242" t="s">
        <v>588</v>
      </c>
      <c r="R92" s="242"/>
      <c r="S92" s="199" t="s">
        <v>438</v>
      </c>
      <c r="T92" s="199" t="s">
        <v>439</v>
      </c>
      <c r="U92" s="199" t="s">
        <v>440</v>
      </c>
      <c r="V92" s="199" t="s">
        <v>441</v>
      </c>
      <c r="W92" s="199"/>
    </row>
    <row r="93" spans="2:23" ht="30" customHeight="1" x14ac:dyDescent="0.3">
      <c r="B93" s="194"/>
      <c r="C93" s="207" t="s">
        <v>589</v>
      </c>
      <c r="D93" s="218" t="s">
        <v>590</v>
      </c>
      <c r="E93" s="212" t="s">
        <v>435</v>
      </c>
      <c r="F93" s="206" t="str">
        <f>VLOOKUP($E93,'Int Finish Style No'!$C$8:$D$71,2,FALSE)</f>
        <v>Vinyl Tile on Steel Trowel Finish</v>
      </c>
      <c r="G93" s="212" t="s">
        <v>436</v>
      </c>
      <c r="H93" s="206" t="str">
        <f>VLOOKUP($G93,'Int Finish Style No'!$C$78:$D$104,2,FALSE)</f>
        <v>Coved Vinyl Tile</v>
      </c>
      <c r="I93" s="212" t="s">
        <v>404</v>
      </c>
      <c r="J93" s="206" t="str">
        <f>VLOOKUP($I93,'Int Finish Style No'!$C$110:$D$164,2,FALSE)</f>
        <v>Acrylic Emulsion Paint on Cement Plaster</v>
      </c>
      <c r="K93" s="212" t="s">
        <v>405</v>
      </c>
      <c r="L93" s="206" t="str">
        <f>VLOOKUP($K93,'Int Finish Style No'!$C$170:$D$193,2,FALSE)</f>
        <v>Suspended Acoustic Tiled Ceiling (T-Bar)</v>
      </c>
      <c r="M93" s="195"/>
      <c r="O93" s="195"/>
      <c r="P93" s="194"/>
      <c r="Q93" s="194"/>
      <c r="R93" s="194"/>
      <c r="S93" s="195"/>
      <c r="T93" s="194"/>
      <c r="U93" s="195"/>
      <c r="V93" s="195"/>
      <c r="W93" s="195"/>
    </row>
    <row r="94" spans="2:23" ht="33.75" x14ac:dyDescent="0.3">
      <c r="B94" s="131" t="s">
        <v>591</v>
      </c>
      <c r="C94" s="131" t="s">
        <v>589</v>
      </c>
      <c r="D94" s="131"/>
      <c r="E94" s="213" t="s">
        <v>435</v>
      </c>
      <c r="F94" s="180" t="str">
        <f>VLOOKUP($E94,'Int Finish Style No'!$C$8:$D$71,2,FALSE)</f>
        <v>Vinyl Tile on Steel Trowel Finish</v>
      </c>
      <c r="G94" s="213" t="s">
        <v>479</v>
      </c>
      <c r="H94" s="180" t="str">
        <f>VLOOKUP($G94,'Int Finish Style No'!$C$78:$D$104,2,FALSE)</f>
        <v>Coved Rubber Skirting</v>
      </c>
      <c r="I94" s="213" t="s">
        <v>480</v>
      </c>
      <c r="J94" s="180" t="str">
        <f>VLOOKUP($I94,'Int Finish Style No'!$C$110:$D$164,2,FALSE)</f>
        <v>Latex Paint on Cement Plaster</v>
      </c>
      <c r="K94" s="213" t="s">
        <v>405</v>
      </c>
      <c r="L94" s="180" t="str">
        <f>VLOOKUP($K94,'Int Finish Style No'!$C$170:$D$193,2,FALSE)</f>
        <v>Suspended Acoustic Tiled Ceiling (T-Bar)</v>
      </c>
      <c r="M94" s="181" t="s">
        <v>481</v>
      </c>
      <c r="O94" s="181" t="s">
        <v>481</v>
      </c>
      <c r="P94" s="131" t="s">
        <v>591</v>
      </c>
      <c r="Q94" s="131" t="s">
        <v>589</v>
      </c>
      <c r="R94" s="131"/>
      <c r="S94" s="180" t="s">
        <v>592</v>
      </c>
      <c r="T94" s="180" t="s">
        <v>483</v>
      </c>
      <c r="U94" s="180" t="s">
        <v>484</v>
      </c>
      <c r="V94" s="180" t="s">
        <v>485</v>
      </c>
      <c r="W94" s="180"/>
    </row>
    <row r="95" spans="2:23" ht="45" x14ac:dyDescent="0.3">
      <c r="B95" s="131"/>
      <c r="C95" s="131"/>
      <c r="D95" s="131"/>
      <c r="E95" s="213"/>
      <c r="F95" s="180"/>
      <c r="G95" s="213"/>
      <c r="H95" s="180"/>
      <c r="I95" s="213"/>
      <c r="J95" s="180"/>
      <c r="K95" s="213"/>
      <c r="L95" s="180"/>
      <c r="M95" s="181"/>
      <c r="O95" s="181" t="s">
        <v>465</v>
      </c>
      <c r="P95" s="131" t="s">
        <v>466</v>
      </c>
      <c r="Q95" s="131" t="s">
        <v>593</v>
      </c>
      <c r="R95" s="131"/>
      <c r="S95" s="199" t="s">
        <v>492</v>
      </c>
      <c r="T95" s="180" t="s">
        <v>468</v>
      </c>
      <c r="U95" s="180" t="s">
        <v>472</v>
      </c>
      <c r="V95" s="180" t="s">
        <v>594</v>
      </c>
      <c r="W95" s="180"/>
    </row>
    <row r="96" spans="2:23" ht="45" x14ac:dyDescent="0.3">
      <c r="B96" s="131"/>
      <c r="C96" s="131"/>
      <c r="D96" s="131"/>
      <c r="E96" s="213"/>
      <c r="F96" s="180"/>
      <c r="G96" s="213"/>
      <c r="H96" s="180"/>
      <c r="I96" s="213"/>
      <c r="J96" s="180"/>
      <c r="K96" s="213"/>
      <c r="L96" s="180"/>
      <c r="M96" s="181"/>
      <c r="O96" s="181" t="s">
        <v>465</v>
      </c>
      <c r="P96" s="131" t="s">
        <v>595</v>
      </c>
      <c r="Q96" s="131" t="s">
        <v>596</v>
      </c>
      <c r="R96" s="131"/>
      <c r="S96" s="199" t="s">
        <v>492</v>
      </c>
      <c r="T96" s="180" t="s">
        <v>468</v>
      </c>
      <c r="U96" s="180" t="s">
        <v>472</v>
      </c>
      <c r="V96" s="180" t="s">
        <v>594</v>
      </c>
      <c r="W96" s="180"/>
    </row>
    <row r="97" spans="2:23" ht="27" x14ac:dyDescent="0.3">
      <c r="B97" s="131"/>
      <c r="C97" s="131"/>
      <c r="D97" s="131"/>
      <c r="E97" s="213"/>
      <c r="F97" s="180"/>
      <c r="G97" s="213"/>
      <c r="H97" s="180"/>
      <c r="I97" s="213"/>
      <c r="J97" s="180"/>
      <c r="K97" s="213"/>
      <c r="L97" s="180"/>
      <c r="M97" s="181"/>
      <c r="O97" s="180" t="s">
        <v>474</v>
      </c>
      <c r="P97" s="131" t="s">
        <v>475</v>
      </c>
      <c r="Q97" s="131" t="s">
        <v>597</v>
      </c>
      <c r="R97" s="131"/>
      <c r="S97" s="199" t="s">
        <v>425</v>
      </c>
      <c r="T97" s="199" t="s">
        <v>425</v>
      </c>
      <c r="U97" s="199" t="s">
        <v>425</v>
      </c>
      <c r="V97" s="180" t="s">
        <v>477</v>
      </c>
      <c r="W97" s="180"/>
    </row>
    <row r="98" spans="2:23" ht="57" customHeight="1" x14ac:dyDescent="0.3">
      <c r="B98" s="194"/>
      <c r="C98" s="207" t="s">
        <v>598</v>
      </c>
      <c r="D98" s="194"/>
      <c r="E98" s="212" t="s">
        <v>549</v>
      </c>
      <c r="F98" s="206" t="str">
        <f>VLOOKUP($E98,'Int Finish Style No'!$C$8:$D$71,2,FALSE)</f>
        <v>Non-Slip Unglazed Ceramic Tile on Screed + Liquid Waterproofing</v>
      </c>
      <c r="G98" s="212" t="s">
        <v>403</v>
      </c>
      <c r="H98" s="206" t="str">
        <f>VLOOKUP($G98,'Int Finish Style No'!$C$78:$D$104,2,FALSE)</f>
        <v>Coved Ceramic Tile</v>
      </c>
      <c r="I98" s="212" t="s">
        <v>550</v>
      </c>
      <c r="J98" s="206" t="str">
        <f>VLOOKUP($I98,'Int Finish Style No'!$C$110:$D$164,2,FALSE)</f>
        <v>Glazed Ceramic Tile(≤C.H+100) + Liquid Waterproofing / No Paint (&gt;C.H+100) on Cement Plaster</v>
      </c>
      <c r="K98" s="212" t="s">
        <v>542</v>
      </c>
      <c r="L98" s="206" t="str">
        <f>VLOOKUP($K98,'Int Finish Style No'!$C$170:$D$193,2,FALSE)</f>
        <v>Suspended Moisture Resistant Tiled Ceiling (T-Bar)</v>
      </c>
      <c r="M98" s="218" t="s">
        <v>551</v>
      </c>
      <c r="O98" s="195"/>
      <c r="P98" s="194"/>
      <c r="Q98" s="194"/>
      <c r="R98" s="194"/>
      <c r="S98" s="195"/>
      <c r="T98" s="194"/>
      <c r="U98" s="195"/>
      <c r="V98" s="195"/>
      <c r="W98" s="195"/>
    </row>
    <row r="99" spans="2:23" ht="55.15" customHeight="1" x14ac:dyDescent="0.3">
      <c r="B99" s="131" t="s">
        <v>591</v>
      </c>
      <c r="C99" s="131" t="s">
        <v>599</v>
      </c>
      <c r="D99" s="131"/>
      <c r="E99" s="213" t="s">
        <v>552</v>
      </c>
      <c r="F99" s="180" t="str">
        <f>VLOOKUP($E99,'Int Finish Style No'!$C$8:$D$71,2,FALSE)</f>
        <v>Non-Slip Unglazed Ceramic Tile on Screed + Waterproof Membrane</v>
      </c>
      <c r="G99" s="213" t="s">
        <v>403</v>
      </c>
      <c r="H99" s="180" t="str">
        <f>VLOOKUP($G99,'Int Finish Style No'!$C$78:$D$104,2,FALSE)</f>
        <v>Coved Ceramic Tile</v>
      </c>
      <c r="I99" s="213" t="s">
        <v>600</v>
      </c>
      <c r="J99" s="180" t="str">
        <f>VLOOKUP($I99,'Int Finish Style No'!$C$110:$D$164,2,FALSE)</f>
        <v>Glazed Ceramic Tile + Waterproof Membrane (≤1200) / Acrylic Emulsion Paint (&gt;1200) on Cement Plaster</v>
      </c>
      <c r="K99" s="213" t="s">
        <v>542</v>
      </c>
      <c r="L99" s="180" t="str">
        <f>VLOOKUP($K99,'Int Finish Style No'!$C$170:$D$193,2,FALSE)</f>
        <v>Suspended Moisture Resistant Tiled Ceiling (T-Bar)</v>
      </c>
      <c r="M99" s="181" t="s">
        <v>481</v>
      </c>
      <c r="O99" s="181" t="s">
        <v>481</v>
      </c>
      <c r="P99" s="131" t="s">
        <v>591</v>
      </c>
      <c r="Q99" s="131" t="s">
        <v>601</v>
      </c>
      <c r="R99" s="131"/>
      <c r="S99" s="180" t="s">
        <v>602</v>
      </c>
      <c r="T99" s="180"/>
      <c r="U99" s="180" t="s">
        <v>603</v>
      </c>
      <c r="V99" s="180" t="s">
        <v>604</v>
      </c>
      <c r="W99" s="180"/>
    </row>
    <row r="100" spans="2:23" ht="55.15" customHeight="1" x14ac:dyDescent="0.3">
      <c r="B100" s="131" t="s">
        <v>591</v>
      </c>
      <c r="C100" s="131" t="s">
        <v>605</v>
      </c>
      <c r="D100" s="131"/>
      <c r="E100" s="213" t="s">
        <v>552</v>
      </c>
      <c r="F100" s="180" t="str">
        <f>VLOOKUP($E100,'Int Finish Style No'!$C$8:$D$71,2,FALSE)</f>
        <v>Non-Slip Unglazed Ceramic Tile on Screed + Waterproof Membrane</v>
      </c>
      <c r="G100" s="213" t="s">
        <v>403</v>
      </c>
      <c r="H100" s="180" t="str">
        <f>VLOOKUP($G100,'Int Finish Style No'!$C$78:$D$104,2,FALSE)</f>
        <v>Coved Ceramic Tile</v>
      </c>
      <c r="I100" s="213" t="s">
        <v>600</v>
      </c>
      <c r="J100" s="180" t="str">
        <f>VLOOKUP($I100,'Int Finish Style No'!$C$110:$D$164,2,FALSE)</f>
        <v>Glazed Ceramic Tile + Waterproof Membrane (≤1200) / Acrylic Emulsion Paint (&gt;1200) on Cement Plaster</v>
      </c>
      <c r="K100" s="213" t="s">
        <v>542</v>
      </c>
      <c r="L100" s="180" t="str">
        <f>VLOOKUP($K100,'Int Finish Style No'!$C$170:$D$193,2,FALSE)</f>
        <v>Suspended Moisture Resistant Tiled Ceiling (T-Bar)</v>
      </c>
      <c r="M100" s="181" t="s">
        <v>481</v>
      </c>
      <c r="O100" s="181" t="s">
        <v>481</v>
      </c>
      <c r="P100" s="131" t="s">
        <v>591</v>
      </c>
      <c r="Q100" s="131" t="s">
        <v>601</v>
      </c>
      <c r="R100" s="131"/>
      <c r="S100" s="180" t="s">
        <v>602</v>
      </c>
      <c r="T100" s="180"/>
      <c r="U100" s="180" t="s">
        <v>603</v>
      </c>
      <c r="V100" s="180" t="s">
        <v>604</v>
      </c>
      <c r="W100" s="180"/>
    </row>
    <row r="101" spans="2:23" ht="55.15" customHeight="1" x14ac:dyDescent="0.3">
      <c r="B101" s="131"/>
      <c r="C101" s="131"/>
      <c r="D101" s="131"/>
      <c r="E101" s="213"/>
      <c r="F101" s="180"/>
      <c r="G101" s="213"/>
      <c r="H101" s="180"/>
      <c r="I101" s="213"/>
      <c r="J101" s="180"/>
      <c r="K101" s="213"/>
      <c r="L101" s="180"/>
      <c r="M101" s="181"/>
      <c r="O101" s="181" t="s">
        <v>465</v>
      </c>
      <c r="P101" s="131" t="s">
        <v>595</v>
      </c>
      <c r="Q101" s="131" t="s">
        <v>606</v>
      </c>
      <c r="R101" s="131"/>
      <c r="S101" s="180" t="s">
        <v>607</v>
      </c>
      <c r="T101" s="180"/>
      <c r="U101" s="180" t="s">
        <v>608</v>
      </c>
      <c r="V101" s="180" t="s">
        <v>562</v>
      </c>
      <c r="W101" s="180"/>
    </row>
    <row r="102" spans="2:23" ht="57" customHeight="1" x14ac:dyDescent="0.3">
      <c r="B102" s="194"/>
      <c r="C102" s="207" t="s">
        <v>609</v>
      </c>
      <c r="D102" s="194"/>
      <c r="E102" s="212" t="s">
        <v>549</v>
      </c>
      <c r="F102" s="206" t="str">
        <f>VLOOKUP($E102,'Int Finish Style No'!$C$8:$D$71,2,FALSE)</f>
        <v>Non-Slip Unglazed Ceramic Tile on Screed + Liquid Waterproofing</v>
      </c>
      <c r="G102" s="212" t="s">
        <v>403</v>
      </c>
      <c r="H102" s="206" t="str">
        <f>VLOOKUP($G102,'Int Finish Style No'!$C$78:$D$104,2,FALSE)</f>
        <v>Coved Ceramic Tile</v>
      </c>
      <c r="I102" s="212" t="s">
        <v>550</v>
      </c>
      <c r="J102" s="206" t="str">
        <f>VLOOKUP($I102,'Int Finish Style No'!$C$110:$D$164,2,FALSE)</f>
        <v>Glazed Ceramic Tile(≤C.H+100) + Liquid Waterproofing / No Paint (&gt;C.H+100) on Cement Plaster</v>
      </c>
      <c r="K102" s="212" t="s">
        <v>542</v>
      </c>
      <c r="L102" s="206" t="str">
        <f>VLOOKUP($K102,'Int Finish Style No'!$C$170:$D$193,2,FALSE)</f>
        <v>Suspended Moisture Resistant Tiled Ceiling (T-Bar)</v>
      </c>
      <c r="M102" s="218" t="s">
        <v>551</v>
      </c>
      <c r="O102" s="195"/>
      <c r="P102" s="194"/>
      <c r="Q102" s="194"/>
      <c r="R102" s="194"/>
      <c r="S102" s="195"/>
      <c r="T102" s="194"/>
      <c r="U102" s="195"/>
      <c r="V102" s="195"/>
      <c r="W102" s="195"/>
    </row>
    <row r="103" spans="2:23" ht="56.25" x14ac:dyDescent="0.3">
      <c r="B103" s="131" t="s">
        <v>591</v>
      </c>
      <c r="C103" s="131" t="s">
        <v>609</v>
      </c>
      <c r="D103" s="131"/>
      <c r="E103" s="213" t="s">
        <v>552</v>
      </c>
      <c r="F103" s="180" t="str">
        <f>VLOOKUP($E103,'Int Finish Style No'!$C$8:$D$71,2,FALSE)</f>
        <v>Non-Slip Unglazed Ceramic Tile on Screed + Waterproof Membrane</v>
      </c>
      <c r="G103" s="213" t="s">
        <v>403</v>
      </c>
      <c r="H103" s="180" t="str">
        <f>VLOOKUP($G103,'Int Finish Style No'!$C$78:$D$104,2,FALSE)</f>
        <v>Coved Ceramic Tile</v>
      </c>
      <c r="I103" s="213" t="s">
        <v>600</v>
      </c>
      <c r="J103" s="180" t="str">
        <f>VLOOKUP($I103,'Int Finish Style No'!$C$110:$D$164,2,FALSE)</f>
        <v>Glazed Ceramic Tile + Waterproof Membrane (≤1200) / Acrylic Emulsion Paint (&gt;1200) on Cement Plaster</v>
      </c>
      <c r="K103" s="213" t="s">
        <v>542</v>
      </c>
      <c r="L103" s="180" t="str">
        <f>VLOOKUP($K103,'Int Finish Style No'!$C$170:$D$193,2,FALSE)</f>
        <v>Suspended Moisture Resistant Tiled Ceiling (T-Bar)</v>
      </c>
      <c r="M103" s="181" t="s">
        <v>481</v>
      </c>
      <c r="O103" s="181" t="s">
        <v>481</v>
      </c>
      <c r="P103" s="131" t="s">
        <v>591</v>
      </c>
      <c r="Q103" s="131" t="s">
        <v>609</v>
      </c>
      <c r="R103" s="131"/>
      <c r="S103" s="180" t="s">
        <v>602</v>
      </c>
      <c r="T103" s="180"/>
      <c r="U103" s="180" t="s">
        <v>603</v>
      </c>
      <c r="V103" s="180" t="s">
        <v>604</v>
      </c>
      <c r="W103" s="180"/>
    </row>
    <row r="104" spans="2:23" ht="56.25" x14ac:dyDescent="0.3">
      <c r="B104" s="131"/>
      <c r="C104" s="131"/>
      <c r="D104" s="131"/>
      <c r="E104" s="213"/>
      <c r="F104" s="180"/>
      <c r="G104" s="213"/>
      <c r="H104" s="180"/>
      <c r="I104" s="213"/>
      <c r="J104" s="180"/>
      <c r="K104" s="213"/>
      <c r="L104" s="180"/>
      <c r="M104" s="181"/>
      <c r="O104" s="181" t="s">
        <v>465</v>
      </c>
      <c r="P104" s="131" t="s">
        <v>595</v>
      </c>
      <c r="Q104" s="131" t="s">
        <v>610</v>
      </c>
      <c r="R104" s="131"/>
      <c r="S104" s="180" t="s">
        <v>607</v>
      </c>
      <c r="T104" s="180"/>
      <c r="U104" s="180" t="s">
        <v>608</v>
      </c>
      <c r="V104" s="180" t="s">
        <v>562</v>
      </c>
      <c r="W104" s="180"/>
    </row>
    <row r="105" spans="2:23" ht="55.15" customHeight="1" x14ac:dyDescent="0.3">
      <c r="B105" s="194"/>
      <c r="C105" s="207" t="s">
        <v>611</v>
      </c>
      <c r="D105" s="194"/>
      <c r="E105" s="212" t="s">
        <v>549</v>
      </c>
      <c r="F105" s="206" t="str">
        <f>VLOOKUP($E105,'Int Finish Style No'!$C$8:$D$71,2,FALSE)</f>
        <v>Non-Slip Unglazed Ceramic Tile on Screed + Liquid Waterproofing</v>
      </c>
      <c r="G105" s="212" t="s">
        <v>403</v>
      </c>
      <c r="H105" s="206" t="str">
        <f>VLOOKUP($G105,'Int Finish Style No'!$C$78:$D$104,2,FALSE)</f>
        <v>Coved Ceramic Tile</v>
      </c>
      <c r="I105" s="212" t="s">
        <v>404</v>
      </c>
      <c r="J105" s="206" t="str">
        <f>VLOOKUP($I105,'Int Finish Style No'!$C$110:$D$164,2,FALSE)</f>
        <v>Acrylic Emulsion Paint on Cement Plaster</v>
      </c>
      <c r="K105" s="212" t="s">
        <v>501</v>
      </c>
      <c r="L105" s="206" t="str">
        <f>VLOOKUP($K105,'Int Finish Style No'!$C$170:$D$193,2,FALSE)</f>
        <v>Acrylic Emulsion Paint on Fair Faced Concrete</v>
      </c>
      <c r="M105" s="218" t="s">
        <v>573</v>
      </c>
      <c r="O105" s="195"/>
      <c r="P105" s="194"/>
      <c r="Q105" s="194"/>
      <c r="R105" s="194"/>
      <c r="S105" s="195"/>
      <c r="T105" s="194"/>
      <c r="U105" s="195"/>
      <c r="V105" s="195"/>
      <c r="W105" s="195"/>
    </row>
    <row r="106" spans="2:23" ht="45" x14ac:dyDescent="0.3">
      <c r="B106" s="131" t="s">
        <v>591</v>
      </c>
      <c r="C106" s="131" t="s">
        <v>611</v>
      </c>
      <c r="D106" s="131"/>
      <c r="E106" s="213" t="s">
        <v>552</v>
      </c>
      <c r="F106" s="180" t="str">
        <f>VLOOKUP($E106,'Int Finish Style No'!$C$8:$D$71,2,FALSE)</f>
        <v>Non-Slip Unglazed Ceramic Tile on Screed + Waterproof Membrane</v>
      </c>
      <c r="G106" s="213" t="s">
        <v>417</v>
      </c>
      <c r="H106" s="180" t="str">
        <f>VLOOKUP($G106,'Int Finish Style No'!$C$78:$D$104,2,FALSE)</f>
        <v>Unglazed Ceramic Tile</v>
      </c>
      <c r="I106" s="213" t="s">
        <v>480</v>
      </c>
      <c r="J106" s="180" t="str">
        <f>VLOOKUP($I106,'Int Finish Style No'!$C$110:$D$164,2,FALSE)</f>
        <v>Latex Paint on Cement Plaster</v>
      </c>
      <c r="K106" s="213" t="s">
        <v>612</v>
      </c>
      <c r="L106" s="180" t="str">
        <f>VLOOKUP($K106,'Int Finish Style No'!$C$170:$D$193,2,FALSE)</f>
        <v>Latex Paint on Fair Faced Concrete</v>
      </c>
      <c r="M106" s="181" t="s">
        <v>481</v>
      </c>
      <c r="O106" s="181" t="s">
        <v>481</v>
      </c>
      <c r="P106" s="131" t="s">
        <v>591</v>
      </c>
      <c r="Q106" s="131" t="s">
        <v>613</v>
      </c>
      <c r="R106" s="131"/>
      <c r="S106" s="180" t="s">
        <v>602</v>
      </c>
      <c r="T106" s="180" t="s">
        <v>614</v>
      </c>
      <c r="U106" s="180" t="s">
        <v>484</v>
      </c>
      <c r="V106" s="180" t="s">
        <v>233</v>
      </c>
      <c r="W106" s="180"/>
    </row>
    <row r="107" spans="2:23" ht="55.15" customHeight="1" x14ac:dyDescent="0.3">
      <c r="B107" s="194"/>
      <c r="C107" s="207" t="s">
        <v>615</v>
      </c>
      <c r="D107" s="194"/>
      <c r="E107" s="212" t="s">
        <v>549</v>
      </c>
      <c r="F107" s="206" t="str">
        <f>VLOOKUP($E107,'Int Finish Style No'!$C$8:$D$71,2,FALSE)</f>
        <v>Non-Slip Unglazed Ceramic Tile on Screed + Liquid Waterproofing</v>
      </c>
      <c r="G107" s="212" t="s">
        <v>403</v>
      </c>
      <c r="H107" s="206" t="str">
        <f>VLOOKUP($G107,'Int Finish Style No'!$C$78:$D$104,2,FALSE)</f>
        <v>Coved Ceramic Tile</v>
      </c>
      <c r="I107" s="212" t="s">
        <v>404</v>
      </c>
      <c r="J107" s="206" t="str">
        <f>VLOOKUP($I107,'Int Finish Style No'!$C$110:$D$164,2,FALSE)</f>
        <v>Acrylic Emulsion Paint on Cement Plaster</v>
      </c>
      <c r="K107" s="212" t="s">
        <v>501</v>
      </c>
      <c r="L107" s="206" t="str">
        <f>VLOOKUP($K107,'Int Finish Style No'!$C$170:$D$193,2,FALSE)</f>
        <v>Acrylic Emulsion Paint on Fair Faced Concrete</v>
      </c>
      <c r="M107" s="218" t="s">
        <v>573</v>
      </c>
      <c r="O107" s="195"/>
      <c r="P107" s="194"/>
      <c r="Q107" s="194"/>
      <c r="R107" s="194"/>
      <c r="S107" s="195"/>
      <c r="T107" s="194"/>
      <c r="U107" s="195"/>
      <c r="V107" s="195"/>
      <c r="W107" s="195"/>
    </row>
    <row r="108" spans="2:23" ht="45" x14ac:dyDescent="0.3">
      <c r="B108" s="131" t="s">
        <v>591</v>
      </c>
      <c r="C108" s="131" t="s">
        <v>615</v>
      </c>
      <c r="D108" s="131"/>
      <c r="E108" s="213" t="s">
        <v>552</v>
      </c>
      <c r="F108" s="180" t="str">
        <f>VLOOKUP($E108,'Int Finish Style No'!$C$8:$D$71,2,FALSE)</f>
        <v>Non-Slip Unglazed Ceramic Tile on Screed + Waterproof Membrane</v>
      </c>
      <c r="G108" s="213" t="s">
        <v>417</v>
      </c>
      <c r="H108" s="180" t="str">
        <f>VLOOKUP($G108,'Int Finish Style No'!$C$78:$D$104,2,FALSE)</f>
        <v>Unglazed Ceramic Tile</v>
      </c>
      <c r="I108" s="213" t="s">
        <v>480</v>
      </c>
      <c r="J108" s="180" t="str">
        <f>VLOOKUP($I108,'Int Finish Style No'!$C$110:$D$164,2,FALSE)</f>
        <v>Latex Paint on Cement Plaster</v>
      </c>
      <c r="K108" s="213" t="s">
        <v>612</v>
      </c>
      <c r="L108" s="180" t="str">
        <f>VLOOKUP($K108,'Int Finish Style No'!$C$170:$D$193,2,FALSE)</f>
        <v>Latex Paint on Fair Faced Concrete</v>
      </c>
      <c r="M108" s="181" t="s">
        <v>481</v>
      </c>
      <c r="O108" s="181" t="s">
        <v>481</v>
      </c>
      <c r="P108" s="131" t="s">
        <v>591</v>
      </c>
      <c r="Q108" s="131" t="s">
        <v>615</v>
      </c>
      <c r="R108" s="131"/>
      <c r="S108" s="180" t="s">
        <v>602</v>
      </c>
      <c r="T108" s="180" t="s">
        <v>614</v>
      </c>
      <c r="U108" s="180" t="s">
        <v>484</v>
      </c>
      <c r="V108" s="180" t="s">
        <v>233</v>
      </c>
      <c r="W108" s="180"/>
    </row>
    <row r="109" spans="2:23" ht="56.25" x14ac:dyDescent="0.3">
      <c r="B109" s="131"/>
      <c r="C109" s="131"/>
      <c r="D109" s="131"/>
      <c r="E109" s="213"/>
      <c r="F109" s="180"/>
      <c r="G109" s="213"/>
      <c r="H109" s="180"/>
      <c r="I109" s="213"/>
      <c r="J109" s="180"/>
      <c r="K109" s="213"/>
      <c r="L109" s="180"/>
      <c r="M109" s="181"/>
      <c r="O109" s="181" t="s">
        <v>465</v>
      </c>
      <c r="P109" s="131" t="s">
        <v>595</v>
      </c>
      <c r="Q109" s="131" t="s">
        <v>616</v>
      </c>
      <c r="R109" s="131"/>
      <c r="S109" s="180" t="s">
        <v>607</v>
      </c>
      <c r="T109" s="180"/>
      <c r="U109" s="180" t="s">
        <v>608</v>
      </c>
      <c r="V109" s="180" t="s">
        <v>562</v>
      </c>
      <c r="W109" s="180"/>
    </row>
    <row r="110" spans="2:23" ht="30" customHeight="1" x14ac:dyDescent="0.3">
      <c r="B110" s="194"/>
      <c r="C110" s="207" t="s">
        <v>617</v>
      </c>
      <c r="D110" s="218" t="s">
        <v>618</v>
      </c>
      <c r="E110" s="212" t="s">
        <v>488</v>
      </c>
      <c r="F110" s="206" t="str">
        <f>VLOOKUP($E110,'Int Finish Style No'!$C$8:$D$71,2,FALSE)</f>
        <v>Vinyl Tile on Screed</v>
      </c>
      <c r="G110" s="212" t="s">
        <v>436</v>
      </c>
      <c r="H110" s="206" t="str">
        <f>VLOOKUP($G110,'Int Finish Style No'!$C$78:$D$104,2,FALSE)</f>
        <v>Coved Vinyl Tile</v>
      </c>
      <c r="I110" s="212" t="s">
        <v>404</v>
      </c>
      <c r="J110" s="206" t="str">
        <f>VLOOKUP($I110,'Int Finish Style No'!$C$110:$D$164,2,FALSE)</f>
        <v>Acrylic Emulsion Paint on Cement Plaster</v>
      </c>
      <c r="K110" s="212" t="s">
        <v>405</v>
      </c>
      <c r="L110" s="206" t="str">
        <f>VLOOKUP($K110,'Int Finish Style No'!$C$170:$D$193,2,FALSE)</f>
        <v>Suspended Acoustic Tiled Ceiling (T-Bar)</v>
      </c>
      <c r="M110" s="195"/>
      <c r="O110" s="195"/>
      <c r="P110" s="194"/>
      <c r="Q110" s="194"/>
      <c r="R110" s="194"/>
      <c r="S110" s="195"/>
      <c r="T110" s="194"/>
      <c r="U110" s="195"/>
      <c r="V110" s="195"/>
      <c r="W110" s="195"/>
    </row>
    <row r="111" spans="2:23" ht="33.75" x14ac:dyDescent="0.3">
      <c r="B111" s="131" t="s">
        <v>406</v>
      </c>
      <c r="C111" s="131" t="s">
        <v>619</v>
      </c>
      <c r="D111" s="180" t="s">
        <v>620</v>
      </c>
      <c r="E111" s="213" t="s">
        <v>488</v>
      </c>
      <c r="F111" s="180" t="str">
        <f>VLOOKUP($E111,'Int Finish Style No'!$C$8:$D$71,2,FALSE)</f>
        <v>Vinyl Tile on Screed</v>
      </c>
      <c r="G111" s="213" t="s">
        <v>436</v>
      </c>
      <c r="H111" s="180" t="str">
        <f>VLOOKUP($G111,'Int Finish Style No'!$C$78:$D$104,2,FALSE)</f>
        <v>Coved Vinyl Tile</v>
      </c>
      <c r="I111" s="213" t="s">
        <v>404</v>
      </c>
      <c r="J111" s="180" t="str">
        <f>VLOOKUP($I111,'Int Finish Style No'!$C$110:$D$164,2,FALSE)</f>
        <v>Acrylic Emulsion Paint on Cement Plaster</v>
      </c>
      <c r="K111" s="213" t="s">
        <v>405</v>
      </c>
      <c r="L111" s="180" t="str">
        <f>VLOOKUP($K111,'Int Finish Style No'!$C$170:$D$193,2,FALSE)</f>
        <v>Suspended Acoustic Tiled Ceiling (T-Bar)</v>
      </c>
      <c r="M111" s="181" t="s">
        <v>172</v>
      </c>
      <c r="O111" s="181" t="s">
        <v>172</v>
      </c>
      <c r="P111" s="131" t="s">
        <v>406</v>
      </c>
      <c r="Q111" s="131" t="s">
        <v>619</v>
      </c>
      <c r="R111" s="131"/>
      <c r="S111" s="199" t="s">
        <v>87</v>
      </c>
      <c r="T111" s="180" t="s">
        <v>489</v>
      </c>
      <c r="U111" s="180" t="s">
        <v>409</v>
      </c>
      <c r="V111" s="180" t="s">
        <v>410</v>
      </c>
      <c r="W111" s="180"/>
    </row>
    <row r="112" spans="2:23" s="243" customFormat="1" ht="33.75" x14ac:dyDescent="0.3">
      <c r="B112" s="242" t="s">
        <v>406</v>
      </c>
      <c r="C112" s="242" t="s">
        <v>621</v>
      </c>
      <c r="D112" s="199"/>
      <c r="E112" s="266" t="s">
        <v>488</v>
      </c>
      <c r="F112" s="199" t="str">
        <f>VLOOKUP($E112,'Int Finish Style No'!$C$8:$D$71,2,FALSE)</f>
        <v>Vinyl Tile on Screed</v>
      </c>
      <c r="G112" s="266" t="s">
        <v>436</v>
      </c>
      <c r="H112" s="199" t="str">
        <f>VLOOKUP($G112,'Int Finish Style No'!$C$78:$D$104,2,FALSE)</f>
        <v>Coved Vinyl Tile</v>
      </c>
      <c r="I112" s="266" t="s">
        <v>404</v>
      </c>
      <c r="J112" s="199" t="str">
        <f>VLOOKUP($I112,'Int Finish Style No'!$C$110:$D$164,2,FALSE)</f>
        <v>Acrylic Emulsion Paint on Cement Plaster</v>
      </c>
      <c r="K112" s="266" t="s">
        <v>405</v>
      </c>
      <c r="L112" s="199" t="str">
        <f>VLOOKUP($K112,'Int Finish Style No'!$C$170:$D$193,2,FALSE)</f>
        <v>Suspended Acoustic Tiled Ceiling (T-Bar)</v>
      </c>
      <c r="M112" s="251" t="s">
        <v>437</v>
      </c>
      <c r="O112" s="251" t="s">
        <v>437</v>
      </c>
      <c r="P112" s="242" t="s">
        <v>406</v>
      </c>
      <c r="Q112" s="242" t="s">
        <v>621</v>
      </c>
      <c r="R112" s="242"/>
      <c r="S112" s="199" t="s">
        <v>438</v>
      </c>
      <c r="T112" s="199" t="s">
        <v>439</v>
      </c>
      <c r="U112" s="199" t="s">
        <v>440</v>
      </c>
      <c r="V112" s="199" t="s">
        <v>441</v>
      </c>
      <c r="W112" s="199"/>
    </row>
    <row r="113" spans="2:23" ht="33.75" x14ac:dyDescent="0.3">
      <c r="B113" s="131" t="s">
        <v>406</v>
      </c>
      <c r="C113" s="131" t="s">
        <v>622</v>
      </c>
      <c r="D113" s="180" t="s">
        <v>623</v>
      </c>
      <c r="E113" s="213" t="s">
        <v>488</v>
      </c>
      <c r="F113" s="180" t="str">
        <f>VLOOKUP($E113,'Int Finish Style No'!$C$8:$D$71,2,FALSE)</f>
        <v>Vinyl Tile on Screed</v>
      </c>
      <c r="G113" s="213" t="s">
        <v>436</v>
      </c>
      <c r="H113" s="180" t="str">
        <f>VLOOKUP($G113,'Int Finish Style No'!$C$78:$D$104,2,FALSE)</f>
        <v>Coved Vinyl Tile</v>
      </c>
      <c r="I113" s="213" t="s">
        <v>404</v>
      </c>
      <c r="J113" s="180" t="str">
        <f>VLOOKUP($I113,'Int Finish Style No'!$C$110:$D$164,2,FALSE)</f>
        <v>Acrylic Emulsion Paint on Cement Plaster</v>
      </c>
      <c r="K113" s="213" t="s">
        <v>405</v>
      </c>
      <c r="L113" s="180" t="str">
        <f>VLOOKUP($K113,'Int Finish Style No'!$C$170:$D$193,2,FALSE)</f>
        <v>Suspended Acoustic Tiled Ceiling (T-Bar)</v>
      </c>
      <c r="M113" s="181" t="s">
        <v>172</v>
      </c>
      <c r="O113" s="181" t="s">
        <v>172</v>
      </c>
      <c r="P113" s="131" t="s">
        <v>406</v>
      </c>
      <c r="Q113" s="131" t="s">
        <v>622</v>
      </c>
      <c r="R113" s="131"/>
      <c r="S113" s="199" t="s">
        <v>87</v>
      </c>
      <c r="T113" s="180" t="s">
        <v>489</v>
      </c>
      <c r="U113" s="180" t="s">
        <v>409</v>
      </c>
      <c r="V113" s="180" t="s">
        <v>410</v>
      </c>
      <c r="W113" s="180"/>
    </row>
    <row r="114" spans="2:23" ht="30" customHeight="1" x14ac:dyDescent="0.3">
      <c r="B114" s="194"/>
      <c r="C114" s="207" t="s">
        <v>624</v>
      </c>
      <c r="D114" s="218" t="s">
        <v>625</v>
      </c>
      <c r="E114" s="212" t="s">
        <v>519</v>
      </c>
      <c r="F114" s="206" t="str">
        <f>VLOOKUP($E114,'Int Finish Style No'!$C$8:$D$71,2,FALSE)</f>
        <v>Non-Slip Epoxy Paint on Steel Trowel Finish</v>
      </c>
      <c r="G114" s="212" t="s">
        <v>520</v>
      </c>
      <c r="H114" s="206" t="str">
        <f>VLOOKUP($G114,'Int Finish Style No'!$C$78:$D$104,2,FALSE)</f>
        <v>Epoxy Paint</v>
      </c>
      <c r="I114" s="212" t="s">
        <v>404</v>
      </c>
      <c r="J114" s="206" t="str">
        <f>VLOOKUP($I114,'Int Finish Style No'!$C$110:$D$164,2,FALSE)</f>
        <v>Acrylic Emulsion Paint on Cement Plaster</v>
      </c>
      <c r="K114" s="212" t="s">
        <v>501</v>
      </c>
      <c r="L114" s="206" t="str">
        <f>VLOOKUP($K114,'Int Finish Style No'!$C$170:$D$193,2,FALSE)</f>
        <v>Acrylic Emulsion Paint on Fair Faced Concrete</v>
      </c>
      <c r="M114" s="195"/>
      <c r="O114" s="195"/>
      <c r="P114" s="194"/>
      <c r="Q114" s="194"/>
      <c r="R114" s="194"/>
      <c r="S114" s="195"/>
      <c r="T114" s="194"/>
      <c r="U114" s="195"/>
      <c r="V114" s="195"/>
      <c r="W114" s="195"/>
    </row>
    <row r="115" spans="2:23" ht="31.15" customHeight="1" x14ac:dyDescent="0.3">
      <c r="B115" s="131" t="s">
        <v>500</v>
      </c>
      <c r="C115" s="131" t="s">
        <v>626</v>
      </c>
      <c r="D115" s="131"/>
      <c r="E115" s="213" t="s">
        <v>519</v>
      </c>
      <c r="F115" s="180" t="str">
        <f>VLOOKUP($E115,'Int Finish Style No'!$C$8:$D$71,2,FALSE)</f>
        <v>Non-Slip Epoxy Paint on Steel Trowel Finish</v>
      </c>
      <c r="G115" s="213" t="s">
        <v>520</v>
      </c>
      <c r="H115" s="180" t="str">
        <f>VLOOKUP($G115,'Int Finish Style No'!$C$78:$D$104,2,FALSE)</f>
        <v>Epoxy Paint</v>
      </c>
      <c r="I115" s="213" t="s">
        <v>404</v>
      </c>
      <c r="J115" s="180" t="str">
        <f>VLOOKUP($I115,'Int Finish Style No'!$C$110:$D$164,2,FALSE)</f>
        <v>Acrylic Emulsion Paint on Cement Plaster</v>
      </c>
      <c r="K115" s="213" t="s">
        <v>501</v>
      </c>
      <c r="L115" s="180" t="str">
        <f>VLOOKUP($K115,'Int Finish Style No'!$C$170:$D$193,2,FALSE)</f>
        <v>Acrylic Emulsion Paint on Fair Faced Concrete</v>
      </c>
      <c r="M115" s="181" t="s">
        <v>627</v>
      </c>
      <c r="O115" s="181" t="s">
        <v>627</v>
      </c>
      <c r="P115" s="131" t="s">
        <v>500</v>
      </c>
      <c r="Q115" s="131" t="s">
        <v>626</v>
      </c>
      <c r="R115" s="131"/>
      <c r="S115" s="199" t="s">
        <v>628</v>
      </c>
      <c r="T115" s="180" t="s">
        <v>171</v>
      </c>
      <c r="U115" s="180" t="s">
        <v>629</v>
      </c>
      <c r="V115" s="180" t="s">
        <v>511</v>
      </c>
      <c r="W115" s="180"/>
    </row>
    <row r="116" spans="2:23" ht="29.45" customHeight="1" x14ac:dyDescent="0.3">
      <c r="B116" s="131" t="s">
        <v>416</v>
      </c>
      <c r="C116" s="131" t="s">
        <v>630</v>
      </c>
      <c r="D116" s="131"/>
      <c r="E116" s="213" t="s">
        <v>631</v>
      </c>
      <c r="F116" s="180" t="str">
        <f>VLOOKUP($E116,'Int Finish Style No'!$C$8:$D$71,2,FALSE)</f>
        <v>Epoxy Coating on Steel Trowel Finish</v>
      </c>
      <c r="G116" s="213" t="s">
        <v>520</v>
      </c>
      <c r="H116" s="180" t="str">
        <f>VLOOKUP($G116,'Int Finish Style No'!$C$78:$D$104,2,FALSE)</f>
        <v>Epoxy Paint</v>
      </c>
      <c r="I116" s="213" t="s">
        <v>404</v>
      </c>
      <c r="J116" s="180" t="str">
        <f>VLOOKUP($I116,'Int Finish Style No'!$C$110:$D$164,2,FALSE)</f>
        <v>Acrylic Emulsion Paint on Cement Plaster</v>
      </c>
      <c r="K116" s="213" t="s">
        <v>509</v>
      </c>
      <c r="L116" s="180" t="str">
        <f>VLOOKUP($K116,'Int Finish Style No'!$C$170:$D$193,2,FALSE)</f>
        <v>N.A</v>
      </c>
      <c r="M116" s="181" t="s">
        <v>418</v>
      </c>
      <c r="O116" s="181" t="s">
        <v>418</v>
      </c>
      <c r="P116" s="131" t="s">
        <v>416</v>
      </c>
      <c r="Q116" s="131" t="s">
        <v>630</v>
      </c>
      <c r="R116" s="131"/>
      <c r="S116" s="180" t="s">
        <v>632</v>
      </c>
      <c r="T116" s="180" t="s">
        <v>632</v>
      </c>
      <c r="U116" s="180" t="s">
        <v>633</v>
      </c>
      <c r="V116" s="180" t="s">
        <v>634</v>
      </c>
      <c r="W116" s="180"/>
    </row>
    <row r="117" spans="2:23" ht="33.75" x14ac:dyDescent="0.3">
      <c r="B117" s="131" t="s">
        <v>416</v>
      </c>
      <c r="C117" s="131" t="s">
        <v>635</v>
      </c>
      <c r="D117" s="131"/>
      <c r="E117" s="213" t="s">
        <v>631</v>
      </c>
      <c r="F117" s="180" t="str">
        <f>VLOOKUP($E117,'Int Finish Style No'!$C$8:$D$71,2,FALSE)</f>
        <v>Epoxy Coating on Steel Trowel Finish</v>
      </c>
      <c r="G117" s="213" t="s">
        <v>520</v>
      </c>
      <c r="H117" s="180" t="str">
        <f>VLOOKUP($G117,'Int Finish Style No'!$C$78:$D$104,2,FALSE)</f>
        <v>Epoxy Paint</v>
      </c>
      <c r="I117" s="213" t="s">
        <v>404</v>
      </c>
      <c r="J117" s="180" t="str">
        <f>VLOOKUP($I117,'Int Finish Style No'!$C$110:$D$164,2,FALSE)</f>
        <v>Acrylic Emulsion Paint on Cement Plaster</v>
      </c>
      <c r="K117" s="213" t="s">
        <v>509</v>
      </c>
      <c r="L117" s="180" t="str">
        <f>VLOOKUP($K117,'Int Finish Style No'!$C$170:$D$193,2,FALSE)</f>
        <v>N.A</v>
      </c>
      <c r="M117" s="181" t="s">
        <v>418</v>
      </c>
      <c r="O117" s="181" t="s">
        <v>418</v>
      </c>
      <c r="P117" s="131" t="s">
        <v>416</v>
      </c>
      <c r="Q117" s="131" t="s">
        <v>635</v>
      </c>
      <c r="R117" s="131"/>
      <c r="S117" s="180" t="s">
        <v>632</v>
      </c>
      <c r="T117" s="180" t="s">
        <v>632</v>
      </c>
      <c r="U117" s="180" t="s">
        <v>456</v>
      </c>
      <c r="V117" s="180" t="s">
        <v>634</v>
      </c>
      <c r="W117" s="180"/>
    </row>
    <row r="118" spans="2:23" ht="33.75" x14ac:dyDescent="0.3">
      <c r="B118" s="131" t="s">
        <v>416</v>
      </c>
      <c r="C118" s="131" t="s">
        <v>636</v>
      </c>
      <c r="D118" s="131"/>
      <c r="E118" s="213" t="s">
        <v>631</v>
      </c>
      <c r="F118" s="180" t="str">
        <f>VLOOKUP($E118,'Int Finish Style No'!$C$8:$D$71,2,FALSE)</f>
        <v>Epoxy Coating on Steel Trowel Finish</v>
      </c>
      <c r="G118" s="213" t="s">
        <v>520</v>
      </c>
      <c r="H118" s="180" t="str">
        <f>VLOOKUP($G118,'Int Finish Style No'!$C$78:$D$104,2,FALSE)</f>
        <v>Epoxy Paint</v>
      </c>
      <c r="I118" s="213" t="s">
        <v>404</v>
      </c>
      <c r="J118" s="180" t="str">
        <f>VLOOKUP($I118,'Int Finish Style No'!$C$110:$D$164,2,FALSE)</f>
        <v>Acrylic Emulsion Paint on Cement Plaster</v>
      </c>
      <c r="K118" s="213" t="s">
        <v>509</v>
      </c>
      <c r="L118" s="180" t="str">
        <f>VLOOKUP($K118,'Int Finish Style No'!$C$170:$D$193,2,FALSE)</f>
        <v>N.A</v>
      </c>
      <c r="M118" s="181" t="s">
        <v>418</v>
      </c>
      <c r="O118" s="181" t="s">
        <v>418</v>
      </c>
      <c r="P118" s="131" t="s">
        <v>416</v>
      </c>
      <c r="Q118" s="131" t="s">
        <v>636</v>
      </c>
      <c r="R118" s="131"/>
      <c r="S118" s="180" t="s">
        <v>632</v>
      </c>
      <c r="T118" s="180" t="s">
        <v>632</v>
      </c>
      <c r="U118" s="180" t="s">
        <v>456</v>
      </c>
      <c r="V118" s="180" t="s">
        <v>634</v>
      </c>
      <c r="W118" s="180"/>
    </row>
    <row r="119" spans="2:23" ht="33.75" x14ac:dyDescent="0.3">
      <c r="B119" s="131" t="s">
        <v>416</v>
      </c>
      <c r="C119" s="131" t="s">
        <v>637</v>
      </c>
      <c r="D119" s="131"/>
      <c r="E119" s="213" t="s">
        <v>631</v>
      </c>
      <c r="F119" s="180" t="str">
        <f>VLOOKUP($E119,'Int Finish Style No'!$C$8:$D$71,2,FALSE)</f>
        <v>Epoxy Coating on Steel Trowel Finish</v>
      </c>
      <c r="G119" s="213" t="s">
        <v>520</v>
      </c>
      <c r="H119" s="180" t="str">
        <f>VLOOKUP($G119,'Int Finish Style No'!$C$78:$D$104,2,FALSE)</f>
        <v>Epoxy Paint</v>
      </c>
      <c r="I119" s="213" t="s">
        <v>404</v>
      </c>
      <c r="J119" s="180" t="str">
        <f>VLOOKUP($I119,'Int Finish Style No'!$C$110:$D$164,2,FALSE)</f>
        <v>Acrylic Emulsion Paint on Cement Plaster</v>
      </c>
      <c r="K119" s="213" t="s">
        <v>509</v>
      </c>
      <c r="L119" s="180" t="str">
        <f>VLOOKUP($K119,'Int Finish Style No'!$C$170:$D$193,2,FALSE)</f>
        <v>N.A</v>
      </c>
      <c r="M119" s="181" t="s">
        <v>418</v>
      </c>
      <c r="O119" s="181" t="s">
        <v>418</v>
      </c>
      <c r="P119" s="131" t="s">
        <v>416</v>
      </c>
      <c r="Q119" s="131" t="s">
        <v>637</v>
      </c>
      <c r="R119" s="131"/>
      <c r="S119" s="180" t="s">
        <v>632</v>
      </c>
      <c r="T119" s="180" t="s">
        <v>632</v>
      </c>
      <c r="U119" s="180" t="s">
        <v>456</v>
      </c>
      <c r="V119" s="180" t="s">
        <v>634</v>
      </c>
      <c r="W119" s="180"/>
    </row>
    <row r="120" spans="2:23" s="243" customFormat="1" ht="40.5" x14ac:dyDescent="0.3">
      <c r="B120" s="242" t="s">
        <v>442</v>
      </c>
      <c r="C120" s="242" t="s">
        <v>638</v>
      </c>
      <c r="D120" s="242"/>
      <c r="E120" s="266" t="s">
        <v>631</v>
      </c>
      <c r="F120" s="199" t="str">
        <f>VLOOKUP($E120,'Int Finish Style No'!$C$8:$D$71,2,FALSE)</f>
        <v>Epoxy Coating on Steel Trowel Finish</v>
      </c>
      <c r="G120" s="266" t="s">
        <v>520</v>
      </c>
      <c r="H120" s="199" t="str">
        <f>VLOOKUP($G120,'Int Finish Style No'!$C$78:$D$104,2,FALSE)</f>
        <v>Epoxy Paint</v>
      </c>
      <c r="I120" s="266" t="s">
        <v>404</v>
      </c>
      <c r="J120" s="199" t="str">
        <f>VLOOKUP($I120,'Int Finish Style No'!$C$110:$D$164,2,FALSE)</f>
        <v>Acrylic Emulsion Paint on Cement Plaster</v>
      </c>
      <c r="K120" s="266" t="s">
        <v>501</v>
      </c>
      <c r="L120" s="199" t="str">
        <f>VLOOKUP($K120,'Int Finish Style No'!$C$170:$D$193,2,FALSE)</f>
        <v>Acrylic Emulsion Paint on Fair Faced Concrete</v>
      </c>
      <c r="M120" s="251" t="s">
        <v>437</v>
      </c>
      <c r="O120" s="251" t="s">
        <v>437</v>
      </c>
      <c r="P120" s="242" t="s">
        <v>442</v>
      </c>
      <c r="Q120" s="242" t="s">
        <v>638</v>
      </c>
      <c r="R120" s="242"/>
      <c r="S120" s="199" t="s">
        <v>521</v>
      </c>
      <c r="T120" s="199" t="s">
        <v>639</v>
      </c>
      <c r="U120" s="199" t="s">
        <v>440</v>
      </c>
      <c r="V120" s="199" t="s">
        <v>511</v>
      </c>
      <c r="W120" s="199"/>
    </row>
    <row r="121" spans="2:23" ht="33.75" x14ac:dyDescent="0.3">
      <c r="B121" s="131" t="s">
        <v>423</v>
      </c>
      <c r="C121" s="131" t="s">
        <v>640</v>
      </c>
      <c r="D121" s="131"/>
      <c r="E121" s="213" t="s">
        <v>641</v>
      </c>
      <c r="F121" s="180" t="str">
        <f>VLOOKUP($E121,'Int Finish Style No'!$C$8:$D$71,2,FALSE)</f>
        <v>Hardener Finish(Powder Type)</v>
      </c>
      <c r="G121" s="213" t="s">
        <v>520</v>
      </c>
      <c r="H121" s="180" t="str">
        <f>VLOOKUP($G121,'Int Finish Style No'!$C$78:$D$104,2,FALSE)</f>
        <v>Epoxy Paint</v>
      </c>
      <c r="I121" s="213" t="s">
        <v>404</v>
      </c>
      <c r="J121" s="180" t="str">
        <f>VLOOKUP($I121,'Int Finish Style No'!$C$110:$D$164,2,FALSE)</f>
        <v>Acrylic Emulsion Paint on Cement Plaster</v>
      </c>
      <c r="K121" s="213" t="s">
        <v>509</v>
      </c>
      <c r="L121" s="180" t="str">
        <f>VLOOKUP($K121,'Int Finish Style No'!$C$170:$D$193,2,FALSE)</f>
        <v>N.A</v>
      </c>
      <c r="M121" s="181" t="s">
        <v>424</v>
      </c>
      <c r="O121" s="181" t="s">
        <v>424</v>
      </c>
      <c r="P121" s="131" t="s">
        <v>423</v>
      </c>
      <c r="Q121" s="131" t="s">
        <v>640</v>
      </c>
      <c r="R121" s="131"/>
      <c r="S121" s="180" t="s">
        <v>642</v>
      </c>
      <c r="T121" s="180" t="s">
        <v>171</v>
      </c>
      <c r="U121" s="180" t="s">
        <v>427</v>
      </c>
      <c r="V121" s="180" t="s">
        <v>634</v>
      </c>
      <c r="W121" s="180"/>
    </row>
    <row r="122" spans="2:23" ht="33" customHeight="1" x14ac:dyDescent="0.3">
      <c r="B122" s="194"/>
      <c r="C122" s="207" t="s">
        <v>643</v>
      </c>
      <c r="D122" s="194"/>
      <c r="E122" s="212" t="s">
        <v>519</v>
      </c>
      <c r="F122" s="206" t="str">
        <f>VLOOKUP($E122,'Int Finish Style No'!$C$8:$D$71,2,FALSE)</f>
        <v>Non-Slip Epoxy Paint on Steel Trowel Finish</v>
      </c>
      <c r="G122" s="212" t="s">
        <v>520</v>
      </c>
      <c r="H122" s="206" t="str">
        <f>VLOOKUP($G122,'Int Finish Style No'!$C$78:$D$104,2,FALSE)</f>
        <v>Epoxy Paint</v>
      </c>
      <c r="I122" s="212" t="s">
        <v>404</v>
      </c>
      <c r="J122" s="206" t="str">
        <f>VLOOKUP($I122,'Int Finish Style No'!$C$110:$D$164,2,FALSE)</f>
        <v>Acrylic Emulsion Paint on Cement Plaster</v>
      </c>
      <c r="K122" s="212" t="s">
        <v>509</v>
      </c>
      <c r="L122" s="206" t="str">
        <f>VLOOKUP($K122,'Int Finish Style No'!$C$170:$D$193,2,FALSE)</f>
        <v>N.A</v>
      </c>
      <c r="M122" s="195"/>
      <c r="O122" s="195"/>
      <c r="P122" s="194"/>
      <c r="Q122" s="194"/>
      <c r="R122" s="194"/>
      <c r="S122" s="195"/>
      <c r="T122" s="194"/>
      <c r="U122" s="195"/>
      <c r="V122" s="195"/>
      <c r="W122" s="195"/>
    </row>
    <row r="123" spans="2:23" ht="33.75" x14ac:dyDescent="0.3">
      <c r="B123" s="131" t="s">
        <v>423</v>
      </c>
      <c r="C123" s="131" t="s">
        <v>643</v>
      </c>
      <c r="D123" s="131"/>
      <c r="E123" s="213" t="s">
        <v>644</v>
      </c>
      <c r="F123" s="180" t="str">
        <f>VLOOKUP($E123,'Int Finish Style No'!$C$8:$D$71,2,FALSE)</f>
        <v>Hardener Finish(Liquid Type) on Steel Trowel Finish</v>
      </c>
      <c r="G123" s="213" t="s">
        <v>520</v>
      </c>
      <c r="H123" s="180" t="str">
        <f>VLOOKUP($G123,'Int Finish Style No'!$C$78:$D$104,2,FALSE)</f>
        <v>Epoxy Paint</v>
      </c>
      <c r="I123" s="213" t="s">
        <v>404</v>
      </c>
      <c r="J123" s="180" t="str">
        <f>VLOOKUP($I123,'Int Finish Style No'!$C$110:$D$164,2,FALSE)</f>
        <v>Acrylic Emulsion Paint on Cement Plaster</v>
      </c>
      <c r="K123" s="213" t="s">
        <v>509</v>
      </c>
      <c r="L123" s="180" t="str">
        <f>VLOOKUP($K123,'Int Finish Style No'!$C$170:$D$193,2,FALSE)</f>
        <v>N.A</v>
      </c>
      <c r="M123" s="181" t="s">
        <v>424</v>
      </c>
      <c r="O123" s="181" t="s">
        <v>424</v>
      </c>
      <c r="P123" s="131" t="s">
        <v>423</v>
      </c>
      <c r="Q123" s="131" t="s">
        <v>643</v>
      </c>
      <c r="R123" s="131"/>
      <c r="S123" s="180" t="s">
        <v>642</v>
      </c>
      <c r="T123" s="180" t="s">
        <v>171</v>
      </c>
      <c r="U123" s="180" t="s">
        <v>427</v>
      </c>
      <c r="V123" s="180" t="s">
        <v>634</v>
      </c>
      <c r="W123" s="180"/>
    </row>
    <row r="124" spans="2:23" s="243" customFormat="1" ht="40.5" x14ac:dyDescent="0.3">
      <c r="B124" s="242" t="s">
        <v>442</v>
      </c>
      <c r="C124" s="242" t="s">
        <v>645</v>
      </c>
      <c r="D124" s="242"/>
      <c r="E124" s="266" t="s">
        <v>631</v>
      </c>
      <c r="F124" s="199" t="str">
        <f>VLOOKUP($E124,'Int Finish Style No'!$C$8:$D$71,2,FALSE)</f>
        <v>Epoxy Coating on Steel Trowel Finish</v>
      </c>
      <c r="G124" s="266" t="s">
        <v>520</v>
      </c>
      <c r="H124" s="199" t="str">
        <f>VLOOKUP($G124,'Int Finish Style No'!$C$78:$D$104,2,FALSE)</f>
        <v>Epoxy Paint</v>
      </c>
      <c r="I124" s="266" t="s">
        <v>404</v>
      </c>
      <c r="J124" s="199" t="str">
        <f>VLOOKUP($I124,'Int Finish Style No'!$C$110:$D$164,2,FALSE)</f>
        <v>Acrylic Emulsion Paint on Cement Plaster</v>
      </c>
      <c r="K124" s="266" t="s">
        <v>501</v>
      </c>
      <c r="L124" s="199" t="str">
        <f>VLOOKUP($K124,'Int Finish Style No'!$C$170:$D$193,2,FALSE)</f>
        <v>Acrylic Emulsion Paint on Fair Faced Concrete</v>
      </c>
      <c r="M124" s="251" t="s">
        <v>437</v>
      </c>
      <c r="O124" s="251" t="s">
        <v>437</v>
      </c>
      <c r="P124" s="242" t="s">
        <v>442</v>
      </c>
      <c r="Q124" s="242" t="s">
        <v>645</v>
      </c>
      <c r="R124" s="242"/>
      <c r="S124" s="199" t="s">
        <v>521</v>
      </c>
      <c r="T124" s="199" t="s">
        <v>639</v>
      </c>
      <c r="U124" s="199" t="s">
        <v>440</v>
      </c>
      <c r="V124" s="199" t="s">
        <v>511</v>
      </c>
      <c r="W124" s="199"/>
    </row>
    <row r="125" spans="2:23" ht="33" customHeight="1" x14ac:dyDescent="0.3">
      <c r="B125" s="194"/>
      <c r="C125" s="207" t="s">
        <v>646</v>
      </c>
      <c r="D125" s="194"/>
      <c r="E125" s="212" t="s">
        <v>519</v>
      </c>
      <c r="F125" s="206" t="str">
        <f>VLOOKUP($E125,'Int Finish Style No'!$C$8:$D$71,2,FALSE)</f>
        <v>Non-Slip Epoxy Paint on Steel Trowel Finish</v>
      </c>
      <c r="G125" s="212" t="s">
        <v>520</v>
      </c>
      <c r="H125" s="206" t="str">
        <f>VLOOKUP($G125,'Int Finish Style No'!$C$78:$D$104,2,FALSE)</f>
        <v>Epoxy Paint</v>
      </c>
      <c r="I125" s="212" t="s">
        <v>404</v>
      </c>
      <c r="J125" s="206" t="str">
        <f>VLOOKUP($I125,'Int Finish Style No'!$C$110:$D$164,2,FALSE)</f>
        <v>Acrylic Emulsion Paint on Cement Plaster</v>
      </c>
      <c r="K125" s="212" t="s">
        <v>509</v>
      </c>
      <c r="L125" s="206" t="str">
        <f>VLOOKUP($K125,'Int Finish Style No'!$C$170:$D$193,2,FALSE)</f>
        <v>N.A</v>
      </c>
      <c r="M125" s="195"/>
      <c r="O125" s="195"/>
      <c r="P125" s="194"/>
      <c r="Q125" s="194"/>
      <c r="R125" s="194"/>
      <c r="S125" s="195"/>
      <c r="T125" s="194"/>
      <c r="U125" s="195"/>
      <c r="V125" s="195"/>
      <c r="W125" s="195"/>
    </row>
    <row r="126" spans="2:23" ht="33.75" x14ac:dyDescent="0.3">
      <c r="B126" s="131" t="s">
        <v>423</v>
      </c>
      <c r="C126" s="131" t="s">
        <v>647</v>
      </c>
      <c r="D126" s="131"/>
      <c r="E126" s="213" t="s">
        <v>644</v>
      </c>
      <c r="F126" s="180" t="str">
        <f>VLOOKUP($E126,'Int Finish Style No'!$C$8:$D$71,2,FALSE)</f>
        <v>Hardener Finish(Liquid Type) on Steel Trowel Finish</v>
      </c>
      <c r="G126" s="213" t="s">
        <v>520</v>
      </c>
      <c r="H126" s="180" t="str">
        <f>VLOOKUP($G126,'Int Finish Style No'!$C$78:$D$104,2,FALSE)</f>
        <v>Epoxy Paint</v>
      </c>
      <c r="I126" s="213" t="s">
        <v>404</v>
      </c>
      <c r="J126" s="180" t="str">
        <f>VLOOKUP($I126,'Int Finish Style No'!$C$110:$D$164,2,FALSE)</f>
        <v>Acrylic Emulsion Paint on Cement Plaster</v>
      </c>
      <c r="K126" s="213" t="s">
        <v>509</v>
      </c>
      <c r="L126" s="180" t="str">
        <f>VLOOKUP($K126,'Int Finish Style No'!$C$170:$D$193,2,FALSE)</f>
        <v>N.A</v>
      </c>
      <c r="M126" s="181" t="s">
        <v>424</v>
      </c>
      <c r="O126" s="181" t="s">
        <v>424</v>
      </c>
      <c r="P126" s="131" t="s">
        <v>423</v>
      </c>
      <c r="Q126" s="131" t="s">
        <v>647</v>
      </c>
      <c r="R126" s="131"/>
      <c r="S126" s="180" t="s">
        <v>642</v>
      </c>
      <c r="T126" s="180" t="s">
        <v>171</v>
      </c>
      <c r="U126" s="180" t="s">
        <v>427</v>
      </c>
      <c r="V126" s="180" t="s">
        <v>634</v>
      </c>
      <c r="W126" s="180"/>
    </row>
    <row r="127" spans="2:23" ht="33.75" x14ac:dyDescent="0.3">
      <c r="B127" s="131" t="s">
        <v>416</v>
      </c>
      <c r="C127" s="131" t="s">
        <v>648</v>
      </c>
      <c r="D127" s="131"/>
      <c r="E127" s="213" t="s">
        <v>649</v>
      </c>
      <c r="F127" s="180" t="str">
        <f>VLOOKUP($E127,'Int Finish Style No'!$C$8:$D$71,2,FALSE)</f>
        <v>Non-Slip Epoxy Paint on Screed</v>
      </c>
      <c r="G127" s="213" t="s">
        <v>520</v>
      </c>
      <c r="H127" s="180" t="str">
        <f>VLOOKUP($G127,'Int Finish Style No'!$C$78:$D$104,2,FALSE)</f>
        <v>Epoxy Paint</v>
      </c>
      <c r="I127" s="213" t="s">
        <v>404</v>
      </c>
      <c r="J127" s="180" t="str">
        <f>VLOOKUP($I127,'Int Finish Style No'!$C$110:$D$164,2,FALSE)</f>
        <v>Acrylic Emulsion Paint on Cement Plaster</v>
      </c>
      <c r="K127" s="213" t="s">
        <v>509</v>
      </c>
      <c r="L127" s="180" t="str">
        <f>VLOOKUP($K127,'Int Finish Style No'!$C$170:$D$193,2,FALSE)</f>
        <v>N.A</v>
      </c>
      <c r="M127" s="181" t="s">
        <v>418</v>
      </c>
      <c r="O127" s="181" t="s">
        <v>418</v>
      </c>
      <c r="P127" s="131" t="s">
        <v>416</v>
      </c>
      <c r="Q127" s="131" t="s">
        <v>650</v>
      </c>
      <c r="R127" s="131"/>
      <c r="S127" s="180" t="s">
        <v>651</v>
      </c>
      <c r="T127" s="180" t="s">
        <v>652</v>
      </c>
      <c r="U127" s="180" t="s">
        <v>653</v>
      </c>
      <c r="V127" s="180" t="s">
        <v>634</v>
      </c>
      <c r="W127" s="180"/>
    </row>
    <row r="128" spans="2:23" s="243" customFormat="1" ht="40.5" x14ac:dyDescent="0.3">
      <c r="B128" s="242" t="s">
        <v>442</v>
      </c>
      <c r="C128" s="242" t="s">
        <v>646</v>
      </c>
      <c r="D128" s="242"/>
      <c r="E128" s="266" t="s">
        <v>649</v>
      </c>
      <c r="F128" s="199" t="str">
        <f>VLOOKUP($E128,'Int Finish Style No'!$C$8:$D$71,2,FALSE)</f>
        <v>Non-Slip Epoxy Paint on Screed</v>
      </c>
      <c r="G128" s="266" t="s">
        <v>520</v>
      </c>
      <c r="H128" s="199" t="str">
        <f>VLOOKUP($G128,'Int Finish Style No'!$C$78:$D$104,2,FALSE)</f>
        <v>Epoxy Paint</v>
      </c>
      <c r="I128" s="266" t="s">
        <v>404</v>
      </c>
      <c r="J128" s="199" t="str">
        <f>VLOOKUP($I128,'Int Finish Style No'!$C$110:$D$164,2,FALSE)</f>
        <v>Acrylic Emulsion Paint on Cement Plaster</v>
      </c>
      <c r="K128" s="266" t="s">
        <v>501</v>
      </c>
      <c r="L128" s="199" t="str">
        <f>VLOOKUP($K128,'Int Finish Style No'!$C$170:$D$193,2,FALSE)</f>
        <v>Acrylic Emulsion Paint on Fair Faced Concrete</v>
      </c>
      <c r="M128" s="251" t="s">
        <v>437</v>
      </c>
      <c r="O128" s="251" t="s">
        <v>437</v>
      </c>
      <c r="P128" s="242" t="s">
        <v>442</v>
      </c>
      <c r="Q128" s="242" t="s">
        <v>646</v>
      </c>
      <c r="R128" s="242"/>
      <c r="S128" s="199" t="s">
        <v>521</v>
      </c>
      <c r="T128" s="199" t="s">
        <v>639</v>
      </c>
      <c r="U128" s="199" t="s">
        <v>440</v>
      </c>
      <c r="V128" s="199" t="s">
        <v>511</v>
      </c>
      <c r="W128" s="199"/>
    </row>
    <row r="129" spans="2:23" ht="30" customHeight="1" x14ac:dyDescent="0.3">
      <c r="B129" s="194"/>
      <c r="C129" s="207" t="s">
        <v>654</v>
      </c>
      <c r="D129" s="194"/>
      <c r="E129" s="212" t="s">
        <v>519</v>
      </c>
      <c r="F129" s="206" t="str">
        <f>VLOOKUP($E129,'Int Finish Style No'!$C$8:$D$71,2,FALSE)</f>
        <v>Non-Slip Epoxy Paint on Steel Trowel Finish</v>
      </c>
      <c r="G129" s="212" t="s">
        <v>520</v>
      </c>
      <c r="H129" s="206" t="str">
        <f>VLOOKUP($G129,'Int Finish Style No'!$C$78:$D$104,2,FALSE)</f>
        <v>Epoxy Paint</v>
      </c>
      <c r="I129" s="212" t="s">
        <v>404</v>
      </c>
      <c r="J129" s="206" t="str">
        <f>VLOOKUP($I129,'Int Finish Style No'!$C$110:$D$164,2,FALSE)</f>
        <v>Acrylic Emulsion Paint on Cement Plaster</v>
      </c>
      <c r="K129" s="212" t="s">
        <v>509</v>
      </c>
      <c r="L129" s="206" t="str">
        <f>VLOOKUP($K129,'Int Finish Style No'!$C$170:$D$193,2,FALSE)</f>
        <v>N.A</v>
      </c>
      <c r="M129" s="195"/>
      <c r="O129" s="195"/>
      <c r="P129" s="194"/>
      <c r="Q129" s="194"/>
      <c r="R129" s="194"/>
      <c r="S129" s="195"/>
      <c r="T129" s="194"/>
      <c r="U129" s="195"/>
      <c r="V129" s="195"/>
      <c r="W129" s="195"/>
    </row>
    <row r="130" spans="2:23" ht="33.75" x14ac:dyDescent="0.3">
      <c r="B130" s="131" t="s">
        <v>416</v>
      </c>
      <c r="C130" s="131" t="s">
        <v>654</v>
      </c>
      <c r="D130" s="131"/>
      <c r="E130" s="213" t="s">
        <v>649</v>
      </c>
      <c r="F130" s="180" t="str">
        <f>VLOOKUP($E130,'Int Finish Style No'!$C$8:$D$71,2,FALSE)</f>
        <v>Non-Slip Epoxy Paint on Screed</v>
      </c>
      <c r="G130" s="213" t="s">
        <v>520</v>
      </c>
      <c r="H130" s="180" t="str">
        <f>VLOOKUP($G130,'Int Finish Style No'!$C$78:$D$104,2,FALSE)</f>
        <v>Epoxy Paint</v>
      </c>
      <c r="I130" s="213" t="s">
        <v>404</v>
      </c>
      <c r="J130" s="180" t="str">
        <f>VLOOKUP($I130,'Int Finish Style No'!$C$110:$D$164,2,FALSE)</f>
        <v>Acrylic Emulsion Paint on Cement Plaster</v>
      </c>
      <c r="K130" s="213" t="s">
        <v>509</v>
      </c>
      <c r="L130" s="180" t="str">
        <f>VLOOKUP($K130,'Int Finish Style No'!$C$170:$D$193,2,FALSE)</f>
        <v>N.A</v>
      </c>
      <c r="M130" s="181" t="s">
        <v>418</v>
      </c>
      <c r="O130" s="181" t="s">
        <v>418</v>
      </c>
      <c r="P130" s="131" t="s">
        <v>416</v>
      </c>
      <c r="Q130" s="131" t="s">
        <v>654</v>
      </c>
      <c r="R130" s="131"/>
      <c r="S130" s="180" t="s">
        <v>651</v>
      </c>
      <c r="T130" s="180" t="s">
        <v>652</v>
      </c>
      <c r="U130" s="180" t="s">
        <v>421</v>
      </c>
      <c r="V130" s="180" t="s">
        <v>655</v>
      </c>
      <c r="W130" s="180"/>
    </row>
    <row r="131" spans="2:23" s="243" customFormat="1" ht="40.5" x14ac:dyDescent="0.3">
      <c r="B131" s="242" t="s">
        <v>442</v>
      </c>
      <c r="C131" s="242" t="s">
        <v>654</v>
      </c>
      <c r="D131" s="242"/>
      <c r="E131" s="266" t="s">
        <v>649</v>
      </c>
      <c r="F131" s="199" t="str">
        <f>VLOOKUP($E131,'Int Finish Style No'!$C$8:$D$71,2,FALSE)</f>
        <v>Non-Slip Epoxy Paint on Screed</v>
      </c>
      <c r="G131" s="266" t="s">
        <v>520</v>
      </c>
      <c r="H131" s="199" t="str">
        <f>VLOOKUP($G131,'Int Finish Style No'!$C$78:$D$104,2,FALSE)</f>
        <v>Epoxy Paint</v>
      </c>
      <c r="I131" s="266" t="s">
        <v>404</v>
      </c>
      <c r="J131" s="199" t="str">
        <f>VLOOKUP($I131,'Int Finish Style No'!$C$110:$D$164,2,FALSE)</f>
        <v>Acrylic Emulsion Paint on Cement Plaster</v>
      </c>
      <c r="K131" s="266" t="s">
        <v>501</v>
      </c>
      <c r="L131" s="199" t="str">
        <f>VLOOKUP($K131,'Int Finish Style No'!$C$170:$D$193,2,FALSE)</f>
        <v>Acrylic Emulsion Paint on Fair Faced Concrete</v>
      </c>
      <c r="M131" s="251" t="s">
        <v>437</v>
      </c>
      <c r="O131" s="251" t="s">
        <v>437</v>
      </c>
      <c r="P131" s="242" t="s">
        <v>442</v>
      </c>
      <c r="Q131" s="242" t="s">
        <v>654</v>
      </c>
      <c r="R131" s="242"/>
      <c r="S131" s="199" t="s">
        <v>521</v>
      </c>
      <c r="T131" s="199" t="s">
        <v>639</v>
      </c>
      <c r="U131" s="199" t="s">
        <v>440</v>
      </c>
      <c r="V131" s="199" t="s">
        <v>511</v>
      </c>
      <c r="W131" s="199"/>
    </row>
    <row r="132" spans="2:23" ht="45" x14ac:dyDescent="0.3">
      <c r="B132" s="194"/>
      <c r="C132" s="207" t="s">
        <v>656</v>
      </c>
      <c r="D132" s="218" t="s">
        <v>657</v>
      </c>
      <c r="E132" s="212" t="s">
        <v>658</v>
      </c>
      <c r="F132" s="206" t="str">
        <f>VLOOKUP($E132,'Int Finish Style No'!$C$8:$D$71,2,FALSE)</f>
        <v>Anti-Dust Epoxy Paint on Steel trowel Finish
+ Anti-Static Vinyl Tile on Raised Floor</v>
      </c>
      <c r="G132" s="212" t="s">
        <v>436</v>
      </c>
      <c r="H132" s="206" t="str">
        <f>VLOOKUP($G132,'Int Finish Style No'!$C$78:$D$104,2,FALSE)</f>
        <v>Coved Vinyl Tile</v>
      </c>
      <c r="I132" s="212" t="s">
        <v>404</v>
      </c>
      <c r="J132" s="206" t="str">
        <f>VLOOKUP($I132,'Int Finish Style No'!$C$110:$D$164,2,FALSE)</f>
        <v>Acrylic Emulsion Paint on Cement Plaster</v>
      </c>
      <c r="K132" s="212" t="s">
        <v>405</v>
      </c>
      <c r="L132" s="206" t="str">
        <f>VLOOKUP($K132,'Int Finish Style No'!$C$170:$D$193,2,FALSE)</f>
        <v>Suspended Acoustic Tiled Ceiling (T-Bar)</v>
      </c>
      <c r="M132" s="195"/>
      <c r="O132" s="195"/>
      <c r="P132" s="194"/>
      <c r="Q132" s="194"/>
      <c r="R132" s="194"/>
      <c r="S132" s="195"/>
      <c r="T132" s="194"/>
      <c r="U132" s="195"/>
      <c r="V132" s="195"/>
      <c r="W132" s="195"/>
    </row>
    <row r="133" spans="2:23" ht="56.25" x14ac:dyDescent="0.3">
      <c r="B133" s="131" t="s">
        <v>406</v>
      </c>
      <c r="C133" s="131" t="s">
        <v>659</v>
      </c>
      <c r="D133" s="131"/>
      <c r="E133" s="213" t="s">
        <v>658</v>
      </c>
      <c r="F133" s="180" t="str">
        <f>VLOOKUP($E133,'Int Finish Style No'!$C$8:$D$71,2,FALSE)</f>
        <v>Anti-Dust Epoxy Paint on Steel trowel Finish
+ Anti-Static Vinyl Tile on Raised Floor</v>
      </c>
      <c r="G133" s="213" t="s">
        <v>436</v>
      </c>
      <c r="H133" s="180" t="str">
        <f>VLOOKUP($G133,'Int Finish Style No'!$C$78:$D$104,2,FALSE)</f>
        <v>Coved Vinyl Tile</v>
      </c>
      <c r="I133" s="213" t="s">
        <v>404</v>
      </c>
      <c r="J133" s="180" t="str">
        <f>VLOOKUP($I133,'Int Finish Style No'!$C$110:$D$164,2,FALSE)</f>
        <v>Acrylic Emulsion Paint on Cement Plaster</v>
      </c>
      <c r="K133" s="213" t="s">
        <v>405</v>
      </c>
      <c r="L133" s="180" t="str">
        <f>VLOOKUP($K133,'Int Finish Style No'!$C$170:$D$193,2,FALSE)</f>
        <v>Suspended Acoustic Tiled Ceiling (T-Bar)</v>
      </c>
      <c r="M133" s="181" t="s">
        <v>172</v>
      </c>
      <c r="O133" s="181" t="s">
        <v>172</v>
      </c>
      <c r="P133" s="131" t="s">
        <v>406</v>
      </c>
      <c r="Q133" s="131" t="s">
        <v>659</v>
      </c>
      <c r="R133" s="131"/>
      <c r="S133" s="199" t="s">
        <v>660</v>
      </c>
      <c r="T133" s="180" t="s">
        <v>489</v>
      </c>
      <c r="U133" s="180" t="s">
        <v>409</v>
      </c>
      <c r="V133" s="180" t="s">
        <v>410</v>
      </c>
      <c r="W133" s="180"/>
    </row>
    <row r="134" spans="2:23" s="243" customFormat="1" ht="56.25" x14ac:dyDescent="0.3">
      <c r="B134" s="242" t="s">
        <v>406</v>
      </c>
      <c r="C134" s="242" t="s">
        <v>656</v>
      </c>
      <c r="D134" s="242"/>
      <c r="E134" s="266" t="s">
        <v>658</v>
      </c>
      <c r="F134" s="199" t="str">
        <f>VLOOKUP($E134,'Int Finish Style No'!$C$8:$D$71,2,FALSE)</f>
        <v>Anti-Dust Epoxy Paint on Steel trowel Finish
+ Anti-Static Vinyl Tile on Raised Floor</v>
      </c>
      <c r="G134" s="266" t="s">
        <v>436</v>
      </c>
      <c r="H134" s="199" t="str">
        <f>VLOOKUP($G134,'Int Finish Style No'!$C$78:$D$104,2,FALSE)</f>
        <v>Coved Vinyl Tile</v>
      </c>
      <c r="I134" s="266" t="s">
        <v>404</v>
      </c>
      <c r="J134" s="199" t="str">
        <f>VLOOKUP($I134,'Int Finish Style No'!$C$110:$D$164,2,FALSE)</f>
        <v>Acrylic Emulsion Paint on Cement Plaster</v>
      </c>
      <c r="K134" s="266" t="s">
        <v>405</v>
      </c>
      <c r="L134" s="199" t="str">
        <f>VLOOKUP($K134,'Int Finish Style No'!$C$170:$D$193,2,FALSE)</f>
        <v>Suspended Acoustic Tiled Ceiling (T-Bar)</v>
      </c>
      <c r="M134" s="251" t="s">
        <v>437</v>
      </c>
      <c r="O134" s="251" t="s">
        <v>437</v>
      </c>
      <c r="P134" s="242" t="s">
        <v>406</v>
      </c>
      <c r="Q134" s="242" t="s">
        <v>656</v>
      </c>
      <c r="R134" s="242"/>
      <c r="S134" s="199" t="s">
        <v>661</v>
      </c>
      <c r="T134" s="199" t="s">
        <v>439</v>
      </c>
      <c r="U134" s="199" t="s">
        <v>662</v>
      </c>
      <c r="V134" s="199" t="s">
        <v>441</v>
      </c>
      <c r="W134" s="199"/>
    </row>
    <row r="135" spans="2:23" s="243" customFormat="1" ht="48" customHeight="1" x14ac:dyDescent="0.3">
      <c r="B135" s="242"/>
      <c r="C135" s="242"/>
      <c r="D135" s="242"/>
      <c r="E135" s="266"/>
      <c r="F135" s="199"/>
      <c r="G135" s="266"/>
      <c r="H135" s="199"/>
      <c r="I135" s="266"/>
      <c r="J135" s="199"/>
      <c r="K135" s="266"/>
      <c r="L135" s="199"/>
      <c r="M135" s="251"/>
      <c r="O135" s="251" t="s">
        <v>465</v>
      </c>
      <c r="P135" s="242" t="s">
        <v>466</v>
      </c>
      <c r="Q135" s="242" t="s">
        <v>656</v>
      </c>
      <c r="R135" s="242"/>
      <c r="S135" s="199" t="s">
        <v>663</v>
      </c>
      <c r="T135" s="199" t="s">
        <v>664</v>
      </c>
      <c r="U135" s="199" t="s">
        <v>472</v>
      </c>
      <c r="V135" s="199" t="s">
        <v>665</v>
      </c>
      <c r="W135" s="199"/>
    </row>
    <row r="136" spans="2:23" ht="30" customHeight="1" x14ac:dyDescent="0.3">
      <c r="B136" s="194"/>
      <c r="C136" s="207" t="s">
        <v>656</v>
      </c>
      <c r="D136" s="218" t="s">
        <v>666</v>
      </c>
      <c r="E136" s="212" t="s">
        <v>519</v>
      </c>
      <c r="F136" s="206" t="str">
        <f>VLOOKUP($E136,'Int Finish Style No'!$C$8:$D$71,2,FALSE)</f>
        <v>Non-Slip Epoxy Paint on Steel Trowel Finish</v>
      </c>
      <c r="G136" s="212" t="s">
        <v>520</v>
      </c>
      <c r="H136" s="206" t="str">
        <f>VLOOKUP($G136,'Int Finish Style No'!$C$78:$D$104,2,FALSE)</f>
        <v>Epoxy Paint</v>
      </c>
      <c r="I136" s="212" t="s">
        <v>404</v>
      </c>
      <c r="J136" s="206" t="str">
        <f>VLOOKUP($I136,'Int Finish Style No'!$C$110:$D$164,2,FALSE)</f>
        <v>Acrylic Emulsion Paint on Cement Plaster</v>
      </c>
      <c r="K136" s="212" t="s">
        <v>501</v>
      </c>
      <c r="L136" s="206" t="str">
        <f>VLOOKUP($K136,'Int Finish Style No'!$C$170:$D$193,2,FALSE)</f>
        <v>Acrylic Emulsion Paint on Fair Faced Concrete</v>
      </c>
      <c r="M136" s="218"/>
      <c r="O136" s="195"/>
      <c r="P136" s="194"/>
      <c r="Q136" s="194"/>
      <c r="R136" s="194"/>
      <c r="S136" s="195"/>
      <c r="T136" s="194"/>
      <c r="U136" s="195"/>
      <c r="V136" s="195"/>
      <c r="W136" s="195"/>
    </row>
    <row r="137" spans="2:23" ht="31.9" customHeight="1" x14ac:dyDescent="0.3">
      <c r="B137" s="131" t="s">
        <v>667</v>
      </c>
      <c r="C137" s="131" t="s">
        <v>656</v>
      </c>
      <c r="D137" s="131"/>
      <c r="E137" s="213" t="s">
        <v>519</v>
      </c>
      <c r="F137" s="180" t="str">
        <f>VLOOKUP($E137,'Int Finish Style No'!$C$8:$D$71,2,FALSE)</f>
        <v>Non-Slip Epoxy Paint on Steel Trowel Finish</v>
      </c>
      <c r="G137" s="213" t="s">
        <v>520</v>
      </c>
      <c r="H137" s="180" t="str">
        <f>VLOOKUP($G137,'Int Finish Style No'!$C$78:$D$104,2,FALSE)</f>
        <v>Epoxy Paint</v>
      </c>
      <c r="I137" s="213" t="s">
        <v>480</v>
      </c>
      <c r="J137" s="180" t="str">
        <f>VLOOKUP($I137,'Int Finish Style No'!$C$110:$D$164,2,FALSE)</f>
        <v>Latex Paint on Cement Plaster</v>
      </c>
      <c r="K137" s="213" t="s">
        <v>612</v>
      </c>
      <c r="L137" s="180" t="str">
        <f>VLOOKUP($K137,'Int Finish Style No'!$C$170:$D$193,2,FALSE)</f>
        <v>Latex Paint on Fair Faced Concrete</v>
      </c>
      <c r="M137" s="181" t="s">
        <v>481</v>
      </c>
      <c r="O137" s="181" t="s">
        <v>481</v>
      </c>
      <c r="P137" s="131" t="s">
        <v>667</v>
      </c>
      <c r="Q137" s="131" t="s">
        <v>656</v>
      </c>
      <c r="R137" s="131"/>
      <c r="S137" s="180" t="s">
        <v>521</v>
      </c>
      <c r="T137" s="180" t="s">
        <v>171</v>
      </c>
      <c r="U137" s="180" t="s">
        <v>484</v>
      </c>
      <c r="V137" s="180" t="s">
        <v>233</v>
      </c>
      <c r="W137" s="180"/>
    </row>
    <row r="138" spans="2:23" ht="31.9" customHeight="1" x14ac:dyDescent="0.3">
      <c r="B138" s="131"/>
      <c r="C138" s="131"/>
      <c r="D138" s="131"/>
      <c r="E138" s="213"/>
      <c r="F138" s="180"/>
      <c r="G138" s="213"/>
      <c r="H138" s="180"/>
      <c r="I138" s="213"/>
      <c r="J138" s="180"/>
      <c r="K138" s="213"/>
      <c r="L138" s="180"/>
      <c r="M138" s="180" t="s">
        <v>668</v>
      </c>
      <c r="O138" s="181"/>
      <c r="P138" s="131"/>
      <c r="Q138" s="131"/>
      <c r="R138" s="131"/>
      <c r="S138" s="180"/>
      <c r="T138" s="180"/>
      <c r="U138" s="180"/>
      <c r="V138" s="180"/>
      <c r="W138" s="180"/>
    </row>
    <row r="139" spans="2:23" ht="31.9" customHeight="1" x14ac:dyDescent="0.3">
      <c r="B139" s="131"/>
      <c r="C139" s="131"/>
      <c r="D139" s="131"/>
      <c r="E139" s="213"/>
      <c r="F139" s="180"/>
      <c r="G139" s="213"/>
      <c r="H139" s="180"/>
      <c r="I139" s="213"/>
      <c r="J139" s="180"/>
      <c r="K139" s="213"/>
      <c r="L139" s="180"/>
      <c r="M139" s="180" t="s">
        <v>669</v>
      </c>
      <c r="O139" s="181"/>
      <c r="P139" s="131"/>
      <c r="Q139" s="131"/>
      <c r="R139" s="131"/>
      <c r="S139" s="180"/>
      <c r="T139" s="180"/>
      <c r="U139" s="180"/>
      <c r="V139" s="180"/>
      <c r="W139" s="180"/>
    </row>
    <row r="140" spans="2:23" ht="45" x14ac:dyDescent="0.3">
      <c r="B140" s="194"/>
      <c r="C140" s="207" t="s">
        <v>670</v>
      </c>
      <c r="D140" s="218" t="s">
        <v>671</v>
      </c>
      <c r="E140" s="212" t="s">
        <v>658</v>
      </c>
      <c r="F140" s="206" t="str">
        <f>VLOOKUP($E140,'Int Finish Style No'!$C$8:$D$71,2,FALSE)</f>
        <v>Anti-Dust Epoxy Paint on Steel trowel Finish
+ Anti-Static Vinyl Tile on Raised Floor</v>
      </c>
      <c r="G140" s="212" t="s">
        <v>436</v>
      </c>
      <c r="H140" s="206" t="str">
        <f>VLOOKUP($G140,'Int Finish Style No'!$C$78:$D$104,2,FALSE)</f>
        <v>Coved Vinyl Tile</v>
      </c>
      <c r="I140" s="212" t="s">
        <v>404</v>
      </c>
      <c r="J140" s="206" t="str">
        <f>VLOOKUP($I140,'Int Finish Style No'!$C$110:$D$164,2,FALSE)</f>
        <v>Acrylic Emulsion Paint on Cement Plaster</v>
      </c>
      <c r="K140" s="212" t="s">
        <v>405</v>
      </c>
      <c r="L140" s="206" t="str">
        <f>VLOOKUP($K140,'Int Finish Style No'!$C$170:$D$193,2,FALSE)</f>
        <v>Suspended Acoustic Tiled Ceiling (T-Bar)</v>
      </c>
      <c r="M140" s="195"/>
      <c r="O140" s="195"/>
      <c r="P140" s="194"/>
      <c r="Q140" s="194"/>
      <c r="R140" s="194"/>
      <c r="S140" s="195"/>
      <c r="T140" s="194"/>
      <c r="U140" s="195"/>
      <c r="V140" s="195"/>
      <c r="W140" s="195"/>
    </row>
    <row r="141" spans="2:23" ht="56.25" x14ac:dyDescent="0.3">
      <c r="B141" s="131" t="s">
        <v>406</v>
      </c>
      <c r="C141" s="131" t="s">
        <v>670</v>
      </c>
      <c r="D141" s="131"/>
      <c r="E141" s="213" t="s">
        <v>658</v>
      </c>
      <c r="F141" s="180" t="str">
        <f>VLOOKUP($E141,'Int Finish Style No'!$C$8:$D$71,2,FALSE)</f>
        <v>Anti-Dust Epoxy Paint on Steel trowel Finish
+ Anti-Static Vinyl Tile on Raised Floor</v>
      </c>
      <c r="G141" s="213" t="s">
        <v>436</v>
      </c>
      <c r="H141" s="180" t="str">
        <f>VLOOKUP($G141,'Int Finish Style No'!$C$78:$D$104,2,FALSE)</f>
        <v>Coved Vinyl Tile</v>
      </c>
      <c r="I141" s="213" t="s">
        <v>404</v>
      </c>
      <c r="J141" s="180" t="str">
        <f>VLOOKUP($I141,'Int Finish Style No'!$C$110:$D$164,2,FALSE)</f>
        <v>Acrylic Emulsion Paint on Cement Plaster</v>
      </c>
      <c r="K141" s="213" t="s">
        <v>405</v>
      </c>
      <c r="L141" s="180" t="str">
        <f>VLOOKUP($K141,'Int Finish Style No'!$C$170:$D$193,2,FALSE)</f>
        <v>Suspended Acoustic Tiled Ceiling (T-Bar)</v>
      </c>
      <c r="M141" s="181" t="s">
        <v>172</v>
      </c>
      <c r="O141" s="181" t="s">
        <v>172</v>
      </c>
      <c r="P141" s="131" t="s">
        <v>406</v>
      </c>
      <c r="Q141" s="131" t="s">
        <v>670</v>
      </c>
      <c r="R141" s="131"/>
      <c r="S141" s="199" t="s">
        <v>660</v>
      </c>
      <c r="T141" s="180" t="s">
        <v>489</v>
      </c>
      <c r="U141" s="180" t="s">
        <v>409</v>
      </c>
      <c r="V141" s="180" t="s">
        <v>410</v>
      </c>
      <c r="W141" s="180"/>
    </row>
    <row r="142" spans="2:23" ht="56.25" x14ac:dyDescent="0.3">
      <c r="B142" s="131" t="s">
        <v>406</v>
      </c>
      <c r="C142" s="131" t="s">
        <v>672</v>
      </c>
      <c r="D142" s="131"/>
      <c r="E142" s="213" t="s">
        <v>658</v>
      </c>
      <c r="F142" s="180" t="str">
        <f>VLOOKUP($E142,'Int Finish Style No'!$C$8:$D$71,2,FALSE)</f>
        <v>Anti-Dust Epoxy Paint on Steel trowel Finish
+ Anti-Static Vinyl Tile on Raised Floor</v>
      </c>
      <c r="G142" s="213" t="s">
        <v>436</v>
      </c>
      <c r="H142" s="180" t="str">
        <f>VLOOKUP($G142,'Int Finish Style No'!$C$78:$D$104,2,FALSE)</f>
        <v>Coved Vinyl Tile</v>
      </c>
      <c r="I142" s="213" t="s">
        <v>404</v>
      </c>
      <c r="J142" s="180" t="str">
        <f>VLOOKUP($I142,'Int Finish Style No'!$C$110:$D$164,2,FALSE)</f>
        <v>Acrylic Emulsion Paint on Cement Plaster</v>
      </c>
      <c r="K142" s="213" t="s">
        <v>405</v>
      </c>
      <c r="L142" s="180" t="str">
        <f>VLOOKUP($K142,'Int Finish Style No'!$C$170:$D$193,2,FALSE)</f>
        <v>Suspended Acoustic Tiled Ceiling (T-Bar)</v>
      </c>
      <c r="M142" s="181" t="s">
        <v>172</v>
      </c>
      <c r="O142" s="181" t="s">
        <v>172</v>
      </c>
      <c r="P142" s="131" t="s">
        <v>406</v>
      </c>
      <c r="Q142" s="131" t="s">
        <v>672</v>
      </c>
      <c r="R142" s="131"/>
      <c r="S142" s="199" t="s">
        <v>660</v>
      </c>
      <c r="T142" s="180" t="s">
        <v>489</v>
      </c>
      <c r="U142" s="180" t="s">
        <v>409</v>
      </c>
      <c r="V142" s="180" t="s">
        <v>410</v>
      </c>
      <c r="W142" s="180"/>
    </row>
    <row r="143" spans="2:23" s="243" customFormat="1" ht="56.25" x14ac:dyDescent="0.3">
      <c r="B143" s="242" t="s">
        <v>406</v>
      </c>
      <c r="C143" s="242" t="s">
        <v>673</v>
      </c>
      <c r="D143" s="242"/>
      <c r="E143" s="266" t="s">
        <v>658</v>
      </c>
      <c r="F143" s="199" t="str">
        <f>VLOOKUP($E143,'Int Finish Style No'!$C$8:$D$71,2,FALSE)</f>
        <v>Anti-Dust Epoxy Paint on Steel trowel Finish
+ Anti-Static Vinyl Tile on Raised Floor</v>
      </c>
      <c r="G143" s="266" t="s">
        <v>436</v>
      </c>
      <c r="H143" s="199" t="str">
        <f>VLOOKUP($G143,'Int Finish Style No'!$C$78:$D$104,2,FALSE)</f>
        <v>Coved Vinyl Tile</v>
      </c>
      <c r="I143" s="266" t="s">
        <v>404</v>
      </c>
      <c r="J143" s="199" t="str">
        <f>VLOOKUP($I143,'Int Finish Style No'!$C$110:$D$164,2,FALSE)</f>
        <v>Acrylic Emulsion Paint on Cement Plaster</v>
      </c>
      <c r="K143" s="266" t="s">
        <v>405</v>
      </c>
      <c r="L143" s="199" t="str">
        <f>VLOOKUP($K143,'Int Finish Style No'!$C$170:$D$193,2,FALSE)</f>
        <v>Suspended Acoustic Tiled Ceiling (T-Bar)</v>
      </c>
      <c r="M143" s="251" t="s">
        <v>437</v>
      </c>
      <c r="O143" s="251" t="s">
        <v>437</v>
      </c>
      <c r="P143" s="242" t="s">
        <v>406</v>
      </c>
      <c r="Q143" s="242" t="s">
        <v>673</v>
      </c>
      <c r="R143" s="242"/>
      <c r="S143" s="199" t="s">
        <v>661</v>
      </c>
      <c r="T143" s="199" t="s">
        <v>439</v>
      </c>
      <c r="U143" s="199" t="s">
        <v>662</v>
      </c>
      <c r="V143" s="199" t="s">
        <v>441</v>
      </c>
      <c r="W143" s="199"/>
    </row>
    <row r="144" spans="2:23" s="243" customFormat="1" ht="48" customHeight="1" x14ac:dyDescent="0.3">
      <c r="B144" s="242"/>
      <c r="C144" s="242"/>
      <c r="D144" s="242"/>
      <c r="E144" s="266"/>
      <c r="F144" s="199"/>
      <c r="G144" s="266"/>
      <c r="H144" s="199"/>
      <c r="I144" s="266"/>
      <c r="J144" s="199"/>
      <c r="K144" s="266"/>
      <c r="L144" s="199"/>
      <c r="M144" s="251"/>
      <c r="O144" s="251" t="s">
        <v>465</v>
      </c>
      <c r="P144" s="242" t="s">
        <v>466</v>
      </c>
      <c r="Q144" s="242" t="s">
        <v>673</v>
      </c>
      <c r="R144" s="242"/>
      <c r="S144" s="199" t="s">
        <v>663</v>
      </c>
      <c r="T144" s="199" t="s">
        <v>664</v>
      </c>
      <c r="U144" s="199" t="s">
        <v>472</v>
      </c>
      <c r="V144" s="199" t="s">
        <v>665</v>
      </c>
      <c r="W144" s="199"/>
    </row>
    <row r="145" spans="2:23" ht="55.15" customHeight="1" x14ac:dyDescent="0.3">
      <c r="B145" s="194"/>
      <c r="C145" s="207" t="s">
        <v>674</v>
      </c>
      <c r="D145" s="218"/>
      <c r="E145" s="212" t="s">
        <v>658</v>
      </c>
      <c r="F145" s="206" t="str">
        <f>VLOOKUP($E145,'Int Finish Style No'!$C$8:$D$71,2,FALSE)</f>
        <v>Anti-Dust Epoxy Paint on Steel trowel Finish
+ Anti-Static Vinyl Tile on Raised Floor</v>
      </c>
      <c r="G145" s="212" t="s">
        <v>436</v>
      </c>
      <c r="H145" s="206" t="str">
        <f>VLOOKUP($G145,'Int Finish Style No'!$C$78:$D$104,2,FALSE)</f>
        <v>Coved Vinyl Tile</v>
      </c>
      <c r="I145" s="212" t="s">
        <v>404</v>
      </c>
      <c r="J145" s="206" t="str">
        <f>VLOOKUP($I145,'Int Finish Style No'!$C$110:$D$164,2,FALSE)</f>
        <v>Acrylic Emulsion Paint on Cement Plaster</v>
      </c>
      <c r="K145" s="212" t="s">
        <v>405</v>
      </c>
      <c r="L145" s="206" t="str">
        <f>VLOOKUP($K145,'Int Finish Style No'!$C$170:$D$193,2,FALSE)</f>
        <v>Suspended Acoustic Tiled Ceiling (T-Bar)</v>
      </c>
      <c r="M145" s="218" t="s">
        <v>675</v>
      </c>
      <c r="O145" s="195"/>
      <c r="P145" s="194"/>
      <c r="Q145" s="194"/>
      <c r="R145" s="194"/>
      <c r="S145" s="195"/>
      <c r="T145" s="194"/>
      <c r="U145" s="195"/>
      <c r="V145" s="195"/>
      <c r="W145" s="195"/>
    </row>
    <row r="146" spans="2:23" ht="56.25" x14ac:dyDescent="0.3">
      <c r="B146" s="131" t="s">
        <v>406</v>
      </c>
      <c r="C146" s="131" t="s">
        <v>676</v>
      </c>
      <c r="D146" s="131"/>
      <c r="E146" s="213" t="s">
        <v>488</v>
      </c>
      <c r="F146" s="180" t="str">
        <f>VLOOKUP($E146,'Int Finish Style No'!$C$8:$D$71,2,FALSE)</f>
        <v>Vinyl Tile on Screed</v>
      </c>
      <c r="G146" s="213" t="s">
        <v>436</v>
      </c>
      <c r="H146" s="180" t="str">
        <f>VLOOKUP($G146,'Int Finish Style No'!$C$78:$D$104,2,FALSE)</f>
        <v>Coved Vinyl Tile</v>
      </c>
      <c r="I146" s="213" t="s">
        <v>404</v>
      </c>
      <c r="J146" s="180" t="str">
        <f>VLOOKUP($I146,'Int Finish Style No'!$C$110:$D$164,2,FALSE)</f>
        <v>Acrylic Emulsion Paint on Cement Plaster</v>
      </c>
      <c r="K146" s="213" t="s">
        <v>501</v>
      </c>
      <c r="L146" s="180" t="str">
        <f>VLOOKUP($K146,'Int Finish Style No'!$C$170:$D$193,2,FALSE)</f>
        <v>Acrylic Emulsion Paint on Fair Faced Concrete</v>
      </c>
      <c r="M146" s="181" t="s">
        <v>172</v>
      </c>
      <c r="O146" s="181" t="s">
        <v>172</v>
      </c>
      <c r="P146" s="131" t="s">
        <v>406</v>
      </c>
      <c r="Q146" s="131" t="s">
        <v>676</v>
      </c>
      <c r="R146" s="131"/>
      <c r="S146" s="199" t="s">
        <v>87</v>
      </c>
      <c r="T146" s="180" t="s">
        <v>489</v>
      </c>
      <c r="U146" s="180" t="s">
        <v>258</v>
      </c>
      <c r="V146" s="180" t="s">
        <v>220</v>
      </c>
      <c r="W146" s="180"/>
    </row>
    <row r="147" spans="2:23" ht="78.75" x14ac:dyDescent="0.3">
      <c r="B147" s="131" t="s">
        <v>500</v>
      </c>
      <c r="C147" s="131" t="s">
        <v>674</v>
      </c>
      <c r="D147" s="131"/>
      <c r="E147" s="213" t="s">
        <v>658</v>
      </c>
      <c r="F147" s="180" t="str">
        <f>VLOOKUP($E147,'Int Finish Style No'!$C$8:$D$71,2,FALSE)</f>
        <v>Anti-Dust Epoxy Paint on Steel trowel Finish
+ Anti-Static Vinyl Tile on Raised Floor</v>
      </c>
      <c r="G147" s="213" t="s">
        <v>436</v>
      </c>
      <c r="H147" s="180" t="str">
        <f>VLOOKUP($G147,'Int Finish Style No'!$C$78:$D$104,2,FALSE)</f>
        <v>Coved Vinyl Tile</v>
      </c>
      <c r="I147" s="213" t="s">
        <v>404</v>
      </c>
      <c r="J147" s="180" t="str">
        <f>VLOOKUP($I147,'Int Finish Style No'!$C$110:$D$164,2,FALSE)</f>
        <v>Acrylic Emulsion Paint on Cement Plaster</v>
      </c>
      <c r="K147" s="213" t="s">
        <v>501</v>
      </c>
      <c r="L147" s="180" t="str">
        <f>VLOOKUP($K147,'Int Finish Style No'!$C$170:$D$193,2,FALSE)</f>
        <v>Acrylic Emulsion Paint on Fair Faced Concrete</v>
      </c>
      <c r="M147" s="181" t="s">
        <v>502</v>
      </c>
      <c r="O147" s="181" t="s">
        <v>502</v>
      </c>
      <c r="P147" s="131" t="s">
        <v>500</v>
      </c>
      <c r="Q147" s="131" t="s">
        <v>674</v>
      </c>
      <c r="R147" s="131"/>
      <c r="S147" s="180" t="s">
        <v>677</v>
      </c>
      <c r="T147" s="180" t="s">
        <v>678</v>
      </c>
      <c r="U147" s="180" t="s">
        <v>506</v>
      </c>
      <c r="V147" s="180" t="s">
        <v>220</v>
      </c>
      <c r="W147" s="180"/>
    </row>
    <row r="148" spans="2:23" ht="56.25" x14ac:dyDescent="0.3">
      <c r="B148" s="131" t="s">
        <v>406</v>
      </c>
      <c r="C148" s="131" t="s">
        <v>679</v>
      </c>
      <c r="D148" s="131"/>
      <c r="E148" s="213" t="s">
        <v>658</v>
      </c>
      <c r="F148" s="180" t="str">
        <f>VLOOKUP($E148,'Int Finish Style No'!$C$8:$D$71,2,FALSE)</f>
        <v>Anti-Dust Epoxy Paint on Steel trowel Finish
+ Anti-Static Vinyl Tile on Raised Floor</v>
      </c>
      <c r="G148" s="213" t="s">
        <v>436</v>
      </c>
      <c r="H148" s="180" t="str">
        <f>VLOOKUP($G148,'Int Finish Style No'!$C$78:$D$104,2,FALSE)</f>
        <v>Coved Vinyl Tile</v>
      </c>
      <c r="I148" s="213" t="s">
        <v>404</v>
      </c>
      <c r="J148" s="180" t="str">
        <f>VLOOKUP($I148,'Int Finish Style No'!$C$110:$D$164,2,FALSE)</f>
        <v>Acrylic Emulsion Paint on Cement Plaster</v>
      </c>
      <c r="K148" s="213" t="s">
        <v>501</v>
      </c>
      <c r="L148" s="180" t="str">
        <f>VLOOKUP($K148,'Int Finish Style No'!$C$170:$D$193,2,FALSE)</f>
        <v>Acrylic Emulsion Paint on Fair Faced Concrete</v>
      </c>
      <c r="M148" s="181" t="s">
        <v>172</v>
      </c>
      <c r="O148" s="181" t="s">
        <v>172</v>
      </c>
      <c r="P148" s="131" t="s">
        <v>406</v>
      </c>
      <c r="Q148" s="131" t="s">
        <v>679</v>
      </c>
      <c r="R148" s="131"/>
      <c r="S148" s="199" t="s">
        <v>660</v>
      </c>
      <c r="T148" s="180" t="s">
        <v>489</v>
      </c>
      <c r="U148" s="180" t="s">
        <v>258</v>
      </c>
      <c r="V148" s="180" t="s">
        <v>220</v>
      </c>
      <c r="W148" s="180"/>
    </row>
    <row r="149" spans="2:23" s="243" customFormat="1" ht="56.25" x14ac:dyDescent="0.3">
      <c r="B149" s="242" t="s">
        <v>406</v>
      </c>
      <c r="C149" s="242" t="s">
        <v>680</v>
      </c>
      <c r="D149" s="242"/>
      <c r="E149" s="266" t="s">
        <v>658</v>
      </c>
      <c r="F149" s="199" t="str">
        <f>VLOOKUP($E149,'Int Finish Style No'!$C$8:$D$71,2,FALSE)</f>
        <v>Anti-Dust Epoxy Paint on Steel trowel Finish
+ Anti-Static Vinyl Tile on Raised Floor</v>
      </c>
      <c r="G149" s="266" t="s">
        <v>436</v>
      </c>
      <c r="H149" s="199" t="str">
        <f>VLOOKUP($G149,'Int Finish Style No'!$C$78:$D$104,2,FALSE)</f>
        <v>Coved Vinyl Tile</v>
      </c>
      <c r="I149" s="266" t="s">
        <v>404</v>
      </c>
      <c r="J149" s="199" t="str">
        <f>VLOOKUP($I149,'Int Finish Style No'!$C$110:$D$164,2,FALSE)</f>
        <v>Acrylic Emulsion Paint on Cement Plaster</v>
      </c>
      <c r="K149" s="266" t="s">
        <v>405</v>
      </c>
      <c r="L149" s="199" t="str">
        <f>VLOOKUP($K149,'Int Finish Style No'!$C$170:$D$193,2,FALSE)</f>
        <v>Suspended Acoustic Tiled Ceiling (T-Bar)</v>
      </c>
      <c r="M149" s="251" t="s">
        <v>437</v>
      </c>
      <c r="O149" s="251" t="s">
        <v>437</v>
      </c>
      <c r="P149" s="242" t="s">
        <v>406</v>
      </c>
      <c r="Q149" s="242" t="s">
        <v>680</v>
      </c>
      <c r="R149" s="242"/>
      <c r="S149" s="199" t="s">
        <v>661</v>
      </c>
      <c r="T149" s="199" t="s">
        <v>439</v>
      </c>
      <c r="U149" s="199" t="s">
        <v>662</v>
      </c>
      <c r="V149" s="199" t="s">
        <v>441</v>
      </c>
      <c r="W149" s="199"/>
    </row>
    <row r="150" spans="2:23" s="243" customFormat="1" ht="48" customHeight="1" x14ac:dyDescent="0.3">
      <c r="B150" s="242"/>
      <c r="C150" s="242"/>
      <c r="D150" s="242"/>
      <c r="E150" s="266"/>
      <c r="F150" s="199"/>
      <c r="G150" s="266"/>
      <c r="H150" s="199"/>
      <c r="I150" s="266"/>
      <c r="J150" s="199"/>
      <c r="K150" s="266"/>
      <c r="L150" s="199"/>
      <c r="M150" s="251"/>
      <c r="O150" s="251" t="s">
        <v>465</v>
      </c>
      <c r="P150" s="242" t="s">
        <v>466</v>
      </c>
      <c r="Q150" s="242" t="s">
        <v>680</v>
      </c>
      <c r="R150" s="242"/>
      <c r="S150" s="199" t="s">
        <v>681</v>
      </c>
      <c r="T150" s="199" t="s">
        <v>682</v>
      </c>
      <c r="U150" s="199" t="s">
        <v>427</v>
      </c>
      <c r="V150" s="199" t="s">
        <v>683</v>
      </c>
      <c r="W150" s="199"/>
    </row>
    <row r="151" spans="2:23" ht="45" x14ac:dyDescent="0.3">
      <c r="B151" s="194"/>
      <c r="C151" s="207" t="s">
        <v>684</v>
      </c>
      <c r="D151" s="218"/>
      <c r="E151" s="212" t="s">
        <v>658</v>
      </c>
      <c r="F151" s="206" t="str">
        <f>VLOOKUP($E151,'Int Finish Style No'!$C$8:$D$71,2,FALSE)</f>
        <v>Anti-Dust Epoxy Paint on Steel trowel Finish
+ Anti-Static Vinyl Tile on Raised Floor</v>
      </c>
      <c r="G151" s="212" t="s">
        <v>436</v>
      </c>
      <c r="H151" s="206" t="str">
        <f>VLOOKUP($G151,'Int Finish Style No'!$C$78:$D$104,2,FALSE)</f>
        <v>Coved Vinyl Tile</v>
      </c>
      <c r="I151" s="212" t="s">
        <v>404</v>
      </c>
      <c r="J151" s="206" t="str">
        <f>VLOOKUP($I151,'Int Finish Style No'!$C$110:$D$164,2,FALSE)</f>
        <v>Acrylic Emulsion Paint on Cement Plaster</v>
      </c>
      <c r="K151" s="212" t="s">
        <v>405</v>
      </c>
      <c r="L151" s="206" t="str">
        <f>VLOOKUP($K151,'Int Finish Style No'!$C$170:$D$193,2,FALSE)</f>
        <v>Suspended Acoustic Tiled Ceiling (T-Bar)</v>
      </c>
      <c r="M151" s="218" t="s">
        <v>675</v>
      </c>
      <c r="O151" s="195"/>
      <c r="P151" s="194"/>
      <c r="Q151" s="194"/>
      <c r="R151" s="194"/>
      <c r="S151" s="195"/>
      <c r="T151" s="194"/>
      <c r="U151" s="195"/>
      <c r="V151" s="195"/>
      <c r="W151" s="195"/>
    </row>
    <row r="152" spans="2:23" ht="56.25" x14ac:dyDescent="0.3">
      <c r="B152" s="131" t="s">
        <v>406</v>
      </c>
      <c r="C152" s="131" t="s">
        <v>685</v>
      </c>
      <c r="D152" s="131"/>
      <c r="E152" s="213" t="s">
        <v>658</v>
      </c>
      <c r="F152" s="180" t="str">
        <f>VLOOKUP($E152,'Int Finish Style No'!$C$8:$D$71,2,FALSE)</f>
        <v>Anti-Dust Epoxy Paint on Steel trowel Finish
+ Anti-Static Vinyl Tile on Raised Floor</v>
      </c>
      <c r="G152" s="213" t="s">
        <v>436</v>
      </c>
      <c r="H152" s="180" t="str">
        <f>VLOOKUP($G152,'Int Finish Style No'!$C$78:$D$104,2,FALSE)</f>
        <v>Coved Vinyl Tile</v>
      </c>
      <c r="I152" s="213" t="s">
        <v>404</v>
      </c>
      <c r="J152" s="180" t="str">
        <f>VLOOKUP($I152,'Int Finish Style No'!$C$110:$D$164,2,FALSE)</f>
        <v>Acrylic Emulsion Paint on Cement Plaster</v>
      </c>
      <c r="K152" s="213" t="s">
        <v>405</v>
      </c>
      <c r="L152" s="180" t="str">
        <f>VLOOKUP($K152,'Int Finish Style No'!$C$170:$D$193,2,FALSE)</f>
        <v>Suspended Acoustic Tiled Ceiling (T-Bar)</v>
      </c>
      <c r="M152" s="181" t="s">
        <v>172</v>
      </c>
      <c r="O152" s="181" t="s">
        <v>172</v>
      </c>
      <c r="P152" s="131" t="s">
        <v>406</v>
      </c>
      <c r="Q152" s="131" t="s">
        <v>685</v>
      </c>
      <c r="R152" s="131"/>
      <c r="S152" s="199" t="s">
        <v>660</v>
      </c>
      <c r="T152" s="180" t="s">
        <v>489</v>
      </c>
      <c r="U152" s="180" t="s">
        <v>409</v>
      </c>
      <c r="V152" s="180" t="s">
        <v>410</v>
      </c>
      <c r="W152" s="180"/>
    </row>
    <row r="153" spans="2:23" ht="56.25" x14ac:dyDescent="0.3">
      <c r="B153" s="131" t="s">
        <v>406</v>
      </c>
      <c r="C153" s="131" t="s">
        <v>686</v>
      </c>
      <c r="D153" s="131"/>
      <c r="E153" s="213" t="s">
        <v>658</v>
      </c>
      <c r="F153" s="180" t="str">
        <f>VLOOKUP($E153,'Int Finish Style No'!$C$8:$D$71,2,FALSE)</f>
        <v>Anti-Dust Epoxy Paint on Steel trowel Finish
+ Anti-Static Vinyl Tile on Raised Floor</v>
      </c>
      <c r="G153" s="213" t="s">
        <v>436</v>
      </c>
      <c r="H153" s="180" t="str">
        <f>VLOOKUP($G153,'Int Finish Style No'!$C$78:$D$104,2,FALSE)</f>
        <v>Coved Vinyl Tile</v>
      </c>
      <c r="I153" s="213" t="s">
        <v>404</v>
      </c>
      <c r="J153" s="180" t="str">
        <f>VLOOKUP($I153,'Int Finish Style No'!$C$110:$D$164,2,FALSE)</f>
        <v>Acrylic Emulsion Paint on Cement Plaster</v>
      </c>
      <c r="K153" s="213" t="s">
        <v>405</v>
      </c>
      <c r="L153" s="180" t="str">
        <f>VLOOKUP($K153,'Int Finish Style No'!$C$170:$D$193,2,FALSE)</f>
        <v>Suspended Acoustic Tiled Ceiling (T-Bar)</v>
      </c>
      <c r="M153" s="181" t="s">
        <v>172</v>
      </c>
      <c r="O153" s="181" t="s">
        <v>172</v>
      </c>
      <c r="P153" s="131" t="s">
        <v>406</v>
      </c>
      <c r="Q153" s="131" t="s">
        <v>686</v>
      </c>
      <c r="R153" s="131"/>
      <c r="S153" s="199" t="s">
        <v>660</v>
      </c>
      <c r="T153" s="180" t="s">
        <v>489</v>
      </c>
      <c r="U153" s="180" t="s">
        <v>409</v>
      </c>
      <c r="V153" s="180" t="s">
        <v>410</v>
      </c>
      <c r="W153" s="180"/>
    </row>
    <row r="154" spans="2:23" s="243" customFormat="1" ht="56.25" x14ac:dyDescent="0.3">
      <c r="B154" s="242" t="s">
        <v>406</v>
      </c>
      <c r="C154" s="242" t="s">
        <v>687</v>
      </c>
      <c r="D154" s="242"/>
      <c r="E154" s="266" t="s">
        <v>658</v>
      </c>
      <c r="F154" s="199" t="str">
        <f>VLOOKUP($E154,'Int Finish Style No'!$C$8:$D$71,2,FALSE)</f>
        <v>Anti-Dust Epoxy Paint on Steel trowel Finish
+ Anti-Static Vinyl Tile on Raised Floor</v>
      </c>
      <c r="G154" s="266" t="s">
        <v>436</v>
      </c>
      <c r="H154" s="199" t="str">
        <f>VLOOKUP($G154,'Int Finish Style No'!$C$78:$D$104,2,FALSE)</f>
        <v>Coved Vinyl Tile</v>
      </c>
      <c r="I154" s="266" t="s">
        <v>404</v>
      </c>
      <c r="J154" s="199" t="str">
        <f>VLOOKUP($I154,'Int Finish Style No'!$C$110:$D$164,2,FALSE)</f>
        <v>Acrylic Emulsion Paint on Cement Plaster</v>
      </c>
      <c r="K154" s="266" t="s">
        <v>405</v>
      </c>
      <c r="L154" s="199" t="str">
        <f>VLOOKUP($K154,'Int Finish Style No'!$C$170:$D$193,2,FALSE)</f>
        <v>Suspended Acoustic Tiled Ceiling (T-Bar)</v>
      </c>
      <c r="M154" s="251" t="s">
        <v>437</v>
      </c>
      <c r="O154" s="251" t="s">
        <v>437</v>
      </c>
      <c r="P154" s="242" t="s">
        <v>406</v>
      </c>
      <c r="Q154" s="242" t="s">
        <v>687</v>
      </c>
      <c r="R154" s="242"/>
      <c r="S154" s="199" t="s">
        <v>661</v>
      </c>
      <c r="T154" s="199" t="s">
        <v>439</v>
      </c>
      <c r="U154" s="199" t="s">
        <v>662</v>
      </c>
      <c r="V154" s="199" t="s">
        <v>441</v>
      </c>
      <c r="W154" s="199"/>
    </row>
    <row r="155" spans="2:23" ht="55.15" customHeight="1" x14ac:dyDescent="0.3">
      <c r="B155" s="194"/>
      <c r="C155" s="207" t="s">
        <v>688</v>
      </c>
      <c r="D155" s="194"/>
      <c r="E155" s="212" t="s">
        <v>658</v>
      </c>
      <c r="F155" s="206" t="str">
        <f>VLOOKUP($E155,'Int Finish Style No'!$C$8:$D$71,2,FALSE)</f>
        <v>Anti-Dust Epoxy Paint on Steel trowel Finish
+ Anti-Static Vinyl Tile on Raised Floor</v>
      </c>
      <c r="G155" s="212" t="s">
        <v>436</v>
      </c>
      <c r="H155" s="206" t="str">
        <f>VLOOKUP($G155,'Int Finish Style No'!$C$78:$D$104,2,FALSE)</f>
        <v>Coved Vinyl Tile</v>
      </c>
      <c r="I155" s="212" t="s">
        <v>404</v>
      </c>
      <c r="J155" s="206" t="str">
        <f>VLOOKUP($I155,'Int Finish Style No'!$C$110:$D$164,2,FALSE)</f>
        <v>Acrylic Emulsion Paint on Cement Plaster</v>
      </c>
      <c r="K155" s="212" t="s">
        <v>501</v>
      </c>
      <c r="L155" s="206" t="str">
        <f>VLOOKUP($K155,'Int Finish Style No'!$C$170:$D$193,2,FALSE)</f>
        <v>Acrylic Emulsion Paint on Fair Faced Concrete</v>
      </c>
      <c r="M155" s="195"/>
      <c r="O155" s="195"/>
      <c r="P155" s="194"/>
      <c r="Q155" s="194"/>
      <c r="R155" s="194"/>
      <c r="S155" s="195"/>
      <c r="T155" s="194"/>
      <c r="U155" s="195"/>
      <c r="V155" s="195"/>
      <c r="W155" s="195"/>
    </row>
    <row r="156" spans="2:23" ht="55.15" customHeight="1" x14ac:dyDescent="0.3">
      <c r="B156" s="131" t="s">
        <v>500</v>
      </c>
      <c r="C156" s="131" t="s">
        <v>685</v>
      </c>
      <c r="D156" s="131"/>
      <c r="E156" s="213" t="s">
        <v>658</v>
      </c>
      <c r="F156" s="180" t="str">
        <f>VLOOKUP($E156,'Int Finish Style No'!$C$8:$D$71,2,FALSE)</f>
        <v>Anti-Dust Epoxy Paint on Steel trowel Finish
+ Anti-Static Vinyl Tile on Raised Floor</v>
      </c>
      <c r="G156" s="213" t="s">
        <v>436</v>
      </c>
      <c r="H156" s="180" t="str">
        <f>VLOOKUP($G156,'Int Finish Style No'!$C$78:$D$104,2,FALSE)</f>
        <v>Coved Vinyl Tile</v>
      </c>
      <c r="I156" s="213" t="s">
        <v>404</v>
      </c>
      <c r="J156" s="180" t="str">
        <f>VLOOKUP($I156,'Int Finish Style No'!$C$110:$D$164,2,FALSE)</f>
        <v>Acrylic Emulsion Paint on Cement Plaster</v>
      </c>
      <c r="K156" s="213" t="s">
        <v>501</v>
      </c>
      <c r="L156" s="180" t="str">
        <f>VLOOKUP($K156,'Int Finish Style No'!$C$170:$D$193,2,FALSE)</f>
        <v>Acrylic Emulsion Paint on Fair Faced Concrete</v>
      </c>
      <c r="M156" s="181" t="s">
        <v>627</v>
      </c>
      <c r="O156" s="181" t="s">
        <v>627</v>
      </c>
      <c r="P156" s="131" t="s">
        <v>500</v>
      </c>
      <c r="Q156" s="131" t="s">
        <v>685</v>
      </c>
      <c r="R156" s="131"/>
      <c r="S156" s="180" t="s">
        <v>689</v>
      </c>
      <c r="T156" s="180" t="s">
        <v>447</v>
      </c>
      <c r="U156" s="180" t="s">
        <v>629</v>
      </c>
      <c r="V156" s="180" t="s">
        <v>511</v>
      </c>
      <c r="W156" s="180"/>
    </row>
    <row r="157" spans="2:23" s="243" customFormat="1" ht="55.15" customHeight="1" x14ac:dyDescent="0.3">
      <c r="B157" s="242" t="s">
        <v>500</v>
      </c>
      <c r="C157" s="242" t="s">
        <v>685</v>
      </c>
      <c r="D157" s="242"/>
      <c r="E157" s="266" t="s">
        <v>658</v>
      </c>
      <c r="F157" s="199" t="str">
        <f>VLOOKUP($E157,'Int Finish Style No'!$C$8:$D$71,2,FALSE)</f>
        <v>Anti-Dust Epoxy Paint on Steel trowel Finish
+ Anti-Static Vinyl Tile on Raised Floor</v>
      </c>
      <c r="G157" s="266" t="s">
        <v>436</v>
      </c>
      <c r="H157" s="199" t="str">
        <f>VLOOKUP($G157,'Int Finish Style No'!$C$78:$D$104,2,FALSE)</f>
        <v>Coved Vinyl Tile</v>
      </c>
      <c r="I157" s="266" t="s">
        <v>404</v>
      </c>
      <c r="J157" s="199" t="str">
        <f>VLOOKUP($I157,'Int Finish Style No'!$C$110:$D$164,2,FALSE)</f>
        <v>Acrylic Emulsion Paint on Cement Plaster</v>
      </c>
      <c r="K157" s="266" t="s">
        <v>501</v>
      </c>
      <c r="L157" s="199" t="str">
        <f>VLOOKUP($K157,'Int Finish Style No'!$C$170:$D$193,2,FALSE)</f>
        <v>Acrylic Emulsion Paint on Fair Faced Concrete</v>
      </c>
      <c r="M157" s="251" t="s">
        <v>437</v>
      </c>
      <c r="O157" s="251" t="s">
        <v>437</v>
      </c>
      <c r="P157" s="242" t="s">
        <v>500</v>
      </c>
      <c r="Q157" s="242" t="s">
        <v>685</v>
      </c>
      <c r="R157" s="242"/>
      <c r="S157" s="199" t="s">
        <v>690</v>
      </c>
      <c r="T157" s="199" t="s">
        <v>439</v>
      </c>
      <c r="U157" s="199" t="s">
        <v>662</v>
      </c>
      <c r="V157" s="199" t="s">
        <v>511</v>
      </c>
      <c r="W157" s="199"/>
    </row>
    <row r="158" spans="2:23" ht="55.15" customHeight="1" x14ac:dyDescent="0.3">
      <c r="B158" s="131" t="s">
        <v>500</v>
      </c>
      <c r="C158" s="131" t="s">
        <v>685</v>
      </c>
      <c r="D158" s="131"/>
      <c r="E158" s="213" t="s">
        <v>658</v>
      </c>
      <c r="F158" s="180" t="str">
        <f>VLOOKUP($E158,'Int Finish Style No'!$C$8:$D$71,2,FALSE)</f>
        <v>Anti-Dust Epoxy Paint on Steel trowel Finish
+ Anti-Static Vinyl Tile on Raised Floor</v>
      </c>
      <c r="G158" s="213" t="s">
        <v>436</v>
      </c>
      <c r="H158" s="180" t="str">
        <f>VLOOKUP($G158,'Int Finish Style No'!$C$78:$D$104,2,FALSE)</f>
        <v>Coved Vinyl Tile</v>
      </c>
      <c r="I158" s="213" t="s">
        <v>404</v>
      </c>
      <c r="J158" s="180" t="str">
        <f>VLOOKUP($I158,'Int Finish Style No'!$C$110:$D$164,2,FALSE)</f>
        <v>Acrylic Emulsion Paint on Cement Plaster</v>
      </c>
      <c r="K158" s="213" t="s">
        <v>405</v>
      </c>
      <c r="L158" s="180" t="str">
        <f>VLOOKUP($K158,'Int Finish Style No'!$C$170:$D$193,2,FALSE)</f>
        <v>Suspended Acoustic Tiled Ceiling (T-Bar)</v>
      </c>
      <c r="M158" s="181" t="s">
        <v>691</v>
      </c>
      <c r="O158" s="181" t="s">
        <v>691</v>
      </c>
      <c r="P158" s="131" t="s">
        <v>500</v>
      </c>
      <c r="Q158" s="131" t="s">
        <v>685</v>
      </c>
      <c r="R158" s="131"/>
      <c r="S158" s="180" t="s">
        <v>692</v>
      </c>
      <c r="T158" s="180" t="s">
        <v>447</v>
      </c>
      <c r="U158" s="180" t="s">
        <v>693</v>
      </c>
      <c r="V158" s="180" t="s">
        <v>422</v>
      </c>
      <c r="W158" s="180"/>
    </row>
    <row r="159" spans="2:23" ht="55.15" customHeight="1" x14ac:dyDescent="0.3">
      <c r="B159" s="131"/>
      <c r="C159" s="131"/>
      <c r="D159" s="131"/>
      <c r="E159" s="213"/>
      <c r="F159" s="180"/>
      <c r="G159" s="213"/>
      <c r="H159" s="180"/>
      <c r="I159" s="213"/>
      <c r="J159" s="180"/>
      <c r="K159" s="213"/>
      <c r="L159" s="180"/>
      <c r="M159" s="181"/>
      <c r="O159" s="181" t="s">
        <v>465</v>
      </c>
      <c r="P159" s="131" t="s">
        <v>694</v>
      </c>
      <c r="Q159" s="131" t="s">
        <v>685</v>
      </c>
      <c r="R159" s="131"/>
      <c r="S159" s="180" t="s">
        <v>695</v>
      </c>
      <c r="T159" s="180" t="s">
        <v>696</v>
      </c>
      <c r="U159" s="180" t="s">
        <v>427</v>
      </c>
      <c r="V159" s="180" t="s">
        <v>511</v>
      </c>
      <c r="W159" s="180"/>
    </row>
    <row r="160" spans="2:23" s="243" customFormat="1" ht="48" customHeight="1" x14ac:dyDescent="0.3">
      <c r="B160" s="242"/>
      <c r="C160" s="242"/>
      <c r="D160" s="242"/>
      <c r="E160" s="266"/>
      <c r="F160" s="199"/>
      <c r="G160" s="266"/>
      <c r="H160" s="199"/>
      <c r="I160" s="266"/>
      <c r="J160" s="199"/>
      <c r="K160" s="266"/>
      <c r="L160" s="199"/>
      <c r="M160" s="251"/>
      <c r="O160" s="251" t="s">
        <v>465</v>
      </c>
      <c r="P160" s="242" t="s">
        <v>466</v>
      </c>
      <c r="Q160" s="242" t="s">
        <v>697</v>
      </c>
      <c r="R160" s="242"/>
      <c r="S160" s="199" t="s">
        <v>681</v>
      </c>
      <c r="T160" s="199" t="s">
        <v>682</v>
      </c>
      <c r="U160" s="199" t="s">
        <v>427</v>
      </c>
      <c r="V160" s="199" t="s">
        <v>683</v>
      </c>
      <c r="W160" s="199"/>
    </row>
    <row r="161" spans="2:23" ht="30" customHeight="1" x14ac:dyDescent="0.3">
      <c r="B161" s="194"/>
      <c r="C161" s="207" t="s">
        <v>698</v>
      </c>
      <c r="D161" s="218" t="s">
        <v>699</v>
      </c>
      <c r="E161" s="212" t="s">
        <v>91</v>
      </c>
      <c r="F161" s="206" t="str">
        <f>VLOOKUP($E161,'Int Finish Style No'!$C$8:$D$71,2,FALSE)</f>
        <v>Anti-Static Vinyl Tile on Steel Trowel Finish</v>
      </c>
      <c r="G161" s="212" t="s">
        <v>436</v>
      </c>
      <c r="H161" s="206" t="str">
        <f>VLOOKUP($G161,'Int Finish Style No'!$C$78:$D$104,2,FALSE)</f>
        <v>Coved Vinyl Tile</v>
      </c>
      <c r="I161" s="212" t="s">
        <v>404</v>
      </c>
      <c r="J161" s="206" t="str">
        <f>VLOOKUP($I161,'Int Finish Style No'!$C$110:$D$164,2,FALSE)</f>
        <v>Acrylic Emulsion Paint on Cement Plaster</v>
      </c>
      <c r="K161" s="212" t="s">
        <v>501</v>
      </c>
      <c r="L161" s="206" t="str">
        <f>VLOOKUP($K161,'Int Finish Style No'!$C$170:$D$193,2,FALSE)</f>
        <v>Acrylic Emulsion Paint on Fair Faced Concrete</v>
      </c>
      <c r="M161" s="218"/>
      <c r="O161" s="195"/>
      <c r="P161" s="194"/>
      <c r="Q161" s="194"/>
      <c r="R161" s="194"/>
      <c r="S161" s="195"/>
      <c r="T161" s="194"/>
      <c r="U161" s="195"/>
      <c r="V161" s="195"/>
      <c r="W161" s="195"/>
    </row>
    <row r="162" spans="2:23" ht="45" x14ac:dyDescent="0.3">
      <c r="B162" s="131" t="s">
        <v>500</v>
      </c>
      <c r="C162" s="131" t="s">
        <v>698</v>
      </c>
      <c r="D162" s="131"/>
      <c r="E162" s="213" t="s">
        <v>110</v>
      </c>
      <c r="F162" s="180" t="str">
        <f>VLOOKUP($E162,'Int Finish Style No'!$C$8:$D$71,2,FALSE)</f>
        <v>Rubber Tile on Screed</v>
      </c>
      <c r="G162" s="213" t="s">
        <v>479</v>
      </c>
      <c r="H162" s="180" t="str">
        <f>VLOOKUP($G162,'Int Finish Style No'!$C$78:$D$104,2,FALSE)</f>
        <v>Coved Rubber Skirting</v>
      </c>
      <c r="I162" s="213" t="s">
        <v>404</v>
      </c>
      <c r="J162" s="180" t="str">
        <f>VLOOKUP($I162,'Int Finish Style No'!$C$110:$D$164,2,FALSE)</f>
        <v>Acrylic Emulsion Paint on Cement Plaster</v>
      </c>
      <c r="K162" s="213" t="s">
        <v>501</v>
      </c>
      <c r="L162" s="180" t="str">
        <f>VLOOKUP($K162,'Int Finish Style No'!$C$170:$D$193,2,FALSE)</f>
        <v>Acrylic Emulsion Paint on Fair Faced Concrete</v>
      </c>
      <c r="M162" s="180" t="s">
        <v>502</v>
      </c>
      <c r="O162" s="181" t="s">
        <v>502</v>
      </c>
      <c r="P162" s="131" t="s">
        <v>500</v>
      </c>
      <c r="Q162" s="131" t="s">
        <v>698</v>
      </c>
      <c r="R162" s="131"/>
      <c r="S162" s="180" t="s">
        <v>526</v>
      </c>
      <c r="T162" s="180" t="s">
        <v>505</v>
      </c>
      <c r="U162" s="180" t="s">
        <v>506</v>
      </c>
      <c r="V162" s="180" t="s">
        <v>220</v>
      </c>
      <c r="W162" s="180"/>
    </row>
    <row r="163" spans="2:23" ht="33" customHeight="1" x14ac:dyDescent="0.3">
      <c r="B163" s="131"/>
      <c r="C163" s="131"/>
      <c r="D163" s="131"/>
      <c r="E163" s="213"/>
      <c r="F163" s="180"/>
      <c r="G163" s="213"/>
      <c r="H163" s="180"/>
      <c r="I163" s="213"/>
      <c r="J163" s="180"/>
      <c r="K163" s="213"/>
      <c r="L163" s="180"/>
      <c r="M163" s="180" t="s">
        <v>700</v>
      </c>
      <c r="O163" s="181"/>
      <c r="P163" s="131"/>
      <c r="Q163" s="131"/>
      <c r="R163" s="131"/>
      <c r="S163" s="180"/>
      <c r="T163" s="180"/>
      <c r="U163" s="180"/>
      <c r="V163" s="180"/>
      <c r="W163" s="180"/>
    </row>
    <row r="164" spans="2:23" ht="34.9" customHeight="1" x14ac:dyDescent="0.3">
      <c r="B164" s="194"/>
      <c r="C164" s="207" t="s">
        <v>701</v>
      </c>
      <c r="D164" s="194"/>
      <c r="E164" s="212" t="s">
        <v>519</v>
      </c>
      <c r="F164" s="206" t="str">
        <f>VLOOKUP($E164,'Int Finish Style No'!$C$8:$D$71,2,FALSE)</f>
        <v>Non-Slip Epoxy Paint on Steel Trowel Finish</v>
      </c>
      <c r="G164" s="212" t="s">
        <v>520</v>
      </c>
      <c r="H164" s="206" t="str">
        <f>VLOOKUP($G164,'Int Finish Style No'!$C$78:$D$104,2,FALSE)</f>
        <v>Epoxy Paint</v>
      </c>
      <c r="I164" s="212" t="s">
        <v>404</v>
      </c>
      <c r="J164" s="206" t="str">
        <f>VLOOKUP($I164,'Int Finish Style No'!$C$110:$D$164,2,FALSE)</f>
        <v>Acrylic Emulsion Paint on Cement Plaster</v>
      </c>
      <c r="K164" s="212" t="s">
        <v>501</v>
      </c>
      <c r="L164" s="206" t="str">
        <f>VLOOKUP($K164,'Int Finish Style No'!$C$170:$D$193,2,FALSE)</f>
        <v>Acrylic Emulsion Paint on Fair Faced Concrete</v>
      </c>
      <c r="M164" s="241"/>
      <c r="O164" s="195"/>
      <c r="P164" s="194"/>
      <c r="Q164" s="194"/>
      <c r="R164" s="194"/>
      <c r="S164" s="195"/>
      <c r="T164" s="194"/>
      <c r="U164" s="195"/>
      <c r="V164" s="195"/>
      <c r="W164" s="195"/>
    </row>
    <row r="165" spans="2:23" ht="34.9" customHeight="1" x14ac:dyDescent="0.3">
      <c r="B165" s="131" t="s">
        <v>406</v>
      </c>
      <c r="C165" s="131" t="s">
        <v>701</v>
      </c>
      <c r="D165" s="131"/>
      <c r="E165" s="213" t="s">
        <v>519</v>
      </c>
      <c r="F165" s="180" t="str">
        <f>VLOOKUP($E165,'Int Finish Style No'!$C$8:$D$71,2,FALSE)</f>
        <v>Non-Slip Epoxy Paint on Steel Trowel Finish</v>
      </c>
      <c r="G165" s="213" t="s">
        <v>520</v>
      </c>
      <c r="H165" s="180" t="str">
        <f>VLOOKUP($G165,'Int Finish Style No'!$C$78:$D$104,2,FALSE)</f>
        <v>Epoxy Paint</v>
      </c>
      <c r="I165" s="213" t="s">
        <v>404</v>
      </c>
      <c r="J165" s="180" t="str">
        <f>VLOOKUP($I165,'Int Finish Style No'!$C$110:$D$164,2,FALSE)</f>
        <v>Acrylic Emulsion Paint on Cement Plaster</v>
      </c>
      <c r="K165" s="213" t="s">
        <v>501</v>
      </c>
      <c r="L165" s="180" t="str">
        <f>VLOOKUP($K165,'Int Finish Style No'!$C$170:$D$193,2,FALSE)</f>
        <v>Acrylic Emulsion Paint on Fair Faced Concrete</v>
      </c>
      <c r="M165" s="181" t="s">
        <v>172</v>
      </c>
      <c r="O165" s="181" t="s">
        <v>172</v>
      </c>
      <c r="P165" s="131" t="s">
        <v>406</v>
      </c>
      <c r="Q165" s="131" t="s">
        <v>701</v>
      </c>
      <c r="R165" s="131"/>
      <c r="S165" s="199" t="s">
        <v>44</v>
      </c>
      <c r="T165" s="180" t="s">
        <v>702</v>
      </c>
      <c r="U165" s="180" t="s">
        <v>409</v>
      </c>
      <c r="V165" s="180" t="s">
        <v>220</v>
      </c>
      <c r="W165" s="180"/>
    </row>
    <row r="166" spans="2:23" ht="34.9" customHeight="1" x14ac:dyDescent="0.3">
      <c r="B166" s="131" t="s">
        <v>423</v>
      </c>
      <c r="C166" s="131" t="s">
        <v>701</v>
      </c>
      <c r="D166" s="131"/>
      <c r="E166" s="213" t="s">
        <v>519</v>
      </c>
      <c r="F166" s="180" t="str">
        <f>VLOOKUP($E166,'Int Finish Style No'!$C$8:$D$71,2,FALSE)</f>
        <v>Non-Slip Epoxy Paint on Steel Trowel Finish</v>
      </c>
      <c r="G166" s="213" t="s">
        <v>520</v>
      </c>
      <c r="H166" s="180" t="str">
        <f>VLOOKUP($G166,'Int Finish Style No'!$C$78:$D$104,2,FALSE)</f>
        <v>Epoxy Paint</v>
      </c>
      <c r="I166" s="213" t="s">
        <v>404</v>
      </c>
      <c r="J166" s="180" t="str">
        <f>VLOOKUP($I166,'Int Finish Style No'!$C$110:$D$164,2,FALSE)</f>
        <v>Acrylic Emulsion Paint on Cement Plaster</v>
      </c>
      <c r="K166" s="213" t="s">
        <v>405</v>
      </c>
      <c r="L166" s="180" t="str">
        <f>VLOOKUP($K166,'Int Finish Style No'!$C$170:$D$193,2,FALSE)</f>
        <v>Suspended Acoustic Tiled Ceiling (T-Bar)</v>
      </c>
      <c r="M166" s="181" t="s">
        <v>424</v>
      </c>
      <c r="O166" s="181" t="s">
        <v>424</v>
      </c>
      <c r="P166" s="131" t="s">
        <v>423</v>
      </c>
      <c r="Q166" s="131" t="s">
        <v>701</v>
      </c>
      <c r="R166" s="131"/>
      <c r="S166" s="180" t="s">
        <v>171</v>
      </c>
      <c r="T166" s="180" t="s">
        <v>171</v>
      </c>
      <c r="U166" s="180" t="s">
        <v>427</v>
      </c>
      <c r="V166" s="180" t="s">
        <v>428</v>
      </c>
      <c r="W166" s="180"/>
    </row>
    <row r="167" spans="2:23" ht="34.9" customHeight="1" x14ac:dyDescent="0.3">
      <c r="B167" s="131" t="s">
        <v>667</v>
      </c>
      <c r="C167" s="131" t="s">
        <v>701</v>
      </c>
      <c r="D167" s="131"/>
      <c r="E167" s="213" t="s">
        <v>519</v>
      </c>
      <c r="F167" s="180" t="str">
        <f>VLOOKUP($E167,'Int Finish Style No'!$C$8:$D$71,2,FALSE)</f>
        <v>Non-Slip Epoxy Paint on Steel Trowel Finish</v>
      </c>
      <c r="G167" s="213" t="s">
        <v>520</v>
      </c>
      <c r="H167" s="180" t="str">
        <f>VLOOKUP($G167,'Int Finish Style No'!$C$78:$D$104,2,FALSE)</f>
        <v>Epoxy Paint</v>
      </c>
      <c r="I167" s="213" t="s">
        <v>480</v>
      </c>
      <c r="J167" s="180" t="str">
        <f>VLOOKUP($I167,'Int Finish Style No'!$C$110:$D$164,2,FALSE)</f>
        <v>Latex Paint on Cement Plaster</v>
      </c>
      <c r="K167" s="213" t="s">
        <v>612</v>
      </c>
      <c r="L167" s="180" t="str">
        <f>VLOOKUP($K167,'Int Finish Style No'!$C$170:$D$193,2,FALSE)</f>
        <v>Latex Paint on Fair Faced Concrete</v>
      </c>
      <c r="M167" s="181" t="s">
        <v>481</v>
      </c>
      <c r="O167" s="181" t="s">
        <v>481</v>
      </c>
      <c r="P167" s="131" t="s">
        <v>667</v>
      </c>
      <c r="Q167" s="131" t="s">
        <v>703</v>
      </c>
      <c r="R167" s="131"/>
      <c r="S167" s="180" t="s">
        <v>521</v>
      </c>
      <c r="T167" s="180" t="s">
        <v>171</v>
      </c>
      <c r="U167" s="180" t="s">
        <v>484</v>
      </c>
      <c r="V167" s="180" t="s">
        <v>233</v>
      </c>
      <c r="W167" s="180"/>
    </row>
    <row r="168" spans="2:23" s="243" customFormat="1" ht="45" customHeight="1" x14ac:dyDescent="0.3">
      <c r="B168" s="242" t="s">
        <v>442</v>
      </c>
      <c r="C168" s="242" t="s">
        <v>701</v>
      </c>
      <c r="D168" s="242"/>
      <c r="E168" s="266" t="s">
        <v>519</v>
      </c>
      <c r="F168" s="199" t="str">
        <f>VLOOKUP($E168,'Int Finish Style No'!$C$8:$D$71,2,FALSE)</f>
        <v>Non-Slip Epoxy Paint on Steel Trowel Finish</v>
      </c>
      <c r="G168" s="266" t="s">
        <v>520</v>
      </c>
      <c r="H168" s="199" t="str">
        <f>VLOOKUP($G168,'Int Finish Style No'!$C$78:$D$104,2,FALSE)</f>
        <v>Epoxy Paint</v>
      </c>
      <c r="I168" s="266" t="s">
        <v>404</v>
      </c>
      <c r="J168" s="199" t="str">
        <f>VLOOKUP($I168,'Int Finish Style No'!$C$110:$D$164,2,FALSE)</f>
        <v>Acrylic Emulsion Paint on Cement Plaster</v>
      </c>
      <c r="K168" s="266" t="s">
        <v>501</v>
      </c>
      <c r="L168" s="199" t="str">
        <f>VLOOKUP($K168,'Int Finish Style No'!$C$170:$D$193,2,FALSE)</f>
        <v>Acrylic Emulsion Paint on Fair Faced Concrete</v>
      </c>
      <c r="M168" s="251" t="s">
        <v>437</v>
      </c>
      <c r="O168" s="251" t="s">
        <v>437</v>
      </c>
      <c r="P168" s="242" t="s">
        <v>442</v>
      </c>
      <c r="Q168" s="242" t="s">
        <v>701</v>
      </c>
      <c r="R168" s="242"/>
      <c r="S168" s="199" t="s">
        <v>521</v>
      </c>
      <c r="T168" s="199" t="s">
        <v>639</v>
      </c>
      <c r="U168" s="199" t="s">
        <v>440</v>
      </c>
      <c r="V168" s="199" t="s">
        <v>511</v>
      </c>
      <c r="W168" s="199"/>
    </row>
    <row r="169" spans="2:23" ht="34.9" customHeight="1" x14ac:dyDescent="0.3">
      <c r="B169" s="131" t="s">
        <v>416</v>
      </c>
      <c r="C169" s="131" t="s">
        <v>701</v>
      </c>
      <c r="D169" s="131"/>
      <c r="E169" s="213" t="s">
        <v>649</v>
      </c>
      <c r="F169" s="180" t="str">
        <f>VLOOKUP($E169,'Int Finish Style No'!$C$8:$D$71,2,FALSE)</f>
        <v>Non-Slip Epoxy Paint on Screed</v>
      </c>
      <c r="G169" s="213" t="s">
        <v>520</v>
      </c>
      <c r="H169" s="180" t="str">
        <f>VLOOKUP($G169,'Int Finish Style No'!$C$78:$D$104,2,FALSE)</f>
        <v>Epoxy Paint</v>
      </c>
      <c r="I169" s="213" t="s">
        <v>404</v>
      </c>
      <c r="J169" s="180" t="str">
        <f>VLOOKUP($I169,'Int Finish Style No'!$C$110:$D$164,2,FALSE)</f>
        <v>Acrylic Emulsion Paint on Cement Plaster</v>
      </c>
      <c r="K169" s="213" t="s">
        <v>509</v>
      </c>
      <c r="L169" s="180" t="str">
        <f>VLOOKUP($K169,'Int Finish Style No'!$C$170:$D$193,2,FALSE)</f>
        <v>N.A</v>
      </c>
      <c r="M169" s="181" t="s">
        <v>418</v>
      </c>
      <c r="O169" s="181" t="s">
        <v>418</v>
      </c>
      <c r="P169" s="131" t="s">
        <v>416</v>
      </c>
      <c r="Q169" s="131" t="s">
        <v>701</v>
      </c>
      <c r="R169" s="131"/>
      <c r="S169" s="180" t="s">
        <v>651</v>
      </c>
      <c r="T169" s="180" t="s">
        <v>652</v>
      </c>
      <c r="U169" s="180" t="s">
        <v>653</v>
      </c>
      <c r="V169" s="180" t="s">
        <v>655</v>
      </c>
      <c r="W169" s="180"/>
    </row>
    <row r="170" spans="2:23" s="243" customFormat="1" ht="34.9" customHeight="1" x14ac:dyDescent="0.3">
      <c r="B170" s="242" t="s">
        <v>500</v>
      </c>
      <c r="C170" s="242" t="s">
        <v>701</v>
      </c>
      <c r="D170" s="242"/>
      <c r="E170" s="266" t="s">
        <v>658</v>
      </c>
      <c r="F170" s="199" t="str">
        <f>VLOOKUP($E170,'Int Finish Style No'!$C$8:$D$71,2,FALSE)</f>
        <v>Anti-Dust Epoxy Paint on Steel trowel Finish
+ Anti-Static Vinyl Tile on Raised Floor</v>
      </c>
      <c r="G170" s="266" t="s">
        <v>436</v>
      </c>
      <c r="H170" s="199" t="str">
        <f>VLOOKUP($G170,'Int Finish Style No'!$C$78:$D$104,2,FALSE)</f>
        <v>Coved Vinyl Tile</v>
      </c>
      <c r="I170" s="266" t="s">
        <v>404</v>
      </c>
      <c r="J170" s="199" t="str">
        <f>VLOOKUP($I170,'Int Finish Style No'!$C$110:$D$164,2,FALSE)</f>
        <v>Acrylic Emulsion Paint on Cement Plaster</v>
      </c>
      <c r="K170" s="266" t="s">
        <v>501</v>
      </c>
      <c r="L170" s="199" t="str">
        <f>VLOOKUP($K170,'Int Finish Style No'!$C$170:$D$193,2,FALSE)</f>
        <v>Acrylic Emulsion Paint on Fair Faced Concrete</v>
      </c>
      <c r="M170" s="251" t="s">
        <v>437</v>
      </c>
      <c r="O170" s="251" t="s">
        <v>437</v>
      </c>
      <c r="P170" s="242" t="s">
        <v>500</v>
      </c>
      <c r="Q170" s="242" t="s">
        <v>701</v>
      </c>
      <c r="R170" s="242"/>
      <c r="S170" s="199" t="s">
        <v>661</v>
      </c>
      <c r="T170" s="199" t="s">
        <v>439</v>
      </c>
      <c r="U170" s="199" t="s">
        <v>662</v>
      </c>
      <c r="V170" s="199" t="s">
        <v>511</v>
      </c>
      <c r="W170" s="199"/>
    </row>
    <row r="171" spans="2:23" s="243" customFormat="1" ht="48" customHeight="1" x14ac:dyDescent="0.3">
      <c r="B171" s="242"/>
      <c r="C171" s="242"/>
      <c r="D171" s="242"/>
      <c r="E171" s="266"/>
      <c r="F171" s="199"/>
      <c r="G171" s="266"/>
      <c r="H171" s="199"/>
      <c r="I171" s="266"/>
      <c r="J171" s="199"/>
      <c r="K171" s="266"/>
      <c r="L171" s="199"/>
      <c r="M171" s="251"/>
      <c r="O171" s="251" t="s">
        <v>465</v>
      </c>
      <c r="P171" s="242" t="s">
        <v>466</v>
      </c>
      <c r="Q171" s="242" t="s">
        <v>701</v>
      </c>
      <c r="R171" s="242"/>
      <c r="S171" s="199" t="s">
        <v>681</v>
      </c>
      <c r="T171" s="199" t="s">
        <v>682</v>
      </c>
      <c r="U171" s="199" t="s">
        <v>427</v>
      </c>
      <c r="V171" s="199" t="s">
        <v>683</v>
      </c>
      <c r="W171" s="199"/>
    </row>
    <row r="172" spans="2:23" ht="34.9" customHeight="1" x14ac:dyDescent="0.3">
      <c r="B172" s="194"/>
      <c r="C172" s="207" t="s">
        <v>704</v>
      </c>
      <c r="D172" s="194"/>
      <c r="E172" s="212" t="s">
        <v>519</v>
      </c>
      <c r="F172" s="206" t="str">
        <f>VLOOKUP($E172,'Int Finish Style No'!$C$8:$D$71,2,FALSE)</f>
        <v>Non-Slip Epoxy Paint on Steel Trowel Finish</v>
      </c>
      <c r="G172" s="212" t="s">
        <v>520</v>
      </c>
      <c r="H172" s="206" t="str">
        <f>VLOOKUP($G172,'Int Finish Style No'!$C$78:$D$104,2,FALSE)</f>
        <v>Epoxy Paint</v>
      </c>
      <c r="I172" s="212" t="s">
        <v>404</v>
      </c>
      <c r="J172" s="206" t="str">
        <f>VLOOKUP($I172,'Int Finish Style No'!$C$110:$D$164,2,FALSE)</f>
        <v>Acrylic Emulsion Paint on Cement Plaster</v>
      </c>
      <c r="K172" s="212" t="s">
        <v>501</v>
      </c>
      <c r="L172" s="206" t="str">
        <f>VLOOKUP($K172,'Int Finish Style No'!$C$170:$D$193,2,FALSE)</f>
        <v>Acrylic Emulsion Paint on Fair Faced Concrete</v>
      </c>
      <c r="M172" s="241"/>
      <c r="O172" s="195"/>
      <c r="P172" s="194"/>
      <c r="Q172" s="194"/>
      <c r="R172" s="194"/>
      <c r="S172" s="195"/>
      <c r="T172" s="194"/>
      <c r="U172" s="195"/>
      <c r="V172" s="195"/>
      <c r="W172" s="195"/>
    </row>
    <row r="173" spans="2:23" s="243" customFormat="1" ht="27" x14ac:dyDescent="0.3">
      <c r="B173" s="242" t="s">
        <v>500</v>
      </c>
      <c r="C173" s="242" t="s">
        <v>704</v>
      </c>
      <c r="D173" s="242"/>
      <c r="E173" s="266" t="s">
        <v>519</v>
      </c>
      <c r="F173" s="199" t="str">
        <f>VLOOKUP($E173,'Int Finish Style No'!$C$8:$D$71,2,FALSE)</f>
        <v>Non-Slip Epoxy Paint on Steel Trowel Finish</v>
      </c>
      <c r="G173" s="266" t="s">
        <v>520</v>
      </c>
      <c r="H173" s="199" t="str">
        <f>VLOOKUP($G173,'Int Finish Style No'!$C$78:$D$104,2,FALSE)</f>
        <v>Epoxy Paint</v>
      </c>
      <c r="I173" s="266" t="s">
        <v>404</v>
      </c>
      <c r="J173" s="199" t="str">
        <f>VLOOKUP($I173,'Int Finish Style No'!$C$110:$D$164,2,FALSE)</f>
        <v>Acrylic Emulsion Paint on Cement Plaster</v>
      </c>
      <c r="K173" s="266" t="s">
        <v>501</v>
      </c>
      <c r="L173" s="199" t="str">
        <f>VLOOKUP($K173,'Int Finish Style No'!$C$170:$D$193,2,FALSE)</f>
        <v>Acrylic Emulsion Paint on Fair Faced Concrete</v>
      </c>
      <c r="M173" s="251" t="s">
        <v>437</v>
      </c>
      <c r="O173" s="251" t="s">
        <v>437</v>
      </c>
      <c r="P173" s="242" t="s">
        <v>500</v>
      </c>
      <c r="Q173" s="242" t="s">
        <v>704</v>
      </c>
      <c r="R173" s="242"/>
      <c r="S173" s="199" t="s">
        <v>54</v>
      </c>
      <c r="T173" s="199" t="s">
        <v>639</v>
      </c>
      <c r="U173" s="199" t="s">
        <v>440</v>
      </c>
      <c r="V173" s="199" t="s">
        <v>511</v>
      </c>
      <c r="W173" s="199"/>
    </row>
    <row r="174" spans="2:23" ht="40.5" x14ac:dyDescent="0.3">
      <c r="B174" s="131" t="s">
        <v>705</v>
      </c>
      <c r="C174" s="131" t="s">
        <v>704</v>
      </c>
      <c r="D174" s="131"/>
      <c r="E174" s="213" t="s">
        <v>519</v>
      </c>
      <c r="F174" s="180" t="str">
        <f>VLOOKUP($E174,'Int Finish Style No'!$C$8:$D$71,2,FALSE)</f>
        <v>Non-Slip Epoxy Paint on Steel Trowel Finish</v>
      </c>
      <c r="G174" s="213" t="s">
        <v>520</v>
      </c>
      <c r="H174" s="180" t="str">
        <f>VLOOKUP($G174,'Int Finish Style No'!$C$78:$D$104,2,FALSE)</f>
        <v>Epoxy Paint</v>
      </c>
      <c r="I174" s="213" t="s">
        <v>480</v>
      </c>
      <c r="J174" s="180" t="str">
        <f>VLOOKUP($I174,'Int Finish Style No'!$C$110:$D$164,2,FALSE)</f>
        <v>Latex Paint on Cement Plaster</v>
      </c>
      <c r="K174" s="213" t="s">
        <v>612</v>
      </c>
      <c r="L174" s="180" t="str">
        <f>VLOOKUP($K174,'Int Finish Style No'!$C$170:$D$193,2,FALSE)</f>
        <v>Latex Paint on Fair Faced Concrete</v>
      </c>
      <c r="M174" s="181" t="s">
        <v>481</v>
      </c>
      <c r="O174" s="181" t="s">
        <v>481</v>
      </c>
      <c r="P174" s="131" t="s">
        <v>705</v>
      </c>
      <c r="Q174" s="131" t="s">
        <v>704</v>
      </c>
      <c r="R174" s="131"/>
      <c r="S174" s="180" t="s">
        <v>521</v>
      </c>
      <c r="T174" s="180" t="s">
        <v>171</v>
      </c>
      <c r="U174" s="180" t="s">
        <v>233</v>
      </c>
      <c r="V174" s="180" t="s">
        <v>233</v>
      </c>
      <c r="W174" s="180"/>
    </row>
    <row r="175" spans="2:23" ht="34.9" customHeight="1" x14ac:dyDescent="0.3">
      <c r="B175" s="131" t="s">
        <v>500</v>
      </c>
      <c r="C175" s="131" t="s">
        <v>704</v>
      </c>
      <c r="D175" s="131"/>
      <c r="E175" s="213" t="s">
        <v>110</v>
      </c>
      <c r="F175" s="180" t="str">
        <f>VLOOKUP($E175,'Int Finish Style No'!$C$8:$D$71,2,FALSE)</f>
        <v>Rubber Tile on Screed</v>
      </c>
      <c r="G175" s="213" t="s">
        <v>706</v>
      </c>
      <c r="H175" s="180" t="str">
        <f>VLOOKUP($G175,'Int Finish Style No'!$C$78:$D$104,2,FALSE)</f>
        <v>Acrylic Emulsion Paint</v>
      </c>
      <c r="I175" s="213" t="s">
        <v>404</v>
      </c>
      <c r="J175" s="180" t="str">
        <f>VLOOKUP($I175,'Int Finish Style No'!$C$110:$D$164,2,FALSE)</f>
        <v>Acrylic Emulsion Paint on Cement Plaster</v>
      </c>
      <c r="K175" s="213" t="s">
        <v>501</v>
      </c>
      <c r="L175" s="180" t="str">
        <f>VLOOKUP($K175,'Int Finish Style No'!$C$170:$D$193,2,FALSE)</f>
        <v>Acrylic Emulsion Paint on Fair Faced Concrete</v>
      </c>
      <c r="M175" s="181" t="s">
        <v>691</v>
      </c>
      <c r="O175" s="181" t="s">
        <v>691</v>
      </c>
      <c r="P175" s="131" t="s">
        <v>500</v>
      </c>
      <c r="Q175" s="131" t="s">
        <v>704</v>
      </c>
      <c r="R175" s="131"/>
      <c r="S175" s="180" t="s">
        <v>707</v>
      </c>
      <c r="T175" s="180" t="s">
        <v>26</v>
      </c>
      <c r="U175" s="180" t="s">
        <v>708</v>
      </c>
      <c r="V175" s="180" t="s">
        <v>709</v>
      </c>
      <c r="W175" s="180"/>
    </row>
    <row r="176" spans="2:23" ht="45" x14ac:dyDescent="0.3">
      <c r="B176" s="131" t="s">
        <v>500</v>
      </c>
      <c r="C176" s="131" t="s">
        <v>710</v>
      </c>
      <c r="D176" s="131"/>
      <c r="E176" s="213" t="s">
        <v>110</v>
      </c>
      <c r="F176" s="180" t="str">
        <f>VLOOKUP($E176,'Int Finish Style No'!$C$8:$D$71,2,FALSE)</f>
        <v>Rubber Tile on Screed</v>
      </c>
      <c r="G176" s="213" t="s">
        <v>479</v>
      </c>
      <c r="H176" s="180" t="str">
        <f>VLOOKUP($G176,'Int Finish Style No'!$C$78:$D$104,2,FALSE)</f>
        <v>Coved Rubber Skirting</v>
      </c>
      <c r="I176" s="213" t="s">
        <v>404</v>
      </c>
      <c r="J176" s="180" t="str">
        <f>VLOOKUP($I176,'Int Finish Style No'!$C$110:$D$164,2,FALSE)</f>
        <v>Acrylic Emulsion Paint on Cement Plaster</v>
      </c>
      <c r="K176" s="213" t="s">
        <v>501</v>
      </c>
      <c r="L176" s="180" t="str">
        <f>VLOOKUP($K176,'Int Finish Style No'!$C$170:$D$193,2,FALSE)</f>
        <v>Acrylic Emulsion Paint on Fair Faced Concrete</v>
      </c>
      <c r="M176" s="181" t="s">
        <v>502</v>
      </c>
      <c r="O176" s="181" t="s">
        <v>502</v>
      </c>
      <c r="P176" s="131" t="s">
        <v>500</v>
      </c>
      <c r="Q176" s="131" t="s">
        <v>710</v>
      </c>
      <c r="R176" s="131"/>
      <c r="S176" s="180" t="s">
        <v>526</v>
      </c>
      <c r="T176" s="180" t="s">
        <v>505</v>
      </c>
      <c r="U176" s="180" t="s">
        <v>506</v>
      </c>
      <c r="V176" s="180" t="s">
        <v>220</v>
      </c>
      <c r="W176" s="180"/>
    </row>
    <row r="177" spans="2:23" ht="45" x14ac:dyDescent="0.3">
      <c r="B177" s="131" t="s">
        <v>500</v>
      </c>
      <c r="C177" s="131" t="s">
        <v>711</v>
      </c>
      <c r="D177" s="131"/>
      <c r="E177" s="213" t="s">
        <v>110</v>
      </c>
      <c r="F177" s="180" t="str">
        <f>VLOOKUP($E177,'Int Finish Style No'!$C$8:$D$71,2,FALSE)</f>
        <v>Rubber Tile on Screed</v>
      </c>
      <c r="G177" s="213" t="s">
        <v>479</v>
      </c>
      <c r="H177" s="180" t="str">
        <f>VLOOKUP($G177,'Int Finish Style No'!$C$78:$D$104,2,FALSE)</f>
        <v>Coved Rubber Skirting</v>
      </c>
      <c r="I177" s="213" t="s">
        <v>404</v>
      </c>
      <c r="J177" s="180" t="str">
        <f>VLOOKUP($I177,'Int Finish Style No'!$C$110:$D$164,2,FALSE)</f>
        <v>Acrylic Emulsion Paint on Cement Plaster</v>
      </c>
      <c r="K177" s="213" t="s">
        <v>501</v>
      </c>
      <c r="L177" s="180" t="str">
        <f>VLOOKUP($K177,'Int Finish Style No'!$C$170:$D$193,2,FALSE)</f>
        <v>Acrylic Emulsion Paint on Fair Faced Concrete</v>
      </c>
      <c r="M177" s="181" t="s">
        <v>502</v>
      </c>
      <c r="O177" s="181" t="s">
        <v>502</v>
      </c>
      <c r="P177" s="131" t="s">
        <v>500</v>
      </c>
      <c r="Q177" s="131" t="s">
        <v>711</v>
      </c>
      <c r="R177" s="131"/>
      <c r="S177" s="180" t="s">
        <v>526</v>
      </c>
      <c r="T177" s="180" t="s">
        <v>505</v>
      </c>
      <c r="U177" s="180" t="s">
        <v>506</v>
      </c>
      <c r="V177" s="180" t="s">
        <v>220</v>
      </c>
      <c r="W177" s="180"/>
    </row>
    <row r="178" spans="2:23" s="243" customFormat="1" ht="54.6" customHeight="1" x14ac:dyDescent="0.3">
      <c r="B178" s="242"/>
      <c r="C178" s="242"/>
      <c r="D178" s="242"/>
      <c r="E178" s="266"/>
      <c r="F178" s="199"/>
      <c r="G178" s="266"/>
      <c r="H178" s="199"/>
      <c r="I178" s="266"/>
      <c r="J178" s="199"/>
      <c r="K178" s="266"/>
      <c r="L178" s="199"/>
      <c r="M178" s="251"/>
      <c r="O178" s="251" t="s">
        <v>465</v>
      </c>
      <c r="P178" s="242" t="s">
        <v>694</v>
      </c>
      <c r="Q178" s="242" t="s">
        <v>704</v>
      </c>
      <c r="R178" s="242"/>
      <c r="S178" s="199" t="s">
        <v>521</v>
      </c>
      <c r="T178" s="180" t="s">
        <v>712</v>
      </c>
      <c r="U178" s="180" t="s">
        <v>427</v>
      </c>
      <c r="V178" s="199" t="s">
        <v>511</v>
      </c>
      <c r="W178" s="199"/>
    </row>
    <row r="179" spans="2:23" ht="34.9" customHeight="1" x14ac:dyDescent="0.3">
      <c r="B179" s="194"/>
      <c r="C179" s="207" t="s">
        <v>713</v>
      </c>
      <c r="D179" s="194"/>
      <c r="E179" s="212" t="s">
        <v>519</v>
      </c>
      <c r="F179" s="206" t="str">
        <f>VLOOKUP($E179,'Int Finish Style No'!$C$8:$D$71,2,FALSE)</f>
        <v>Non-Slip Epoxy Paint on Steel Trowel Finish</v>
      </c>
      <c r="G179" s="212" t="s">
        <v>520</v>
      </c>
      <c r="H179" s="206" t="str">
        <f>VLOOKUP($G179,'Int Finish Style No'!$C$78:$D$104,2,FALSE)</f>
        <v>Epoxy Paint</v>
      </c>
      <c r="I179" s="212" t="s">
        <v>404</v>
      </c>
      <c r="J179" s="206" t="str">
        <f>VLOOKUP($I179,'Int Finish Style No'!$C$110:$D$164,2,FALSE)</f>
        <v>Acrylic Emulsion Paint on Cement Plaster</v>
      </c>
      <c r="K179" s="212" t="s">
        <v>501</v>
      </c>
      <c r="L179" s="206" t="str">
        <f>VLOOKUP($K179,'Int Finish Style No'!$C$170:$D$193,2,FALSE)</f>
        <v>Acrylic Emulsion Paint on Fair Faced Concrete</v>
      </c>
      <c r="M179" s="195"/>
      <c r="O179" s="195"/>
      <c r="P179" s="194"/>
      <c r="Q179" s="194"/>
      <c r="R179" s="194"/>
      <c r="S179" s="195"/>
      <c r="T179" s="194"/>
      <c r="U179" s="195"/>
      <c r="V179" s="195"/>
      <c r="W179" s="195"/>
    </row>
    <row r="180" spans="2:23" ht="34.9" customHeight="1" x14ac:dyDescent="0.3">
      <c r="B180" s="131" t="s">
        <v>500</v>
      </c>
      <c r="C180" s="131" t="s">
        <v>714</v>
      </c>
      <c r="D180" s="131"/>
      <c r="E180" s="213" t="s">
        <v>519</v>
      </c>
      <c r="F180" s="180" t="str">
        <f>VLOOKUP($E180,'Int Finish Style No'!$C$8:$D$71,2,FALSE)</f>
        <v>Non-Slip Epoxy Paint on Steel Trowel Finish</v>
      </c>
      <c r="G180" s="213" t="s">
        <v>520</v>
      </c>
      <c r="H180" s="180" t="str">
        <f>VLOOKUP($G180,'Int Finish Style No'!$C$78:$D$104,2,FALSE)</f>
        <v>Epoxy Paint</v>
      </c>
      <c r="I180" s="213" t="s">
        <v>404</v>
      </c>
      <c r="J180" s="180" t="str">
        <f>VLOOKUP($I180,'Int Finish Style No'!$C$110:$D$164,2,FALSE)</f>
        <v>Acrylic Emulsion Paint on Cement Plaster</v>
      </c>
      <c r="K180" s="213" t="s">
        <v>501</v>
      </c>
      <c r="L180" s="180" t="str">
        <f>VLOOKUP($K180,'Int Finish Style No'!$C$170:$D$193,2,FALSE)</f>
        <v>Acrylic Emulsion Paint on Fair Faced Concrete</v>
      </c>
      <c r="M180" s="181" t="s">
        <v>627</v>
      </c>
      <c r="O180" s="181" t="s">
        <v>627</v>
      </c>
      <c r="P180" s="131" t="s">
        <v>500</v>
      </c>
      <c r="Q180" s="131" t="s">
        <v>714</v>
      </c>
      <c r="R180" s="131"/>
      <c r="S180" s="180" t="s">
        <v>628</v>
      </c>
      <c r="T180" s="180" t="s">
        <v>171</v>
      </c>
      <c r="U180" s="180" t="s">
        <v>629</v>
      </c>
      <c r="V180" s="180" t="s">
        <v>511</v>
      </c>
      <c r="W180" s="180"/>
    </row>
    <row r="181" spans="2:23" ht="45" x14ac:dyDescent="0.3">
      <c r="B181" s="131" t="s">
        <v>500</v>
      </c>
      <c r="C181" s="131" t="s">
        <v>715</v>
      </c>
      <c r="D181" s="131"/>
      <c r="E181" s="213" t="s">
        <v>658</v>
      </c>
      <c r="F181" s="180" t="str">
        <f>VLOOKUP($E181,'Int Finish Style No'!$C$8:$D$71,2,FALSE)</f>
        <v>Anti-Dust Epoxy Paint on Steel trowel Finish
+ Anti-Static Vinyl Tile on Raised Floor</v>
      </c>
      <c r="G181" s="213" t="s">
        <v>520</v>
      </c>
      <c r="H181" s="180" t="str">
        <f>VLOOKUP($G181,'Int Finish Style No'!$C$78:$D$104,2,FALSE)</f>
        <v>Epoxy Paint</v>
      </c>
      <c r="I181" s="213" t="s">
        <v>404</v>
      </c>
      <c r="J181" s="180" t="str">
        <f>VLOOKUP($I181,'Int Finish Style No'!$C$110:$D$164,2,FALSE)</f>
        <v>Acrylic Emulsion Paint on Cement Plaster</v>
      </c>
      <c r="K181" s="213" t="s">
        <v>501</v>
      </c>
      <c r="L181" s="180" t="str">
        <f>VLOOKUP($K181,'Int Finish Style No'!$C$170:$D$193,2,FALSE)</f>
        <v>Acrylic Emulsion Paint on Fair Faced Concrete</v>
      </c>
      <c r="M181" s="181" t="s">
        <v>627</v>
      </c>
      <c r="O181" s="181" t="s">
        <v>627</v>
      </c>
      <c r="P181" s="131" t="s">
        <v>500</v>
      </c>
      <c r="Q181" s="131" t="s">
        <v>715</v>
      </c>
      <c r="R181" s="131"/>
      <c r="S181" s="180" t="s">
        <v>689</v>
      </c>
      <c r="T181" s="180" t="s">
        <v>171</v>
      </c>
      <c r="U181" s="180" t="s">
        <v>629</v>
      </c>
      <c r="V181" s="180" t="s">
        <v>511</v>
      </c>
      <c r="W181" s="180"/>
    </row>
    <row r="182" spans="2:23" ht="30" customHeight="1" x14ac:dyDescent="0.3">
      <c r="B182" s="194"/>
      <c r="C182" s="207" t="s">
        <v>716</v>
      </c>
      <c r="D182" s="194"/>
      <c r="E182" s="212" t="s">
        <v>91</v>
      </c>
      <c r="F182" s="206" t="str">
        <f>VLOOKUP($E182,'Int Finish Style No'!$C$8:$D$71,2,FALSE)</f>
        <v>Anti-Static Vinyl Tile on Steel Trowel Finish</v>
      </c>
      <c r="G182" s="212" t="s">
        <v>436</v>
      </c>
      <c r="H182" s="206" t="str">
        <f>VLOOKUP($G182,'Int Finish Style No'!$C$78:$D$104,2,FALSE)</f>
        <v>Coved Vinyl Tile</v>
      </c>
      <c r="I182" s="212" t="s">
        <v>404</v>
      </c>
      <c r="J182" s="206" t="str">
        <f>VLOOKUP($I182,'Int Finish Style No'!$C$110:$D$164,2,FALSE)</f>
        <v>Acrylic Emulsion Paint on Cement Plaster</v>
      </c>
      <c r="K182" s="212" t="s">
        <v>501</v>
      </c>
      <c r="L182" s="206" t="str">
        <f>VLOOKUP($K182,'Int Finish Style No'!$C$170:$D$193,2,FALSE)</f>
        <v>Acrylic Emulsion Paint on Fair Faced Concrete</v>
      </c>
      <c r="M182" s="218"/>
      <c r="O182" s="195"/>
      <c r="P182" s="194"/>
      <c r="Q182" s="194"/>
      <c r="R182" s="194"/>
      <c r="S182" s="195"/>
      <c r="T182" s="194"/>
      <c r="U182" s="195"/>
      <c r="V182" s="195"/>
      <c r="W182" s="195"/>
    </row>
    <row r="183" spans="2:23" ht="45" x14ac:dyDescent="0.3">
      <c r="B183" s="131" t="s">
        <v>500</v>
      </c>
      <c r="C183" s="131" t="s">
        <v>716</v>
      </c>
      <c r="D183" s="131"/>
      <c r="E183" s="213" t="s">
        <v>110</v>
      </c>
      <c r="F183" s="180" t="str">
        <f>VLOOKUP($E183,'Int Finish Style No'!$C$8:$D$71,2,FALSE)</f>
        <v>Rubber Tile on Screed</v>
      </c>
      <c r="G183" s="213" t="s">
        <v>479</v>
      </c>
      <c r="H183" s="180" t="str">
        <f>VLOOKUP($G183,'Int Finish Style No'!$C$78:$D$104,2,FALSE)</f>
        <v>Coved Rubber Skirting</v>
      </c>
      <c r="I183" s="213" t="s">
        <v>404</v>
      </c>
      <c r="J183" s="180" t="str">
        <f>VLOOKUP($I183,'Int Finish Style No'!$C$110:$D$164,2,FALSE)</f>
        <v>Acrylic Emulsion Paint on Cement Plaster</v>
      </c>
      <c r="K183" s="213" t="s">
        <v>501</v>
      </c>
      <c r="L183" s="180" t="str">
        <f>VLOOKUP($K183,'Int Finish Style No'!$C$170:$D$193,2,FALSE)</f>
        <v>Acrylic Emulsion Paint on Fair Faced Concrete</v>
      </c>
      <c r="M183" s="181" t="s">
        <v>502</v>
      </c>
      <c r="O183" s="181" t="s">
        <v>502</v>
      </c>
      <c r="P183" s="131" t="s">
        <v>500</v>
      </c>
      <c r="Q183" s="131" t="s">
        <v>716</v>
      </c>
      <c r="R183" s="131"/>
      <c r="S183" s="180" t="s">
        <v>526</v>
      </c>
      <c r="T183" s="180" t="s">
        <v>505</v>
      </c>
      <c r="U183" s="180" t="s">
        <v>506</v>
      </c>
      <c r="V183" s="180" t="s">
        <v>220</v>
      </c>
      <c r="W183" s="180"/>
    </row>
    <row r="184" spans="2:23" ht="22.5" x14ac:dyDescent="0.3">
      <c r="B184" s="131"/>
      <c r="C184" s="131"/>
      <c r="D184" s="131"/>
      <c r="E184" s="213"/>
      <c r="F184" s="180"/>
      <c r="G184" s="213"/>
      <c r="H184" s="180"/>
      <c r="I184" s="213"/>
      <c r="J184" s="180"/>
      <c r="K184" s="213"/>
      <c r="L184" s="180"/>
      <c r="M184" s="180" t="s">
        <v>700</v>
      </c>
      <c r="O184" s="181"/>
      <c r="P184" s="131"/>
      <c r="Q184" s="131"/>
      <c r="R184" s="131"/>
      <c r="S184" s="180"/>
      <c r="T184" s="180"/>
      <c r="U184" s="180"/>
      <c r="V184" s="180"/>
      <c r="W184" s="180"/>
    </row>
    <row r="185" spans="2:23" ht="33" customHeight="1" x14ac:dyDescent="0.3">
      <c r="B185" s="131"/>
      <c r="C185" s="131"/>
      <c r="D185" s="131"/>
      <c r="E185" s="213"/>
      <c r="F185" s="180"/>
      <c r="G185" s="213"/>
      <c r="H185" s="180"/>
      <c r="I185" s="213"/>
      <c r="J185" s="180"/>
      <c r="K185" s="213"/>
      <c r="L185" s="180"/>
      <c r="M185" s="180"/>
      <c r="O185" s="181" t="s">
        <v>465</v>
      </c>
      <c r="P185" s="131" t="s">
        <v>694</v>
      </c>
      <c r="Q185" s="131" t="s">
        <v>716</v>
      </c>
      <c r="R185" s="131"/>
      <c r="S185" s="199" t="s">
        <v>521</v>
      </c>
      <c r="T185" s="180" t="s">
        <v>712</v>
      </c>
      <c r="U185" s="180" t="s">
        <v>427</v>
      </c>
      <c r="V185" s="199" t="s">
        <v>511</v>
      </c>
      <c r="W185" s="180"/>
    </row>
    <row r="186" spans="2:23" ht="33" customHeight="1" x14ac:dyDescent="0.3">
      <c r="B186" s="194"/>
      <c r="C186" s="207" t="s">
        <v>717</v>
      </c>
      <c r="D186" s="194"/>
      <c r="E186" s="212" t="s">
        <v>718</v>
      </c>
      <c r="F186" s="206" t="str">
        <f>VLOOKUP($E186,'Int Finish Style No'!$C$8:$D$71,2,FALSE)</f>
        <v>Acid Resistant Paint on Steel Trowel Finish</v>
      </c>
      <c r="G186" s="212" t="s">
        <v>719</v>
      </c>
      <c r="H186" s="206" t="str">
        <f>VLOOKUP($G186,'Int Finish Style No'!$C$78:$D$104,2,FALSE)</f>
        <v>Acid Resistant Paint</v>
      </c>
      <c r="I186" s="212" t="s">
        <v>720</v>
      </c>
      <c r="J186" s="206" t="str">
        <f>VLOOKUP($I186,'Int Finish Style No'!$C$110:$D$164,2,FALSE)</f>
        <v>Acid Resistant Paint on Cement Plaster</v>
      </c>
      <c r="K186" s="212" t="s">
        <v>313</v>
      </c>
      <c r="L186" s="206" t="str">
        <f>VLOOKUP($K186,'Int Finish Style No'!$C$170:$D$193,2,FALSE)</f>
        <v>Acid Resistant Paint on Fair Faced Concrete</v>
      </c>
      <c r="M186" s="218" t="s">
        <v>721</v>
      </c>
      <c r="O186" s="195"/>
      <c r="P186" s="194"/>
      <c r="Q186" s="194"/>
      <c r="R186" s="194"/>
      <c r="S186" s="195"/>
      <c r="T186" s="194"/>
      <c r="U186" s="195"/>
      <c r="V186" s="195"/>
      <c r="W186" s="195"/>
    </row>
    <row r="187" spans="2:23" ht="33" customHeight="1" x14ac:dyDescent="0.3">
      <c r="B187" s="131" t="s">
        <v>406</v>
      </c>
      <c r="C187" s="131" t="s">
        <v>717</v>
      </c>
      <c r="D187" s="131"/>
      <c r="E187" s="213" t="s">
        <v>722</v>
      </c>
      <c r="F187" s="180" t="str">
        <f>VLOOKUP($E187,'Int Finish Style No'!$C$8:$D$71,2,FALSE)</f>
        <v>Acid Resistant Ceramic Tile on Screed</v>
      </c>
      <c r="G187" s="213" t="s">
        <v>183</v>
      </c>
      <c r="H187" s="180" t="str">
        <f>VLOOKUP($G187,'Int Finish Style No'!$C$78:$D$104,2,FALSE)</f>
        <v>Acid Resistant Ceramic Tile</v>
      </c>
      <c r="I187" s="213" t="s">
        <v>404</v>
      </c>
      <c r="J187" s="180" t="str">
        <f>VLOOKUP($I187,'Int Finish Style No'!$C$110:$D$164,2,FALSE)</f>
        <v>Acrylic Emulsion Paint on Cement Plaster</v>
      </c>
      <c r="K187" s="213" t="s">
        <v>501</v>
      </c>
      <c r="L187" s="180" t="str">
        <f>VLOOKUP($K187,'Int Finish Style No'!$C$170:$D$193,2,FALSE)</f>
        <v>Acrylic Emulsion Paint on Fair Faced Concrete</v>
      </c>
      <c r="M187" s="181" t="s">
        <v>172</v>
      </c>
      <c r="O187" s="181" t="s">
        <v>172</v>
      </c>
      <c r="P187" s="131" t="s">
        <v>406</v>
      </c>
      <c r="Q187" s="131" t="s">
        <v>717</v>
      </c>
      <c r="R187" s="131"/>
      <c r="S187" s="199" t="s">
        <v>81</v>
      </c>
      <c r="T187" s="180" t="s">
        <v>723</v>
      </c>
      <c r="U187" s="180" t="s">
        <v>220</v>
      </c>
      <c r="V187" s="180" t="s">
        <v>220</v>
      </c>
      <c r="W187" s="180"/>
    </row>
    <row r="188" spans="2:23" ht="45" x14ac:dyDescent="0.3">
      <c r="B188" s="131" t="s">
        <v>500</v>
      </c>
      <c r="C188" s="131" t="s">
        <v>717</v>
      </c>
      <c r="D188" s="131"/>
      <c r="E188" s="213" t="s">
        <v>722</v>
      </c>
      <c r="F188" s="180" t="str">
        <f>VLOOKUP($E188,'Int Finish Style No'!$C$8:$D$71,2,FALSE)</f>
        <v>Acid Resistant Ceramic Tile on Screed</v>
      </c>
      <c r="G188" s="213" t="s">
        <v>183</v>
      </c>
      <c r="H188" s="180" t="str">
        <f>VLOOKUP($G188,'Int Finish Style No'!$C$78:$D$104,2,FALSE)</f>
        <v>Acid Resistant Ceramic Tile</v>
      </c>
      <c r="I188" s="213" t="s">
        <v>404</v>
      </c>
      <c r="J188" s="180" t="str">
        <f>VLOOKUP($I188,'Int Finish Style No'!$C$110:$D$164,2,FALSE)</f>
        <v>Acrylic Emulsion Paint on Cement Plaster</v>
      </c>
      <c r="K188" s="213" t="s">
        <v>501</v>
      </c>
      <c r="L188" s="180" t="str">
        <f>VLOOKUP($K188,'Int Finish Style No'!$C$170:$D$193,2,FALSE)</f>
        <v>Acrylic Emulsion Paint on Fair Faced Concrete</v>
      </c>
      <c r="M188" s="181" t="s">
        <v>502</v>
      </c>
      <c r="O188" s="181" t="s">
        <v>502</v>
      </c>
      <c r="P188" s="131" t="s">
        <v>500</v>
      </c>
      <c r="Q188" s="131" t="s">
        <v>717</v>
      </c>
      <c r="R188" s="131"/>
      <c r="S188" s="182" t="s">
        <v>724</v>
      </c>
      <c r="T188" s="182" t="s">
        <v>725</v>
      </c>
      <c r="U188" s="180" t="s">
        <v>506</v>
      </c>
      <c r="V188" s="180" t="s">
        <v>220</v>
      </c>
      <c r="W188" s="180"/>
    </row>
    <row r="189" spans="2:23" ht="33.75" x14ac:dyDescent="0.3">
      <c r="B189" s="131" t="s">
        <v>500</v>
      </c>
      <c r="C189" s="131" t="s">
        <v>717</v>
      </c>
      <c r="D189" s="131"/>
      <c r="E189" s="213" t="s">
        <v>718</v>
      </c>
      <c r="F189" s="180" t="str">
        <f>VLOOKUP($E189,'Int Finish Style No'!$C$8:$D$71,2,FALSE)</f>
        <v>Acid Resistant Paint on Steel Trowel Finish</v>
      </c>
      <c r="G189" s="213" t="s">
        <v>719</v>
      </c>
      <c r="H189" s="180" t="str">
        <f>VLOOKUP($G189,'Int Finish Style No'!$C$78:$D$104,2,FALSE)</f>
        <v>Acid Resistant Paint</v>
      </c>
      <c r="I189" s="213" t="s">
        <v>720</v>
      </c>
      <c r="J189" s="180" t="str">
        <f>VLOOKUP($I189,'Int Finish Style No'!$C$110:$D$164,2,FALSE)</f>
        <v>Acid Resistant Paint on Cement Plaster</v>
      </c>
      <c r="K189" s="213" t="s">
        <v>313</v>
      </c>
      <c r="L189" s="180" t="str">
        <f>VLOOKUP($K189,'Int Finish Style No'!$C$170:$D$193,2,FALSE)</f>
        <v>Acid Resistant Paint on Fair Faced Concrete</v>
      </c>
      <c r="M189" s="181" t="s">
        <v>691</v>
      </c>
      <c r="O189" s="181" t="s">
        <v>691</v>
      </c>
      <c r="P189" s="131" t="s">
        <v>500</v>
      </c>
      <c r="Q189" s="131" t="s">
        <v>717</v>
      </c>
      <c r="R189" s="131"/>
      <c r="S189" s="180" t="s">
        <v>726</v>
      </c>
      <c r="T189" s="180" t="s">
        <v>727</v>
      </c>
      <c r="U189" s="180" t="s">
        <v>728</v>
      </c>
      <c r="V189" s="180" t="s">
        <v>727</v>
      </c>
      <c r="W189" s="180"/>
    </row>
    <row r="190" spans="2:23" ht="67.5" x14ac:dyDescent="0.3">
      <c r="B190" s="131" t="s">
        <v>705</v>
      </c>
      <c r="C190" s="131" t="s">
        <v>717</v>
      </c>
      <c r="D190" s="131"/>
      <c r="E190" s="213" t="s">
        <v>718</v>
      </c>
      <c r="F190" s="180" t="str">
        <f>VLOOKUP($E190,'Int Finish Style No'!$C$8:$D$71,2,FALSE)</f>
        <v>Acid Resistant Paint on Steel Trowel Finish</v>
      </c>
      <c r="G190" s="213" t="s">
        <v>719</v>
      </c>
      <c r="H190" s="180" t="str">
        <f>VLOOKUP($G190,'Int Finish Style No'!$C$78:$D$104,2,FALSE)</f>
        <v>Acid Resistant Paint</v>
      </c>
      <c r="I190" s="213" t="s">
        <v>720</v>
      </c>
      <c r="J190" s="180" t="str">
        <f>VLOOKUP($I190,'Int Finish Style No'!$C$110:$D$164,2,FALSE)</f>
        <v>Acid Resistant Paint on Cement Plaster</v>
      </c>
      <c r="K190" s="213" t="s">
        <v>612</v>
      </c>
      <c r="L190" s="180" t="str">
        <f>VLOOKUP($K190,'Int Finish Style No'!$C$170:$D$193,2,FALSE)</f>
        <v>Latex Paint on Fair Faced Concrete</v>
      </c>
      <c r="M190" s="181" t="s">
        <v>481</v>
      </c>
      <c r="O190" s="181" t="s">
        <v>481</v>
      </c>
      <c r="P190" s="131" t="s">
        <v>500</v>
      </c>
      <c r="Q190" s="131" t="s">
        <v>717</v>
      </c>
      <c r="R190" s="131"/>
      <c r="S190" s="180" t="s">
        <v>729</v>
      </c>
      <c r="T190" s="180" t="s">
        <v>730</v>
      </c>
      <c r="U190" s="180" t="s">
        <v>731</v>
      </c>
      <c r="V190" s="180" t="s">
        <v>233</v>
      </c>
      <c r="W190" s="180"/>
    </row>
    <row r="191" spans="2:23" s="243" customFormat="1" ht="67.5" x14ac:dyDescent="0.3">
      <c r="B191" s="242" t="s">
        <v>500</v>
      </c>
      <c r="C191" s="242" t="s">
        <v>717</v>
      </c>
      <c r="D191" s="242"/>
      <c r="E191" s="266" t="s">
        <v>722</v>
      </c>
      <c r="F191" s="199" t="str">
        <f>VLOOKUP($E191,'Int Finish Style No'!$C$8:$D$71,2,FALSE)</f>
        <v>Acid Resistant Ceramic Tile on Screed</v>
      </c>
      <c r="G191" s="266" t="s">
        <v>183</v>
      </c>
      <c r="H191" s="199" t="str">
        <f>VLOOKUP($G191,'Int Finish Style No'!$C$78:$D$104,2,FALSE)</f>
        <v>Acid Resistant Ceramic Tile</v>
      </c>
      <c r="I191" s="266" t="s">
        <v>732</v>
      </c>
      <c r="J191" s="199" t="str">
        <f>VLOOKUP($I191,'Int Finish Style No'!$C$110:$D$164,2,FALSE)</f>
        <v>ACID Resistant Ceramic Tile (≤CH+100) / Acrylic Emulsion Paint (&gt;CH+100) on Cement Plaster</v>
      </c>
      <c r="K191" s="266" t="s">
        <v>501</v>
      </c>
      <c r="L191" s="199" t="str">
        <f>VLOOKUP($K191,'Int Finish Style No'!$C$170:$D$193,2,FALSE)</f>
        <v>Acrylic Emulsion Paint on Fair Faced Concrete</v>
      </c>
      <c r="M191" s="251" t="s">
        <v>437</v>
      </c>
      <c r="O191" s="251" t="s">
        <v>437</v>
      </c>
      <c r="P191" s="242" t="s">
        <v>500</v>
      </c>
      <c r="Q191" s="242" t="s">
        <v>717</v>
      </c>
      <c r="R191" s="242"/>
      <c r="S191" s="199" t="s">
        <v>733</v>
      </c>
      <c r="T191" s="199" t="s">
        <v>510</v>
      </c>
      <c r="U191" s="199" t="s">
        <v>734</v>
      </c>
      <c r="V191" s="199" t="s">
        <v>511</v>
      </c>
      <c r="W191" s="199"/>
    </row>
    <row r="192" spans="2:23" s="243" customFormat="1" ht="48" customHeight="1" x14ac:dyDescent="0.3">
      <c r="B192" s="242"/>
      <c r="C192" s="242"/>
      <c r="D192" s="242"/>
      <c r="E192" s="266"/>
      <c r="F192" s="199"/>
      <c r="G192" s="266"/>
      <c r="H192" s="199"/>
      <c r="I192" s="266"/>
      <c r="J192" s="199"/>
      <c r="K192" s="266"/>
      <c r="L192" s="199"/>
      <c r="M192" s="251"/>
      <c r="O192" s="251" t="s">
        <v>465</v>
      </c>
      <c r="P192" s="131" t="s">
        <v>694</v>
      </c>
      <c r="Q192" s="242" t="s">
        <v>717</v>
      </c>
      <c r="R192" s="242"/>
      <c r="S192" s="180" t="s">
        <v>735</v>
      </c>
      <c r="T192" s="199" t="s">
        <v>510</v>
      </c>
      <c r="U192" s="199" t="s">
        <v>736</v>
      </c>
      <c r="V192" s="199" t="s">
        <v>511</v>
      </c>
      <c r="W192" s="199"/>
    </row>
    <row r="193" spans="2:23" ht="33" customHeight="1" x14ac:dyDescent="0.3">
      <c r="B193" s="194"/>
      <c r="C193" s="207" t="s">
        <v>737</v>
      </c>
      <c r="D193" s="218"/>
      <c r="E193" s="212" t="s">
        <v>738</v>
      </c>
      <c r="F193" s="206" t="str">
        <f>VLOOKUP($E193,'Int Finish Style No'!$C$8:$D$71,2,FALSE)</f>
        <v>Steel Trowel Finish</v>
      </c>
      <c r="G193" s="212" t="s">
        <v>509</v>
      </c>
      <c r="H193" s="206" t="str">
        <f>VLOOKUP($G193,'Int Finish Style No'!$C$78:$D$104,2,FALSE)</f>
        <v>N.A</v>
      </c>
      <c r="I193" s="212" t="s">
        <v>509</v>
      </c>
      <c r="J193" s="206" t="str">
        <f>VLOOKUP($I193,'Int Finish Style No'!$C$110:$D$164,2,FALSE)</f>
        <v>N.A</v>
      </c>
      <c r="K193" s="212" t="s">
        <v>509</v>
      </c>
      <c r="L193" s="206" t="str">
        <f>VLOOKUP($K193,'Int Finish Style No'!$C$170:$D$193,2,FALSE)</f>
        <v>N.A</v>
      </c>
      <c r="M193" s="218" t="s">
        <v>739</v>
      </c>
      <c r="O193" s="195"/>
      <c r="P193" s="194"/>
      <c r="Q193" s="194"/>
      <c r="R193" s="194"/>
      <c r="S193" s="195"/>
      <c r="T193" s="194"/>
      <c r="U193" s="195"/>
      <c r="V193" s="195"/>
      <c r="W193" s="195"/>
    </row>
    <row r="194" spans="2:23" ht="33" customHeight="1" x14ac:dyDescent="0.3">
      <c r="B194" s="131" t="s">
        <v>500</v>
      </c>
      <c r="C194" s="131" t="s">
        <v>740</v>
      </c>
      <c r="D194" s="131"/>
      <c r="E194" s="213" t="s">
        <v>738</v>
      </c>
      <c r="F194" s="180" t="str">
        <f>VLOOKUP($E194,'Int Finish Style No'!$C$8:$D$71,2,FALSE)</f>
        <v>Steel Trowel Finish</v>
      </c>
      <c r="G194" s="213" t="s">
        <v>509</v>
      </c>
      <c r="H194" s="180" t="str">
        <f>VLOOKUP($G194,'Int Finish Style No'!$C$78:$D$104,2,FALSE)</f>
        <v>N.A</v>
      </c>
      <c r="I194" s="213" t="s">
        <v>509</v>
      </c>
      <c r="J194" s="180" t="str">
        <f>VLOOKUP($I194,'Int Finish Style No'!$C$110:$D$164,2,FALSE)</f>
        <v>N.A</v>
      </c>
      <c r="K194" s="213" t="s">
        <v>509</v>
      </c>
      <c r="L194" s="180" t="str">
        <f>VLOOKUP($K194,'Int Finish Style No'!$C$170:$D$193,2,FALSE)</f>
        <v>N.A</v>
      </c>
      <c r="M194" s="181" t="s">
        <v>627</v>
      </c>
      <c r="O194" s="181" t="s">
        <v>627</v>
      </c>
      <c r="P194" s="131" t="s">
        <v>500</v>
      </c>
      <c r="Q194" s="131" t="s">
        <v>740</v>
      </c>
      <c r="R194" s="131"/>
      <c r="S194" s="180" t="s">
        <v>25</v>
      </c>
      <c r="T194" s="180"/>
      <c r="U194" s="180"/>
      <c r="V194" s="180" t="s">
        <v>741</v>
      </c>
      <c r="W194" s="180"/>
    </row>
    <row r="195" spans="2:23" ht="33" customHeight="1" x14ac:dyDescent="0.3">
      <c r="B195" s="131" t="s">
        <v>500</v>
      </c>
      <c r="C195" s="131" t="s">
        <v>740</v>
      </c>
      <c r="D195" s="131"/>
      <c r="E195" s="213"/>
      <c r="F195" s="180" t="s">
        <v>742</v>
      </c>
      <c r="G195" s="213"/>
      <c r="H195" s="180"/>
      <c r="I195" s="213"/>
      <c r="J195" s="180" t="s">
        <v>743</v>
      </c>
      <c r="K195" s="213"/>
      <c r="L195" s="180"/>
      <c r="M195" s="181" t="s">
        <v>691</v>
      </c>
      <c r="O195" s="181" t="s">
        <v>691</v>
      </c>
      <c r="P195" s="131" t="s">
        <v>500</v>
      </c>
      <c r="Q195" s="131" t="s">
        <v>740</v>
      </c>
      <c r="R195" s="131"/>
      <c r="S195" s="182" t="s">
        <v>742</v>
      </c>
      <c r="T195" s="180"/>
      <c r="U195" s="180" t="s">
        <v>743</v>
      </c>
      <c r="V195" s="180"/>
      <c r="W195" s="180"/>
    </row>
    <row r="196" spans="2:23" ht="33" customHeight="1" x14ac:dyDescent="0.3">
      <c r="B196" s="131" t="s">
        <v>500</v>
      </c>
      <c r="C196" s="131" t="s">
        <v>740</v>
      </c>
      <c r="D196" s="131"/>
      <c r="E196" s="213"/>
      <c r="F196" s="180" t="s">
        <v>744</v>
      </c>
      <c r="G196" s="213"/>
      <c r="H196" s="180"/>
      <c r="I196" s="213" t="s">
        <v>404</v>
      </c>
      <c r="J196" s="180" t="str">
        <f>VLOOKUP($I196,'Int Finish Style No'!$C$110:$D$164,2,FALSE)</f>
        <v>Acrylic Emulsion Paint on Cement Plaster</v>
      </c>
      <c r="K196" s="213" t="s">
        <v>501</v>
      </c>
      <c r="L196" s="180" t="str">
        <f>VLOOKUP($K196,'Int Finish Style No'!$C$170:$D$193,2,FALSE)</f>
        <v>Acrylic Emulsion Paint on Fair Faced Concrete</v>
      </c>
      <c r="M196" s="181" t="s">
        <v>502</v>
      </c>
      <c r="O196" s="181" t="s">
        <v>502</v>
      </c>
      <c r="P196" s="131" t="s">
        <v>500</v>
      </c>
      <c r="Q196" s="131" t="s">
        <v>740</v>
      </c>
      <c r="R196" s="131"/>
      <c r="S196" s="182" t="s">
        <v>744</v>
      </c>
      <c r="T196" s="180"/>
      <c r="U196" s="180" t="s">
        <v>220</v>
      </c>
      <c r="V196" s="180" t="s">
        <v>220</v>
      </c>
      <c r="W196" s="180"/>
    </row>
    <row r="197" spans="2:23" s="243" customFormat="1" ht="33" customHeight="1" x14ac:dyDescent="0.3">
      <c r="B197" s="242" t="s">
        <v>500</v>
      </c>
      <c r="C197" s="242" t="s">
        <v>740</v>
      </c>
      <c r="D197" s="242"/>
      <c r="E197" s="266"/>
      <c r="F197" s="199" t="s">
        <v>744</v>
      </c>
      <c r="G197" s="266"/>
      <c r="H197" s="199"/>
      <c r="I197" s="266" t="s">
        <v>404</v>
      </c>
      <c r="J197" s="199" t="str">
        <f>VLOOKUP($I197,'Int Finish Style No'!$C$110:$D$164,2,FALSE)</f>
        <v>Acrylic Emulsion Paint on Cement Plaster</v>
      </c>
      <c r="K197" s="266" t="s">
        <v>501</v>
      </c>
      <c r="L197" s="199" t="str">
        <f>VLOOKUP($K197,'Int Finish Style No'!$C$170:$D$193,2,FALSE)</f>
        <v>Acrylic Emulsion Paint on Fair Faced Concrete</v>
      </c>
      <c r="M197" s="251" t="s">
        <v>437</v>
      </c>
      <c r="O197" s="251" t="s">
        <v>437</v>
      </c>
      <c r="P197" s="242" t="s">
        <v>500</v>
      </c>
      <c r="Q197" s="242" t="s">
        <v>740</v>
      </c>
      <c r="R197" s="242"/>
      <c r="S197" s="199" t="s">
        <v>744</v>
      </c>
      <c r="T197" s="199" t="s">
        <v>510</v>
      </c>
      <c r="U197" s="199" t="s">
        <v>440</v>
      </c>
      <c r="V197" s="199" t="s">
        <v>511</v>
      </c>
      <c r="W197" s="199"/>
    </row>
    <row r="198" spans="2:23" ht="27" x14ac:dyDescent="0.3">
      <c r="B198" s="131"/>
      <c r="C198" s="131"/>
      <c r="D198" s="131"/>
      <c r="E198" s="213"/>
      <c r="F198" s="180"/>
      <c r="G198" s="213"/>
      <c r="H198" s="180"/>
      <c r="I198" s="213"/>
      <c r="J198" s="180"/>
      <c r="K198" s="213"/>
      <c r="L198" s="180"/>
      <c r="M198" s="181"/>
      <c r="O198" s="181" t="s">
        <v>465</v>
      </c>
      <c r="P198" s="131" t="s">
        <v>694</v>
      </c>
      <c r="Q198" s="131" t="s">
        <v>740</v>
      </c>
      <c r="R198" s="131" t="s">
        <v>745</v>
      </c>
      <c r="S198" s="180" t="s">
        <v>25</v>
      </c>
      <c r="T198" s="180" t="s">
        <v>234</v>
      </c>
      <c r="U198" s="180" t="s">
        <v>234</v>
      </c>
      <c r="V198" s="180" t="s">
        <v>234</v>
      </c>
      <c r="W198" s="180"/>
    </row>
    <row r="199" spans="2:23" ht="30" customHeight="1" x14ac:dyDescent="0.3">
      <c r="B199" s="194"/>
      <c r="C199" s="207" t="s">
        <v>746</v>
      </c>
      <c r="D199" s="194"/>
      <c r="E199" s="212" t="s">
        <v>519</v>
      </c>
      <c r="F199" s="206" t="str">
        <f>VLOOKUP($E199,'Int Finish Style No'!$C$8:$D$71,2,FALSE)</f>
        <v>Non-Slip Epoxy Paint on Steel Trowel Finish</v>
      </c>
      <c r="G199" s="212" t="s">
        <v>520</v>
      </c>
      <c r="H199" s="206" t="str">
        <f>VLOOKUP($G199,'Int Finish Style No'!$C$78:$D$104,2,FALSE)</f>
        <v>Epoxy Paint</v>
      </c>
      <c r="I199" s="212" t="s">
        <v>404</v>
      </c>
      <c r="J199" s="206" t="str">
        <f>VLOOKUP($I199,'Int Finish Style No'!$C$110:$D$164,2,FALSE)</f>
        <v>Acrylic Emulsion Paint on Cement Plaster</v>
      </c>
      <c r="K199" s="212" t="s">
        <v>501</v>
      </c>
      <c r="L199" s="206" t="str">
        <f>VLOOKUP($K199,'Int Finish Style No'!$C$170:$D$193,2,FALSE)</f>
        <v>Acrylic Emulsion Paint on Fair Faced Concrete</v>
      </c>
      <c r="M199" s="218" t="s">
        <v>721</v>
      </c>
      <c r="O199" s="195"/>
      <c r="P199" s="194"/>
      <c r="Q199" s="194"/>
      <c r="R199" s="194"/>
      <c r="S199" s="195"/>
      <c r="T199" s="194"/>
      <c r="U199" s="195"/>
      <c r="V199" s="195"/>
      <c r="W199" s="195"/>
    </row>
    <row r="200" spans="2:23" ht="33.75" x14ac:dyDescent="0.3">
      <c r="B200" s="131" t="s">
        <v>747</v>
      </c>
      <c r="C200" s="131" t="s">
        <v>748</v>
      </c>
      <c r="D200" s="131"/>
      <c r="E200" s="213" t="s">
        <v>749</v>
      </c>
      <c r="F200" s="180" t="str">
        <f>VLOOKUP($E200,'Int Finish Style No'!$C$8:$D$71,2,FALSE)</f>
        <v>Epoxy Screed and Seal Coat on Steel Trowel Finish</v>
      </c>
      <c r="G200" s="213" t="s">
        <v>520</v>
      </c>
      <c r="H200" s="180" t="str">
        <f>VLOOKUP($G200,'Int Finish Style No'!$C$78:$D$104,2,FALSE)</f>
        <v>Epoxy Paint</v>
      </c>
      <c r="I200" s="213" t="s">
        <v>750</v>
      </c>
      <c r="J200" s="180" t="str">
        <f>VLOOKUP($I200,'Int Finish Style No'!$C$110:$D$164,2,FALSE)</f>
        <v>Acrylic Emulsion Paint on Fair Faced Concrete</v>
      </c>
      <c r="K200" s="213" t="s">
        <v>501</v>
      </c>
      <c r="L200" s="180" t="str">
        <f>VLOOKUP($K200,'Int Finish Style No'!$C$170:$D$193,2,FALSE)</f>
        <v>Acrylic Emulsion Paint on Fair Faced Concrete</v>
      </c>
      <c r="M200" s="181" t="s">
        <v>446</v>
      </c>
      <c r="O200" s="181" t="s">
        <v>446</v>
      </c>
      <c r="P200" s="131" t="s">
        <v>747</v>
      </c>
      <c r="Q200" s="131" t="s">
        <v>748</v>
      </c>
      <c r="R200" s="131"/>
      <c r="S200" s="180" t="s">
        <v>751</v>
      </c>
      <c r="T200" s="180" t="s">
        <v>712</v>
      </c>
      <c r="U200" s="180" t="s">
        <v>511</v>
      </c>
      <c r="V200" s="180" t="s">
        <v>511</v>
      </c>
      <c r="W200" s="180"/>
    </row>
    <row r="201" spans="2:23" ht="40.5" x14ac:dyDescent="0.3">
      <c r="B201" s="131" t="s">
        <v>705</v>
      </c>
      <c r="C201" s="131" t="s">
        <v>752</v>
      </c>
      <c r="D201" s="131"/>
      <c r="E201" s="213" t="s">
        <v>519</v>
      </c>
      <c r="F201" s="180" t="str">
        <f>VLOOKUP($E201,'Int Finish Style No'!$C$8:$D$71,2,FALSE)</f>
        <v>Non-Slip Epoxy Paint on Steel Trowel Finish</v>
      </c>
      <c r="G201" s="213" t="s">
        <v>520</v>
      </c>
      <c r="H201" s="180" t="str">
        <f>VLOOKUP($G201,'Int Finish Style No'!$C$78:$D$104,2,FALSE)</f>
        <v>Epoxy Paint</v>
      </c>
      <c r="I201" s="213" t="s">
        <v>753</v>
      </c>
      <c r="J201" s="180" t="str">
        <f>VLOOKUP($I201,'Int Finish Style No'!$C$110:$D$164,2,FALSE)</f>
        <v>Latex Paint on Fair Faced Concrete</v>
      </c>
      <c r="K201" s="213" t="s">
        <v>612</v>
      </c>
      <c r="L201" s="180" t="str">
        <f>VLOOKUP($K201,'Int Finish Style No'!$C$170:$D$193,2,FALSE)</f>
        <v>Latex Paint on Fair Faced Concrete</v>
      </c>
      <c r="M201" s="181" t="s">
        <v>481</v>
      </c>
      <c r="O201" s="181" t="s">
        <v>481</v>
      </c>
      <c r="P201" s="131" t="s">
        <v>705</v>
      </c>
      <c r="Q201" s="131" t="s">
        <v>752</v>
      </c>
      <c r="R201" s="131"/>
      <c r="S201" s="180" t="s">
        <v>521</v>
      </c>
      <c r="T201" s="180" t="s">
        <v>171</v>
      </c>
      <c r="U201" s="180" t="s">
        <v>233</v>
      </c>
      <c r="V201" s="180" t="s">
        <v>233</v>
      </c>
      <c r="W201" s="180"/>
    </row>
    <row r="202" spans="2:23" ht="33" customHeight="1" x14ac:dyDescent="0.3">
      <c r="B202" s="194"/>
      <c r="C202" s="207" t="s">
        <v>754</v>
      </c>
      <c r="D202" s="194"/>
      <c r="E202" s="212" t="s">
        <v>519</v>
      </c>
      <c r="F202" s="206" t="str">
        <f>VLOOKUP($E202,'Int Finish Style No'!$C$8:$D$71,2,FALSE)</f>
        <v>Non-Slip Epoxy Paint on Steel Trowel Finish</v>
      </c>
      <c r="G202" s="212" t="s">
        <v>520</v>
      </c>
      <c r="H202" s="206" t="str">
        <f>VLOOKUP($G202,'Int Finish Style No'!$C$78:$D$104,2,FALSE)</f>
        <v>Epoxy Paint</v>
      </c>
      <c r="I202" s="212" t="s">
        <v>404</v>
      </c>
      <c r="J202" s="206" t="str">
        <f>VLOOKUP($I202,'Int Finish Style No'!$C$110:$D$164,2,FALSE)</f>
        <v>Acrylic Emulsion Paint on Cement Plaster</v>
      </c>
      <c r="K202" s="212" t="s">
        <v>501</v>
      </c>
      <c r="L202" s="206" t="str">
        <f>VLOOKUP($K202,'Int Finish Style No'!$C$170:$D$193,2,FALSE)</f>
        <v>Acrylic Emulsion Paint on Fair Faced Concrete</v>
      </c>
      <c r="M202" s="195"/>
      <c r="O202" s="195"/>
      <c r="P202" s="194"/>
      <c r="Q202" s="194"/>
      <c r="R202" s="194"/>
      <c r="S202" s="195"/>
      <c r="T202" s="194"/>
      <c r="U202" s="195"/>
      <c r="V202" s="195"/>
      <c r="W202" s="195"/>
    </row>
    <row r="203" spans="2:23" ht="33" customHeight="1" x14ac:dyDescent="0.3">
      <c r="B203" s="131" t="s">
        <v>500</v>
      </c>
      <c r="C203" s="131" t="s">
        <v>754</v>
      </c>
      <c r="D203" s="131"/>
      <c r="E203" s="213" t="s">
        <v>519</v>
      </c>
      <c r="F203" s="180" t="str">
        <f>VLOOKUP($E203,'Int Finish Style No'!$C$8:$D$71,2,FALSE)</f>
        <v>Non-Slip Epoxy Paint on Steel Trowel Finish</v>
      </c>
      <c r="G203" s="213" t="s">
        <v>520</v>
      </c>
      <c r="H203" s="180" t="str">
        <f>VLOOKUP($G203,'Int Finish Style No'!$C$78:$D$104,2,FALSE)</f>
        <v>Epoxy Paint</v>
      </c>
      <c r="I203" s="213" t="s">
        <v>404</v>
      </c>
      <c r="J203" s="180" t="str">
        <f>VLOOKUP($I203,'Int Finish Style No'!$C$110:$D$164,2,FALSE)</f>
        <v>Acrylic Emulsion Paint on Cement Plaster</v>
      </c>
      <c r="K203" s="213" t="s">
        <v>509</v>
      </c>
      <c r="L203" s="180" t="str">
        <f>VLOOKUP($K203,'Int Finish Style No'!$C$170:$D$193,2,FALSE)</f>
        <v>N.A</v>
      </c>
      <c r="M203" s="181" t="s">
        <v>627</v>
      </c>
      <c r="O203" s="181" t="s">
        <v>627</v>
      </c>
      <c r="P203" s="131" t="s">
        <v>500</v>
      </c>
      <c r="Q203" s="131" t="s">
        <v>754</v>
      </c>
      <c r="R203" s="131"/>
      <c r="S203" s="180" t="s">
        <v>628</v>
      </c>
      <c r="T203" s="180" t="s">
        <v>171</v>
      </c>
      <c r="U203" s="180" t="s">
        <v>427</v>
      </c>
      <c r="V203" s="180" t="s">
        <v>234</v>
      </c>
      <c r="W203" s="180"/>
    </row>
    <row r="204" spans="2:23" ht="33" customHeight="1" x14ac:dyDescent="0.3">
      <c r="B204" s="131"/>
      <c r="C204" s="131"/>
      <c r="D204" s="131"/>
      <c r="E204" s="213"/>
      <c r="F204" s="180"/>
      <c r="G204" s="213"/>
      <c r="H204" s="180"/>
      <c r="I204" s="213"/>
      <c r="J204" s="180"/>
      <c r="K204" s="213"/>
      <c r="L204" s="180"/>
      <c r="M204" s="181"/>
      <c r="O204" s="181" t="s">
        <v>465</v>
      </c>
      <c r="P204" s="131" t="s">
        <v>694</v>
      </c>
      <c r="Q204" s="131" t="s">
        <v>754</v>
      </c>
      <c r="R204" s="131"/>
      <c r="S204" s="180" t="s">
        <v>521</v>
      </c>
      <c r="T204" s="180" t="s">
        <v>712</v>
      </c>
      <c r="U204" s="180" t="s">
        <v>427</v>
      </c>
      <c r="V204" s="180" t="s">
        <v>511</v>
      </c>
      <c r="W204" s="180"/>
    </row>
    <row r="205" spans="2:23" ht="30" customHeight="1" x14ac:dyDescent="0.3">
      <c r="B205" s="194"/>
      <c r="C205" s="207" t="s">
        <v>755</v>
      </c>
      <c r="D205" s="194"/>
      <c r="E205" s="212" t="s">
        <v>519</v>
      </c>
      <c r="F205" s="206" t="str">
        <f>VLOOKUP($E205,'Int Finish Style No'!$C$8:$D$71,2,FALSE)</f>
        <v>Non-Slip Epoxy Paint on Steel Trowel Finish</v>
      </c>
      <c r="G205" s="212" t="s">
        <v>520</v>
      </c>
      <c r="H205" s="206" t="str">
        <f>VLOOKUP($G205,'Int Finish Style No'!$C$78:$D$104,2,FALSE)</f>
        <v>Epoxy Paint</v>
      </c>
      <c r="I205" s="212" t="s">
        <v>404</v>
      </c>
      <c r="J205" s="206" t="str">
        <f>VLOOKUP($I205,'Int Finish Style No'!$C$110:$D$164,2,FALSE)</f>
        <v>Acrylic Emulsion Paint on Cement Plaster</v>
      </c>
      <c r="K205" s="212" t="s">
        <v>501</v>
      </c>
      <c r="L205" s="206" t="str">
        <f>VLOOKUP($K205,'Int Finish Style No'!$C$170:$D$193,2,FALSE)</f>
        <v>Acrylic Emulsion Paint on Fair Faced Concrete</v>
      </c>
      <c r="M205" s="195"/>
      <c r="O205" s="195"/>
      <c r="P205" s="194"/>
      <c r="Q205" s="194"/>
      <c r="R205" s="194"/>
      <c r="S205" s="195"/>
      <c r="T205" s="194"/>
      <c r="U205" s="195"/>
      <c r="V205" s="195"/>
      <c r="W205" s="195"/>
    </row>
    <row r="206" spans="2:23" ht="33" customHeight="1" x14ac:dyDescent="0.3">
      <c r="B206" s="131" t="s">
        <v>500</v>
      </c>
      <c r="C206" s="131" t="s">
        <v>756</v>
      </c>
      <c r="D206" s="131"/>
      <c r="E206" s="213" t="s">
        <v>519</v>
      </c>
      <c r="F206" s="180" t="str">
        <f>VLOOKUP($E206,'Int Finish Style No'!$C$8:$D$71,2,FALSE)</f>
        <v>Non-Slip Epoxy Paint on Steel Trowel Finish</v>
      </c>
      <c r="G206" s="213" t="s">
        <v>520</v>
      </c>
      <c r="H206" s="180" t="str">
        <f>VLOOKUP($G206,'Int Finish Style No'!$C$78:$D$104,2,FALSE)</f>
        <v>Epoxy Paint</v>
      </c>
      <c r="I206" s="213" t="s">
        <v>404</v>
      </c>
      <c r="J206" s="180" t="str">
        <f>VLOOKUP($I206,'Int Finish Style No'!$C$110:$D$164,2,FALSE)</f>
        <v>Acrylic Emulsion Paint on Cement Plaster</v>
      </c>
      <c r="K206" s="213" t="s">
        <v>501</v>
      </c>
      <c r="L206" s="180" t="str">
        <f>VLOOKUP($K206,'Int Finish Style No'!$C$170:$D$193,2,FALSE)</f>
        <v>Acrylic Emulsion Paint on Fair Faced Concrete</v>
      </c>
      <c r="M206" s="181" t="s">
        <v>627</v>
      </c>
      <c r="O206" s="181" t="s">
        <v>627</v>
      </c>
      <c r="P206" s="131" t="s">
        <v>500</v>
      </c>
      <c r="Q206" s="131" t="s">
        <v>756</v>
      </c>
      <c r="R206" s="131"/>
      <c r="S206" s="180" t="s">
        <v>628</v>
      </c>
      <c r="T206" s="180" t="s">
        <v>171</v>
      </c>
      <c r="U206" s="180" t="s">
        <v>629</v>
      </c>
      <c r="V206" s="180" t="s">
        <v>511</v>
      </c>
      <c r="W206" s="180"/>
    </row>
    <row r="207" spans="2:23" ht="45" x14ac:dyDescent="0.3">
      <c r="B207" s="131" t="s">
        <v>500</v>
      </c>
      <c r="C207" s="131" t="s">
        <v>757</v>
      </c>
      <c r="D207" s="131"/>
      <c r="E207" s="213" t="s">
        <v>631</v>
      </c>
      <c r="F207" s="180" t="str">
        <f>VLOOKUP($E207,'Int Finish Style No'!$C$8:$D$71,2,FALSE)</f>
        <v>Epoxy Coating on Steel Trowel Finish</v>
      </c>
      <c r="G207" s="213" t="s">
        <v>520</v>
      </c>
      <c r="H207" s="180" t="str">
        <f>VLOOKUP($G207,'Int Finish Style No'!$C$78:$D$104,2,FALSE)</f>
        <v>Epoxy Paint</v>
      </c>
      <c r="I207" s="213" t="s">
        <v>404</v>
      </c>
      <c r="J207" s="180" t="str">
        <f>VLOOKUP($I207,'Int Finish Style No'!$C$110:$D$164,2,FALSE)</f>
        <v>Acrylic Emulsion Paint on Cement Plaster</v>
      </c>
      <c r="K207" s="213" t="s">
        <v>501</v>
      </c>
      <c r="L207" s="180" t="str">
        <f>VLOOKUP($K207,'Int Finish Style No'!$C$170:$D$193,2,FALSE)</f>
        <v>Acrylic Emulsion Paint on Fair Faced Concrete</v>
      </c>
      <c r="M207" s="181" t="s">
        <v>502</v>
      </c>
      <c r="O207" s="181" t="s">
        <v>502</v>
      </c>
      <c r="P207" s="131" t="s">
        <v>500</v>
      </c>
      <c r="Q207" s="131" t="s">
        <v>757</v>
      </c>
      <c r="R207" s="131"/>
      <c r="S207" s="216" t="s">
        <v>758</v>
      </c>
      <c r="T207" s="216" t="s">
        <v>758</v>
      </c>
      <c r="U207" s="180" t="s">
        <v>506</v>
      </c>
      <c r="V207" s="180" t="s">
        <v>220</v>
      </c>
      <c r="W207" s="180"/>
    </row>
    <row r="208" spans="2:23" s="243" customFormat="1" ht="27" x14ac:dyDescent="0.3">
      <c r="B208" s="242" t="s">
        <v>500</v>
      </c>
      <c r="C208" s="242" t="s">
        <v>759</v>
      </c>
      <c r="D208" s="242"/>
      <c r="E208" s="266" t="s">
        <v>519</v>
      </c>
      <c r="F208" s="199" t="str">
        <f>VLOOKUP($E208,'Int Finish Style No'!$C$8:$D$71,2,FALSE)</f>
        <v>Non-Slip Epoxy Paint on Steel Trowel Finish</v>
      </c>
      <c r="G208" s="266" t="s">
        <v>520</v>
      </c>
      <c r="H208" s="199" t="str">
        <f>VLOOKUP($G208,'Int Finish Style No'!$C$78:$D$104,2,FALSE)</f>
        <v>Epoxy Paint</v>
      </c>
      <c r="I208" s="266" t="s">
        <v>404</v>
      </c>
      <c r="J208" s="199" t="str">
        <f>VLOOKUP($I208,'Int Finish Style No'!$C$110:$D$164,2,FALSE)</f>
        <v>Acrylic Emulsion Paint on Cement Plaster</v>
      </c>
      <c r="K208" s="266" t="s">
        <v>501</v>
      </c>
      <c r="L208" s="199" t="str">
        <f>VLOOKUP($K208,'Int Finish Style No'!$C$170:$D$193,2,FALSE)</f>
        <v>Acrylic Emulsion Paint on Fair Faced Concrete</v>
      </c>
      <c r="M208" s="251" t="s">
        <v>437</v>
      </c>
      <c r="O208" s="251" t="s">
        <v>437</v>
      </c>
      <c r="P208" s="242" t="s">
        <v>500</v>
      </c>
      <c r="Q208" s="242" t="s">
        <v>759</v>
      </c>
      <c r="R208" s="242"/>
      <c r="S208" s="199" t="s">
        <v>521</v>
      </c>
      <c r="T208" s="199" t="s">
        <v>639</v>
      </c>
      <c r="U208" s="199" t="s">
        <v>440</v>
      </c>
      <c r="V208" s="199" t="s">
        <v>511</v>
      </c>
      <c r="W208" s="199"/>
    </row>
    <row r="209" spans="2:23" ht="22.5" x14ac:dyDescent="0.3">
      <c r="B209" s="131" t="s">
        <v>667</v>
      </c>
      <c r="C209" s="131" t="s">
        <v>757</v>
      </c>
      <c r="D209" s="131"/>
      <c r="E209" s="213" t="s">
        <v>519</v>
      </c>
      <c r="F209" s="180" t="str">
        <f>VLOOKUP($E209,'Int Finish Style No'!$C$8:$D$71,2,FALSE)</f>
        <v>Non-Slip Epoxy Paint on Steel Trowel Finish</v>
      </c>
      <c r="G209" s="213" t="s">
        <v>520</v>
      </c>
      <c r="H209" s="180" t="str">
        <f>VLOOKUP($G209,'Int Finish Style No'!$C$78:$D$104,2,FALSE)</f>
        <v>Epoxy Paint</v>
      </c>
      <c r="I209" s="213" t="s">
        <v>404</v>
      </c>
      <c r="J209" s="180" t="str">
        <f>VLOOKUP($I209,'Int Finish Style No'!$C$110:$D$164,2,FALSE)</f>
        <v>Acrylic Emulsion Paint on Cement Plaster</v>
      </c>
      <c r="K209" s="213" t="s">
        <v>612</v>
      </c>
      <c r="L209" s="180" t="str">
        <f>VLOOKUP($K209,'Int Finish Style No'!$C$170:$D$193,2,FALSE)</f>
        <v>Latex Paint on Fair Faced Concrete</v>
      </c>
      <c r="M209" s="181" t="s">
        <v>481</v>
      </c>
      <c r="O209" s="181" t="s">
        <v>481</v>
      </c>
      <c r="P209" s="131" t="s">
        <v>667</v>
      </c>
      <c r="Q209" s="131" t="s">
        <v>757</v>
      </c>
      <c r="R209" s="131"/>
      <c r="S209" s="180" t="s">
        <v>521</v>
      </c>
      <c r="T209" s="180" t="s">
        <v>171</v>
      </c>
      <c r="U209" s="180" t="s">
        <v>484</v>
      </c>
      <c r="V209" s="180" t="s">
        <v>233</v>
      </c>
      <c r="W209" s="180"/>
    </row>
    <row r="210" spans="2:23" ht="33" customHeight="1" x14ac:dyDescent="0.3">
      <c r="B210" s="131"/>
      <c r="C210" s="131"/>
      <c r="D210" s="131"/>
      <c r="E210" s="213"/>
      <c r="F210" s="180"/>
      <c r="G210" s="213"/>
      <c r="H210" s="180"/>
      <c r="I210" s="213"/>
      <c r="J210" s="180"/>
      <c r="K210" s="213"/>
      <c r="L210" s="180"/>
      <c r="M210" s="181"/>
      <c r="O210" s="181" t="s">
        <v>465</v>
      </c>
      <c r="P210" s="131" t="s">
        <v>694</v>
      </c>
      <c r="Q210" s="131" t="s">
        <v>760</v>
      </c>
      <c r="R210" s="131"/>
      <c r="S210" s="180" t="s">
        <v>521</v>
      </c>
      <c r="T210" s="180" t="s">
        <v>712</v>
      </c>
      <c r="U210" s="180" t="s">
        <v>427</v>
      </c>
      <c r="V210" s="180" t="s">
        <v>761</v>
      </c>
      <c r="W210" s="180"/>
    </row>
    <row r="211" spans="2:23" ht="33" customHeight="1" x14ac:dyDescent="0.3">
      <c r="B211" s="131"/>
      <c r="C211" s="131"/>
      <c r="D211" s="131"/>
      <c r="E211" s="213"/>
      <c r="F211" s="180"/>
      <c r="G211" s="213"/>
      <c r="H211" s="180"/>
      <c r="I211" s="213"/>
      <c r="J211" s="180"/>
      <c r="K211" s="213"/>
      <c r="L211" s="180"/>
      <c r="M211" s="181"/>
      <c r="O211" s="181" t="s">
        <v>465</v>
      </c>
      <c r="P211" s="131" t="s">
        <v>466</v>
      </c>
      <c r="Q211" s="131" t="s">
        <v>760</v>
      </c>
      <c r="R211" s="131"/>
      <c r="S211" s="180" t="s">
        <v>521</v>
      </c>
      <c r="T211" s="180" t="s">
        <v>712</v>
      </c>
      <c r="U211" s="180" t="s">
        <v>427</v>
      </c>
      <c r="V211" s="180" t="s">
        <v>761</v>
      </c>
      <c r="W211" s="180"/>
    </row>
    <row r="212" spans="2:23" ht="30" customHeight="1" x14ac:dyDescent="0.3">
      <c r="B212" s="194"/>
      <c r="C212" s="207" t="s">
        <v>762</v>
      </c>
      <c r="D212" s="194"/>
      <c r="E212" s="212" t="s">
        <v>519</v>
      </c>
      <c r="F212" s="206" t="str">
        <f>VLOOKUP($E212,'Int Finish Style No'!$C$8:$D$71,2,FALSE)</f>
        <v>Non-Slip Epoxy Paint on Steel Trowel Finish</v>
      </c>
      <c r="G212" s="212" t="s">
        <v>520</v>
      </c>
      <c r="H212" s="206" t="str">
        <f>VLOOKUP($G212,'Int Finish Style No'!$C$78:$D$104,2,FALSE)</f>
        <v>Epoxy Paint</v>
      </c>
      <c r="I212" s="212" t="s">
        <v>404</v>
      </c>
      <c r="J212" s="206" t="str">
        <f>VLOOKUP($I212,'Int Finish Style No'!$C$110:$D$164,2,FALSE)</f>
        <v>Acrylic Emulsion Paint on Cement Plaster</v>
      </c>
      <c r="K212" s="212" t="s">
        <v>501</v>
      </c>
      <c r="L212" s="206" t="str">
        <f>VLOOKUP($K212,'Int Finish Style No'!$C$170:$D$193,2,FALSE)</f>
        <v>Acrylic Emulsion Paint on Fair Faced Concrete</v>
      </c>
      <c r="M212" s="195"/>
      <c r="O212" s="195"/>
      <c r="P212" s="194"/>
      <c r="Q212" s="194"/>
      <c r="R212" s="194"/>
      <c r="S212" s="195"/>
      <c r="T212" s="194"/>
      <c r="U212" s="195"/>
      <c r="V212" s="195"/>
      <c r="W212" s="195"/>
    </row>
    <row r="213" spans="2:23" ht="40.5" x14ac:dyDescent="0.3">
      <c r="B213" s="131" t="s">
        <v>763</v>
      </c>
      <c r="C213" s="131" t="s">
        <v>762</v>
      </c>
      <c r="D213" s="131"/>
      <c r="E213" s="213" t="s">
        <v>519</v>
      </c>
      <c r="F213" s="180" t="str">
        <f>VLOOKUP($E213,'Int Finish Style No'!$C$8:$D$71,2,FALSE)</f>
        <v>Non-Slip Epoxy Paint on Steel Trowel Finish</v>
      </c>
      <c r="G213" s="213" t="s">
        <v>520</v>
      </c>
      <c r="H213" s="180" t="str">
        <f>VLOOKUP($G213,'Int Finish Style No'!$C$78:$D$104,2,FALSE)</f>
        <v>Epoxy Paint</v>
      </c>
      <c r="I213" s="213" t="s">
        <v>480</v>
      </c>
      <c r="J213" s="180" t="str">
        <f>VLOOKUP($I213,'Int Finish Style No'!$C$110:$D$164,2,FALSE)</f>
        <v>Latex Paint on Cement Plaster</v>
      </c>
      <c r="K213" s="213" t="s">
        <v>612</v>
      </c>
      <c r="L213" s="180" t="str">
        <f>VLOOKUP($K213,'Int Finish Style No'!$C$170:$D$193,2,FALSE)</f>
        <v>Latex Paint on Fair Faced Concrete</v>
      </c>
      <c r="M213" s="181" t="s">
        <v>481</v>
      </c>
      <c r="O213" s="181" t="s">
        <v>481</v>
      </c>
      <c r="P213" s="131" t="s">
        <v>763</v>
      </c>
      <c r="Q213" s="131" t="s">
        <v>762</v>
      </c>
      <c r="R213" s="131"/>
      <c r="S213" s="180" t="s">
        <v>521</v>
      </c>
      <c r="T213" s="180" t="s">
        <v>171</v>
      </c>
      <c r="U213" s="180" t="s">
        <v>484</v>
      </c>
      <c r="V213" s="180" t="s">
        <v>233</v>
      </c>
      <c r="W213" s="180"/>
    </row>
    <row r="214" spans="2:23" ht="22.5" x14ac:dyDescent="0.3">
      <c r="B214" s="194"/>
      <c r="C214" s="207" t="s">
        <v>764</v>
      </c>
      <c r="D214" s="194"/>
      <c r="E214" s="212" t="s">
        <v>519</v>
      </c>
      <c r="F214" s="206" t="str">
        <f>VLOOKUP($E214,'Int Finish Style No'!$C$8:$D$71,2,FALSE)</f>
        <v>Non-Slip Epoxy Paint on Steel Trowel Finish</v>
      </c>
      <c r="G214" s="212" t="s">
        <v>520</v>
      </c>
      <c r="H214" s="206" t="str">
        <f>VLOOKUP($G214,'Int Finish Style No'!$C$78:$D$104,2,FALSE)</f>
        <v>Epoxy Paint</v>
      </c>
      <c r="I214" s="212" t="s">
        <v>404</v>
      </c>
      <c r="J214" s="206" t="str">
        <f>VLOOKUP($I214,'Int Finish Style No'!$C$110:$D$164,2,FALSE)</f>
        <v>Acrylic Emulsion Paint on Cement Plaster</v>
      </c>
      <c r="K214" s="212" t="s">
        <v>501</v>
      </c>
      <c r="L214" s="206" t="str">
        <f>VLOOKUP($K214,'Int Finish Style No'!$C$170:$D$193,2,FALSE)</f>
        <v>Acrylic Emulsion Paint on Fair Faced Concrete</v>
      </c>
      <c r="M214" s="195"/>
      <c r="O214" s="195"/>
      <c r="P214" s="194"/>
      <c r="Q214" s="194"/>
      <c r="R214" s="194"/>
      <c r="S214" s="195"/>
      <c r="T214" s="194"/>
      <c r="U214" s="195"/>
      <c r="V214" s="195"/>
      <c r="W214" s="195"/>
    </row>
    <row r="215" spans="2:23" ht="27" x14ac:dyDescent="0.3">
      <c r="B215" s="131"/>
      <c r="C215" s="131"/>
      <c r="D215" s="131"/>
      <c r="E215" s="213"/>
      <c r="F215" s="180"/>
      <c r="G215" s="213"/>
      <c r="H215" s="180"/>
      <c r="I215" s="213"/>
      <c r="J215" s="180"/>
      <c r="K215" s="213"/>
      <c r="L215" s="180"/>
      <c r="M215" s="181"/>
      <c r="O215" s="181" t="s">
        <v>465</v>
      </c>
      <c r="P215" s="131" t="s">
        <v>694</v>
      </c>
      <c r="Q215" s="131" t="s">
        <v>765</v>
      </c>
      <c r="R215" s="131"/>
      <c r="S215" s="180" t="s">
        <v>171</v>
      </c>
      <c r="T215" s="180" t="s">
        <v>766</v>
      </c>
      <c r="U215" s="180" t="s">
        <v>234</v>
      </c>
      <c r="V215" s="180" t="s">
        <v>234</v>
      </c>
      <c r="W215" s="180"/>
    </row>
    <row r="216" spans="2:23" ht="34.9" customHeight="1" x14ac:dyDescent="0.3">
      <c r="B216" s="194"/>
      <c r="C216" s="207" t="s">
        <v>767</v>
      </c>
      <c r="D216" s="194"/>
      <c r="E216" s="212" t="s">
        <v>631</v>
      </c>
      <c r="F216" s="206" t="str">
        <f>VLOOKUP($E216,'Int Finish Style No'!$C$8:$D$71,2,FALSE)</f>
        <v>Epoxy Coating on Steel Trowel Finish</v>
      </c>
      <c r="G216" s="212" t="s">
        <v>520</v>
      </c>
      <c r="H216" s="206" t="str">
        <f>VLOOKUP($G216,'Int Finish Style No'!$C$78:$D$104,2,FALSE)</f>
        <v>Epoxy Paint</v>
      </c>
      <c r="I216" s="212" t="s">
        <v>404</v>
      </c>
      <c r="J216" s="206" t="str">
        <f>VLOOKUP($I216,'Int Finish Style No'!$C$110:$D$164,2,FALSE)</f>
        <v>Acrylic Emulsion Paint on Cement Plaster</v>
      </c>
      <c r="K216" s="212" t="s">
        <v>501</v>
      </c>
      <c r="L216" s="206" t="str">
        <f>VLOOKUP($K216,'Int Finish Style No'!$C$170:$D$193,2,FALSE)</f>
        <v>Acrylic Emulsion Paint on Fair Faced Concrete</v>
      </c>
      <c r="M216" s="218" t="s">
        <v>768</v>
      </c>
      <c r="O216" s="195"/>
      <c r="P216" s="194"/>
      <c r="Q216" s="194"/>
      <c r="R216" s="194"/>
      <c r="S216" s="195"/>
      <c r="T216" s="194"/>
      <c r="U216" s="195"/>
      <c r="V216" s="195"/>
      <c r="W216" s="195"/>
    </row>
    <row r="217" spans="2:23" ht="34.9" customHeight="1" x14ac:dyDescent="0.3">
      <c r="B217" s="131" t="s">
        <v>769</v>
      </c>
      <c r="C217" s="131" t="s">
        <v>770</v>
      </c>
      <c r="D217" s="131"/>
      <c r="E217" s="213" t="s">
        <v>771</v>
      </c>
      <c r="F217" s="180" t="str">
        <f>VLOOKUP($E217,'Int Finish Style No'!$C$8:$D$71,2,FALSE)</f>
        <v>Heavy Duty Self-Leveling Epoxy on Steel Trowel Finish</v>
      </c>
      <c r="G217" s="213" t="s">
        <v>520</v>
      </c>
      <c r="H217" s="180" t="str">
        <f>VLOOKUP($G217,'Int Finish Style No'!$C$78:$D$104,2,FALSE)</f>
        <v>Epoxy Paint</v>
      </c>
      <c r="I217" s="213" t="s">
        <v>404</v>
      </c>
      <c r="J217" s="180" t="str">
        <f>VLOOKUP($I217,'Int Finish Style No'!$C$110:$D$164,2,FALSE)</f>
        <v>Acrylic Emulsion Paint on Cement Plaster</v>
      </c>
      <c r="K217" s="213" t="s">
        <v>501</v>
      </c>
      <c r="L217" s="180" t="str">
        <f>VLOOKUP($K217,'Int Finish Style No'!$C$170:$D$193,2,FALSE)</f>
        <v>Acrylic Emulsion Paint on Fair Faced Concrete</v>
      </c>
      <c r="M217" s="181" t="s">
        <v>446</v>
      </c>
      <c r="O217" s="181" t="s">
        <v>446</v>
      </c>
      <c r="P217" s="131" t="s">
        <v>769</v>
      </c>
      <c r="Q217" s="131" t="s">
        <v>770</v>
      </c>
      <c r="R217" s="131"/>
      <c r="S217" s="180" t="s">
        <v>772</v>
      </c>
      <c r="T217" s="180" t="s">
        <v>773</v>
      </c>
      <c r="U217" s="180" t="s">
        <v>774</v>
      </c>
      <c r="V217" s="180" t="s">
        <v>511</v>
      </c>
      <c r="W217" s="180" t="s">
        <v>775</v>
      </c>
    </row>
    <row r="218" spans="2:23" ht="34.9" customHeight="1" x14ac:dyDescent="0.3">
      <c r="B218" s="131" t="s">
        <v>769</v>
      </c>
      <c r="C218" s="131" t="s">
        <v>770</v>
      </c>
      <c r="D218" s="131"/>
      <c r="E218" s="213" t="s">
        <v>749</v>
      </c>
      <c r="F218" s="180" t="str">
        <f>VLOOKUP($E218,'Int Finish Style No'!$C$8:$D$71,2,FALSE)</f>
        <v>Epoxy Screed and Seal Coat on Steel Trowel Finish</v>
      </c>
      <c r="G218" s="213" t="s">
        <v>520</v>
      </c>
      <c r="H218" s="180" t="str">
        <f>VLOOKUP($G218,'Int Finish Style No'!$C$78:$D$104,2,FALSE)</f>
        <v>Epoxy Paint</v>
      </c>
      <c r="I218" s="213" t="s">
        <v>404</v>
      </c>
      <c r="J218" s="180" t="str">
        <f>VLOOKUP($I218,'Int Finish Style No'!$C$110:$D$164,2,FALSE)</f>
        <v>Acrylic Emulsion Paint on Cement Plaster</v>
      </c>
      <c r="K218" s="213" t="s">
        <v>501</v>
      </c>
      <c r="L218" s="180" t="str">
        <f>VLOOKUP($K218,'Int Finish Style No'!$C$170:$D$193,2,FALSE)</f>
        <v>Acrylic Emulsion Paint on Fair Faced Concrete</v>
      </c>
      <c r="M218" s="181" t="s">
        <v>776</v>
      </c>
      <c r="O218" s="181" t="s">
        <v>776</v>
      </c>
      <c r="P218" s="131" t="s">
        <v>769</v>
      </c>
      <c r="Q218" s="131" t="s">
        <v>770</v>
      </c>
      <c r="R218" s="131"/>
      <c r="S218" s="180" t="s">
        <v>777</v>
      </c>
      <c r="T218" s="180" t="s">
        <v>773</v>
      </c>
      <c r="U218" s="180" t="s">
        <v>774</v>
      </c>
      <c r="V218" s="180" t="s">
        <v>511</v>
      </c>
      <c r="W218" s="180"/>
    </row>
    <row r="219" spans="2:23" ht="34.9" customHeight="1" x14ac:dyDescent="0.3">
      <c r="B219" s="131" t="s">
        <v>778</v>
      </c>
      <c r="C219" s="131" t="s">
        <v>779</v>
      </c>
      <c r="D219" s="131"/>
      <c r="E219" s="213" t="s">
        <v>780</v>
      </c>
      <c r="F219" s="180" t="str">
        <f>VLOOKUP($E219,'Int Finish Style No'!$C$8:$D$71,2,FALSE)</f>
        <v>Non-Slip Epoxy Paint with Epoxy Hardener on Steel Trowel Finish</v>
      </c>
      <c r="G219" s="213" t="s">
        <v>520</v>
      </c>
      <c r="H219" s="180" t="str">
        <f>VLOOKUP($G219,'Int Finish Style No'!$C$78:$D$104,2,FALSE)</f>
        <v>Epoxy Paint</v>
      </c>
      <c r="I219" s="213" t="s">
        <v>404</v>
      </c>
      <c r="J219" s="180" t="str">
        <f>VLOOKUP($I219,'Int Finish Style No'!$C$110:$D$164,2,FALSE)</f>
        <v>Acrylic Emulsion Paint on Cement Plaster</v>
      </c>
      <c r="K219" s="213" t="s">
        <v>501</v>
      </c>
      <c r="L219" s="180" t="str">
        <f>VLOOKUP($K219,'Int Finish Style No'!$C$170:$D$193,2,FALSE)</f>
        <v>Acrylic Emulsion Paint on Fair Faced Concrete</v>
      </c>
      <c r="M219" s="181" t="s">
        <v>172</v>
      </c>
      <c r="O219" s="181" t="s">
        <v>172</v>
      </c>
      <c r="P219" s="131" t="s">
        <v>778</v>
      </c>
      <c r="Q219" s="131" t="s">
        <v>779</v>
      </c>
      <c r="R219" s="131"/>
      <c r="S219" s="199" t="s">
        <v>124</v>
      </c>
      <c r="T219" s="180" t="s">
        <v>702</v>
      </c>
      <c r="U219" s="180" t="s">
        <v>409</v>
      </c>
      <c r="V219" s="180" t="s">
        <v>220</v>
      </c>
      <c r="W219" s="180"/>
    </row>
    <row r="220" spans="2:23" ht="27" x14ac:dyDescent="0.3">
      <c r="B220" s="131"/>
      <c r="C220" s="131"/>
      <c r="D220" s="131"/>
      <c r="E220" s="213"/>
      <c r="F220" s="180"/>
      <c r="G220" s="213"/>
      <c r="H220" s="180"/>
      <c r="I220" s="213"/>
      <c r="J220" s="180"/>
      <c r="K220" s="213"/>
      <c r="L220" s="180"/>
      <c r="M220" s="181"/>
      <c r="O220" s="181" t="s">
        <v>465</v>
      </c>
      <c r="P220" s="131" t="s">
        <v>694</v>
      </c>
      <c r="Q220" s="131" t="s">
        <v>770</v>
      </c>
      <c r="R220" s="131"/>
      <c r="S220" s="180" t="s">
        <v>521</v>
      </c>
      <c r="T220" s="180" t="s">
        <v>712</v>
      </c>
      <c r="U220" s="180" t="s">
        <v>427</v>
      </c>
      <c r="V220" s="180" t="s">
        <v>234</v>
      </c>
      <c r="W220" s="180"/>
    </row>
    <row r="221" spans="2:23" ht="33" customHeight="1" x14ac:dyDescent="0.3">
      <c r="B221" s="194"/>
      <c r="C221" s="207" t="s">
        <v>781</v>
      </c>
      <c r="D221" s="194"/>
      <c r="E221" s="212" t="s">
        <v>519</v>
      </c>
      <c r="F221" s="206" t="str">
        <f>VLOOKUP($E221,'Int Finish Style No'!$C$8:$D$71,2,FALSE)</f>
        <v>Non-Slip Epoxy Paint on Steel Trowel Finish</v>
      </c>
      <c r="G221" s="212" t="s">
        <v>520</v>
      </c>
      <c r="H221" s="206" t="str">
        <f>VLOOKUP($G221,'Int Finish Style No'!$C$78:$D$104,2,FALSE)</f>
        <v>Epoxy Paint</v>
      </c>
      <c r="I221" s="212" t="s">
        <v>404</v>
      </c>
      <c r="J221" s="206" t="str">
        <f>VLOOKUP($I221,'Int Finish Style No'!$C$110:$D$164,2,FALSE)</f>
        <v>Acrylic Emulsion Paint on Cement Plaster</v>
      </c>
      <c r="K221" s="212" t="s">
        <v>509</v>
      </c>
      <c r="L221" s="206" t="str">
        <f>VLOOKUP($K221,'Int Finish Style No'!$C$170:$D$193,2,FALSE)</f>
        <v>N.A</v>
      </c>
      <c r="M221" s="218" t="s">
        <v>768</v>
      </c>
      <c r="O221" s="195"/>
      <c r="P221" s="194"/>
      <c r="Q221" s="194"/>
      <c r="R221" s="194"/>
      <c r="S221" s="195"/>
      <c r="T221" s="194"/>
      <c r="U221" s="195"/>
      <c r="V221" s="195"/>
      <c r="W221" s="195"/>
    </row>
    <row r="222" spans="2:23" ht="45" x14ac:dyDescent="0.3">
      <c r="B222" s="131" t="s">
        <v>782</v>
      </c>
      <c r="C222" s="131" t="s">
        <v>781</v>
      </c>
      <c r="D222" s="131"/>
      <c r="E222" s="213" t="s">
        <v>644</v>
      </c>
      <c r="F222" s="180" t="str">
        <f>VLOOKUP($E222,'Int Finish Style No'!$C$8:$D$71,2,FALSE)</f>
        <v>Hardener Finish(Liquid Type) on Steel Trowel Finish</v>
      </c>
      <c r="G222" s="213" t="s">
        <v>520</v>
      </c>
      <c r="H222" s="180" t="str">
        <f>VLOOKUP($G222,'Int Finish Style No'!$C$78:$D$104,2,FALSE)</f>
        <v>Epoxy Paint</v>
      </c>
      <c r="I222" s="213" t="s">
        <v>404</v>
      </c>
      <c r="J222" s="180" t="str">
        <f>VLOOKUP($I222,'Int Finish Style No'!$C$110:$D$164,2,FALSE)</f>
        <v>Acrylic Emulsion Paint on Cement Plaster</v>
      </c>
      <c r="K222" s="213" t="s">
        <v>509</v>
      </c>
      <c r="L222" s="180" t="str">
        <f>VLOOKUP($K222,'Int Finish Style No'!$C$170:$D$193,2,FALSE)</f>
        <v>N.A</v>
      </c>
      <c r="M222" s="181" t="s">
        <v>583</v>
      </c>
      <c r="O222" s="181" t="s">
        <v>583</v>
      </c>
      <c r="P222" s="131" t="s">
        <v>782</v>
      </c>
      <c r="Q222" s="131" t="s">
        <v>781</v>
      </c>
      <c r="R222" s="131"/>
      <c r="S222" s="180" t="s">
        <v>783</v>
      </c>
      <c r="T222" s="180" t="s">
        <v>171</v>
      </c>
      <c r="U222" s="180" t="s">
        <v>784</v>
      </c>
      <c r="V222" s="180" t="s">
        <v>785</v>
      </c>
      <c r="W222" s="180"/>
    </row>
    <row r="223" spans="2:23" ht="33" customHeight="1" x14ac:dyDescent="0.3">
      <c r="B223" s="194"/>
      <c r="C223" s="207" t="s">
        <v>786</v>
      </c>
      <c r="D223" s="194"/>
      <c r="E223" s="212" t="s">
        <v>519</v>
      </c>
      <c r="F223" s="206" t="str">
        <f>VLOOKUP($E223,'Int Finish Style No'!$C$8:$D$71,2,FALSE)</f>
        <v>Non-Slip Epoxy Paint on Steel Trowel Finish</v>
      </c>
      <c r="G223" s="212" t="s">
        <v>520</v>
      </c>
      <c r="H223" s="206" t="str">
        <f>VLOOKUP($G223,'Int Finish Style No'!$C$78:$D$104,2,FALSE)</f>
        <v>Epoxy Paint</v>
      </c>
      <c r="I223" s="212" t="s">
        <v>404</v>
      </c>
      <c r="J223" s="206" t="str">
        <f>VLOOKUP($I223,'Int Finish Style No'!$C$110:$D$164,2,FALSE)</f>
        <v>Acrylic Emulsion Paint on Cement Plaster</v>
      </c>
      <c r="K223" s="212" t="s">
        <v>509</v>
      </c>
      <c r="L223" s="206" t="str">
        <f>VLOOKUP($K223,'Int Finish Style No'!$C$170:$D$193,2,FALSE)</f>
        <v>N.A</v>
      </c>
      <c r="M223" s="218" t="s">
        <v>768</v>
      </c>
      <c r="O223" s="195"/>
      <c r="P223" s="194"/>
      <c r="Q223" s="194"/>
      <c r="R223" s="194"/>
      <c r="S223" s="195"/>
      <c r="T223" s="194"/>
      <c r="U223" s="195"/>
      <c r="V223" s="195"/>
      <c r="W223" s="195"/>
    </row>
    <row r="224" spans="2:23" ht="40.5" x14ac:dyDescent="0.3">
      <c r="B224" s="131" t="s">
        <v>787</v>
      </c>
      <c r="C224" s="131" t="s">
        <v>788</v>
      </c>
      <c r="D224" s="131"/>
      <c r="E224" s="213" t="s">
        <v>749</v>
      </c>
      <c r="F224" s="180" t="str">
        <f>VLOOKUP($E224,'Int Finish Style No'!$C$8:$D$71,2,FALSE)</f>
        <v>Epoxy Screed and Seal Coat on Steel Trowel Finish</v>
      </c>
      <c r="G224" s="213" t="s">
        <v>520</v>
      </c>
      <c r="H224" s="180" t="str">
        <f>VLOOKUP($G224,'Int Finish Style No'!$C$78:$D$104,2,FALSE)</f>
        <v>Epoxy Paint</v>
      </c>
      <c r="I224" s="213" t="s">
        <v>404</v>
      </c>
      <c r="J224" s="180" t="str">
        <f>VLOOKUP($I224,'Int Finish Style No'!$C$110:$D$164,2,FALSE)</f>
        <v>Acrylic Emulsion Paint on Cement Plaster</v>
      </c>
      <c r="K224" s="213" t="s">
        <v>509</v>
      </c>
      <c r="L224" s="180" t="str">
        <f>VLOOKUP($K224,'Int Finish Style No'!$C$170:$D$193,2,FALSE)</f>
        <v>N.A</v>
      </c>
      <c r="M224" s="181" t="s">
        <v>446</v>
      </c>
      <c r="O224" s="181" t="s">
        <v>446</v>
      </c>
      <c r="P224" s="131" t="s">
        <v>787</v>
      </c>
      <c r="Q224" s="131" t="s">
        <v>788</v>
      </c>
      <c r="R224" s="131"/>
      <c r="S224" s="180" t="s">
        <v>751</v>
      </c>
      <c r="T224" s="180" t="s">
        <v>712</v>
      </c>
      <c r="U224" s="180" t="s">
        <v>789</v>
      </c>
      <c r="V224" s="180" t="s">
        <v>790</v>
      </c>
      <c r="W224" s="180" t="s">
        <v>791</v>
      </c>
    </row>
    <row r="225" spans="2:23" ht="40.5" x14ac:dyDescent="0.3">
      <c r="B225" s="131" t="s">
        <v>787</v>
      </c>
      <c r="C225" s="131" t="s">
        <v>792</v>
      </c>
      <c r="D225" s="131"/>
      <c r="E225" s="213" t="s">
        <v>771</v>
      </c>
      <c r="F225" s="180" t="str">
        <f>VLOOKUP($E225,'Int Finish Style No'!$C$8:$D$71,2,FALSE)</f>
        <v>Heavy Duty Self-Leveling Epoxy on Steel Trowel Finish</v>
      </c>
      <c r="G225" s="213" t="s">
        <v>520</v>
      </c>
      <c r="H225" s="180" t="str">
        <f>VLOOKUP($G225,'Int Finish Style No'!$C$78:$D$104,2,FALSE)</f>
        <v>Epoxy Paint</v>
      </c>
      <c r="I225" s="213" t="s">
        <v>404</v>
      </c>
      <c r="J225" s="180" t="str">
        <f>VLOOKUP($I225,'Int Finish Style No'!$C$110:$D$164,2,FALSE)</f>
        <v>Acrylic Emulsion Paint on Cement Plaster</v>
      </c>
      <c r="K225" s="213" t="s">
        <v>509</v>
      </c>
      <c r="L225" s="180" t="str">
        <f>VLOOKUP($K225,'Int Finish Style No'!$C$170:$D$193,2,FALSE)</f>
        <v>N.A</v>
      </c>
      <c r="M225" s="181" t="s">
        <v>446</v>
      </c>
      <c r="O225" s="181" t="s">
        <v>446</v>
      </c>
      <c r="P225" s="131" t="s">
        <v>787</v>
      </c>
      <c r="Q225" s="131" t="s">
        <v>792</v>
      </c>
      <c r="R225" s="131"/>
      <c r="S225" s="180" t="s">
        <v>793</v>
      </c>
      <c r="T225" s="180" t="s">
        <v>712</v>
      </c>
      <c r="U225" s="180" t="s">
        <v>789</v>
      </c>
      <c r="V225" s="180" t="s">
        <v>790</v>
      </c>
      <c r="W225" s="180" t="s">
        <v>775</v>
      </c>
    </row>
    <row r="226" spans="2:23" ht="40.5" x14ac:dyDescent="0.3">
      <c r="B226" s="131" t="s">
        <v>787</v>
      </c>
      <c r="C226" s="131" t="s">
        <v>794</v>
      </c>
      <c r="D226" s="131"/>
      <c r="E226" s="213" t="s">
        <v>749</v>
      </c>
      <c r="F226" s="180" t="str">
        <f>VLOOKUP($E226,'Int Finish Style No'!$C$8:$D$71,2,FALSE)</f>
        <v>Epoxy Screed and Seal Coat on Steel Trowel Finish</v>
      </c>
      <c r="G226" s="213" t="s">
        <v>520</v>
      </c>
      <c r="H226" s="180" t="str">
        <f>VLOOKUP($G226,'Int Finish Style No'!$C$78:$D$104,2,FALSE)</f>
        <v>Epoxy Paint</v>
      </c>
      <c r="I226" s="213" t="s">
        <v>404</v>
      </c>
      <c r="J226" s="180" t="str">
        <f>VLOOKUP($I226,'Int Finish Style No'!$C$110:$D$164,2,FALSE)</f>
        <v>Acrylic Emulsion Paint on Cement Plaster</v>
      </c>
      <c r="K226" s="213" t="s">
        <v>509</v>
      </c>
      <c r="L226" s="180" t="str">
        <f>VLOOKUP($K226,'Int Finish Style No'!$C$170:$D$193,2,FALSE)</f>
        <v>N.A</v>
      </c>
      <c r="M226" s="181" t="s">
        <v>446</v>
      </c>
      <c r="O226" s="181" t="s">
        <v>446</v>
      </c>
      <c r="P226" s="131" t="s">
        <v>787</v>
      </c>
      <c r="Q226" s="131" t="s">
        <v>794</v>
      </c>
      <c r="R226" s="131"/>
      <c r="S226" s="180" t="s">
        <v>751</v>
      </c>
      <c r="T226" s="180" t="s">
        <v>795</v>
      </c>
      <c r="U226" s="180" t="s">
        <v>789</v>
      </c>
      <c r="V226" s="180" t="s">
        <v>790</v>
      </c>
      <c r="W226" s="180" t="s">
        <v>791</v>
      </c>
    </row>
    <row r="227" spans="2:23" ht="40.5" x14ac:dyDescent="0.3">
      <c r="B227" s="131" t="s">
        <v>787</v>
      </c>
      <c r="C227" s="131" t="s">
        <v>786</v>
      </c>
      <c r="D227" s="131"/>
      <c r="E227" s="213" t="s">
        <v>644</v>
      </c>
      <c r="F227" s="180" t="str">
        <f>VLOOKUP($E227,'Int Finish Style No'!$C$8:$D$71,2,FALSE)</f>
        <v>Hardener Finish(Liquid Type) on Steel Trowel Finish</v>
      </c>
      <c r="G227" s="213" t="s">
        <v>520</v>
      </c>
      <c r="H227" s="180" t="str">
        <f>VLOOKUP($G227,'Int Finish Style No'!$C$78:$D$104,2,FALSE)</f>
        <v>Epoxy Paint</v>
      </c>
      <c r="I227" s="213" t="s">
        <v>404</v>
      </c>
      <c r="J227" s="180" t="str">
        <f>VLOOKUP($I227,'Int Finish Style No'!$C$110:$D$164,2,FALSE)</f>
        <v>Acrylic Emulsion Paint on Cement Plaster</v>
      </c>
      <c r="K227" s="213" t="s">
        <v>509</v>
      </c>
      <c r="L227" s="180" t="str">
        <f>VLOOKUP($K227,'Int Finish Style No'!$C$170:$D$193,2,FALSE)</f>
        <v>N.A</v>
      </c>
      <c r="M227" s="181" t="s">
        <v>481</v>
      </c>
      <c r="O227" s="181" t="s">
        <v>481</v>
      </c>
      <c r="P227" s="131" t="s">
        <v>787</v>
      </c>
      <c r="Q227" s="131" t="s">
        <v>786</v>
      </c>
      <c r="R227" s="131"/>
      <c r="S227" s="180" t="s">
        <v>796</v>
      </c>
      <c r="T227" s="180" t="s">
        <v>712</v>
      </c>
      <c r="U227" s="180" t="s">
        <v>484</v>
      </c>
      <c r="V227" s="180" t="s">
        <v>790</v>
      </c>
      <c r="W227" s="180"/>
    </row>
    <row r="228" spans="2:23" ht="30" customHeight="1" x14ac:dyDescent="0.3">
      <c r="B228" s="194"/>
      <c r="C228" s="207" t="s">
        <v>797</v>
      </c>
      <c r="D228" s="194"/>
      <c r="E228" s="212" t="s">
        <v>519</v>
      </c>
      <c r="F228" s="206" t="str">
        <f>VLOOKUP($E228,'Int Finish Style No'!$C$8:$D$71,2,FALSE)</f>
        <v>Non-Slip Epoxy Paint on Steel Trowel Finish</v>
      </c>
      <c r="G228" s="212" t="s">
        <v>520</v>
      </c>
      <c r="H228" s="206" t="str">
        <f>VLOOKUP($G228,'Int Finish Style No'!$C$78:$D$104,2,FALSE)</f>
        <v>Epoxy Paint</v>
      </c>
      <c r="I228" s="212" t="s">
        <v>404</v>
      </c>
      <c r="J228" s="206" t="str">
        <f>VLOOKUP($I228,'Int Finish Style No'!$C$110:$D$164,2,FALSE)</f>
        <v>Acrylic Emulsion Paint on Cement Plaster</v>
      </c>
      <c r="K228" s="212" t="s">
        <v>509</v>
      </c>
      <c r="L228" s="206" t="str">
        <f>VLOOKUP($K228,'Int Finish Style No'!$C$170:$D$193,2,FALSE)</f>
        <v>N.A</v>
      </c>
      <c r="M228" s="218" t="s">
        <v>768</v>
      </c>
      <c r="O228" s="195"/>
      <c r="P228" s="194"/>
      <c r="Q228" s="194"/>
      <c r="R228" s="194"/>
      <c r="S228" s="195"/>
      <c r="T228" s="194"/>
      <c r="U228" s="195"/>
      <c r="V228" s="195"/>
      <c r="W228" s="195"/>
    </row>
    <row r="229" spans="2:23" ht="45" x14ac:dyDescent="0.3">
      <c r="B229" s="131" t="s">
        <v>798</v>
      </c>
      <c r="C229" s="131" t="s">
        <v>797</v>
      </c>
      <c r="D229" s="131"/>
      <c r="E229" s="213" t="s">
        <v>644</v>
      </c>
      <c r="F229" s="180" t="str">
        <f>VLOOKUP($E229,'Int Finish Style No'!$C$8:$D$71,2,FALSE)</f>
        <v>Hardener Finish(Liquid Type) on Steel Trowel Finish</v>
      </c>
      <c r="G229" s="213" t="s">
        <v>520</v>
      </c>
      <c r="H229" s="180" t="str">
        <f>VLOOKUP($G229,'Int Finish Style No'!$C$78:$D$104,2,FALSE)</f>
        <v>Epoxy Paint</v>
      </c>
      <c r="I229" s="213" t="s">
        <v>404</v>
      </c>
      <c r="J229" s="180" t="str">
        <f>VLOOKUP($I229,'Int Finish Style No'!$C$110:$D$164,2,FALSE)</f>
        <v>Acrylic Emulsion Paint on Cement Plaster</v>
      </c>
      <c r="K229" s="213" t="s">
        <v>509</v>
      </c>
      <c r="L229" s="180" t="str">
        <f>VLOOKUP($K229,'Int Finish Style No'!$C$170:$D$193,2,FALSE)</f>
        <v>N.A</v>
      </c>
      <c r="M229" s="181" t="s">
        <v>583</v>
      </c>
      <c r="O229" s="181" t="s">
        <v>583</v>
      </c>
      <c r="P229" s="131" t="s">
        <v>782</v>
      </c>
      <c r="Q229" s="131" t="s">
        <v>781</v>
      </c>
      <c r="R229" s="131"/>
      <c r="S229" s="180" t="s">
        <v>783</v>
      </c>
      <c r="T229" s="180" t="s">
        <v>171</v>
      </c>
      <c r="U229" s="180" t="s">
        <v>784</v>
      </c>
      <c r="V229" s="180" t="s">
        <v>790</v>
      </c>
      <c r="W229" s="180"/>
    </row>
    <row r="230" spans="2:23" ht="30" customHeight="1" x14ac:dyDescent="0.3">
      <c r="B230" s="194"/>
      <c r="C230" s="207" t="s">
        <v>799</v>
      </c>
      <c r="D230" s="194"/>
      <c r="E230" s="212" t="s">
        <v>519</v>
      </c>
      <c r="F230" s="206" t="str">
        <f>VLOOKUP($E230,'Int Finish Style No'!$C$8:$D$71,2,FALSE)</f>
        <v>Non-Slip Epoxy Paint on Steel Trowel Finish</v>
      </c>
      <c r="G230" s="212" t="s">
        <v>520</v>
      </c>
      <c r="H230" s="206" t="str">
        <f>VLOOKUP($G230,'Int Finish Style No'!$C$78:$D$104,2,FALSE)</f>
        <v>Epoxy Paint</v>
      </c>
      <c r="I230" s="212" t="s">
        <v>404</v>
      </c>
      <c r="J230" s="206" t="str">
        <f>VLOOKUP($I230,'Int Finish Style No'!$C$110:$D$164,2,FALSE)</f>
        <v>Acrylic Emulsion Paint on Cement Plaster</v>
      </c>
      <c r="K230" s="212" t="s">
        <v>509</v>
      </c>
      <c r="L230" s="206" t="str">
        <f>VLOOKUP($K230,'Int Finish Style No'!$C$170:$D$193,2,FALSE)</f>
        <v>N.A</v>
      </c>
      <c r="M230" s="195"/>
      <c r="O230" s="195"/>
      <c r="P230" s="194"/>
      <c r="Q230" s="194"/>
      <c r="R230" s="194"/>
      <c r="S230" s="195"/>
      <c r="T230" s="194"/>
      <c r="U230" s="195"/>
      <c r="V230" s="195"/>
      <c r="W230" s="195"/>
    </row>
    <row r="231" spans="2:23" ht="40.5" x14ac:dyDescent="0.3">
      <c r="B231" s="131" t="s">
        <v>787</v>
      </c>
      <c r="C231" s="131" t="s">
        <v>799</v>
      </c>
      <c r="D231" s="131"/>
      <c r="E231" s="213" t="s">
        <v>749</v>
      </c>
      <c r="F231" s="180" t="str">
        <f>VLOOKUP($E231,'Int Finish Style No'!$C$8:$D$71,2,FALSE)</f>
        <v>Epoxy Screed and Seal Coat on Steel Trowel Finish</v>
      </c>
      <c r="G231" s="213" t="s">
        <v>520</v>
      </c>
      <c r="H231" s="180" t="str">
        <f>VLOOKUP($G231,'Int Finish Style No'!$C$78:$D$104,2,FALSE)</f>
        <v>Epoxy Paint</v>
      </c>
      <c r="I231" s="213" t="s">
        <v>404</v>
      </c>
      <c r="J231" s="180" t="str">
        <f>VLOOKUP($I231,'Int Finish Style No'!$C$110:$D$164,2,FALSE)</f>
        <v>Acrylic Emulsion Paint on Cement Plaster</v>
      </c>
      <c r="K231" s="213" t="s">
        <v>509</v>
      </c>
      <c r="L231" s="180" t="str">
        <f>VLOOKUP($K231,'Int Finish Style No'!$C$170:$D$193,2,FALSE)</f>
        <v>N.A</v>
      </c>
      <c r="M231" s="181" t="s">
        <v>446</v>
      </c>
      <c r="O231" s="181" t="s">
        <v>446</v>
      </c>
      <c r="P231" s="131" t="s">
        <v>787</v>
      </c>
      <c r="Q231" s="131" t="s">
        <v>799</v>
      </c>
      <c r="R231" s="131"/>
      <c r="S231" s="180" t="s">
        <v>751</v>
      </c>
      <c r="T231" s="180" t="s">
        <v>712</v>
      </c>
      <c r="U231" s="180" t="s">
        <v>789</v>
      </c>
      <c r="V231" s="180" t="s">
        <v>790</v>
      </c>
      <c r="W231" s="180" t="s">
        <v>791</v>
      </c>
    </row>
    <row r="232" spans="2:23" ht="40.5" x14ac:dyDescent="0.3">
      <c r="B232" s="131" t="s">
        <v>787</v>
      </c>
      <c r="C232" s="131" t="s">
        <v>800</v>
      </c>
      <c r="D232" s="131"/>
      <c r="E232" s="213" t="s">
        <v>519</v>
      </c>
      <c r="F232" s="180" t="str">
        <f>VLOOKUP($E232,'Int Finish Style No'!$C$8:$D$71,2,FALSE)</f>
        <v>Non-Slip Epoxy Paint on Steel Trowel Finish</v>
      </c>
      <c r="G232" s="213" t="s">
        <v>520</v>
      </c>
      <c r="H232" s="180" t="str">
        <f>VLOOKUP($G232,'Int Finish Style No'!$C$78:$D$104,2,FALSE)</f>
        <v>Epoxy Paint</v>
      </c>
      <c r="I232" s="213" t="s">
        <v>480</v>
      </c>
      <c r="J232" s="180" t="str">
        <f>VLOOKUP($I232,'Int Finish Style No'!$C$110:$D$164,2,FALSE)</f>
        <v>Latex Paint on Cement Plaster</v>
      </c>
      <c r="K232" s="213" t="s">
        <v>509</v>
      </c>
      <c r="L232" s="180" t="str">
        <f>VLOOKUP($K232,'Int Finish Style No'!$C$170:$D$193,2,FALSE)</f>
        <v>N.A</v>
      </c>
      <c r="M232" s="181" t="s">
        <v>481</v>
      </c>
      <c r="O232" s="181" t="s">
        <v>481</v>
      </c>
      <c r="P232" s="131" t="s">
        <v>787</v>
      </c>
      <c r="Q232" s="131" t="s">
        <v>800</v>
      </c>
      <c r="R232" s="131"/>
      <c r="S232" s="180" t="s">
        <v>521</v>
      </c>
      <c r="T232" s="180" t="s">
        <v>171</v>
      </c>
      <c r="U232" s="180" t="s">
        <v>484</v>
      </c>
      <c r="V232" s="180" t="s">
        <v>801</v>
      </c>
      <c r="W232" s="180"/>
    </row>
    <row r="233" spans="2:23" ht="34.9" customHeight="1" x14ac:dyDescent="0.3">
      <c r="B233" s="194"/>
      <c r="C233" s="207" t="s">
        <v>802</v>
      </c>
      <c r="D233" s="194"/>
      <c r="E233" s="212" t="s">
        <v>803</v>
      </c>
      <c r="F233" s="206" t="str">
        <f>VLOOKUP($E233,'Int Finish Style No'!$C$8:$D$71,2,FALSE)</f>
        <v>Non-Slip Chemical Resistant Epoxy Paint on Steel Trowel Finish</v>
      </c>
      <c r="G233" s="212" t="s">
        <v>804</v>
      </c>
      <c r="H233" s="206" t="str">
        <f>VLOOKUP($G233,'Int Finish Style No'!$C$78:$D$104,2,FALSE)</f>
        <v>Chemical Resistant Epoxy Paint</v>
      </c>
      <c r="I233" s="212" t="s">
        <v>805</v>
      </c>
      <c r="J233" s="206" t="str">
        <f>VLOOKUP($I233,'Int Finish Style No'!$C$110:$D$164,2,FALSE)</f>
        <v>Chemical Resistant Paint on Cement Plaster</v>
      </c>
      <c r="K233" s="212" t="s">
        <v>501</v>
      </c>
      <c r="L233" s="206" t="str">
        <f>VLOOKUP($K233,'Int Finish Style No'!$C$170:$D$193,2,FALSE)</f>
        <v>Acrylic Emulsion Paint on Fair Faced Concrete</v>
      </c>
      <c r="M233" s="218" t="s">
        <v>806</v>
      </c>
      <c r="O233" s="195"/>
      <c r="P233" s="194"/>
      <c r="Q233" s="194"/>
      <c r="R233" s="194"/>
      <c r="S233" s="195"/>
      <c r="T233" s="194"/>
      <c r="U233" s="195"/>
      <c r="V233" s="195"/>
      <c r="W233" s="195"/>
    </row>
    <row r="234" spans="2:23" ht="45" x14ac:dyDescent="0.3">
      <c r="B234" s="131" t="s">
        <v>787</v>
      </c>
      <c r="C234" s="131" t="s">
        <v>802</v>
      </c>
      <c r="D234" s="131"/>
      <c r="E234" s="213" t="s">
        <v>803</v>
      </c>
      <c r="F234" s="180" t="str">
        <f>VLOOKUP($E234,'Int Finish Style No'!$C$8:$D$71,2,FALSE)</f>
        <v>Non-Slip Chemical Resistant Epoxy Paint on Steel Trowel Finish</v>
      </c>
      <c r="G234" s="213" t="s">
        <v>804</v>
      </c>
      <c r="H234" s="180" t="str">
        <f>VLOOKUP($G234,'Int Finish Style No'!$C$78:$D$104,2,FALSE)</f>
        <v>Chemical Resistant Epoxy Paint</v>
      </c>
      <c r="I234" s="213" t="s">
        <v>805</v>
      </c>
      <c r="J234" s="180" t="str">
        <f>VLOOKUP($I234,'Int Finish Style No'!$C$110:$D$164,2,FALSE)</f>
        <v>Chemical Resistant Paint on Cement Plaster</v>
      </c>
      <c r="K234" s="213" t="s">
        <v>612</v>
      </c>
      <c r="L234" s="180" t="str">
        <f>VLOOKUP($K234,'Int Finish Style No'!$C$170:$D$193,2,FALSE)</f>
        <v>Latex Paint on Fair Faced Concrete</v>
      </c>
      <c r="M234" s="181" t="s">
        <v>481</v>
      </c>
      <c r="O234" s="181" t="s">
        <v>481</v>
      </c>
      <c r="P234" s="131" t="s">
        <v>787</v>
      </c>
      <c r="Q234" s="131" t="s">
        <v>802</v>
      </c>
      <c r="R234" s="131"/>
      <c r="S234" s="180" t="s">
        <v>807</v>
      </c>
      <c r="T234" s="180" t="s">
        <v>252</v>
      </c>
      <c r="U234" s="180" t="s">
        <v>808</v>
      </c>
      <c r="V234" s="180" t="s">
        <v>233</v>
      </c>
      <c r="W234" s="180"/>
    </row>
    <row r="235" spans="2:23" ht="34.9" customHeight="1" x14ac:dyDescent="0.3">
      <c r="B235" s="194"/>
      <c r="C235" s="207" t="s">
        <v>809</v>
      </c>
      <c r="D235" s="194"/>
      <c r="E235" s="212" t="s">
        <v>803</v>
      </c>
      <c r="F235" s="206" t="str">
        <f>VLOOKUP($E235,'Int Finish Style No'!$C$8:$D$71,2,FALSE)</f>
        <v>Non-Slip Chemical Resistant Epoxy Paint on Steel Trowel Finish</v>
      </c>
      <c r="G235" s="212" t="s">
        <v>804</v>
      </c>
      <c r="H235" s="206" t="str">
        <f>VLOOKUP($G235,'Int Finish Style No'!$C$78:$D$104,2,FALSE)</f>
        <v>Chemical Resistant Epoxy Paint</v>
      </c>
      <c r="I235" s="212" t="s">
        <v>805</v>
      </c>
      <c r="J235" s="206" t="str">
        <f>VLOOKUP($I235,'Int Finish Style No'!$C$110:$D$164,2,FALSE)</f>
        <v>Chemical Resistant Paint on Cement Plaster</v>
      </c>
      <c r="K235" s="212" t="s">
        <v>501</v>
      </c>
      <c r="L235" s="206" t="str">
        <f>VLOOKUP($K235,'Int Finish Style No'!$C$170:$D$193,2,FALSE)</f>
        <v>Acrylic Emulsion Paint on Fair Faced Concrete</v>
      </c>
      <c r="M235" s="218" t="s">
        <v>806</v>
      </c>
      <c r="O235" s="195"/>
      <c r="P235" s="194"/>
      <c r="Q235" s="194"/>
      <c r="R235" s="194"/>
      <c r="S235" s="195"/>
      <c r="T235" s="194"/>
      <c r="U235" s="195"/>
      <c r="V235" s="195"/>
      <c r="W235" s="195"/>
    </row>
    <row r="236" spans="2:23" ht="45" customHeight="1" x14ac:dyDescent="0.3">
      <c r="B236" s="131" t="s">
        <v>667</v>
      </c>
      <c r="C236" s="131" t="s">
        <v>809</v>
      </c>
      <c r="D236" s="131"/>
      <c r="E236" s="213" t="s">
        <v>803</v>
      </c>
      <c r="F236" s="180" t="str">
        <f>VLOOKUP($E236,'Int Finish Style No'!$C$8:$D$71,2,FALSE)</f>
        <v>Non-Slip Chemical Resistant Epoxy Paint on Steel Trowel Finish</v>
      </c>
      <c r="G236" s="213" t="s">
        <v>804</v>
      </c>
      <c r="H236" s="180" t="str">
        <f>VLOOKUP($G236,'Int Finish Style No'!$C$78:$D$104,2,FALSE)</f>
        <v>Chemical Resistant Epoxy Paint</v>
      </c>
      <c r="I236" s="213" t="s">
        <v>480</v>
      </c>
      <c r="J236" s="180" t="str">
        <f>VLOOKUP($I236,'Int Finish Style No'!$C$110:$D$164,2,FALSE)</f>
        <v>Latex Paint on Cement Plaster</v>
      </c>
      <c r="K236" s="213" t="s">
        <v>612</v>
      </c>
      <c r="L236" s="180" t="str">
        <f>VLOOKUP($K236,'Int Finish Style No'!$C$170:$D$193,2,FALSE)</f>
        <v>Latex Paint on Fair Faced Concrete</v>
      </c>
      <c r="M236" s="181" t="s">
        <v>481</v>
      </c>
      <c r="O236" s="181" t="s">
        <v>481</v>
      </c>
      <c r="P236" s="131" t="s">
        <v>667</v>
      </c>
      <c r="Q236" s="131" t="s">
        <v>809</v>
      </c>
      <c r="R236" s="131"/>
      <c r="S236" s="180" t="s">
        <v>807</v>
      </c>
      <c r="T236" s="180" t="s">
        <v>252</v>
      </c>
      <c r="U236" s="180" t="s">
        <v>484</v>
      </c>
      <c r="V236" s="180" t="s">
        <v>233</v>
      </c>
      <c r="W236" s="180"/>
    </row>
    <row r="237" spans="2:23" ht="34.9" customHeight="1" x14ac:dyDescent="0.3">
      <c r="B237" s="194"/>
      <c r="C237" s="207" t="s">
        <v>810</v>
      </c>
      <c r="D237" s="194"/>
      <c r="E237" s="212" t="s">
        <v>803</v>
      </c>
      <c r="F237" s="206" t="str">
        <f>VLOOKUP($E237,'Int Finish Style No'!$C$8:$D$71,2,FALSE)</f>
        <v>Non-Slip Chemical Resistant Epoxy Paint on Steel Trowel Finish</v>
      </c>
      <c r="G237" s="212" t="s">
        <v>804</v>
      </c>
      <c r="H237" s="206" t="str">
        <f>VLOOKUP($G237,'Int Finish Style No'!$C$78:$D$104,2,FALSE)</f>
        <v>Chemical Resistant Epoxy Paint</v>
      </c>
      <c r="I237" s="212" t="s">
        <v>805</v>
      </c>
      <c r="J237" s="206" t="str">
        <f>VLOOKUP($I237,'Int Finish Style No'!$C$110:$D$164,2,FALSE)</f>
        <v>Chemical Resistant Paint on Cement Plaster</v>
      </c>
      <c r="K237" s="212" t="s">
        <v>501</v>
      </c>
      <c r="L237" s="206" t="str">
        <f>VLOOKUP($K237,'Int Finish Style No'!$C$170:$D$193,2,FALSE)</f>
        <v>Acrylic Emulsion Paint on Fair Faced Concrete</v>
      </c>
      <c r="M237" s="218" t="s">
        <v>806</v>
      </c>
      <c r="O237" s="195"/>
      <c r="P237" s="194"/>
      <c r="Q237" s="194"/>
      <c r="R237" s="194"/>
      <c r="S237" s="195"/>
      <c r="T237" s="194"/>
      <c r="U237" s="195"/>
      <c r="V237" s="195"/>
      <c r="W237" s="195"/>
    </row>
    <row r="238" spans="2:23" ht="45" x14ac:dyDescent="0.3">
      <c r="B238" s="131" t="s">
        <v>667</v>
      </c>
      <c r="C238" s="131" t="s">
        <v>810</v>
      </c>
      <c r="D238" s="131"/>
      <c r="E238" s="213" t="s">
        <v>803</v>
      </c>
      <c r="F238" s="180" t="str">
        <f>VLOOKUP($E238,'Int Finish Style No'!$C$8:$D$71,2,FALSE)</f>
        <v>Non-Slip Chemical Resistant Epoxy Paint on Steel Trowel Finish</v>
      </c>
      <c r="G238" s="213" t="s">
        <v>804</v>
      </c>
      <c r="H238" s="180" t="str">
        <f>VLOOKUP($G238,'Int Finish Style No'!$C$78:$D$104,2,FALSE)</f>
        <v>Chemical Resistant Epoxy Paint</v>
      </c>
      <c r="I238" s="213" t="s">
        <v>805</v>
      </c>
      <c r="J238" s="180" t="str">
        <f>VLOOKUP($I238,'Int Finish Style No'!$C$110:$D$164,2,FALSE)</f>
        <v>Chemical Resistant Paint on Cement Plaster</v>
      </c>
      <c r="K238" s="213" t="s">
        <v>612</v>
      </c>
      <c r="L238" s="180" t="str">
        <f>VLOOKUP($K238,'Int Finish Style No'!$C$170:$D$193,2,FALSE)</f>
        <v>Latex Paint on Fair Faced Concrete</v>
      </c>
      <c r="M238" s="181" t="s">
        <v>481</v>
      </c>
      <c r="O238" s="181" t="s">
        <v>481</v>
      </c>
      <c r="P238" s="131" t="s">
        <v>667</v>
      </c>
      <c r="Q238" s="131" t="s">
        <v>810</v>
      </c>
      <c r="R238" s="131"/>
      <c r="S238" s="180" t="s">
        <v>807</v>
      </c>
      <c r="T238" s="180" t="s">
        <v>252</v>
      </c>
      <c r="U238" s="180" t="s">
        <v>808</v>
      </c>
      <c r="V238" s="180" t="s">
        <v>233</v>
      </c>
      <c r="W238" s="180"/>
    </row>
    <row r="239" spans="2:23" ht="40.5" x14ac:dyDescent="0.3">
      <c r="B239" s="242" t="s">
        <v>811</v>
      </c>
      <c r="C239" s="131" t="s">
        <v>810</v>
      </c>
      <c r="D239" s="131"/>
      <c r="E239" s="213" t="s">
        <v>722</v>
      </c>
      <c r="F239" s="180" t="str">
        <f>VLOOKUP($E239,'Int Finish Style No'!$C$8:$D$71,2,FALSE)</f>
        <v>Acid Resistant Ceramic Tile on Screed</v>
      </c>
      <c r="G239" s="213" t="s">
        <v>183</v>
      </c>
      <c r="H239" s="180" t="str">
        <f>VLOOKUP($G239,'Int Finish Style No'!$C$78:$D$104,2,FALSE)</f>
        <v>Acid Resistant Ceramic Tile</v>
      </c>
      <c r="I239" s="213" t="s">
        <v>720</v>
      </c>
      <c r="J239" s="180" t="str">
        <f>VLOOKUP($I239,'Int Finish Style No'!$C$110:$D$164,2,FALSE)</f>
        <v>Acid Resistant Paint on Cement Plaster</v>
      </c>
      <c r="K239" s="213" t="s">
        <v>501</v>
      </c>
      <c r="L239" s="180" t="str">
        <f>VLOOKUP($K239,'Int Finish Style No'!$C$170:$D$193,2,FALSE)</f>
        <v>Acrylic Emulsion Paint on Fair Faced Concrete</v>
      </c>
      <c r="M239" s="251" t="s">
        <v>172</v>
      </c>
      <c r="O239" s="251" t="s">
        <v>172</v>
      </c>
      <c r="P239" s="242" t="s">
        <v>811</v>
      </c>
      <c r="Q239" s="131" t="s">
        <v>810</v>
      </c>
      <c r="R239" s="131"/>
      <c r="S239" s="199" t="s">
        <v>812</v>
      </c>
      <c r="T239" s="199" t="s">
        <v>813</v>
      </c>
      <c r="U239" s="199" t="s">
        <v>814</v>
      </c>
      <c r="V239" s="180" t="s">
        <v>220</v>
      </c>
      <c r="W239" s="180"/>
    </row>
    <row r="240" spans="2:23" ht="34.9" customHeight="1" x14ac:dyDescent="0.3">
      <c r="B240" s="194"/>
      <c r="C240" s="207" t="s">
        <v>815</v>
      </c>
      <c r="D240" s="194"/>
      <c r="E240" s="212" t="s">
        <v>803</v>
      </c>
      <c r="F240" s="206" t="str">
        <f>VLOOKUP($E240,'Int Finish Style No'!$C$8:$D$71,2,FALSE)</f>
        <v>Non-Slip Chemical Resistant Epoxy Paint on Steel Trowel Finish</v>
      </c>
      <c r="G240" s="212" t="s">
        <v>804</v>
      </c>
      <c r="H240" s="206" t="str">
        <f>VLOOKUP($G240,'Int Finish Style No'!$C$78:$D$104,2,FALSE)</f>
        <v>Chemical Resistant Epoxy Paint</v>
      </c>
      <c r="I240" s="212" t="s">
        <v>805</v>
      </c>
      <c r="J240" s="206" t="str">
        <f>VLOOKUP($I240,'Int Finish Style No'!$C$110:$D$164,2,FALSE)</f>
        <v>Chemical Resistant Paint on Cement Plaster</v>
      </c>
      <c r="K240" s="212" t="s">
        <v>501</v>
      </c>
      <c r="L240" s="206" t="str">
        <f>VLOOKUP($K240,'Int Finish Style No'!$C$170:$D$193,2,FALSE)</f>
        <v>Acrylic Emulsion Paint on Fair Faced Concrete</v>
      </c>
      <c r="M240" s="218" t="s">
        <v>806</v>
      </c>
      <c r="O240" s="195"/>
      <c r="P240" s="194"/>
      <c r="Q240" s="194"/>
      <c r="R240" s="194"/>
      <c r="S240" s="195"/>
      <c r="T240" s="194"/>
      <c r="U240" s="195"/>
      <c r="V240" s="195"/>
      <c r="W240" s="195"/>
    </row>
    <row r="241" spans="2:23" ht="33.75" x14ac:dyDescent="0.3">
      <c r="B241" s="131" t="s">
        <v>667</v>
      </c>
      <c r="C241" s="131" t="s">
        <v>815</v>
      </c>
      <c r="D241" s="131"/>
      <c r="E241" s="213" t="s">
        <v>803</v>
      </c>
      <c r="F241" s="180" t="str">
        <f>VLOOKUP($E241,'Int Finish Style No'!$C$8:$D$71,2,FALSE)</f>
        <v>Non-Slip Chemical Resistant Epoxy Paint on Steel Trowel Finish</v>
      </c>
      <c r="G241" s="213" t="s">
        <v>804</v>
      </c>
      <c r="H241" s="180" t="str">
        <f>VLOOKUP($G241,'Int Finish Style No'!$C$78:$D$104,2,FALSE)</f>
        <v>Chemical Resistant Epoxy Paint</v>
      </c>
      <c r="I241" s="213" t="s">
        <v>480</v>
      </c>
      <c r="J241" s="180" t="str">
        <f>VLOOKUP($I241,'Int Finish Style No'!$C$110:$D$164,2,FALSE)</f>
        <v>Latex Paint on Cement Plaster</v>
      </c>
      <c r="K241" s="213" t="s">
        <v>612</v>
      </c>
      <c r="L241" s="180" t="str">
        <f>VLOOKUP($K241,'Int Finish Style No'!$C$170:$D$193,2,FALSE)</f>
        <v>Latex Paint on Fair Faced Concrete</v>
      </c>
      <c r="M241" s="181" t="s">
        <v>481</v>
      </c>
      <c r="O241" s="181" t="s">
        <v>481</v>
      </c>
      <c r="P241" s="131" t="s">
        <v>667</v>
      </c>
      <c r="Q241" s="131" t="s">
        <v>815</v>
      </c>
      <c r="R241" s="131"/>
      <c r="S241" s="180" t="s">
        <v>807</v>
      </c>
      <c r="T241" s="180" t="s">
        <v>252</v>
      </c>
      <c r="U241" s="180" t="s">
        <v>484</v>
      </c>
      <c r="V241" s="180" t="s">
        <v>233</v>
      </c>
      <c r="W241" s="180"/>
    </row>
    <row r="242" spans="2:23" ht="45" customHeight="1" x14ac:dyDescent="0.3">
      <c r="B242" s="194"/>
      <c r="C242" s="207" t="s">
        <v>816</v>
      </c>
      <c r="D242" s="194"/>
      <c r="E242" s="212" t="s">
        <v>402</v>
      </c>
      <c r="F242" s="206" t="str">
        <f>VLOOKUP($E242,'Int Finish Style No'!$C$8:$D$71,2,FALSE)</f>
        <v>Non-Slip Unglazed Ceramic Tile on Screed</v>
      </c>
      <c r="G242" s="212" t="s">
        <v>403</v>
      </c>
      <c r="H242" s="206" t="str">
        <f>VLOOKUP($G242,'Int Finish Style No'!$C$78:$D$104,2,FALSE)</f>
        <v>Coved Ceramic Tile</v>
      </c>
      <c r="I242" s="212" t="s">
        <v>541</v>
      </c>
      <c r="J242" s="206" t="str">
        <f>VLOOKUP($I242,'Int Finish Style No'!$C$110:$D$164,2,FALSE)</f>
        <v>Glazed Ceramic Tile(≤C.H+100) / No Paint (&gt;C.H+100) on Cement Plaster</v>
      </c>
      <c r="K242" s="212" t="s">
        <v>405</v>
      </c>
      <c r="L242" s="206" t="str">
        <f>VLOOKUP($K242,'Int Finish Style No'!$C$170:$D$193,2,FALSE)</f>
        <v>Suspended Acoustic Tiled Ceiling (T-Bar)</v>
      </c>
      <c r="M242" s="218" t="s">
        <v>543</v>
      </c>
      <c r="O242" s="195"/>
      <c r="P242" s="194"/>
      <c r="Q242" s="194"/>
      <c r="R242" s="194"/>
      <c r="S242" s="195"/>
      <c r="T242" s="194"/>
      <c r="U242" s="195"/>
      <c r="V242" s="195"/>
      <c r="W242" s="195"/>
    </row>
    <row r="243" spans="2:23" s="243" customFormat="1" ht="33.75" x14ac:dyDescent="0.3">
      <c r="B243" s="242" t="s">
        <v>406</v>
      </c>
      <c r="C243" s="242" t="s">
        <v>816</v>
      </c>
      <c r="D243" s="242"/>
      <c r="E243" s="266" t="s">
        <v>649</v>
      </c>
      <c r="F243" s="199" t="str">
        <f>VLOOKUP($E243,'Int Finish Style No'!$C$8:$D$71,2,FALSE)</f>
        <v>Non-Slip Epoxy Paint on Screed</v>
      </c>
      <c r="G243" s="266" t="s">
        <v>520</v>
      </c>
      <c r="H243" s="199" t="str">
        <f>VLOOKUP($G243,'Int Finish Style No'!$C$78:$D$104,2,FALSE)</f>
        <v>Epoxy Paint</v>
      </c>
      <c r="I243" s="266" t="s">
        <v>404</v>
      </c>
      <c r="J243" s="199" t="str">
        <f>VLOOKUP($I243,'Int Finish Style No'!$C$110:$D$164,2,FALSE)</f>
        <v>Acrylic Emulsion Paint on Cement Plaster</v>
      </c>
      <c r="K243" s="266" t="s">
        <v>501</v>
      </c>
      <c r="L243" s="199" t="str">
        <f>VLOOKUP($K243,'Int Finish Style No'!$C$170:$D$193,2,FALSE)</f>
        <v>Acrylic Emulsion Paint on Fair Faced Concrete</v>
      </c>
      <c r="M243" s="251" t="s">
        <v>437</v>
      </c>
      <c r="O243" s="251" t="s">
        <v>437</v>
      </c>
      <c r="P243" s="242" t="s">
        <v>406</v>
      </c>
      <c r="Q243" s="242" t="s">
        <v>816</v>
      </c>
      <c r="R243" s="242"/>
      <c r="S243" s="199" t="s">
        <v>817</v>
      </c>
      <c r="T243" s="199" t="s">
        <v>639</v>
      </c>
      <c r="U243" s="199" t="s">
        <v>440</v>
      </c>
      <c r="V243" s="199" t="s">
        <v>511</v>
      </c>
      <c r="W243" s="199"/>
    </row>
    <row r="244" spans="2:23" ht="67.5" x14ac:dyDescent="0.3">
      <c r="B244" s="131" t="s">
        <v>667</v>
      </c>
      <c r="C244" s="131" t="s">
        <v>816</v>
      </c>
      <c r="D244" s="131"/>
      <c r="E244" s="213" t="s">
        <v>722</v>
      </c>
      <c r="F244" s="180" t="str">
        <f>VLOOKUP($E244,'Int Finish Style No'!$C$8:$D$71,2,FALSE)</f>
        <v>Acid Resistant Ceramic Tile on Screed</v>
      </c>
      <c r="G244" s="213" t="s">
        <v>183</v>
      </c>
      <c r="H244" s="180" t="str">
        <f>VLOOKUP($G244,'Int Finish Style No'!$C$78:$D$104,2,FALSE)</f>
        <v>Acid Resistant Ceramic Tile</v>
      </c>
      <c r="I244" s="213" t="s">
        <v>732</v>
      </c>
      <c r="J244" s="180" t="str">
        <f>VLOOKUP($I244,'Int Finish Style No'!$C$110:$D$164,2,FALSE)</f>
        <v>ACID Resistant Ceramic Tile (≤CH+100) / Acrylic Emulsion Paint (&gt;CH+100) on Cement Plaster</v>
      </c>
      <c r="K244" s="213" t="s">
        <v>405</v>
      </c>
      <c r="L244" s="180" t="str">
        <f>VLOOKUP($K244,'Int Finish Style No'!$C$170:$D$193,2,FALSE)</f>
        <v>Suspended Acoustic Tiled Ceiling (T-Bar)</v>
      </c>
      <c r="M244" s="181" t="s">
        <v>481</v>
      </c>
      <c r="O244" s="181" t="s">
        <v>481</v>
      </c>
      <c r="P244" s="131" t="s">
        <v>667</v>
      </c>
      <c r="Q244" s="131" t="s">
        <v>816</v>
      </c>
      <c r="R244" s="131"/>
      <c r="S244" s="180" t="s">
        <v>818</v>
      </c>
      <c r="T244" s="180"/>
      <c r="U244" s="180" t="s">
        <v>819</v>
      </c>
      <c r="V244" s="180" t="s">
        <v>485</v>
      </c>
      <c r="W244" s="180"/>
    </row>
    <row r="245" spans="2:23" s="243" customFormat="1" ht="58.15" customHeight="1" x14ac:dyDescent="0.3">
      <c r="B245" s="242" t="s">
        <v>811</v>
      </c>
      <c r="C245" s="242" t="s">
        <v>820</v>
      </c>
      <c r="D245" s="242"/>
      <c r="E245" s="213" t="s">
        <v>722</v>
      </c>
      <c r="F245" s="180" t="str">
        <f>VLOOKUP($E245,'Int Finish Style No'!$C$8:$D$71,2,FALSE)</f>
        <v>Acid Resistant Ceramic Tile on Screed</v>
      </c>
      <c r="G245" s="213" t="s">
        <v>183</v>
      </c>
      <c r="H245" s="180" t="str">
        <f>VLOOKUP($G245,'Int Finish Style No'!$C$78:$D$104,2,FALSE)</f>
        <v>Acid Resistant Ceramic Tile</v>
      </c>
      <c r="I245" s="213" t="s">
        <v>732</v>
      </c>
      <c r="J245" s="180" t="str">
        <f>VLOOKUP($I245,'Int Finish Style No'!$C$110:$D$164,2,FALSE)</f>
        <v>ACID Resistant Ceramic Tile (≤CH+100) / Acrylic Emulsion Paint (&gt;CH+100) on Cement Plaster</v>
      </c>
      <c r="K245" s="213" t="s">
        <v>405</v>
      </c>
      <c r="L245" s="180" t="str">
        <f>VLOOKUP($K245,'Int Finish Style No'!$C$170:$D$193,2,FALSE)</f>
        <v>Suspended Acoustic Tiled Ceiling (T-Bar)</v>
      </c>
      <c r="M245" s="251" t="s">
        <v>172</v>
      </c>
      <c r="O245" s="251" t="s">
        <v>172</v>
      </c>
      <c r="P245" s="242" t="s">
        <v>811</v>
      </c>
      <c r="Q245" s="242" t="s">
        <v>820</v>
      </c>
      <c r="R245" s="242"/>
      <c r="S245" s="199" t="s">
        <v>812</v>
      </c>
      <c r="T245" s="199" t="s">
        <v>813</v>
      </c>
      <c r="U245" s="199" t="s">
        <v>814</v>
      </c>
      <c r="V245" s="180" t="s">
        <v>410</v>
      </c>
      <c r="W245" s="199"/>
    </row>
    <row r="246" spans="2:23" ht="40.5" x14ac:dyDescent="0.3">
      <c r="B246" s="242" t="s">
        <v>811</v>
      </c>
      <c r="C246" s="131" t="s">
        <v>821</v>
      </c>
      <c r="D246" s="131"/>
      <c r="E246" s="213" t="s">
        <v>722</v>
      </c>
      <c r="F246" s="180" t="str">
        <f>VLOOKUP($E246,'Int Finish Style No'!$C$8:$D$71,2,FALSE)</f>
        <v>Acid Resistant Ceramic Tile on Screed</v>
      </c>
      <c r="G246" s="213" t="s">
        <v>183</v>
      </c>
      <c r="H246" s="180" t="str">
        <f>VLOOKUP($G246,'Int Finish Style No'!$C$78:$D$104,2,FALSE)</f>
        <v>Acid Resistant Ceramic Tile</v>
      </c>
      <c r="I246" s="213" t="s">
        <v>720</v>
      </c>
      <c r="J246" s="180" t="str">
        <f>VLOOKUP($I246,'Int Finish Style No'!$C$110:$D$164,2,FALSE)</f>
        <v>Acid Resistant Paint on Cement Plaster</v>
      </c>
      <c r="K246" s="213" t="s">
        <v>501</v>
      </c>
      <c r="L246" s="180" t="str">
        <f>VLOOKUP($K246,'Int Finish Style No'!$C$170:$D$193,2,FALSE)</f>
        <v>Acrylic Emulsion Paint on Fair Faced Concrete</v>
      </c>
      <c r="M246" s="251" t="s">
        <v>172</v>
      </c>
      <c r="O246" s="251" t="s">
        <v>172</v>
      </c>
      <c r="P246" s="242" t="s">
        <v>811</v>
      </c>
      <c r="Q246" s="131" t="s">
        <v>821</v>
      </c>
      <c r="R246" s="131"/>
      <c r="S246" s="199" t="s">
        <v>812</v>
      </c>
      <c r="T246" s="199" t="s">
        <v>813</v>
      </c>
      <c r="U246" s="199" t="s">
        <v>814</v>
      </c>
      <c r="V246" s="180" t="s">
        <v>220</v>
      </c>
      <c r="W246" s="180"/>
    </row>
    <row r="247" spans="2:23" ht="50.1" customHeight="1" x14ac:dyDescent="0.3">
      <c r="B247" s="242"/>
      <c r="C247" s="131"/>
      <c r="D247" s="131"/>
      <c r="E247" s="213"/>
      <c r="F247" s="180"/>
      <c r="G247" s="213"/>
      <c r="H247" s="180"/>
      <c r="I247" s="213"/>
      <c r="J247" s="180"/>
      <c r="K247" s="213"/>
      <c r="L247" s="180"/>
      <c r="M247" s="251"/>
      <c r="O247" s="251" t="s">
        <v>465</v>
      </c>
      <c r="P247" s="242" t="s">
        <v>471</v>
      </c>
      <c r="Q247" s="131" t="s">
        <v>822</v>
      </c>
      <c r="R247" s="131"/>
      <c r="S247" s="199" t="s">
        <v>823</v>
      </c>
      <c r="T247" s="199" t="s">
        <v>824</v>
      </c>
      <c r="U247" s="199" t="s">
        <v>472</v>
      </c>
      <c r="V247" s="180" t="s">
        <v>825</v>
      </c>
      <c r="W247" s="180"/>
    </row>
    <row r="248" spans="2:23" ht="50.1" customHeight="1" x14ac:dyDescent="0.3">
      <c r="B248" s="242"/>
      <c r="C248" s="131"/>
      <c r="D248" s="131"/>
      <c r="E248" s="213"/>
      <c r="F248" s="180"/>
      <c r="G248" s="213"/>
      <c r="H248" s="180"/>
      <c r="I248" s="213"/>
      <c r="J248" s="180"/>
      <c r="K248" s="213"/>
      <c r="L248" s="180"/>
      <c r="M248" s="251"/>
      <c r="O248" s="251" t="s">
        <v>465</v>
      </c>
      <c r="P248" s="242" t="s">
        <v>471</v>
      </c>
      <c r="Q248" s="131" t="s">
        <v>826</v>
      </c>
      <c r="R248" s="131"/>
      <c r="S248" s="199" t="s">
        <v>827</v>
      </c>
      <c r="T248" s="199" t="s">
        <v>712</v>
      </c>
      <c r="U248" s="199" t="s">
        <v>427</v>
      </c>
      <c r="V248" s="180" t="s">
        <v>512</v>
      </c>
      <c r="W248" s="180"/>
    </row>
    <row r="249" spans="2:23" ht="50.1" customHeight="1" x14ac:dyDescent="0.3">
      <c r="B249" s="242"/>
      <c r="C249" s="131"/>
      <c r="D249" s="131"/>
      <c r="E249" s="213"/>
      <c r="F249" s="180"/>
      <c r="G249" s="213"/>
      <c r="H249" s="180"/>
      <c r="I249" s="213"/>
      <c r="J249" s="180"/>
      <c r="K249" s="213"/>
      <c r="L249" s="180"/>
      <c r="M249" s="251"/>
      <c r="O249" s="251" t="s">
        <v>465</v>
      </c>
      <c r="P249" s="242" t="s">
        <v>471</v>
      </c>
      <c r="Q249" s="131" t="s">
        <v>828</v>
      </c>
      <c r="R249" s="131"/>
      <c r="S249" s="199" t="s">
        <v>829</v>
      </c>
      <c r="T249" s="199" t="s">
        <v>712</v>
      </c>
      <c r="U249" s="199" t="s">
        <v>427</v>
      </c>
      <c r="V249" s="180" t="s">
        <v>512</v>
      </c>
      <c r="W249" s="180"/>
    </row>
    <row r="250" spans="2:23" ht="50.1" customHeight="1" x14ac:dyDescent="0.3">
      <c r="B250" s="242"/>
      <c r="C250" s="131"/>
      <c r="D250" s="131"/>
      <c r="E250" s="213"/>
      <c r="F250" s="180"/>
      <c r="G250" s="213"/>
      <c r="H250" s="180"/>
      <c r="I250" s="213"/>
      <c r="J250" s="180"/>
      <c r="K250" s="213"/>
      <c r="L250" s="180"/>
      <c r="M250" s="251"/>
      <c r="O250" s="251"/>
      <c r="P250" s="242"/>
      <c r="Q250" s="131"/>
      <c r="R250" s="131"/>
      <c r="S250" s="199"/>
      <c r="T250" s="199"/>
      <c r="U250" s="199"/>
      <c r="V250" s="180"/>
      <c r="W250" s="180"/>
    </row>
    <row r="251" spans="2:23" ht="33" customHeight="1" x14ac:dyDescent="0.3">
      <c r="B251" s="194"/>
      <c r="C251" s="207" t="s">
        <v>762</v>
      </c>
      <c r="D251" s="194"/>
      <c r="E251" s="212" t="s">
        <v>519</v>
      </c>
      <c r="F251" s="206" t="str">
        <f>VLOOKUP($E251,'Int Finish Style No'!$C$8:$D$71,2,FALSE)</f>
        <v>Non-Slip Epoxy Paint on Steel Trowel Finish</v>
      </c>
      <c r="G251" s="212" t="s">
        <v>520</v>
      </c>
      <c r="H251" s="206" t="str">
        <f>VLOOKUP($G251,'Int Finish Style No'!$C$78:$D$104,2,FALSE)</f>
        <v>Epoxy Paint</v>
      </c>
      <c r="I251" s="212" t="s">
        <v>404</v>
      </c>
      <c r="J251" s="206" t="str">
        <f>VLOOKUP($I251,'Int Finish Style No'!$C$110:$D$164,2,FALSE)</f>
        <v>Acrylic Emulsion Paint on Cement Plaster</v>
      </c>
      <c r="K251" s="212" t="s">
        <v>501</v>
      </c>
      <c r="L251" s="206" t="str">
        <f>VLOOKUP($K251,'Int Finish Style No'!$C$170:$D$193,2,FALSE)</f>
        <v>Acrylic Emulsion Paint on Fair Faced Concrete</v>
      </c>
      <c r="M251" s="195"/>
      <c r="O251" s="195"/>
      <c r="P251" s="194"/>
      <c r="Q251" s="194"/>
      <c r="R251" s="194"/>
      <c r="S251" s="195"/>
      <c r="T251" s="194"/>
      <c r="U251" s="195"/>
      <c r="V251" s="195"/>
      <c r="W251" s="195"/>
    </row>
    <row r="252" spans="2:23" ht="40.5" x14ac:dyDescent="0.3">
      <c r="B252" s="131" t="s">
        <v>763</v>
      </c>
      <c r="C252" s="131" t="s">
        <v>762</v>
      </c>
      <c r="D252" s="131"/>
      <c r="E252" s="213" t="s">
        <v>644</v>
      </c>
      <c r="F252" s="180" t="str">
        <f>VLOOKUP($E252,'Int Finish Style No'!$C$8:$D$71,2,FALSE)</f>
        <v>Hardener Finish(Liquid Type) on Steel Trowel Finish</v>
      </c>
      <c r="G252" s="213" t="s">
        <v>520</v>
      </c>
      <c r="H252" s="180" t="str">
        <f>VLOOKUP($G252,'Int Finish Style No'!$C$78:$D$104,2,FALSE)</f>
        <v>Epoxy Paint</v>
      </c>
      <c r="I252" s="213" t="s">
        <v>480</v>
      </c>
      <c r="J252" s="180" t="str">
        <f>VLOOKUP($I252,'Int Finish Style No'!$C$110:$D$164,2,FALSE)</f>
        <v>Latex Paint on Cement Plaster</v>
      </c>
      <c r="K252" s="213" t="s">
        <v>612</v>
      </c>
      <c r="L252" s="180" t="str">
        <f>VLOOKUP($K252,'Int Finish Style No'!$C$170:$D$193,2,FALSE)</f>
        <v>Latex Paint on Fair Faced Concrete</v>
      </c>
      <c r="M252" s="181" t="s">
        <v>481</v>
      </c>
      <c r="O252" s="181" t="s">
        <v>481</v>
      </c>
      <c r="P252" s="131" t="s">
        <v>763</v>
      </c>
      <c r="Q252" s="131" t="s">
        <v>762</v>
      </c>
      <c r="R252" s="131"/>
      <c r="S252" s="180" t="s">
        <v>521</v>
      </c>
      <c r="T252" s="180" t="s">
        <v>171</v>
      </c>
      <c r="U252" s="180" t="s">
        <v>484</v>
      </c>
      <c r="V252" s="180" t="s">
        <v>233</v>
      </c>
      <c r="W252" s="180"/>
    </row>
    <row r="253" spans="2:23" ht="22.5" x14ac:dyDescent="0.3">
      <c r="B253" s="194"/>
      <c r="C253" s="207" t="s">
        <v>830</v>
      </c>
      <c r="D253" s="194"/>
      <c r="E253" s="212" t="s">
        <v>519</v>
      </c>
      <c r="F253" s="206" t="str">
        <f>VLOOKUP($E253,'Int Finish Style No'!$C$8:$D$71,2,FALSE)</f>
        <v>Non-Slip Epoxy Paint on Steel Trowel Finish</v>
      </c>
      <c r="G253" s="212" t="s">
        <v>520</v>
      </c>
      <c r="H253" s="206" t="str">
        <f>VLOOKUP($G253,'Int Finish Style No'!$C$78:$D$104,2,FALSE)</f>
        <v>Epoxy Paint</v>
      </c>
      <c r="I253" s="212" t="s">
        <v>404</v>
      </c>
      <c r="J253" s="206" t="str">
        <f>VLOOKUP($I253,'Int Finish Style No'!$C$110:$D$164,2,FALSE)</f>
        <v>Acrylic Emulsion Paint on Cement Plaster</v>
      </c>
      <c r="K253" s="212" t="s">
        <v>501</v>
      </c>
      <c r="L253" s="206" t="str">
        <f>VLOOKUP($K253,'Int Finish Style No'!$C$170:$D$193,2,FALSE)</f>
        <v>Acrylic Emulsion Paint on Fair Faced Concrete</v>
      </c>
      <c r="M253" s="195"/>
      <c r="O253" s="195"/>
      <c r="P253" s="194"/>
      <c r="Q253" s="194"/>
      <c r="R253" s="194"/>
      <c r="S253" s="195"/>
      <c r="T253" s="194"/>
      <c r="U253" s="195"/>
      <c r="V253" s="195"/>
      <c r="W253" s="195"/>
    </row>
    <row r="254" spans="2:23" ht="33.75" x14ac:dyDescent="0.3">
      <c r="B254" s="131" t="s">
        <v>406</v>
      </c>
      <c r="C254" s="131" t="s">
        <v>831</v>
      </c>
      <c r="D254" s="131"/>
      <c r="E254" s="213" t="s">
        <v>780</v>
      </c>
      <c r="F254" s="180" t="str">
        <f>VLOOKUP($E254,'Int Finish Style No'!$C$8:$D$71,2,FALSE)</f>
        <v>Non-Slip Epoxy Paint with Epoxy Hardener on Steel Trowel Finish</v>
      </c>
      <c r="G254" s="213" t="s">
        <v>520</v>
      </c>
      <c r="H254" s="180" t="str">
        <f>VLOOKUP($G254,'Int Finish Style No'!$C$78:$D$104,2,FALSE)</f>
        <v>Epoxy Paint</v>
      </c>
      <c r="I254" s="213" t="s">
        <v>404</v>
      </c>
      <c r="J254" s="180" t="str">
        <f>VLOOKUP($I254,'Int Finish Style No'!$C$110:$D$164,2,FALSE)</f>
        <v>Acrylic Emulsion Paint on Cement Plaster</v>
      </c>
      <c r="K254" s="213" t="s">
        <v>501</v>
      </c>
      <c r="L254" s="180" t="str">
        <f>VLOOKUP($K254,'Int Finish Style No'!$C$170:$D$193,2,FALSE)</f>
        <v>Acrylic Emulsion Paint on Fair Faced Concrete</v>
      </c>
      <c r="M254" s="181" t="s">
        <v>172</v>
      </c>
      <c r="O254" s="181" t="s">
        <v>172</v>
      </c>
      <c r="P254" s="131" t="s">
        <v>406</v>
      </c>
      <c r="Q254" s="131" t="s">
        <v>831</v>
      </c>
      <c r="R254" s="131"/>
      <c r="S254" s="199" t="s">
        <v>124</v>
      </c>
      <c r="T254" s="180" t="s">
        <v>702</v>
      </c>
      <c r="U254" s="180" t="s">
        <v>409</v>
      </c>
      <c r="V254" s="180" t="s">
        <v>220</v>
      </c>
      <c r="W254" s="180"/>
    </row>
    <row r="255" spans="2:23" s="243" customFormat="1" ht="33.75" x14ac:dyDescent="0.3">
      <c r="B255" s="242" t="s">
        <v>406</v>
      </c>
      <c r="C255" s="242" t="s">
        <v>830</v>
      </c>
      <c r="D255" s="242"/>
      <c r="E255" s="266" t="s">
        <v>649</v>
      </c>
      <c r="F255" s="199" t="str">
        <f>VLOOKUP($E255,'Int Finish Style No'!$C$8:$D$71,2,FALSE)</f>
        <v>Non-Slip Epoxy Paint on Screed</v>
      </c>
      <c r="G255" s="266" t="s">
        <v>520</v>
      </c>
      <c r="H255" s="199" t="str">
        <f>VLOOKUP($G255,'Int Finish Style No'!$C$78:$D$104,2,FALSE)</f>
        <v>Epoxy Paint</v>
      </c>
      <c r="I255" s="266" t="s">
        <v>404</v>
      </c>
      <c r="J255" s="199" t="str">
        <f>VLOOKUP($I255,'Int Finish Style No'!$C$110:$D$164,2,FALSE)</f>
        <v>Acrylic Emulsion Paint on Cement Plaster</v>
      </c>
      <c r="K255" s="266" t="s">
        <v>501</v>
      </c>
      <c r="L255" s="199" t="str">
        <f>VLOOKUP($K255,'Int Finish Style No'!$C$170:$D$193,2,FALSE)</f>
        <v>Acrylic Emulsion Paint on Fair Faced Concrete</v>
      </c>
      <c r="M255" s="251" t="s">
        <v>437</v>
      </c>
      <c r="O255" s="251" t="s">
        <v>437</v>
      </c>
      <c r="P255" s="242" t="s">
        <v>406</v>
      </c>
      <c r="Q255" s="242" t="s">
        <v>830</v>
      </c>
      <c r="R255" s="242"/>
      <c r="S255" s="199" t="s">
        <v>832</v>
      </c>
      <c r="T255" s="199" t="s">
        <v>639</v>
      </c>
      <c r="U255" s="199" t="s">
        <v>440</v>
      </c>
      <c r="V255" s="199" t="s">
        <v>511</v>
      </c>
      <c r="W255" s="199"/>
    </row>
    <row r="256" spans="2:23" s="243" customFormat="1" ht="33.75" x14ac:dyDescent="0.3">
      <c r="B256" s="242" t="s">
        <v>500</v>
      </c>
      <c r="C256" s="242" t="s">
        <v>830</v>
      </c>
      <c r="D256" s="242"/>
      <c r="E256" s="266" t="s">
        <v>649</v>
      </c>
      <c r="F256" s="199" t="str">
        <f>VLOOKUP($E256,'Int Finish Style No'!$C$8:$D$71,2,FALSE)</f>
        <v>Non-Slip Epoxy Paint on Screed</v>
      </c>
      <c r="G256" s="266" t="s">
        <v>520</v>
      </c>
      <c r="H256" s="199" t="str">
        <f>VLOOKUP($G256,'Int Finish Style No'!$C$78:$D$104,2,FALSE)</f>
        <v>Epoxy Paint</v>
      </c>
      <c r="I256" s="266" t="s">
        <v>404</v>
      </c>
      <c r="J256" s="199" t="str">
        <f>VLOOKUP($I256,'Int Finish Style No'!$C$110:$D$164,2,FALSE)</f>
        <v>Acrylic Emulsion Paint on Cement Plaster</v>
      </c>
      <c r="K256" s="266" t="s">
        <v>501</v>
      </c>
      <c r="L256" s="199" t="str">
        <f>VLOOKUP($K256,'Int Finish Style No'!$C$170:$D$193,2,FALSE)</f>
        <v>Acrylic Emulsion Paint on Fair Faced Concrete</v>
      </c>
      <c r="M256" s="251" t="s">
        <v>437</v>
      </c>
      <c r="O256" s="251" t="s">
        <v>437</v>
      </c>
      <c r="P256" s="242" t="s">
        <v>500</v>
      </c>
      <c r="Q256" s="242" t="s">
        <v>830</v>
      </c>
      <c r="R256" s="242"/>
      <c r="S256" s="199" t="s">
        <v>832</v>
      </c>
      <c r="T256" s="199" t="s">
        <v>639</v>
      </c>
      <c r="U256" s="199" t="s">
        <v>440</v>
      </c>
      <c r="V256" s="199" t="s">
        <v>511</v>
      </c>
      <c r="W256" s="199"/>
    </row>
    <row r="257" spans="2:23" ht="45" x14ac:dyDescent="0.3">
      <c r="B257" s="131" t="s">
        <v>500</v>
      </c>
      <c r="C257" s="131" t="s">
        <v>830</v>
      </c>
      <c r="D257" s="131"/>
      <c r="E257" s="213" t="s">
        <v>631</v>
      </c>
      <c r="F257" s="180" t="str">
        <f>VLOOKUP($E257,'Int Finish Style No'!$C$8:$D$71,2,FALSE)</f>
        <v>Epoxy Coating on Steel Trowel Finish</v>
      </c>
      <c r="G257" s="213" t="s">
        <v>520</v>
      </c>
      <c r="H257" s="180" t="str">
        <f>VLOOKUP($G257,'Int Finish Style No'!$C$78:$D$104,2,FALSE)</f>
        <v>Epoxy Paint</v>
      </c>
      <c r="I257" s="213" t="s">
        <v>404</v>
      </c>
      <c r="J257" s="180" t="str">
        <f>VLOOKUP($I257,'Int Finish Style No'!$C$110:$D$164,2,FALSE)</f>
        <v>Acrylic Emulsion Paint on Cement Plaster</v>
      </c>
      <c r="K257" s="213" t="s">
        <v>501</v>
      </c>
      <c r="L257" s="180" t="str">
        <f>VLOOKUP($K257,'Int Finish Style No'!$C$170:$D$193,2,FALSE)</f>
        <v>Acrylic Emulsion Paint on Fair Faced Concrete</v>
      </c>
      <c r="M257" s="181" t="s">
        <v>502</v>
      </c>
      <c r="O257" s="181" t="s">
        <v>502</v>
      </c>
      <c r="P257" s="131" t="s">
        <v>500</v>
      </c>
      <c r="Q257" s="131" t="s">
        <v>830</v>
      </c>
      <c r="R257" s="131"/>
      <c r="S257" s="216" t="s">
        <v>833</v>
      </c>
      <c r="T257" s="216" t="s">
        <v>758</v>
      </c>
      <c r="U257" s="180" t="s">
        <v>506</v>
      </c>
      <c r="V257" s="180" t="s">
        <v>220</v>
      </c>
      <c r="W257" s="180"/>
    </row>
    <row r="258" spans="2:23" ht="42" customHeight="1" x14ac:dyDescent="0.3">
      <c r="B258" s="131"/>
      <c r="C258" s="131"/>
      <c r="D258" s="131"/>
      <c r="E258" s="213"/>
      <c r="F258" s="180"/>
      <c r="G258" s="213"/>
      <c r="H258" s="180"/>
      <c r="I258" s="213"/>
      <c r="J258" s="180"/>
      <c r="K258" s="213"/>
      <c r="L258" s="180"/>
      <c r="M258" s="181"/>
      <c r="O258" s="181" t="s">
        <v>465</v>
      </c>
      <c r="P258" s="131" t="s">
        <v>466</v>
      </c>
      <c r="Q258" s="131" t="s">
        <v>830</v>
      </c>
      <c r="R258" s="131"/>
      <c r="S258" s="294" t="s">
        <v>834</v>
      </c>
      <c r="T258" s="180" t="s">
        <v>712</v>
      </c>
      <c r="U258" s="180" t="s">
        <v>835</v>
      </c>
      <c r="V258" s="180" t="s">
        <v>835</v>
      </c>
      <c r="W258" s="180"/>
    </row>
    <row r="259" spans="2:23" ht="30" customHeight="1" x14ac:dyDescent="0.3">
      <c r="B259" s="194"/>
      <c r="C259" s="207" t="s">
        <v>836</v>
      </c>
      <c r="D259" s="218"/>
      <c r="E259" s="212" t="s">
        <v>519</v>
      </c>
      <c r="F259" s="206" t="str">
        <f>VLOOKUP($E259,'Int Finish Style No'!$C$8:$D$71,2,FALSE)</f>
        <v>Non-Slip Epoxy Paint on Steel Trowel Finish</v>
      </c>
      <c r="G259" s="212" t="s">
        <v>520</v>
      </c>
      <c r="H259" s="206" t="str">
        <f>VLOOKUP($G259,'Int Finish Style No'!$C$78:$D$104,2,FALSE)</f>
        <v>Epoxy Paint</v>
      </c>
      <c r="I259" s="212" t="s">
        <v>404</v>
      </c>
      <c r="J259" s="206" t="str">
        <f>VLOOKUP($I259,'Int Finish Style No'!$C$110:$D$164,2,FALSE)</f>
        <v>Acrylic Emulsion Paint on Cement Plaster</v>
      </c>
      <c r="K259" s="212" t="s">
        <v>501</v>
      </c>
      <c r="L259" s="206" t="str">
        <f>VLOOKUP($K259,'Int Finish Style No'!$C$170:$D$193,2,FALSE)</f>
        <v>Acrylic Emulsion Paint on Fair Faced Concrete</v>
      </c>
      <c r="M259" s="218" t="s">
        <v>837</v>
      </c>
      <c r="O259" s="195"/>
      <c r="P259" s="194"/>
      <c r="Q259" s="194"/>
      <c r="R259" s="194"/>
      <c r="S259" s="195"/>
      <c r="T259" s="194"/>
      <c r="U259" s="195"/>
      <c r="V259" s="195"/>
      <c r="W259" s="195"/>
    </row>
    <row r="260" spans="2:23" ht="33.75" x14ac:dyDescent="0.3">
      <c r="B260" s="131" t="s">
        <v>406</v>
      </c>
      <c r="C260" s="131" t="s">
        <v>836</v>
      </c>
      <c r="D260" s="131"/>
      <c r="E260" s="213" t="s">
        <v>519</v>
      </c>
      <c r="F260" s="180" t="str">
        <f>VLOOKUP($E260,'Int Finish Style No'!$C$8:$D$71,2,FALSE)</f>
        <v>Non-Slip Epoxy Paint on Steel Trowel Finish</v>
      </c>
      <c r="G260" s="213" t="s">
        <v>520</v>
      </c>
      <c r="H260" s="180" t="str">
        <f>VLOOKUP($G260,'Int Finish Style No'!$C$78:$D$104,2,FALSE)</f>
        <v>Epoxy Paint</v>
      </c>
      <c r="I260" s="213" t="s">
        <v>404</v>
      </c>
      <c r="J260" s="180" t="str">
        <f>VLOOKUP($I260,'Int Finish Style No'!$C$110:$D$164,2,FALSE)</f>
        <v>Acrylic Emulsion Paint on Cement Plaster</v>
      </c>
      <c r="K260" s="213" t="s">
        <v>501</v>
      </c>
      <c r="L260" s="180" t="str">
        <f>VLOOKUP($K260,'Int Finish Style No'!$C$170:$D$193,2,FALSE)</f>
        <v>Acrylic Emulsion Paint on Fair Faced Concrete</v>
      </c>
      <c r="M260" s="181" t="s">
        <v>172</v>
      </c>
      <c r="O260" s="181" t="s">
        <v>172</v>
      </c>
      <c r="P260" s="131" t="s">
        <v>406</v>
      </c>
      <c r="Q260" s="131" t="s">
        <v>836</v>
      </c>
      <c r="R260" s="131"/>
      <c r="S260" s="199" t="s">
        <v>40</v>
      </c>
      <c r="T260" s="180" t="s">
        <v>702</v>
      </c>
      <c r="U260" s="180" t="s">
        <v>409</v>
      </c>
      <c r="V260" s="180" t="s">
        <v>220</v>
      </c>
      <c r="W260" s="180"/>
    </row>
    <row r="261" spans="2:23" ht="30" customHeight="1" x14ac:dyDescent="0.3">
      <c r="B261" s="194"/>
      <c r="C261" s="207" t="s">
        <v>838</v>
      </c>
      <c r="D261" s="218" t="s">
        <v>839</v>
      </c>
      <c r="E261" s="212" t="s">
        <v>488</v>
      </c>
      <c r="F261" s="206" t="str">
        <f>VLOOKUP($E261,'Int Finish Style No'!$C$8:$D$71,2,FALSE)</f>
        <v>Vinyl Tile on Screed</v>
      </c>
      <c r="G261" s="212" t="s">
        <v>436</v>
      </c>
      <c r="H261" s="206" t="str">
        <f>VLOOKUP($G261,'Int Finish Style No'!$C$78:$D$104,2,FALSE)</f>
        <v>Coved Vinyl Tile</v>
      </c>
      <c r="I261" s="212" t="s">
        <v>404</v>
      </c>
      <c r="J261" s="206" t="str">
        <f>VLOOKUP($I261,'Int Finish Style No'!$C$110:$D$164,2,FALSE)</f>
        <v>Acrylic Emulsion Paint on Cement Plaster</v>
      </c>
      <c r="K261" s="212" t="s">
        <v>405</v>
      </c>
      <c r="L261" s="206" t="str">
        <f>VLOOKUP($K261,'Int Finish Style No'!$C$170:$D$193,2,FALSE)</f>
        <v>Suspended Acoustic Tiled Ceiling (T-Bar)</v>
      </c>
      <c r="M261" s="218" t="s">
        <v>837</v>
      </c>
      <c r="O261" s="195"/>
      <c r="P261" s="194"/>
      <c r="Q261" s="194"/>
      <c r="R261" s="194"/>
      <c r="S261" s="195"/>
      <c r="T261" s="194"/>
      <c r="U261" s="195"/>
      <c r="V261" s="195"/>
      <c r="W261" s="195"/>
    </row>
    <row r="262" spans="2:23" ht="33.75" x14ac:dyDescent="0.3">
      <c r="B262" s="131" t="s">
        <v>406</v>
      </c>
      <c r="C262" s="131" t="s">
        <v>838</v>
      </c>
      <c r="D262" s="131"/>
      <c r="E262" s="213" t="s">
        <v>488</v>
      </c>
      <c r="F262" s="180" t="str">
        <f>VLOOKUP($E262,'Int Finish Style No'!$C$8:$D$71,2,FALSE)</f>
        <v>Vinyl Tile on Screed</v>
      </c>
      <c r="G262" s="213" t="s">
        <v>436</v>
      </c>
      <c r="H262" s="180" t="str">
        <f>VLOOKUP($G262,'Int Finish Style No'!$C$78:$D$104,2,FALSE)</f>
        <v>Coved Vinyl Tile</v>
      </c>
      <c r="I262" s="213" t="s">
        <v>404</v>
      </c>
      <c r="J262" s="180" t="str">
        <f>VLOOKUP($I262,'Int Finish Style No'!$C$110:$D$164,2,FALSE)</f>
        <v>Acrylic Emulsion Paint on Cement Plaster</v>
      </c>
      <c r="K262" s="213" t="s">
        <v>405</v>
      </c>
      <c r="L262" s="180" t="str">
        <f>VLOOKUP($K262,'Int Finish Style No'!$C$170:$D$193,2,FALSE)</f>
        <v>Suspended Acoustic Tiled Ceiling (T-Bar)</v>
      </c>
      <c r="M262" s="181" t="s">
        <v>172</v>
      </c>
      <c r="O262" s="181" t="s">
        <v>172</v>
      </c>
      <c r="P262" s="131" t="s">
        <v>406</v>
      </c>
      <c r="Q262" s="131" t="s">
        <v>838</v>
      </c>
      <c r="R262" s="131"/>
      <c r="S262" s="199" t="s">
        <v>87</v>
      </c>
      <c r="T262" s="180" t="s">
        <v>489</v>
      </c>
      <c r="U262" s="180" t="s">
        <v>409</v>
      </c>
      <c r="V262" s="180" t="s">
        <v>410</v>
      </c>
      <c r="W262" s="180"/>
    </row>
    <row r="263" spans="2:23" ht="30" customHeight="1" x14ac:dyDescent="0.3">
      <c r="B263" s="194"/>
      <c r="C263" s="207" t="s">
        <v>840</v>
      </c>
      <c r="D263" s="218" t="s">
        <v>841</v>
      </c>
      <c r="E263" s="212" t="s">
        <v>519</v>
      </c>
      <c r="F263" s="206" t="str">
        <f>VLOOKUP($E263,'Int Finish Style No'!$C$8:$D$71,2,FALSE)</f>
        <v>Non-Slip Epoxy Paint on Steel Trowel Finish</v>
      </c>
      <c r="G263" s="212" t="s">
        <v>706</v>
      </c>
      <c r="H263" s="206" t="str">
        <f>VLOOKUP($G263,'Int Finish Style No'!$C$78:$D$104,2,FALSE)</f>
        <v>Acrylic Emulsion Paint</v>
      </c>
      <c r="I263" s="212" t="s">
        <v>404</v>
      </c>
      <c r="J263" s="206" t="str">
        <f>VLOOKUP($I263,'Int Finish Style No'!$C$110:$D$164,2,FALSE)</f>
        <v>Acrylic Emulsion Paint on Cement Plaster</v>
      </c>
      <c r="K263" s="212" t="s">
        <v>501</v>
      </c>
      <c r="L263" s="206" t="str">
        <f>VLOOKUP($K263,'Int Finish Style No'!$C$170:$D$193,2,FALSE)</f>
        <v>Acrylic Emulsion Paint on Fair Faced Concrete</v>
      </c>
      <c r="M263" s="218" t="s">
        <v>837</v>
      </c>
      <c r="O263" s="195"/>
      <c r="P263" s="194"/>
      <c r="Q263" s="194"/>
      <c r="R263" s="194"/>
      <c r="S263" s="195"/>
      <c r="T263" s="194"/>
      <c r="U263" s="195"/>
      <c r="V263" s="195"/>
      <c r="W263" s="195"/>
    </row>
    <row r="264" spans="2:23" ht="33.75" x14ac:dyDescent="0.3">
      <c r="B264" s="131" t="s">
        <v>500</v>
      </c>
      <c r="C264" s="131" t="s">
        <v>840</v>
      </c>
      <c r="D264" s="131"/>
      <c r="E264" s="213" t="s">
        <v>110</v>
      </c>
      <c r="F264" s="180" t="str">
        <f>VLOOKUP($E264,'Int Finish Style No'!$C$8:$D$71,2,FALSE)</f>
        <v>Rubber Tile on Screed</v>
      </c>
      <c r="G264" s="213" t="s">
        <v>706</v>
      </c>
      <c r="H264" s="180" t="str">
        <f>VLOOKUP($G264,'Int Finish Style No'!$C$78:$D$104,2,FALSE)</f>
        <v>Acrylic Emulsion Paint</v>
      </c>
      <c r="I264" s="213" t="s">
        <v>404</v>
      </c>
      <c r="J264" s="180" t="str">
        <f>VLOOKUP($I264,'Int Finish Style No'!$C$110:$D$164,2,FALSE)</f>
        <v>Acrylic Emulsion Paint on Cement Plaster</v>
      </c>
      <c r="K264" s="213" t="s">
        <v>501</v>
      </c>
      <c r="L264" s="180" t="str">
        <f>VLOOKUP($K264,'Int Finish Style No'!$C$170:$D$193,2,FALSE)</f>
        <v>Acrylic Emulsion Paint on Fair Faced Concrete</v>
      </c>
      <c r="M264" s="181" t="s">
        <v>691</v>
      </c>
      <c r="O264" s="181" t="s">
        <v>691</v>
      </c>
      <c r="P264" s="131" t="s">
        <v>500</v>
      </c>
      <c r="Q264" s="131" t="s">
        <v>840</v>
      </c>
      <c r="R264" s="131"/>
      <c r="S264" s="180" t="s">
        <v>707</v>
      </c>
      <c r="T264" s="180" t="s">
        <v>26</v>
      </c>
      <c r="U264" s="180" t="s">
        <v>708</v>
      </c>
      <c r="V264" s="180" t="s">
        <v>709</v>
      </c>
      <c r="W264" s="180"/>
    </row>
    <row r="265" spans="2:23" ht="40.15" customHeight="1" x14ac:dyDescent="0.3"/>
    <row r="266" spans="2:23" ht="25.15" customHeight="1" x14ac:dyDescent="0.3">
      <c r="B266" s="205" t="s">
        <v>842</v>
      </c>
      <c r="C266" s="205" t="s">
        <v>396</v>
      </c>
      <c r="D266" s="205"/>
      <c r="E266" s="319" t="s">
        <v>12</v>
      </c>
      <c r="F266" s="320"/>
      <c r="G266" s="321" t="s">
        <v>157</v>
      </c>
      <c r="H266" s="322"/>
      <c r="I266" s="319" t="s">
        <v>211</v>
      </c>
      <c r="J266" s="320"/>
      <c r="K266" s="319" t="s">
        <v>301</v>
      </c>
      <c r="L266" s="320"/>
      <c r="M266" s="205" t="s">
        <v>20</v>
      </c>
      <c r="O266" s="137" t="s">
        <v>398</v>
      </c>
      <c r="P266" s="136" t="s">
        <v>395</v>
      </c>
      <c r="Q266" s="137" t="s">
        <v>396</v>
      </c>
      <c r="R266" s="137"/>
      <c r="S266" s="137" t="s">
        <v>12</v>
      </c>
      <c r="T266" s="136" t="s">
        <v>157</v>
      </c>
      <c r="U266" s="137" t="s">
        <v>211</v>
      </c>
      <c r="V266" s="137" t="s">
        <v>301</v>
      </c>
      <c r="W266" s="137"/>
    </row>
    <row r="267" spans="2:23" ht="33" customHeight="1" x14ac:dyDescent="0.3">
      <c r="B267" s="194"/>
      <c r="C267" s="207" t="s">
        <v>843</v>
      </c>
      <c r="D267" s="194"/>
      <c r="E267" s="212" t="s">
        <v>803</v>
      </c>
      <c r="F267" s="206" t="str">
        <f>VLOOKUP($E267,'Int Finish Style No'!$C$8:$D$71,2,FALSE)</f>
        <v>Non-Slip Chemical Resistant Epoxy Paint on Steel Trowel Finish</v>
      </c>
      <c r="G267" s="212"/>
      <c r="H267" s="206"/>
      <c r="I267" s="212"/>
      <c r="J267" s="206"/>
      <c r="K267" s="212"/>
      <c r="L267" s="206"/>
      <c r="M267" s="195"/>
      <c r="O267" s="195"/>
      <c r="P267" s="194"/>
      <c r="Q267" s="194"/>
      <c r="R267" s="194"/>
      <c r="S267" s="195"/>
      <c r="T267" s="194"/>
      <c r="U267" s="195"/>
      <c r="V267" s="195"/>
      <c r="W267" s="195"/>
    </row>
    <row r="268" spans="2:23" ht="40.5" x14ac:dyDescent="0.3">
      <c r="B268" s="131" t="s">
        <v>844</v>
      </c>
      <c r="C268" s="131" t="s">
        <v>843</v>
      </c>
      <c r="D268" s="131"/>
      <c r="E268" s="213" t="s">
        <v>803</v>
      </c>
      <c r="F268" s="180" t="str">
        <f>VLOOKUP($E268,'Int Finish Style No'!$C$8:$D$71,2,FALSE)</f>
        <v>Non-Slip Chemical Resistant Epoxy Paint on Steel Trowel Finish</v>
      </c>
      <c r="G268" s="213" t="s">
        <v>509</v>
      </c>
      <c r="H268" s="180" t="str">
        <f>VLOOKUP($G268,'Int Finish Style No'!$C$78:$D$104,2,FALSE)</f>
        <v>N.A</v>
      </c>
      <c r="I268" s="213" t="s">
        <v>509</v>
      </c>
      <c r="J268" s="180" t="str">
        <f>VLOOKUP($I268,'Int Finish Style No'!$C$110:$D$164,2,FALSE)</f>
        <v>N.A</v>
      </c>
      <c r="K268" s="213" t="s">
        <v>509</v>
      </c>
      <c r="L268" s="180" t="str">
        <f>VLOOKUP($K268,'Int Finish Style No'!$C$170:$D$193,2,FALSE)</f>
        <v>N.A</v>
      </c>
      <c r="M268" s="181" t="s">
        <v>481</v>
      </c>
      <c r="O268" s="181" t="s">
        <v>481</v>
      </c>
      <c r="P268" s="131" t="s">
        <v>844</v>
      </c>
      <c r="Q268" s="131" t="s">
        <v>843</v>
      </c>
      <c r="R268" s="131"/>
      <c r="S268" s="180" t="s">
        <v>807</v>
      </c>
      <c r="T268" s="180" t="s">
        <v>146</v>
      </c>
      <c r="U268" s="180" t="s">
        <v>146</v>
      </c>
      <c r="V268" s="180" t="s">
        <v>146</v>
      </c>
      <c r="W268" s="180"/>
    </row>
    <row r="269" spans="2:23" ht="33" customHeight="1" x14ac:dyDescent="0.3">
      <c r="B269" s="194"/>
      <c r="C269" s="207" t="s">
        <v>845</v>
      </c>
      <c r="D269" s="194"/>
      <c r="E269" s="212" t="s">
        <v>803</v>
      </c>
      <c r="F269" s="206" t="str">
        <f>VLOOKUP($E269,'Int Finish Style No'!$C$8:$D$71,2,FALSE)</f>
        <v>Non-Slip Chemical Resistant Epoxy Paint on Steel Trowel Finish</v>
      </c>
      <c r="G269" s="212"/>
      <c r="H269" s="206"/>
      <c r="I269" s="212"/>
      <c r="J269" s="206"/>
      <c r="K269" s="212"/>
      <c r="L269" s="206"/>
      <c r="M269" s="195"/>
      <c r="O269" s="195"/>
      <c r="P269" s="194"/>
      <c r="Q269" s="194"/>
      <c r="R269" s="194"/>
      <c r="S269" s="195"/>
      <c r="T269" s="194"/>
      <c r="U269" s="195"/>
      <c r="V269" s="195"/>
      <c r="W269" s="195"/>
    </row>
    <row r="270" spans="2:23" ht="45" x14ac:dyDescent="0.3">
      <c r="B270" s="131" t="s">
        <v>846</v>
      </c>
      <c r="C270" s="131" t="s">
        <v>845</v>
      </c>
      <c r="D270" s="131"/>
      <c r="E270" s="213" t="s">
        <v>803</v>
      </c>
      <c r="F270" s="180" t="str">
        <f>VLOOKUP($E270,'Int Finish Style No'!$C$8:$D$71,2,FALSE)</f>
        <v>Non-Slip Chemical Resistant Epoxy Paint on Steel Trowel Finish</v>
      </c>
      <c r="G270" s="213" t="s">
        <v>509</v>
      </c>
      <c r="H270" s="180" t="str">
        <f>VLOOKUP($G270,'Int Finish Style No'!$C$78:$D$104,2,FALSE)</f>
        <v>N.A</v>
      </c>
      <c r="I270" s="213" t="s">
        <v>509</v>
      </c>
      <c r="J270" s="180" t="str">
        <f>VLOOKUP($I270,'Int Finish Style No'!$C$110:$D$164,2,FALSE)</f>
        <v>N.A</v>
      </c>
      <c r="K270" s="213" t="s">
        <v>509</v>
      </c>
      <c r="L270" s="180" t="str">
        <f>VLOOKUP($K270,'Int Finish Style No'!$C$170:$D$193,2,FALSE)</f>
        <v>N.A</v>
      </c>
      <c r="M270" s="181" t="s">
        <v>446</v>
      </c>
      <c r="O270" s="181" t="s">
        <v>446</v>
      </c>
      <c r="P270" s="131" t="s">
        <v>844</v>
      </c>
      <c r="Q270" s="131" t="s">
        <v>843</v>
      </c>
      <c r="R270" s="131"/>
      <c r="S270" s="180" t="s">
        <v>847</v>
      </c>
      <c r="T270" s="180" t="s">
        <v>146</v>
      </c>
      <c r="U270" s="180" t="s">
        <v>146</v>
      </c>
      <c r="V270" s="180" t="s">
        <v>146</v>
      </c>
      <c r="W270" s="180"/>
    </row>
    <row r="271" spans="2:23" ht="33" customHeight="1" x14ac:dyDescent="0.3">
      <c r="B271" s="194"/>
      <c r="C271" s="207" t="s">
        <v>848</v>
      </c>
      <c r="D271" s="194"/>
      <c r="E271" s="212" t="s">
        <v>519</v>
      </c>
      <c r="F271" s="206" t="str">
        <f>VLOOKUP($E271,'Int Finish Style No'!$C$8:$D$71,2,FALSE)</f>
        <v>Non-Slip Epoxy Paint on Steel Trowel Finish</v>
      </c>
      <c r="G271" s="212"/>
      <c r="H271" s="206"/>
      <c r="I271" s="212"/>
      <c r="J271" s="206"/>
      <c r="K271" s="212"/>
      <c r="L271" s="206"/>
      <c r="M271" s="195"/>
      <c r="O271" s="195"/>
      <c r="P271" s="194"/>
      <c r="Q271" s="194"/>
      <c r="R271" s="194"/>
      <c r="S271" s="195"/>
      <c r="T271" s="194"/>
      <c r="U271" s="195"/>
      <c r="V271" s="195"/>
      <c r="W271" s="195"/>
    </row>
    <row r="272" spans="2:23" ht="40.5" x14ac:dyDescent="0.3">
      <c r="B272" s="131" t="s">
        <v>849</v>
      </c>
      <c r="C272" s="131" t="s">
        <v>848</v>
      </c>
      <c r="D272" s="131"/>
      <c r="E272" s="213" t="s">
        <v>519</v>
      </c>
      <c r="F272" s="180" t="str">
        <f>VLOOKUP($E272,'Int Finish Style No'!$C$8:$D$71,2,FALSE)</f>
        <v>Non-Slip Epoxy Paint on Steel Trowel Finish</v>
      </c>
      <c r="G272" s="213" t="s">
        <v>509</v>
      </c>
      <c r="H272" s="180" t="str">
        <f>VLOOKUP($G272,'Int Finish Style No'!$C$78:$D$104,2,FALSE)</f>
        <v>N.A</v>
      </c>
      <c r="I272" s="213" t="s">
        <v>509</v>
      </c>
      <c r="J272" s="180" t="str">
        <f>VLOOKUP($I272,'Int Finish Style No'!$C$110:$D$164,2,FALSE)</f>
        <v>N.A</v>
      </c>
      <c r="K272" s="213" t="s">
        <v>509</v>
      </c>
      <c r="L272" s="180" t="str">
        <f>VLOOKUP($K272,'Int Finish Style No'!$C$170:$D$193,2,FALSE)</f>
        <v>N.A</v>
      </c>
      <c r="M272" s="181" t="s">
        <v>481</v>
      </c>
      <c r="O272" s="181" t="s">
        <v>481</v>
      </c>
      <c r="P272" s="131" t="s">
        <v>849</v>
      </c>
      <c r="Q272" s="131" t="s">
        <v>848</v>
      </c>
      <c r="R272" s="131"/>
      <c r="S272" s="180" t="s">
        <v>521</v>
      </c>
      <c r="T272" s="180" t="s">
        <v>146</v>
      </c>
      <c r="U272" s="180" t="s">
        <v>146</v>
      </c>
      <c r="V272" s="180" t="s">
        <v>146</v>
      </c>
      <c r="W272" s="180"/>
    </row>
    <row r="273" spans="2:23" ht="33" customHeight="1" x14ac:dyDescent="0.3">
      <c r="B273" s="194"/>
      <c r="C273" s="207" t="s">
        <v>850</v>
      </c>
      <c r="D273" s="194"/>
      <c r="E273" s="212" t="s">
        <v>519</v>
      </c>
      <c r="F273" s="206" t="str">
        <f>VLOOKUP($E273,'Int Finish Style No'!$C$8:$D$71,2,FALSE)</f>
        <v>Non-Slip Epoxy Paint on Steel Trowel Finish</v>
      </c>
      <c r="G273" s="212"/>
      <c r="H273" s="206"/>
      <c r="I273" s="212"/>
      <c r="J273" s="206"/>
      <c r="K273" s="212"/>
      <c r="L273" s="206"/>
      <c r="M273" s="195"/>
      <c r="O273" s="195"/>
      <c r="P273" s="194"/>
      <c r="Q273" s="194"/>
      <c r="R273" s="194"/>
      <c r="S273" s="195"/>
      <c r="T273" s="194"/>
      <c r="U273" s="195"/>
      <c r="V273" s="195"/>
      <c r="W273" s="195"/>
    </row>
    <row r="274" spans="2:23" ht="45" x14ac:dyDescent="0.3">
      <c r="B274" s="131" t="s">
        <v>851</v>
      </c>
      <c r="C274" s="131" t="s">
        <v>850</v>
      </c>
      <c r="D274" s="131"/>
      <c r="E274" s="213" t="s">
        <v>519</v>
      </c>
      <c r="F274" s="180" t="str">
        <f>VLOOKUP($E274,'Int Finish Style No'!$C$8:$D$71,2,FALSE)</f>
        <v>Non-Slip Epoxy Paint on Steel Trowel Finish</v>
      </c>
      <c r="G274" s="213" t="s">
        <v>509</v>
      </c>
      <c r="H274" s="180" t="str">
        <f>VLOOKUP($G274,'Int Finish Style No'!$C$78:$D$104,2,FALSE)</f>
        <v>N.A</v>
      </c>
      <c r="I274" s="213" t="s">
        <v>509</v>
      </c>
      <c r="J274" s="180" t="str">
        <f>VLOOKUP($I274,'Int Finish Style No'!$C$110:$D$164,2,FALSE)</f>
        <v>N.A</v>
      </c>
      <c r="K274" s="213" t="s">
        <v>509</v>
      </c>
      <c r="L274" s="180" t="str">
        <f>VLOOKUP($K274,'Int Finish Style No'!$C$170:$D$193,2,FALSE)</f>
        <v>N.A</v>
      </c>
      <c r="M274" s="181" t="s">
        <v>446</v>
      </c>
      <c r="O274" s="181" t="s">
        <v>446</v>
      </c>
      <c r="P274" s="131" t="s">
        <v>851</v>
      </c>
      <c r="Q274" s="131" t="s">
        <v>850</v>
      </c>
      <c r="R274" s="131"/>
      <c r="S274" s="180" t="s">
        <v>847</v>
      </c>
      <c r="T274" s="180" t="s">
        <v>146</v>
      </c>
      <c r="U274" s="180" t="s">
        <v>146</v>
      </c>
      <c r="V274" s="180" t="s">
        <v>146</v>
      </c>
      <c r="W274" s="180"/>
    </row>
    <row r="275" spans="2:23" ht="33" customHeight="1" x14ac:dyDescent="0.3">
      <c r="B275" s="194"/>
      <c r="C275" s="207" t="s">
        <v>852</v>
      </c>
      <c r="D275" s="194"/>
      <c r="E275" s="212" t="s">
        <v>519</v>
      </c>
      <c r="F275" s="206" t="str">
        <f>VLOOKUP($E275,'Int Finish Style No'!$C$8:$D$71,2,FALSE)</f>
        <v>Non-Slip Epoxy Paint on Steel Trowel Finish</v>
      </c>
      <c r="G275" s="212"/>
      <c r="H275" s="206"/>
      <c r="I275" s="212"/>
      <c r="J275" s="206"/>
      <c r="K275" s="212"/>
      <c r="L275" s="206"/>
      <c r="M275" s="195"/>
      <c r="O275" s="195"/>
      <c r="P275" s="194"/>
      <c r="Q275" s="194"/>
      <c r="R275" s="194"/>
      <c r="S275" s="195"/>
      <c r="T275" s="194"/>
      <c r="U275" s="195"/>
      <c r="V275" s="195"/>
      <c r="W275" s="195"/>
    </row>
    <row r="276" spans="2:23" ht="45" x14ac:dyDescent="0.3">
      <c r="B276" s="131" t="s">
        <v>853</v>
      </c>
      <c r="C276" s="131" t="s">
        <v>852</v>
      </c>
      <c r="D276" s="131"/>
      <c r="E276" s="213" t="s">
        <v>519</v>
      </c>
      <c r="F276" s="180" t="str">
        <f>VLOOKUP($E276,'Int Finish Style No'!$C$8:$D$71,2,FALSE)</f>
        <v>Non-Slip Epoxy Paint on Steel Trowel Finish</v>
      </c>
      <c r="G276" s="213" t="s">
        <v>509</v>
      </c>
      <c r="H276" s="180" t="str">
        <f>VLOOKUP($G276,'Int Finish Style No'!$C$78:$D$104,2,FALSE)</f>
        <v>N.A</v>
      </c>
      <c r="I276" s="213" t="s">
        <v>509</v>
      </c>
      <c r="J276" s="180" t="str">
        <f>VLOOKUP($I276,'Int Finish Style No'!$C$110:$D$164,2,FALSE)</f>
        <v>N.A</v>
      </c>
      <c r="K276" s="213" t="s">
        <v>509</v>
      </c>
      <c r="L276" s="180" t="str">
        <f>VLOOKUP($K276,'Int Finish Style No'!$C$170:$D$193,2,FALSE)</f>
        <v>N.A</v>
      </c>
      <c r="M276" s="181" t="s">
        <v>446</v>
      </c>
      <c r="O276" s="181" t="s">
        <v>446</v>
      </c>
      <c r="P276" s="131" t="s">
        <v>853</v>
      </c>
      <c r="Q276" s="131" t="s">
        <v>852</v>
      </c>
      <c r="R276" s="131"/>
      <c r="S276" s="180" t="s">
        <v>847</v>
      </c>
      <c r="T276" s="180" t="s">
        <v>146</v>
      </c>
      <c r="U276" s="180" t="s">
        <v>146</v>
      </c>
      <c r="V276" s="180" t="s">
        <v>146</v>
      </c>
      <c r="W276" s="180"/>
    </row>
  </sheetData>
  <dataConsolidate>
    <dataRefs count="1">
      <dataRef ref="C4:C15" sheet="Int Finish Style No"/>
    </dataRefs>
  </dataConsolidate>
  <mergeCells count="8">
    <mergeCell ref="E4:F4"/>
    <mergeCell ref="G4:H4"/>
    <mergeCell ref="I4:J4"/>
    <mergeCell ref="K4:L4"/>
    <mergeCell ref="E266:F266"/>
    <mergeCell ref="G266:H266"/>
    <mergeCell ref="I266:J266"/>
    <mergeCell ref="K266:L266"/>
  </mergeCells>
  <phoneticPr fontId="6" type="noConversion"/>
  <dataValidations count="5">
    <dataValidation type="list" allowBlank="1" showInputMessage="1" showErrorMessage="1" sqref="I267 I269 I273 I275 I271" xr:uid="{00000000-0002-0000-0200-000001000000}">
      <formula1>$C$221:$C$238</formula1>
    </dataValidation>
    <dataValidation type="list" allowBlank="1" showInputMessage="1" showErrorMessage="1" sqref="K267 K269 K273 K275 K271" xr:uid="{00000000-0002-0000-0200-000004000000}">
      <formula1>$C$242:$C$268</formula1>
    </dataValidation>
    <dataValidation type="list" allowBlank="1" showInputMessage="1" showErrorMessage="1" sqref="I268 I270" xr:uid="{00000000-0002-0000-0200-000000000000}">
      <formula1>$C$186:$C$218</formula1>
    </dataValidation>
    <dataValidation type="list" allowBlank="1" showInputMessage="1" showErrorMessage="1" sqref="K268 K270" xr:uid="{00000000-0002-0000-0200-000002000000}">
      <formula1>$C$177:$C$233</formula1>
    </dataValidation>
    <dataValidation type="list" allowBlank="1" showInputMessage="1" showErrorMessage="1" sqref="G267 G269 G273 G275 G271" xr:uid="{00000000-0002-0000-0200-000003000000}">
      <formula1>$C$161:$C$218</formula1>
    </dataValidation>
  </dataValidations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'Int Finish Style No'!$C$78:$C$104</xm:f>
          </x14:formula1>
          <xm:sqref>G274 G6:G264 G268 G272 G276 G270</xm:sqref>
        </x14:dataValidation>
        <x14:dataValidation type="list" allowBlank="1" showInputMessage="1" showErrorMessage="1" xr:uid="{00000000-0002-0000-0200-000006000000}">
          <x14:formula1>
            <xm:f>'Int Finish Style No'!$C$170:$C$193</xm:f>
          </x14:formula1>
          <xm:sqref>K274 K6:K264 K272 K276</xm:sqref>
        </x14:dataValidation>
        <x14:dataValidation type="list" allowBlank="1" showInputMessage="1" showErrorMessage="1" xr:uid="{00000000-0002-0000-0200-000007000000}">
          <x14:formula1>
            <xm:f>'Int Finish Style No'!$C$8:$C$71</xm:f>
          </x14:formula1>
          <xm:sqref>E267:E276 E6:E264</xm:sqref>
        </x14:dataValidation>
        <x14:dataValidation type="list" allowBlank="1" showInputMessage="1" showErrorMessage="1" xr:uid="{00000000-0002-0000-0200-000008000000}">
          <x14:formula1>
            <xm:f>'Int Finish Style No'!$C$110:$C$164</xm:f>
          </x14:formula1>
          <xm:sqref>I274 I276 I272 I6:I264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J43"/>
  <sheetViews>
    <sheetView workbookViewId="0">
      <selection activeCell="A486" sqref="A486:J519"/>
    </sheetView>
  </sheetViews>
  <sheetFormatPr defaultRowHeight="16.5" x14ac:dyDescent="0.3"/>
  <cols>
    <col min="1" max="1" width="6" customWidth="1"/>
    <col min="2" max="2" width="5.75" customWidth="1"/>
    <col min="3" max="3" width="8.75" customWidth="1"/>
    <col min="4" max="4" width="6.5" customWidth="1"/>
    <col min="5" max="5" width="7.625" customWidth="1"/>
    <col min="6" max="6" width="22.5" customWidth="1"/>
    <col min="7" max="7" width="6.625" customWidth="1"/>
    <col min="8" max="8" width="5.75" customWidth="1"/>
    <col min="9" max="9" width="6.375" customWidth="1"/>
    <col min="10" max="10" width="5.75" customWidth="1"/>
    <col min="11" max="11" width="4.875" customWidth="1"/>
    <col min="12" max="12" width="1.375" customWidth="1"/>
    <col min="13" max="13" width="7.125" customWidth="1"/>
    <col min="14" max="15" width="5.75" customWidth="1"/>
    <col min="16" max="16" width="7.125" customWidth="1"/>
    <col min="17" max="17" width="2.875" customWidth="1"/>
    <col min="18" max="18" width="5.125" customWidth="1"/>
    <col min="19" max="19" width="2.875" customWidth="1"/>
    <col min="20" max="20" width="4.5" customWidth="1"/>
    <col min="21" max="23" width="8.625" customWidth="1"/>
    <col min="24" max="24" width="9.25" customWidth="1"/>
    <col min="25" max="25" width="7.25" customWidth="1"/>
    <col min="26" max="26" width="7" customWidth="1"/>
    <col min="27" max="28" width="14.25" customWidth="1"/>
    <col min="29" max="29" width="10" customWidth="1"/>
    <col min="30" max="30" width="11.375" customWidth="1"/>
    <col min="31" max="32" width="8.625" customWidth="1"/>
    <col min="33" max="33" width="7.875" customWidth="1"/>
    <col min="34" max="34" width="30" customWidth="1"/>
    <col min="35" max="35" width="8.625" customWidth="1"/>
    <col min="36" max="36" width="35.75" customWidth="1"/>
  </cols>
  <sheetData>
    <row r="1" spans="1:36" ht="18.75" customHeight="1" x14ac:dyDescent="0.3">
      <c r="A1" s="342" t="s">
        <v>5590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</row>
    <row r="2" spans="1:36" ht="13.5" customHeight="1" x14ac:dyDescent="0.3">
      <c r="A2" s="343" t="s">
        <v>5591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</row>
    <row r="3" spans="1:36" ht="23.25" customHeight="1" x14ac:dyDescent="0.3">
      <c r="A3" s="341" t="s">
        <v>5592</v>
      </c>
      <c r="B3" s="341" t="s">
        <v>5593</v>
      </c>
      <c r="C3" s="341" t="s">
        <v>5594</v>
      </c>
      <c r="D3" s="341" t="s">
        <v>5595</v>
      </c>
      <c r="E3" s="341" t="s">
        <v>5596</v>
      </c>
      <c r="F3" s="341" t="s">
        <v>5597</v>
      </c>
      <c r="G3" s="341" t="s">
        <v>5598</v>
      </c>
      <c r="H3" s="341" t="s">
        <v>5599</v>
      </c>
      <c r="I3" s="341"/>
      <c r="J3" s="341"/>
      <c r="K3" s="341"/>
      <c r="L3" s="341"/>
      <c r="M3" s="341" t="s">
        <v>5600</v>
      </c>
      <c r="N3" s="341" t="s">
        <v>5601</v>
      </c>
      <c r="O3" s="341" t="s">
        <v>5602</v>
      </c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 t="s">
        <v>5603</v>
      </c>
      <c r="AD3" s="341" t="s">
        <v>5604</v>
      </c>
      <c r="AE3" s="341"/>
      <c r="AF3" s="341"/>
      <c r="AG3" s="341" t="s">
        <v>5605</v>
      </c>
      <c r="AH3" s="341" t="s">
        <v>5606</v>
      </c>
      <c r="AI3" s="341" t="s">
        <v>5607</v>
      </c>
      <c r="AJ3" s="341" t="s">
        <v>5608</v>
      </c>
    </row>
    <row r="4" spans="1:36" ht="23.25" customHeight="1" x14ac:dyDescent="0.3">
      <c r="A4" s="341"/>
      <c r="B4" s="341"/>
      <c r="C4" s="341"/>
      <c r="D4" s="341"/>
      <c r="E4" s="341"/>
      <c r="F4" s="341"/>
      <c r="G4" s="341"/>
      <c r="H4" s="341" t="s">
        <v>5609</v>
      </c>
      <c r="I4" s="341" t="s">
        <v>5610</v>
      </c>
      <c r="J4" s="341" t="s">
        <v>5611</v>
      </c>
      <c r="K4" s="341"/>
      <c r="L4" s="341"/>
      <c r="M4" s="341"/>
      <c r="N4" s="341"/>
      <c r="O4" s="341" t="s">
        <v>5612</v>
      </c>
      <c r="P4" s="341"/>
      <c r="Q4" s="341" t="s">
        <v>5613</v>
      </c>
      <c r="R4" s="341"/>
      <c r="S4" s="341"/>
      <c r="T4" s="341"/>
      <c r="U4" s="341" t="s">
        <v>5614</v>
      </c>
      <c r="V4" s="341" t="s">
        <v>5615</v>
      </c>
      <c r="W4" s="341" t="s">
        <v>5616</v>
      </c>
      <c r="X4" s="341" t="s">
        <v>5617</v>
      </c>
      <c r="Y4" s="341" t="s">
        <v>5618</v>
      </c>
      <c r="Z4" s="341" t="s">
        <v>5619</v>
      </c>
      <c r="AA4" s="341" t="s">
        <v>5620</v>
      </c>
      <c r="AB4" s="341" t="s">
        <v>5621</v>
      </c>
      <c r="AC4" s="341"/>
      <c r="AD4" s="341" t="s">
        <v>5622</v>
      </c>
      <c r="AE4" s="341" t="s">
        <v>5623</v>
      </c>
      <c r="AF4" s="341" t="s">
        <v>5624</v>
      </c>
      <c r="AG4" s="341"/>
      <c r="AH4" s="341"/>
      <c r="AI4" s="341"/>
      <c r="AJ4" s="341"/>
    </row>
    <row r="5" spans="1:36" ht="23.25" customHeight="1" x14ac:dyDescent="0.3">
      <c r="A5" s="341"/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155" t="s">
        <v>5625</v>
      </c>
      <c r="P5" s="155" t="s">
        <v>5626</v>
      </c>
      <c r="Q5" s="341" t="s">
        <v>5613</v>
      </c>
      <c r="R5" s="341"/>
      <c r="S5" s="341" t="s">
        <v>5627</v>
      </c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  <c r="AG5" s="341"/>
      <c r="AH5" s="341"/>
      <c r="AI5" s="341"/>
      <c r="AJ5" s="341"/>
    </row>
    <row r="6" spans="1:36" ht="18.75" customHeight="1" x14ac:dyDescent="0.3">
      <c r="A6" s="153" t="s">
        <v>5628</v>
      </c>
      <c r="B6" s="153" t="s">
        <v>5629</v>
      </c>
      <c r="C6" s="153" t="s">
        <v>5630</v>
      </c>
      <c r="D6" s="153" t="s">
        <v>5631</v>
      </c>
      <c r="E6" s="153" t="s">
        <v>5632</v>
      </c>
      <c r="F6" s="176" t="s">
        <v>5633</v>
      </c>
      <c r="G6" s="150"/>
      <c r="H6" s="153" t="s">
        <v>3785</v>
      </c>
      <c r="I6" s="153" t="s">
        <v>5634</v>
      </c>
      <c r="J6" s="339" t="s">
        <v>5635</v>
      </c>
      <c r="K6" s="339"/>
      <c r="L6" s="339"/>
      <c r="M6" s="153" t="s">
        <v>5636</v>
      </c>
      <c r="N6" s="150">
        <v>1</v>
      </c>
      <c r="O6" s="150">
        <v>2</v>
      </c>
      <c r="P6" s="150"/>
      <c r="Q6" s="338"/>
      <c r="R6" s="338"/>
      <c r="S6" s="338"/>
      <c r="T6" s="338"/>
      <c r="U6" s="152">
        <v>28</v>
      </c>
      <c r="V6" s="152">
        <v>50</v>
      </c>
      <c r="W6" s="152">
        <v>21</v>
      </c>
      <c r="X6" s="152"/>
      <c r="Y6" s="152"/>
      <c r="Z6" s="150"/>
      <c r="AA6" s="152">
        <v>1773.41</v>
      </c>
      <c r="AB6" s="152">
        <v>12974.48</v>
      </c>
      <c r="AC6" s="153" t="s">
        <v>5637</v>
      </c>
      <c r="AD6" s="153" t="s">
        <v>5637</v>
      </c>
      <c r="AE6" s="150"/>
      <c r="AF6" s="150"/>
      <c r="AG6" s="150"/>
      <c r="AH6" s="154"/>
      <c r="AI6" s="150"/>
      <c r="AJ6" s="149"/>
    </row>
    <row r="7" spans="1:36" ht="18.75" customHeight="1" x14ac:dyDescent="0.3">
      <c r="A7" s="153" t="s">
        <v>5638</v>
      </c>
      <c r="B7" s="150"/>
      <c r="C7" s="150"/>
      <c r="D7" s="150"/>
      <c r="E7" s="150"/>
      <c r="F7" s="177"/>
      <c r="G7" s="150"/>
      <c r="H7" s="150"/>
      <c r="I7" s="150"/>
      <c r="J7" s="338"/>
      <c r="K7" s="338"/>
      <c r="L7" s="338"/>
      <c r="M7" s="150"/>
      <c r="N7" s="150"/>
      <c r="O7" s="150"/>
      <c r="P7" s="153" t="s">
        <v>5639</v>
      </c>
      <c r="Q7" s="339" t="s">
        <v>5640</v>
      </c>
      <c r="R7" s="339"/>
      <c r="S7" s="338"/>
      <c r="T7" s="338"/>
      <c r="U7" s="152">
        <v>28</v>
      </c>
      <c r="V7" s="152">
        <v>50</v>
      </c>
      <c r="W7" s="152">
        <v>5</v>
      </c>
      <c r="X7" s="152">
        <v>1400</v>
      </c>
      <c r="Y7" s="152"/>
      <c r="Z7" s="153" t="s">
        <v>5639</v>
      </c>
      <c r="AA7" s="152"/>
      <c r="AB7" s="152"/>
      <c r="AC7" s="150"/>
      <c r="AD7" s="150"/>
      <c r="AE7" s="150"/>
      <c r="AF7" s="150"/>
      <c r="AG7" s="150"/>
      <c r="AH7" s="151"/>
      <c r="AI7" s="150"/>
      <c r="AJ7" s="149"/>
    </row>
    <row r="8" spans="1:36" ht="18.75" customHeight="1" x14ac:dyDescent="0.3">
      <c r="A8" s="153" t="s">
        <v>5641</v>
      </c>
      <c r="B8" s="150"/>
      <c r="C8" s="150"/>
      <c r="D8" s="150"/>
      <c r="E8" s="150"/>
      <c r="F8" s="177"/>
      <c r="G8" s="150"/>
      <c r="H8" s="150"/>
      <c r="I8" s="150"/>
      <c r="J8" s="338"/>
      <c r="K8" s="338"/>
      <c r="L8" s="338"/>
      <c r="M8" s="150"/>
      <c r="N8" s="150"/>
      <c r="O8" s="150"/>
      <c r="P8" s="153" t="s">
        <v>5639</v>
      </c>
      <c r="Q8" s="339" t="s">
        <v>5642</v>
      </c>
      <c r="R8" s="339"/>
      <c r="S8" s="338"/>
      <c r="T8" s="338"/>
      <c r="U8" s="152">
        <v>8.5</v>
      </c>
      <c r="V8" s="152">
        <v>43.93</v>
      </c>
      <c r="W8" s="152">
        <v>16</v>
      </c>
      <c r="X8" s="152">
        <v>373.41</v>
      </c>
      <c r="Y8" s="152"/>
      <c r="Z8" s="153" t="s">
        <v>5639</v>
      </c>
      <c r="AA8" s="152"/>
      <c r="AB8" s="152"/>
      <c r="AC8" s="150"/>
      <c r="AD8" s="150"/>
      <c r="AE8" s="150"/>
      <c r="AF8" s="150"/>
      <c r="AG8" s="150"/>
      <c r="AH8" s="151"/>
      <c r="AI8" s="150"/>
      <c r="AJ8" s="149"/>
    </row>
    <row r="9" spans="1:36" ht="18.75" customHeight="1" x14ac:dyDescent="0.3">
      <c r="A9" s="153" t="s">
        <v>5643</v>
      </c>
      <c r="B9" s="153" t="s">
        <v>5629</v>
      </c>
      <c r="C9" s="153" t="s">
        <v>5630</v>
      </c>
      <c r="D9" s="153" t="s">
        <v>5644</v>
      </c>
      <c r="E9" s="153" t="s">
        <v>5645</v>
      </c>
      <c r="F9" s="176" t="s">
        <v>5646</v>
      </c>
      <c r="G9" s="150"/>
      <c r="H9" s="153" t="s">
        <v>3188</v>
      </c>
      <c r="I9" s="153" t="s">
        <v>5647</v>
      </c>
      <c r="J9" s="339" t="s">
        <v>5648</v>
      </c>
      <c r="K9" s="339"/>
      <c r="L9" s="339"/>
      <c r="M9" s="153" t="s">
        <v>5636</v>
      </c>
      <c r="N9" s="150">
        <v>1</v>
      </c>
      <c r="O9" s="150">
        <v>1</v>
      </c>
      <c r="P9" s="150"/>
      <c r="Q9" s="338"/>
      <c r="R9" s="338"/>
      <c r="S9" s="338"/>
      <c r="T9" s="338"/>
      <c r="U9" s="152">
        <v>8</v>
      </c>
      <c r="V9" s="152">
        <v>15.7</v>
      </c>
      <c r="W9" s="152">
        <v>2</v>
      </c>
      <c r="X9" s="152"/>
      <c r="Y9" s="152"/>
      <c r="Z9" s="150"/>
      <c r="AA9" s="152">
        <v>125.6</v>
      </c>
      <c r="AB9" s="152">
        <v>251.2</v>
      </c>
      <c r="AC9" s="153" t="s">
        <v>5637</v>
      </c>
      <c r="AD9" s="153" t="s">
        <v>5637</v>
      </c>
      <c r="AE9" s="150"/>
      <c r="AF9" s="150"/>
      <c r="AG9" s="150"/>
      <c r="AH9" s="154"/>
      <c r="AI9" s="150"/>
      <c r="AJ9" s="149"/>
    </row>
    <row r="10" spans="1:36" ht="18.75" customHeight="1" x14ac:dyDescent="0.3">
      <c r="A10" s="153" t="s">
        <v>5649</v>
      </c>
      <c r="B10" s="150"/>
      <c r="C10" s="150"/>
      <c r="D10" s="150"/>
      <c r="E10" s="150"/>
      <c r="F10" s="177"/>
      <c r="G10" s="150"/>
      <c r="H10" s="150"/>
      <c r="I10" s="150"/>
      <c r="J10" s="338"/>
      <c r="K10" s="338"/>
      <c r="L10" s="338"/>
      <c r="M10" s="150"/>
      <c r="N10" s="150"/>
      <c r="O10" s="150"/>
      <c r="P10" s="153" t="s">
        <v>5639</v>
      </c>
      <c r="Q10" s="339" t="s">
        <v>5650</v>
      </c>
      <c r="R10" s="339"/>
      <c r="S10" s="338"/>
      <c r="T10" s="338"/>
      <c r="U10" s="152">
        <v>8</v>
      </c>
      <c r="V10" s="152">
        <v>15.7</v>
      </c>
      <c r="W10" s="152">
        <v>2</v>
      </c>
      <c r="X10" s="152">
        <v>125.6</v>
      </c>
      <c r="Y10" s="152"/>
      <c r="Z10" s="153" t="s">
        <v>5639</v>
      </c>
      <c r="AA10" s="152"/>
      <c r="AB10" s="152"/>
      <c r="AC10" s="150"/>
      <c r="AD10" s="150"/>
      <c r="AE10" s="150"/>
      <c r="AF10" s="150"/>
      <c r="AG10" s="150"/>
      <c r="AH10" s="151"/>
      <c r="AI10" s="150"/>
      <c r="AJ10" s="149"/>
    </row>
    <row r="11" spans="1:36" ht="18.75" customHeight="1" x14ac:dyDescent="0.3">
      <c r="A11" s="153" t="s">
        <v>5651</v>
      </c>
      <c r="B11" s="153" t="s">
        <v>5629</v>
      </c>
      <c r="C11" s="153" t="s">
        <v>5652</v>
      </c>
      <c r="D11" s="153" t="s">
        <v>5653</v>
      </c>
      <c r="E11" s="153" t="s">
        <v>5654</v>
      </c>
      <c r="F11" s="176" t="s">
        <v>5655</v>
      </c>
      <c r="G11" s="150"/>
      <c r="H11" s="153" t="s">
        <v>3785</v>
      </c>
      <c r="I11" s="153" t="s">
        <v>5647</v>
      </c>
      <c r="J11" s="339" t="s">
        <v>5656</v>
      </c>
      <c r="K11" s="339"/>
      <c r="L11" s="339"/>
      <c r="M11" s="153" t="s">
        <v>5636</v>
      </c>
      <c r="N11" s="150">
        <v>1</v>
      </c>
      <c r="O11" s="150">
        <v>4</v>
      </c>
      <c r="P11" s="150"/>
      <c r="Q11" s="338"/>
      <c r="R11" s="338"/>
      <c r="S11" s="338"/>
      <c r="T11" s="338"/>
      <c r="U11" s="152">
        <v>17</v>
      </c>
      <c r="V11" s="152">
        <v>66</v>
      </c>
      <c r="W11" s="152">
        <v>19.7</v>
      </c>
      <c r="X11" s="152"/>
      <c r="Y11" s="152"/>
      <c r="Z11" s="150"/>
      <c r="AA11" s="152">
        <v>4096</v>
      </c>
      <c r="AB11" s="152">
        <v>20462.599999999999</v>
      </c>
      <c r="AC11" s="153" t="s">
        <v>5637</v>
      </c>
      <c r="AD11" s="153" t="s">
        <v>5637</v>
      </c>
      <c r="AE11" s="150"/>
      <c r="AF11" s="150"/>
      <c r="AG11" s="150"/>
      <c r="AH11" s="154"/>
      <c r="AI11" s="150"/>
      <c r="AJ11" s="149"/>
    </row>
    <row r="12" spans="1:36" ht="18.75" customHeight="1" x14ac:dyDescent="0.3">
      <c r="A12" s="153" t="s">
        <v>5657</v>
      </c>
      <c r="B12" s="150"/>
      <c r="C12" s="150"/>
      <c r="D12" s="150"/>
      <c r="E12" s="150"/>
      <c r="F12" s="177"/>
      <c r="G12" s="150"/>
      <c r="H12" s="150"/>
      <c r="I12" s="150"/>
      <c r="J12" s="338"/>
      <c r="K12" s="338"/>
      <c r="L12" s="338"/>
      <c r="M12" s="150"/>
      <c r="N12" s="150"/>
      <c r="O12" s="150"/>
      <c r="P12" s="153" t="s">
        <v>5639</v>
      </c>
      <c r="Q12" s="339" t="s">
        <v>5640</v>
      </c>
      <c r="R12" s="339"/>
      <c r="S12" s="338"/>
      <c r="T12" s="338"/>
      <c r="U12" s="152">
        <v>17</v>
      </c>
      <c r="V12" s="152">
        <v>52</v>
      </c>
      <c r="W12" s="152">
        <v>5.4</v>
      </c>
      <c r="X12" s="152">
        <v>884</v>
      </c>
      <c r="Y12" s="152"/>
      <c r="Z12" s="153" t="s">
        <v>5639</v>
      </c>
      <c r="AA12" s="152"/>
      <c r="AB12" s="152"/>
      <c r="AC12" s="150"/>
      <c r="AD12" s="150"/>
      <c r="AE12" s="150"/>
      <c r="AF12" s="150"/>
      <c r="AG12" s="150"/>
      <c r="AH12" s="151"/>
      <c r="AI12" s="150"/>
      <c r="AJ12" s="149"/>
    </row>
    <row r="13" spans="1:36" ht="18.75" customHeight="1" x14ac:dyDescent="0.3">
      <c r="A13" s="153" t="s">
        <v>5658</v>
      </c>
      <c r="B13" s="150"/>
      <c r="C13" s="150"/>
      <c r="D13" s="150"/>
      <c r="E13" s="150"/>
      <c r="F13" s="177"/>
      <c r="G13" s="150"/>
      <c r="H13" s="150"/>
      <c r="I13" s="150"/>
      <c r="J13" s="338"/>
      <c r="K13" s="338"/>
      <c r="L13" s="338"/>
      <c r="M13" s="150"/>
      <c r="N13" s="150"/>
      <c r="O13" s="150"/>
      <c r="P13" s="150"/>
      <c r="Q13" s="339" t="s">
        <v>5640</v>
      </c>
      <c r="R13" s="339"/>
      <c r="S13" s="338"/>
      <c r="T13" s="338"/>
      <c r="U13" s="152">
        <v>23</v>
      </c>
      <c r="V13" s="152">
        <v>14</v>
      </c>
      <c r="W13" s="152">
        <v>5.4</v>
      </c>
      <c r="X13" s="152">
        <v>322</v>
      </c>
      <c r="Y13" s="152"/>
      <c r="Z13" s="153" t="s">
        <v>5639</v>
      </c>
      <c r="AA13" s="152"/>
      <c r="AB13" s="152"/>
      <c r="AC13" s="150"/>
      <c r="AD13" s="150"/>
      <c r="AE13" s="150"/>
      <c r="AF13" s="150"/>
      <c r="AG13" s="150"/>
      <c r="AH13" s="151"/>
      <c r="AI13" s="150"/>
      <c r="AJ13" s="149"/>
    </row>
    <row r="14" spans="1:36" ht="18.75" customHeight="1" x14ac:dyDescent="0.3">
      <c r="A14" s="153" t="s">
        <v>5659</v>
      </c>
      <c r="B14" s="150"/>
      <c r="C14" s="150"/>
      <c r="D14" s="150"/>
      <c r="E14" s="150"/>
      <c r="F14" s="177"/>
      <c r="G14" s="150"/>
      <c r="H14" s="150"/>
      <c r="I14" s="150"/>
      <c r="J14" s="338"/>
      <c r="K14" s="338"/>
      <c r="L14" s="338"/>
      <c r="M14" s="150"/>
      <c r="N14" s="150"/>
      <c r="O14" s="150"/>
      <c r="P14" s="153" t="s">
        <v>5639</v>
      </c>
      <c r="Q14" s="339" t="s">
        <v>5660</v>
      </c>
      <c r="R14" s="339"/>
      <c r="S14" s="338"/>
      <c r="T14" s="338"/>
      <c r="U14" s="152">
        <v>17</v>
      </c>
      <c r="V14" s="152">
        <v>52</v>
      </c>
      <c r="W14" s="152">
        <v>3</v>
      </c>
      <c r="X14" s="152">
        <v>884</v>
      </c>
      <c r="Y14" s="152"/>
      <c r="Z14" s="153" t="s">
        <v>5639</v>
      </c>
      <c r="AA14" s="152"/>
      <c r="AB14" s="152"/>
      <c r="AC14" s="150"/>
      <c r="AD14" s="150"/>
      <c r="AE14" s="150"/>
      <c r="AF14" s="150"/>
      <c r="AG14" s="150"/>
      <c r="AH14" s="151"/>
      <c r="AI14" s="150"/>
      <c r="AJ14" s="149"/>
    </row>
    <row r="15" spans="1:36" ht="18.75" customHeight="1" x14ac:dyDescent="0.3">
      <c r="A15" s="153" t="s">
        <v>5661</v>
      </c>
      <c r="B15" s="150"/>
      <c r="C15" s="150"/>
      <c r="D15" s="150"/>
      <c r="E15" s="150"/>
      <c r="F15" s="177"/>
      <c r="G15" s="150"/>
      <c r="H15" s="150"/>
      <c r="I15" s="150"/>
      <c r="J15" s="338"/>
      <c r="K15" s="338"/>
      <c r="L15" s="338"/>
      <c r="M15" s="150"/>
      <c r="N15" s="150"/>
      <c r="O15" s="150"/>
      <c r="P15" s="153" t="s">
        <v>5639</v>
      </c>
      <c r="Q15" s="339" t="s">
        <v>5662</v>
      </c>
      <c r="R15" s="339"/>
      <c r="S15" s="338"/>
      <c r="T15" s="338"/>
      <c r="U15" s="152">
        <v>17</v>
      </c>
      <c r="V15" s="152">
        <v>66</v>
      </c>
      <c r="W15" s="152">
        <v>5.5</v>
      </c>
      <c r="X15" s="152">
        <v>1122</v>
      </c>
      <c r="Y15" s="152"/>
      <c r="Z15" s="153" t="s">
        <v>5639</v>
      </c>
      <c r="AA15" s="152"/>
      <c r="AB15" s="152"/>
      <c r="AC15" s="150"/>
      <c r="AD15" s="150"/>
      <c r="AE15" s="150"/>
      <c r="AF15" s="150"/>
      <c r="AG15" s="150"/>
      <c r="AH15" s="151"/>
      <c r="AI15" s="150"/>
      <c r="AJ15" s="149"/>
    </row>
    <row r="16" spans="1:36" ht="18.75" customHeight="1" x14ac:dyDescent="0.3">
      <c r="A16" s="153" t="s">
        <v>5663</v>
      </c>
      <c r="B16" s="150"/>
      <c r="C16" s="150"/>
      <c r="D16" s="150"/>
      <c r="E16" s="150"/>
      <c r="F16" s="177"/>
      <c r="G16" s="150"/>
      <c r="H16" s="150"/>
      <c r="I16" s="150"/>
      <c r="J16" s="338"/>
      <c r="K16" s="338"/>
      <c r="L16" s="338"/>
      <c r="M16" s="150"/>
      <c r="N16" s="150"/>
      <c r="O16" s="150"/>
      <c r="P16" s="153" t="s">
        <v>5639</v>
      </c>
      <c r="Q16" s="339" t="s">
        <v>5664</v>
      </c>
      <c r="R16" s="339"/>
      <c r="S16" s="338"/>
      <c r="T16" s="338"/>
      <c r="U16" s="152">
        <v>17</v>
      </c>
      <c r="V16" s="152">
        <v>52</v>
      </c>
      <c r="W16" s="152">
        <v>5.8</v>
      </c>
      <c r="X16" s="152">
        <v>884</v>
      </c>
      <c r="Y16" s="152"/>
      <c r="Z16" s="153" t="s">
        <v>5639</v>
      </c>
      <c r="AA16" s="152"/>
      <c r="AB16" s="152"/>
      <c r="AC16" s="150"/>
      <c r="AD16" s="150"/>
      <c r="AE16" s="150"/>
      <c r="AF16" s="150"/>
      <c r="AG16" s="150"/>
      <c r="AH16" s="151"/>
      <c r="AI16" s="150"/>
      <c r="AJ16" s="149"/>
    </row>
    <row r="17" spans="1:36" ht="18.75" customHeight="1" x14ac:dyDescent="0.3">
      <c r="A17" s="153" t="s">
        <v>5665</v>
      </c>
      <c r="B17" s="153" t="s">
        <v>5629</v>
      </c>
      <c r="C17" s="153" t="s">
        <v>5666</v>
      </c>
      <c r="D17" s="153" t="s">
        <v>5667</v>
      </c>
      <c r="E17" s="153" t="s">
        <v>5668</v>
      </c>
      <c r="F17" s="176" t="s">
        <v>5669</v>
      </c>
      <c r="G17" s="150"/>
      <c r="H17" s="153" t="s">
        <v>3785</v>
      </c>
      <c r="I17" s="153" t="s">
        <v>5670</v>
      </c>
      <c r="J17" s="339" t="s">
        <v>5635</v>
      </c>
      <c r="K17" s="339"/>
      <c r="L17" s="339"/>
      <c r="M17" s="153" t="s">
        <v>5636</v>
      </c>
      <c r="N17" s="150">
        <v>1</v>
      </c>
      <c r="O17" s="150">
        <v>1</v>
      </c>
      <c r="P17" s="150"/>
      <c r="Q17" s="338"/>
      <c r="R17" s="338"/>
      <c r="S17" s="338"/>
      <c r="T17" s="338"/>
      <c r="U17" s="152">
        <v>10</v>
      </c>
      <c r="V17" s="152">
        <v>15</v>
      </c>
      <c r="W17" s="152">
        <v>4.9000000000000004</v>
      </c>
      <c r="X17" s="152"/>
      <c r="Y17" s="152"/>
      <c r="Z17" s="150"/>
      <c r="AA17" s="152">
        <v>150</v>
      </c>
      <c r="AB17" s="152">
        <v>735</v>
      </c>
      <c r="AC17" s="153" t="s">
        <v>5637</v>
      </c>
      <c r="AD17" s="153" t="s">
        <v>5637</v>
      </c>
      <c r="AE17" s="150"/>
      <c r="AF17" s="150"/>
      <c r="AG17" s="150"/>
      <c r="AH17" s="154"/>
      <c r="AI17" s="150"/>
      <c r="AJ17" s="149"/>
    </row>
    <row r="18" spans="1:36" ht="18.75" customHeight="1" x14ac:dyDescent="0.3">
      <c r="A18" s="153" t="s">
        <v>5671</v>
      </c>
      <c r="B18" s="150"/>
      <c r="C18" s="150"/>
      <c r="D18" s="150"/>
      <c r="E18" s="150"/>
      <c r="F18" s="177"/>
      <c r="G18" s="150"/>
      <c r="H18" s="150"/>
      <c r="I18" s="150"/>
      <c r="J18" s="338"/>
      <c r="K18" s="338"/>
      <c r="L18" s="338"/>
      <c r="M18" s="150"/>
      <c r="N18" s="150"/>
      <c r="O18" s="150"/>
      <c r="P18" s="153" t="s">
        <v>5639</v>
      </c>
      <c r="Q18" s="339" t="s">
        <v>5640</v>
      </c>
      <c r="R18" s="339"/>
      <c r="S18" s="338"/>
      <c r="T18" s="338"/>
      <c r="U18" s="152">
        <v>10</v>
      </c>
      <c r="V18" s="152">
        <v>15</v>
      </c>
      <c r="W18" s="152">
        <v>4.9000000000000004</v>
      </c>
      <c r="X18" s="152">
        <v>150</v>
      </c>
      <c r="Y18" s="152"/>
      <c r="Z18" s="153" t="s">
        <v>5639</v>
      </c>
      <c r="AA18" s="152"/>
      <c r="AB18" s="152"/>
      <c r="AC18" s="150"/>
      <c r="AD18" s="150"/>
      <c r="AE18" s="150"/>
      <c r="AF18" s="150"/>
      <c r="AG18" s="150"/>
      <c r="AH18" s="151"/>
      <c r="AI18" s="150"/>
      <c r="AJ18" s="149"/>
    </row>
    <row r="19" spans="1:36" ht="18.75" customHeight="1" x14ac:dyDescent="0.3">
      <c r="A19" s="153" t="s">
        <v>5672</v>
      </c>
      <c r="B19" s="153" t="s">
        <v>5629</v>
      </c>
      <c r="C19" s="153" t="s">
        <v>5673</v>
      </c>
      <c r="D19" s="153" t="s">
        <v>5674</v>
      </c>
      <c r="E19" s="153" t="s">
        <v>5675</v>
      </c>
      <c r="F19" s="176" t="s">
        <v>5676</v>
      </c>
      <c r="G19" s="150"/>
      <c r="H19" s="153" t="s">
        <v>5677</v>
      </c>
      <c r="I19" s="153" t="s">
        <v>5634</v>
      </c>
      <c r="J19" s="339" t="s">
        <v>5648</v>
      </c>
      <c r="K19" s="339"/>
      <c r="L19" s="339"/>
      <c r="M19" s="153" t="s">
        <v>5636</v>
      </c>
      <c r="N19" s="150">
        <v>1</v>
      </c>
      <c r="O19" s="150">
        <v>1</v>
      </c>
      <c r="P19" s="150"/>
      <c r="Q19" s="338"/>
      <c r="R19" s="338"/>
      <c r="S19" s="338"/>
      <c r="T19" s="338"/>
      <c r="U19" s="152">
        <v>5</v>
      </c>
      <c r="V19" s="152">
        <v>11</v>
      </c>
      <c r="W19" s="152">
        <v>5</v>
      </c>
      <c r="X19" s="152"/>
      <c r="Y19" s="152"/>
      <c r="Z19" s="150"/>
      <c r="AA19" s="152">
        <v>55</v>
      </c>
      <c r="AB19" s="152">
        <v>275</v>
      </c>
      <c r="AC19" s="153" t="s">
        <v>5637</v>
      </c>
      <c r="AD19" s="153" t="s">
        <v>5637</v>
      </c>
      <c r="AE19" s="150"/>
      <c r="AF19" s="150"/>
      <c r="AG19" s="150"/>
      <c r="AH19" s="154"/>
      <c r="AI19" s="150"/>
      <c r="AJ19" s="149"/>
    </row>
    <row r="20" spans="1:36" ht="18.75" customHeight="1" x14ac:dyDescent="0.3">
      <c r="A20" s="153" t="s">
        <v>5678</v>
      </c>
      <c r="B20" s="150"/>
      <c r="C20" s="150"/>
      <c r="D20" s="150"/>
      <c r="E20" s="150"/>
      <c r="F20" s="177"/>
      <c r="G20" s="150"/>
      <c r="H20" s="150"/>
      <c r="I20" s="150"/>
      <c r="J20" s="338"/>
      <c r="K20" s="338"/>
      <c r="L20" s="338"/>
      <c r="M20" s="150"/>
      <c r="N20" s="150"/>
      <c r="O20" s="150"/>
      <c r="P20" s="153" t="s">
        <v>5639</v>
      </c>
      <c r="Q20" s="339" t="s">
        <v>5640</v>
      </c>
      <c r="R20" s="339"/>
      <c r="S20" s="338"/>
      <c r="T20" s="338"/>
      <c r="U20" s="152">
        <v>5</v>
      </c>
      <c r="V20" s="152">
        <v>11</v>
      </c>
      <c r="W20" s="152">
        <v>5</v>
      </c>
      <c r="X20" s="152">
        <v>55</v>
      </c>
      <c r="Y20" s="152"/>
      <c r="Z20" s="153" t="s">
        <v>5639</v>
      </c>
      <c r="AA20" s="152"/>
      <c r="AB20" s="152"/>
      <c r="AC20" s="150"/>
      <c r="AD20" s="150"/>
      <c r="AE20" s="150"/>
      <c r="AF20" s="150"/>
      <c r="AG20" s="150"/>
      <c r="AH20" s="151"/>
      <c r="AI20" s="150"/>
      <c r="AJ20" s="149"/>
    </row>
    <row r="21" spans="1:36" ht="18.75" customHeight="1" x14ac:dyDescent="0.3">
      <c r="A21" s="153" t="s">
        <v>5679</v>
      </c>
      <c r="B21" s="153" t="s">
        <v>5629</v>
      </c>
      <c r="C21" s="153" t="s">
        <v>5673</v>
      </c>
      <c r="D21" s="153" t="s">
        <v>5680</v>
      </c>
      <c r="E21" s="153" t="s">
        <v>5675</v>
      </c>
      <c r="F21" s="176" t="s">
        <v>5681</v>
      </c>
      <c r="G21" s="150"/>
      <c r="H21" s="153" t="s">
        <v>5677</v>
      </c>
      <c r="I21" s="153" t="s">
        <v>5634</v>
      </c>
      <c r="J21" s="339" t="s">
        <v>5648</v>
      </c>
      <c r="K21" s="339"/>
      <c r="L21" s="339"/>
      <c r="M21" s="153" t="s">
        <v>5636</v>
      </c>
      <c r="N21" s="150">
        <v>1</v>
      </c>
      <c r="O21" s="150">
        <v>1</v>
      </c>
      <c r="P21" s="150"/>
      <c r="Q21" s="338"/>
      <c r="R21" s="338"/>
      <c r="S21" s="338"/>
      <c r="T21" s="338"/>
      <c r="U21" s="152">
        <v>6</v>
      </c>
      <c r="V21" s="152">
        <v>23</v>
      </c>
      <c r="W21" s="152">
        <v>8</v>
      </c>
      <c r="X21" s="152"/>
      <c r="Y21" s="152"/>
      <c r="Z21" s="150"/>
      <c r="AA21" s="152">
        <v>138</v>
      </c>
      <c r="AB21" s="152">
        <v>1104</v>
      </c>
      <c r="AC21" s="153" t="s">
        <v>5637</v>
      </c>
      <c r="AD21" s="153" t="s">
        <v>5637</v>
      </c>
      <c r="AE21" s="150"/>
      <c r="AF21" s="150"/>
      <c r="AG21" s="150"/>
      <c r="AH21" s="154"/>
      <c r="AI21" s="150"/>
      <c r="AJ21" s="149"/>
    </row>
    <row r="22" spans="1:36" ht="18.75" customHeight="1" x14ac:dyDescent="0.3">
      <c r="A22" s="153" t="s">
        <v>5682</v>
      </c>
      <c r="B22" s="150"/>
      <c r="C22" s="150"/>
      <c r="D22" s="150"/>
      <c r="E22" s="150"/>
      <c r="F22" s="177"/>
      <c r="G22" s="150"/>
      <c r="H22" s="150"/>
      <c r="I22" s="150"/>
      <c r="J22" s="338"/>
      <c r="K22" s="338"/>
      <c r="L22" s="338"/>
      <c r="M22" s="150"/>
      <c r="N22" s="150"/>
      <c r="O22" s="150"/>
      <c r="P22" s="153" t="s">
        <v>5639</v>
      </c>
      <c r="Q22" s="339" t="s">
        <v>5640</v>
      </c>
      <c r="R22" s="339"/>
      <c r="S22" s="338"/>
      <c r="T22" s="338"/>
      <c r="U22" s="152">
        <v>6</v>
      </c>
      <c r="V22" s="152">
        <v>23</v>
      </c>
      <c r="W22" s="152">
        <v>8</v>
      </c>
      <c r="X22" s="152">
        <v>138</v>
      </c>
      <c r="Y22" s="152"/>
      <c r="Z22" s="153" t="s">
        <v>5639</v>
      </c>
      <c r="AA22" s="152"/>
      <c r="AB22" s="152"/>
      <c r="AC22" s="150"/>
      <c r="AD22" s="150"/>
      <c r="AE22" s="150"/>
      <c r="AF22" s="150"/>
      <c r="AG22" s="150"/>
      <c r="AH22" s="151"/>
      <c r="AI22" s="150"/>
      <c r="AJ22" s="149"/>
    </row>
    <row r="23" spans="1:36" ht="18.75" customHeight="1" x14ac:dyDescent="0.3">
      <c r="A23" s="153" t="s">
        <v>5683</v>
      </c>
      <c r="B23" s="153" t="s">
        <v>5629</v>
      </c>
      <c r="C23" s="153" t="s">
        <v>5684</v>
      </c>
      <c r="D23" s="153" t="s">
        <v>5685</v>
      </c>
      <c r="E23" s="153" t="s">
        <v>5686</v>
      </c>
      <c r="F23" s="176" t="s">
        <v>5687</v>
      </c>
      <c r="G23" s="150"/>
      <c r="H23" s="153" t="s">
        <v>5677</v>
      </c>
      <c r="I23" s="153" t="s">
        <v>5634</v>
      </c>
      <c r="J23" s="339" t="s">
        <v>5648</v>
      </c>
      <c r="K23" s="339"/>
      <c r="L23" s="339"/>
      <c r="M23" s="153" t="s">
        <v>5636</v>
      </c>
      <c r="N23" s="150">
        <v>1</v>
      </c>
      <c r="O23" s="150">
        <v>2</v>
      </c>
      <c r="P23" s="150"/>
      <c r="Q23" s="338"/>
      <c r="R23" s="338"/>
      <c r="S23" s="338"/>
      <c r="T23" s="338"/>
      <c r="U23" s="152">
        <v>6</v>
      </c>
      <c r="V23" s="152">
        <v>9</v>
      </c>
      <c r="W23" s="152">
        <v>13.5</v>
      </c>
      <c r="X23" s="152"/>
      <c r="Y23" s="152"/>
      <c r="Z23" s="150"/>
      <c r="AA23" s="152">
        <v>108</v>
      </c>
      <c r="AB23" s="152">
        <v>729</v>
      </c>
      <c r="AC23" s="153" t="s">
        <v>5637</v>
      </c>
      <c r="AD23" s="153" t="s">
        <v>5637</v>
      </c>
      <c r="AE23" s="150"/>
      <c r="AF23" s="150"/>
      <c r="AG23" s="150"/>
      <c r="AH23" s="154"/>
      <c r="AI23" s="150"/>
      <c r="AJ23" s="149"/>
    </row>
    <row r="24" spans="1:36" ht="18.75" customHeight="1" x14ac:dyDescent="0.3">
      <c r="A24" s="153" t="s">
        <v>5688</v>
      </c>
      <c r="B24" s="150"/>
      <c r="C24" s="150"/>
      <c r="D24" s="150"/>
      <c r="E24" s="150"/>
      <c r="F24" s="177"/>
      <c r="G24" s="150"/>
      <c r="H24" s="150"/>
      <c r="I24" s="150"/>
      <c r="J24" s="338"/>
      <c r="K24" s="338"/>
      <c r="L24" s="338"/>
      <c r="M24" s="150"/>
      <c r="N24" s="150"/>
      <c r="O24" s="150"/>
      <c r="P24" s="153" t="s">
        <v>5639</v>
      </c>
      <c r="Q24" s="339" t="s">
        <v>5689</v>
      </c>
      <c r="R24" s="339"/>
      <c r="S24" s="338"/>
      <c r="T24" s="338"/>
      <c r="U24" s="152">
        <v>6</v>
      </c>
      <c r="V24" s="152">
        <v>9</v>
      </c>
      <c r="W24" s="152">
        <v>9</v>
      </c>
      <c r="X24" s="152">
        <v>54</v>
      </c>
      <c r="Y24" s="152"/>
      <c r="Z24" s="153" t="s">
        <v>5639</v>
      </c>
      <c r="AA24" s="152"/>
      <c r="AB24" s="152"/>
      <c r="AC24" s="150"/>
      <c r="AD24" s="150"/>
      <c r="AE24" s="150"/>
      <c r="AF24" s="150"/>
      <c r="AG24" s="150"/>
      <c r="AH24" s="151"/>
      <c r="AI24" s="150"/>
      <c r="AJ24" s="149"/>
    </row>
    <row r="25" spans="1:36" ht="18.75" customHeight="1" x14ac:dyDescent="0.3">
      <c r="A25" s="153" t="s">
        <v>5690</v>
      </c>
      <c r="B25" s="150"/>
      <c r="C25" s="150"/>
      <c r="D25" s="150"/>
      <c r="E25" s="150"/>
      <c r="F25" s="177"/>
      <c r="G25" s="150"/>
      <c r="H25" s="150"/>
      <c r="I25" s="150"/>
      <c r="J25" s="338"/>
      <c r="K25" s="338"/>
      <c r="L25" s="338"/>
      <c r="M25" s="150"/>
      <c r="N25" s="150"/>
      <c r="O25" s="150"/>
      <c r="P25" s="153" t="s">
        <v>5639</v>
      </c>
      <c r="Q25" s="339" t="s">
        <v>5689</v>
      </c>
      <c r="R25" s="339"/>
      <c r="S25" s="338"/>
      <c r="T25" s="338"/>
      <c r="U25" s="152">
        <v>6</v>
      </c>
      <c r="V25" s="152">
        <v>9</v>
      </c>
      <c r="W25" s="152">
        <v>4.5</v>
      </c>
      <c r="X25" s="152">
        <v>54</v>
      </c>
      <c r="Y25" s="152"/>
      <c r="Z25" s="153" t="s">
        <v>5639</v>
      </c>
      <c r="AA25" s="152"/>
      <c r="AB25" s="152"/>
      <c r="AC25" s="150"/>
      <c r="AD25" s="150"/>
      <c r="AE25" s="150"/>
      <c r="AF25" s="150"/>
      <c r="AG25" s="150"/>
      <c r="AH25" s="151"/>
      <c r="AI25" s="150"/>
      <c r="AJ25" s="149"/>
    </row>
    <row r="26" spans="1:36" ht="18.75" customHeight="1" x14ac:dyDescent="0.3">
      <c r="A26" s="153" t="s">
        <v>5691</v>
      </c>
      <c r="B26" s="153" t="s">
        <v>5629</v>
      </c>
      <c r="C26" s="153" t="s">
        <v>5673</v>
      </c>
      <c r="D26" s="153" t="s">
        <v>5692</v>
      </c>
      <c r="E26" s="153" t="s">
        <v>5686</v>
      </c>
      <c r="F26" s="176" t="s">
        <v>5693</v>
      </c>
      <c r="G26" s="150"/>
      <c r="H26" s="153" t="s">
        <v>5677</v>
      </c>
      <c r="I26" s="153" t="s">
        <v>5634</v>
      </c>
      <c r="J26" s="339" t="s">
        <v>5648</v>
      </c>
      <c r="K26" s="339"/>
      <c r="L26" s="339"/>
      <c r="M26" s="153" t="s">
        <v>5636</v>
      </c>
      <c r="N26" s="150">
        <v>1</v>
      </c>
      <c r="O26" s="150">
        <v>1</v>
      </c>
      <c r="P26" s="150"/>
      <c r="Q26" s="338"/>
      <c r="R26" s="338"/>
      <c r="S26" s="338"/>
      <c r="T26" s="338"/>
      <c r="U26" s="152">
        <v>7.5</v>
      </c>
      <c r="V26" s="152">
        <v>13</v>
      </c>
      <c r="W26" s="152">
        <v>7.5</v>
      </c>
      <c r="X26" s="152"/>
      <c r="Y26" s="152"/>
      <c r="Z26" s="150"/>
      <c r="AA26" s="152">
        <v>97.5</v>
      </c>
      <c r="AB26" s="152">
        <v>731.25</v>
      </c>
      <c r="AC26" s="153" t="s">
        <v>5637</v>
      </c>
      <c r="AD26" s="153" t="s">
        <v>5637</v>
      </c>
      <c r="AE26" s="150"/>
      <c r="AF26" s="150"/>
      <c r="AG26" s="150"/>
      <c r="AH26" s="154"/>
      <c r="AI26" s="150"/>
      <c r="AJ26" s="149"/>
    </row>
    <row r="27" spans="1:36" ht="18.75" customHeight="1" x14ac:dyDescent="0.3">
      <c r="A27" s="153" t="s">
        <v>5694</v>
      </c>
      <c r="B27" s="150"/>
      <c r="C27" s="150"/>
      <c r="D27" s="150"/>
      <c r="E27" s="150"/>
      <c r="F27" s="177"/>
      <c r="G27" s="150"/>
      <c r="H27" s="150"/>
      <c r="I27" s="150"/>
      <c r="J27" s="338"/>
      <c r="K27" s="338"/>
      <c r="L27" s="338"/>
      <c r="M27" s="150"/>
      <c r="N27" s="150"/>
      <c r="O27" s="150"/>
      <c r="P27" s="153" t="s">
        <v>5639</v>
      </c>
      <c r="Q27" s="339" t="s">
        <v>5640</v>
      </c>
      <c r="R27" s="339"/>
      <c r="S27" s="338"/>
      <c r="T27" s="338"/>
      <c r="U27" s="152">
        <v>7.5</v>
      </c>
      <c r="V27" s="152">
        <v>13</v>
      </c>
      <c r="W27" s="152">
        <v>7.5</v>
      </c>
      <c r="X27" s="152">
        <v>97.5</v>
      </c>
      <c r="Y27" s="152"/>
      <c r="Z27" s="153" t="s">
        <v>5639</v>
      </c>
      <c r="AA27" s="152"/>
      <c r="AB27" s="152"/>
      <c r="AC27" s="150"/>
      <c r="AD27" s="150"/>
      <c r="AE27" s="150"/>
      <c r="AF27" s="150"/>
      <c r="AG27" s="150"/>
      <c r="AH27" s="151"/>
      <c r="AI27" s="150"/>
      <c r="AJ27" s="149"/>
    </row>
    <row r="28" spans="1:36" ht="18.75" customHeight="1" x14ac:dyDescent="0.3">
      <c r="A28" s="153" t="s">
        <v>5695</v>
      </c>
      <c r="B28" s="153" t="s">
        <v>5629</v>
      </c>
      <c r="C28" s="153" t="s">
        <v>5696</v>
      </c>
      <c r="D28" s="153" t="s">
        <v>5697</v>
      </c>
      <c r="E28" s="153" t="s">
        <v>5698</v>
      </c>
      <c r="F28" s="176" t="s">
        <v>5699</v>
      </c>
      <c r="G28" s="150"/>
      <c r="H28" s="153" t="s">
        <v>5677</v>
      </c>
      <c r="I28" s="153" t="s">
        <v>5634</v>
      </c>
      <c r="J28" s="339" t="s">
        <v>5648</v>
      </c>
      <c r="K28" s="339"/>
      <c r="L28" s="339"/>
      <c r="M28" s="153" t="s">
        <v>5636</v>
      </c>
      <c r="N28" s="150">
        <v>1</v>
      </c>
      <c r="O28" s="150">
        <v>1</v>
      </c>
      <c r="P28" s="150"/>
      <c r="Q28" s="338"/>
      <c r="R28" s="338"/>
      <c r="S28" s="338"/>
      <c r="T28" s="338"/>
      <c r="U28" s="152">
        <v>14</v>
      </c>
      <c r="V28" s="152">
        <v>22</v>
      </c>
      <c r="W28" s="152">
        <v>8</v>
      </c>
      <c r="X28" s="152"/>
      <c r="Y28" s="152"/>
      <c r="Z28" s="150"/>
      <c r="AA28" s="152">
        <v>308</v>
      </c>
      <c r="AB28" s="152">
        <v>2464</v>
      </c>
      <c r="AC28" s="153" t="s">
        <v>5637</v>
      </c>
      <c r="AD28" s="153" t="s">
        <v>5637</v>
      </c>
      <c r="AE28" s="150"/>
      <c r="AF28" s="150"/>
      <c r="AG28" s="150"/>
      <c r="AH28" s="154"/>
      <c r="AI28" s="150"/>
      <c r="AJ28" s="149"/>
    </row>
    <row r="29" spans="1:36" ht="18.75" customHeight="1" x14ac:dyDescent="0.3">
      <c r="A29" s="153" t="s">
        <v>5700</v>
      </c>
      <c r="B29" s="150"/>
      <c r="C29" s="150"/>
      <c r="D29" s="150"/>
      <c r="E29" s="150"/>
      <c r="F29" s="177"/>
      <c r="G29" s="150"/>
      <c r="H29" s="150"/>
      <c r="I29" s="150"/>
      <c r="J29" s="338"/>
      <c r="K29" s="338"/>
      <c r="L29" s="338"/>
      <c r="M29" s="150"/>
      <c r="N29" s="150"/>
      <c r="O29" s="150"/>
      <c r="P29" s="153" t="s">
        <v>5639</v>
      </c>
      <c r="Q29" s="339" t="s">
        <v>5640</v>
      </c>
      <c r="R29" s="339"/>
      <c r="S29" s="338"/>
      <c r="T29" s="338"/>
      <c r="U29" s="152">
        <v>14</v>
      </c>
      <c r="V29" s="152">
        <v>22</v>
      </c>
      <c r="W29" s="152">
        <v>8</v>
      </c>
      <c r="X29" s="152">
        <v>308</v>
      </c>
      <c r="Y29" s="152"/>
      <c r="Z29" s="153" t="s">
        <v>5639</v>
      </c>
      <c r="AA29" s="152"/>
      <c r="AB29" s="152"/>
      <c r="AC29" s="150"/>
      <c r="AD29" s="150"/>
      <c r="AE29" s="150"/>
      <c r="AF29" s="150"/>
      <c r="AG29" s="150"/>
      <c r="AH29" s="151"/>
      <c r="AI29" s="150"/>
      <c r="AJ29" s="149"/>
    </row>
    <row r="30" spans="1:36" ht="18.75" customHeight="1" x14ac:dyDescent="0.3">
      <c r="A30" s="153" t="s">
        <v>2138</v>
      </c>
      <c r="B30" s="153" t="s">
        <v>5629</v>
      </c>
      <c r="C30" s="153" t="s">
        <v>5696</v>
      </c>
      <c r="D30" s="153" t="s">
        <v>5701</v>
      </c>
      <c r="E30" s="153" t="s">
        <v>5698</v>
      </c>
      <c r="F30" s="176" t="s">
        <v>5702</v>
      </c>
      <c r="G30" s="150"/>
      <c r="H30" s="153" t="s">
        <v>5677</v>
      </c>
      <c r="I30" s="153" t="s">
        <v>5634</v>
      </c>
      <c r="J30" s="339" t="s">
        <v>5648</v>
      </c>
      <c r="K30" s="339"/>
      <c r="L30" s="339"/>
      <c r="M30" s="153" t="s">
        <v>5636</v>
      </c>
      <c r="N30" s="150">
        <v>1</v>
      </c>
      <c r="O30" s="150">
        <v>1</v>
      </c>
      <c r="P30" s="150"/>
      <c r="Q30" s="338"/>
      <c r="R30" s="338"/>
      <c r="S30" s="338"/>
      <c r="T30" s="338"/>
      <c r="U30" s="152">
        <v>10</v>
      </c>
      <c r="V30" s="152">
        <v>21</v>
      </c>
      <c r="W30" s="152">
        <v>8</v>
      </c>
      <c r="X30" s="152"/>
      <c r="Y30" s="152"/>
      <c r="Z30" s="150"/>
      <c r="AA30" s="152">
        <v>210</v>
      </c>
      <c r="AB30" s="152">
        <v>1680</v>
      </c>
      <c r="AC30" s="153" t="s">
        <v>5637</v>
      </c>
      <c r="AD30" s="153" t="s">
        <v>5637</v>
      </c>
      <c r="AE30" s="150"/>
      <c r="AF30" s="150"/>
      <c r="AG30" s="150"/>
      <c r="AH30" s="154"/>
      <c r="AI30" s="150"/>
      <c r="AJ30" s="149"/>
    </row>
    <row r="31" spans="1:36" ht="18.75" customHeight="1" x14ac:dyDescent="0.3">
      <c r="A31" s="153" t="s">
        <v>5703</v>
      </c>
      <c r="B31" s="150"/>
      <c r="C31" s="150"/>
      <c r="D31" s="150"/>
      <c r="E31" s="150"/>
      <c r="F31" s="177"/>
      <c r="G31" s="150"/>
      <c r="H31" s="150"/>
      <c r="I31" s="150"/>
      <c r="J31" s="338"/>
      <c r="K31" s="338"/>
      <c r="L31" s="338"/>
      <c r="M31" s="150"/>
      <c r="N31" s="150"/>
      <c r="O31" s="150"/>
      <c r="P31" s="153" t="s">
        <v>5639</v>
      </c>
      <c r="Q31" s="339" t="s">
        <v>5640</v>
      </c>
      <c r="R31" s="339"/>
      <c r="S31" s="338"/>
      <c r="T31" s="338"/>
      <c r="U31" s="152">
        <v>10</v>
      </c>
      <c r="V31" s="152">
        <v>21</v>
      </c>
      <c r="W31" s="152">
        <v>8</v>
      </c>
      <c r="X31" s="152">
        <v>210</v>
      </c>
      <c r="Y31" s="152"/>
      <c r="Z31" s="153" t="s">
        <v>5639</v>
      </c>
      <c r="AA31" s="152"/>
      <c r="AB31" s="152"/>
      <c r="AC31" s="150"/>
      <c r="AD31" s="150"/>
      <c r="AE31" s="150"/>
      <c r="AF31" s="150"/>
      <c r="AG31" s="150"/>
      <c r="AH31" s="151"/>
      <c r="AI31" s="150"/>
      <c r="AJ31" s="149"/>
    </row>
    <row r="32" spans="1:36" ht="18.75" customHeight="1" x14ac:dyDescent="0.3">
      <c r="A32" s="153" t="s">
        <v>2202</v>
      </c>
      <c r="B32" s="153" t="s">
        <v>5629</v>
      </c>
      <c r="C32" s="153" t="s">
        <v>5666</v>
      </c>
      <c r="D32" s="153" t="s">
        <v>5704</v>
      </c>
      <c r="E32" s="153" t="s">
        <v>5645</v>
      </c>
      <c r="F32" s="176" t="s">
        <v>5705</v>
      </c>
      <c r="G32" s="150"/>
      <c r="H32" s="153" t="s">
        <v>3188</v>
      </c>
      <c r="I32" s="153" t="s">
        <v>5647</v>
      </c>
      <c r="J32" s="339" t="s">
        <v>5648</v>
      </c>
      <c r="K32" s="339"/>
      <c r="L32" s="339"/>
      <c r="M32" s="153" t="s">
        <v>5636</v>
      </c>
      <c r="N32" s="150">
        <v>1</v>
      </c>
      <c r="O32" s="150">
        <v>1</v>
      </c>
      <c r="P32" s="150"/>
      <c r="Q32" s="338"/>
      <c r="R32" s="338"/>
      <c r="S32" s="338"/>
      <c r="T32" s="338"/>
      <c r="U32" s="152">
        <v>10.8</v>
      </c>
      <c r="V32" s="152">
        <v>31.7</v>
      </c>
      <c r="W32" s="152">
        <v>2</v>
      </c>
      <c r="X32" s="152"/>
      <c r="Y32" s="152"/>
      <c r="Z32" s="150"/>
      <c r="AA32" s="152">
        <v>301.44</v>
      </c>
      <c r="AB32" s="152">
        <v>816.3</v>
      </c>
      <c r="AC32" s="153" t="s">
        <v>5637</v>
      </c>
      <c r="AD32" s="153" t="s">
        <v>5637</v>
      </c>
      <c r="AE32" s="150"/>
      <c r="AF32" s="150"/>
      <c r="AG32" s="150"/>
      <c r="AH32" s="154"/>
      <c r="AI32" s="150"/>
      <c r="AJ32" s="149"/>
    </row>
    <row r="33" spans="1:36" ht="18.75" customHeight="1" x14ac:dyDescent="0.3">
      <c r="A33" s="153" t="s">
        <v>5706</v>
      </c>
      <c r="B33" s="150"/>
      <c r="C33" s="150"/>
      <c r="D33" s="150"/>
      <c r="E33" s="150"/>
      <c r="F33" s="177"/>
      <c r="G33" s="150"/>
      <c r="H33" s="150"/>
      <c r="I33" s="150"/>
      <c r="J33" s="338"/>
      <c r="K33" s="338"/>
      <c r="L33" s="338"/>
      <c r="M33" s="150"/>
      <c r="N33" s="150"/>
      <c r="O33" s="150"/>
      <c r="P33" s="153" t="s">
        <v>5639</v>
      </c>
      <c r="Q33" s="339" t="s">
        <v>5650</v>
      </c>
      <c r="R33" s="339"/>
      <c r="S33" s="339" t="s">
        <v>5707</v>
      </c>
      <c r="T33" s="339"/>
      <c r="U33" s="152">
        <v>10.8</v>
      </c>
      <c r="V33" s="152">
        <v>17.98</v>
      </c>
      <c r="W33" s="152">
        <v>2</v>
      </c>
      <c r="X33" s="152">
        <v>194.18</v>
      </c>
      <c r="Y33" s="152"/>
      <c r="Z33" s="153" t="s">
        <v>5639</v>
      </c>
      <c r="AA33" s="152"/>
      <c r="AB33" s="152"/>
      <c r="AC33" s="150"/>
      <c r="AD33" s="150"/>
      <c r="AE33" s="150"/>
      <c r="AF33" s="150"/>
      <c r="AG33" s="150"/>
      <c r="AH33" s="151"/>
      <c r="AI33" s="150"/>
      <c r="AJ33" s="149"/>
    </row>
    <row r="34" spans="1:36" ht="18.75" customHeight="1" x14ac:dyDescent="0.3">
      <c r="A34" s="153" t="s">
        <v>5708</v>
      </c>
      <c r="B34" s="150"/>
      <c r="C34" s="150"/>
      <c r="D34" s="150"/>
      <c r="E34" s="150"/>
      <c r="F34" s="177"/>
      <c r="G34" s="150"/>
      <c r="H34" s="150"/>
      <c r="I34" s="150"/>
      <c r="J34" s="338"/>
      <c r="K34" s="338"/>
      <c r="L34" s="338"/>
      <c r="M34" s="150"/>
      <c r="N34" s="150"/>
      <c r="O34" s="150"/>
      <c r="P34" s="150"/>
      <c r="Q34" s="339" t="s">
        <v>5650</v>
      </c>
      <c r="R34" s="339"/>
      <c r="S34" s="339" t="s">
        <v>5709</v>
      </c>
      <c r="T34" s="339"/>
      <c r="U34" s="152">
        <v>7.84</v>
      </c>
      <c r="V34" s="152">
        <v>13.68</v>
      </c>
      <c r="W34" s="152">
        <v>3.99</v>
      </c>
      <c r="X34" s="152">
        <v>107.25</v>
      </c>
      <c r="Y34" s="152"/>
      <c r="Z34" s="153" t="s">
        <v>5639</v>
      </c>
      <c r="AA34" s="152"/>
      <c r="AB34" s="152"/>
      <c r="AC34" s="150"/>
      <c r="AD34" s="150"/>
      <c r="AE34" s="150"/>
      <c r="AF34" s="150"/>
      <c r="AG34" s="150"/>
      <c r="AH34" s="151"/>
      <c r="AI34" s="150"/>
      <c r="AJ34" s="149"/>
    </row>
    <row r="35" spans="1:36" ht="18.75" customHeight="1" x14ac:dyDescent="0.3">
      <c r="A35" s="153" t="s">
        <v>2210</v>
      </c>
      <c r="B35" s="153" t="s">
        <v>5629</v>
      </c>
      <c r="C35" s="153" t="s">
        <v>5684</v>
      </c>
      <c r="D35" s="153" t="s">
        <v>5710</v>
      </c>
      <c r="E35" s="153" t="s">
        <v>5711</v>
      </c>
      <c r="F35" s="176" t="s">
        <v>5712</v>
      </c>
      <c r="G35" s="150"/>
      <c r="H35" s="153" t="s">
        <v>3785</v>
      </c>
      <c r="I35" s="153" t="s">
        <v>5647</v>
      </c>
      <c r="J35" s="339" t="s">
        <v>5656</v>
      </c>
      <c r="K35" s="339"/>
      <c r="L35" s="339"/>
      <c r="M35" s="153" t="s">
        <v>5636</v>
      </c>
      <c r="N35" s="150">
        <v>1</v>
      </c>
      <c r="O35" s="150">
        <v>1</v>
      </c>
      <c r="P35" s="150"/>
      <c r="Q35" s="338"/>
      <c r="R35" s="338"/>
      <c r="S35" s="338"/>
      <c r="T35" s="338"/>
      <c r="U35" s="152">
        <v>8.4</v>
      </c>
      <c r="V35" s="152">
        <v>26.9</v>
      </c>
      <c r="W35" s="152">
        <v>5.5</v>
      </c>
      <c r="X35" s="152"/>
      <c r="Y35" s="152"/>
      <c r="Z35" s="150"/>
      <c r="AA35" s="152">
        <v>225.96</v>
      </c>
      <c r="AB35" s="152">
        <v>1242.78</v>
      </c>
      <c r="AC35" s="153" t="s">
        <v>5637</v>
      </c>
      <c r="AD35" s="153" t="s">
        <v>5637</v>
      </c>
      <c r="AE35" s="150"/>
      <c r="AF35" s="150"/>
      <c r="AG35" s="150"/>
      <c r="AH35" s="154"/>
      <c r="AI35" s="150"/>
      <c r="AJ35" s="149"/>
    </row>
    <row r="36" spans="1:36" ht="18.75" customHeight="1" x14ac:dyDescent="0.3">
      <c r="A36" s="153" t="s">
        <v>5713</v>
      </c>
      <c r="B36" s="150"/>
      <c r="C36" s="150"/>
      <c r="D36" s="150"/>
      <c r="E36" s="150"/>
      <c r="F36" s="177"/>
      <c r="G36" s="150"/>
      <c r="H36" s="150"/>
      <c r="I36" s="150"/>
      <c r="J36" s="338"/>
      <c r="K36" s="338"/>
      <c r="L36" s="338"/>
      <c r="M36" s="150"/>
      <c r="N36" s="150"/>
      <c r="O36" s="150"/>
      <c r="P36" s="153" t="s">
        <v>5639</v>
      </c>
      <c r="Q36" s="339" t="s">
        <v>5640</v>
      </c>
      <c r="R36" s="339"/>
      <c r="S36" s="338"/>
      <c r="T36" s="338"/>
      <c r="U36" s="152">
        <v>8.4</v>
      </c>
      <c r="V36" s="152">
        <v>26.9</v>
      </c>
      <c r="W36" s="152">
        <v>5.5</v>
      </c>
      <c r="X36" s="152">
        <v>225.96</v>
      </c>
      <c r="Y36" s="152"/>
      <c r="Z36" s="153" t="s">
        <v>5639</v>
      </c>
      <c r="AA36" s="152"/>
      <c r="AB36" s="152"/>
      <c r="AC36" s="150"/>
      <c r="AD36" s="150"/>
      <c r="AE36" s="150"/>
      <c r="AF36" s="150"/>
      <c r="AG36" s="150"/>
      <c r="AH36" s="151"/>
      <c r="AI36" s="150"/>
      <c r="AJ36" s="149"/>
    </row>
    <row r="37" spans="1:36" ht="18.75" customHeight="1" x14ac:dyDescent="0.3"/>
    <row r="38" spans="1:36" ht="18.75" customHeight="1" x14ac:dyDescent="0.3">
      <c r="B38" s="340" t="s">
        <v>5714</v>
      </c>
      <c r="C38" s="340"/>
      <c r="D38" s="340"/>
      <c r="E38" s="340"/>
      <c r="G38" s="340" t="s">
        <v>5715</v>
      </c>
      <c r="H38" s="340"/>
      <c r="I38" s="340"/>
      <c r="J38" s="340"/>
      <c r="K38" s="340"/>
      <c r="L38" s="340" t="s">
        <v>5716</v>
      </c>
      <c r="M38" s="340"/>
      <c r="N38" s="340"/>
      <c r="O38" s="340"/>
      <c r="P38" s="340"/>
      <c r="Q38" s="340"/>
      <c r="R38" s="340"/>
      <c r="S38" s="340"/>
    </row>
    <row r="39" spans="1:36" ht="18.75" customHeight="1" x14ac:dyDescent="0.3">
      <c r="B39" s="337"/>
      <c r="C39" s="337"/>
      <c r="D39" s="337"/>
      <c r="E39" s="337"/>
      <c r="G39" s="333" t="s">
        <v>5717</v>
      </c>
      <c r="H39" s="333"/>
      <c r="I39" s="333"/>
      <c r="J39" s="333"/>
      <c r="K39" s="148">
        <v>4</v>
      </c>
      <c r="L39" s="333" t="s">
        <v>5717</v>
      </c>
      <c r="M39" s="333"/>
      <c r="N39" s="333"/>
      <c r="O39" s="333"/>
      <c r="P39" s="333"/>
      <c r="Q39" s="333"/>
      <c r="R39" s="334">
        <v>6245.37</v>
      </c>
      <c r="S39" s="334"/>
    </row>
    <row r="40" spans="1:36" ht="18.75" customHeight="1" x14ac:dyDescent="0.3">
      <c r="B40" s="337"/>
      <c r="C40" s="337"/>
      <c r="D40" s="337"/>
      <c r="E40" s="337"/>
      <c r="G40" s="333" t="s">
        <v>5718</v>
      </c>
      <c r="H40" s="333"/>
      <c r="I40" s="333"/>
      <c r="J40" s="333"/>
      <c r="K40" s="148">
        <v>6</v>
      </c>
      <c r="L40" s="333" t="s">
        <v>5718</v>
      </c>
      <c r="M40" s="333"/>
      <c r="N40" s="333"/>
      <c r="O40" s="333"/>
      <c r="P40" s="333"/>
      <c r="Q40" s="333"/>
      <c r="R40" s="334">
        <v>916.5</v>
      </c>
      <c r="S40" s="334"/>
    </row>
    <row r="41" spans="1:36" ht="18.75" customHeight="1" x14ac:dyDescent="0.3">
      <c r="B41" s="337"/>
      <c r="C41" s="337"/>
      <c r="D41" s="337"/>
      <c r="E41" s="337"/>
      <c r="G41" s="333" t="s">
        <v>5719</v>
      </c>
      <c r="H41" s="333"/>
      <c r="I41" s="333"/>
      <c r="J41" s="333"/>
      <c r="K41" s="148">
        <v>0</v>
      </c>
      <c r="L41" s="333" t="s">
        <v>5719</v>
      </c>
      <c r="M41" s="333"/>
      <c r="N41" s="333"/>
      <c r="O41" s="333"/>
      <c r="P41" s="333"/>
      <c r="Q41" s="333"/>
      <c r="R41" s="334">
        <v>0</v>
      </c>
      <c r="S41" s="334"/>
    </row>
    <row r="42" spans="1:36" ht="18.75" customHeight="1" x14ac:dyDescent="0.3">
      <c r="B42" s="337"/>
      <c r="C42" s="337"/>
      <c r="D42" s="337"/>
      <c r="E42" s="337"/>
      <c r="G42" s="333" t="s">
        <v>5720</v>
      </c>
      <c r="H42" s="333"/>
      <c r="I42" s="333"/>
      <c r="J42" s="333"/>
      <c r="K42" s="148">
        <v>2</v>
      </c>
      <c r="L42" s="333" t="s">
        <v>5720</v>
      </c>
      <c r="M42" s="333"/>
      <c r="N42" s="333"/>
      <c r="O42" s="333"/>
      <c r="P42" s="333"/>
      <c r="Q42" s="333"/>
      <c r="R42" s="334">
        <v>427.04</v>
      </c>
      <c r="S42" s="334"/>
    </row>
    <row r="43" spans="1:36" ht="18.75" customHeight="1" x14ac:dyDescent="0.3">
      <c r="B43" s="337"/>
      <c r="C43" s="337"/>
      <c r="D43" s="337"/>
      <c r="E43" s="337"/>
      <c r="G43" s="335" t="s">
        <v>5721</v>
      </c>
      <c r="H43" s="335"/>
      <c r="I43" s="335"/>
      <c r="J43" s="335"/>
      <c r="K43" s="147">
        <v>12</v>
      </c>
      <c r="L43" s="335" t="s">
        <v>5721</v>
      </c>
      <c r="M43" s="335"/>
      <c r="N43" s="335"/>
      <c r="O43" s="335"/>
      <c r="P43" s="335"/>
      <c r="Q43" s="335"/>
      <c r="R43" s="336">
        <v>7588.91</v>
      </c>
      <c r="S43" s="336"/>
    </row>
  </sheetData>
  <mergeCells count="149">
    <mergeCell ref="A1:AJ1"/>
    <mergeCell ref="A2:AJ2"/>
    <mergeCell ref="A3:A5"/>
    <mergeCell ref="B3:B5"/>
    <mergeCell ref="C3:C5"/>
    <mergeCell ref="D3:D5"/>
    <mergeCell ref="E3:E5"/>
    <mergeCell ref="F3:F5"/>
    <mergeCell ref="G3:G5"/>
    <mergeCell ref="H3:L3"/>
    <mergeCell ref="AH3:AH5"/>
    <mergeCell ref="AI3:AI5"/>
    <mergeCell ref="AJ3:AJ5"/>
    <mergeCell ref="H4:H5"/>
    <mergeCell ref="I4:I5"/>
    <mergeCell ref="J4:L5"/>
    <mergeCell ref="O4:P4"/>
    <mergeCell ref="Q4:T4"/>
    <mergeCell ref="AE4:AE5"/>
    <mergeCell ref="AF4:AF5"/>
    <mergeCell ref="M3:M5"/>
    <mergeCell ref="N3:N5"/>
    <mergeCell ref="O3:AB3"/>
    <mergeCell ref="AC3:AC5"/>
    <mergeCell ref="AD3:AF3"/>
    <mergeCell ref="AG3:AG5"/>
    <mergeCell ref="Q5:R5"/>
    <mergeCell ref="S5:T5"/>
    <mergeCell ref="U4:U5"/>
    <mergeCell ref="V4:V5"/>
    <mergeCell ref="AD4:AD5"/>
    <mergeCell ref="J8:L8"/>
    <mergeCell ref="Q8:R8"/>
    <mergeCell ref="S8:T8"/>
    <mergeCell ref="J9:L9"/>
    <mergeCell ref="Q9:R9"/>
    <mergeCell ref="S9:T9"/>
    <mergeCell ref="W4:W5"/>
    <mergeCell ref="X4:X5"/>
    <mergeCell ref="Y4:Y5"/>
    <mergeCell ref="Z4:Z5"/>
    <mergeCell ref="AA4:AA5"/>
    <mergeCell ref="AB4:AB5"/>
    <mergeCell ref="J6:L6"/>
    <mergeCell ref="Q6:R6"/>
    <mergeCell ref="S6:T6"/>
    <mergeCell ref="J7:L7"/>
    <mergeCell ref="Q7:R7"/>
    <mergeCell ref="S7:T7"/>
    <mergeCell ref="J12:L12"/>
    <mergeCell ref="Q12:R12"/>
    <mergeCell ref="S12:T12"/>
    <mergeCell ref="J13:L13"/>
    <mergeCell ref="Q13:R13"/>
    <mergeCell ref="S13:T13"/>
    <mergeCell ref="J10:L10"/>
    <mergeCell ref="Q10:R10"/>
    <mergeCell ref="S10:T10"/>
    <mergeCell ref="J11:L11"/>
    <mergeCell ref="Q11:R11"/>
    <mergeCell ref="S11:T11"/>
    <mergeCell ref="J16:L16"/>
    <mergeCell ref="Q16:R16"/>
    <mergeCell ref="S16:T16"/>
    <mergeCell ref="J17:L17"/>
    <mergeCell ref="Q17:R17"/>
    <mergeCell ref="S17:T17"/>
    <mergeCell ref="J14:L14"/>
    <mergeCell ref="Q14:R14"/>
    <mergeCell ref="S14:T14"/>
    <mergeCell ref="J15:L15"/>
    <mergeCell ref="Q15:R15"/>
    <mergeCell ref="S15:T15"/>
    <mergeCell ref="J20:L20"/>
    <mergeCell ref="Q20:R20"/>
    <mergeCell ref="S20:T20"/>
    <mergeCell ref="J21:L21"/>
    <mergeCell ref="Q21:R21"/>
    <mergeCell ref="S21:T21"/>
    <mergeCell ref="J18:L18"/>
    <mergeCell ref="Q18:R18"/>
    <mergeCell ref="S18:T18"/>
    <mergeCell ref="J19:L19"/>
    <mergeCell ref="Q19:R19"/>
    <mergeCell ref="S19:T19"/>
    <mergeCell ref="J24:L24"/>
    <mergeCell ref="Q24:R24"/>
    <mergeCell ref="S24:T24"/>
    <mergeCell ref="J25:L25"/>
    <mergeCell ref="Q25:R25"/>
    <mergeCell ref="S25:T25"/>
    <mergeCell ref="J22:L22"/>
    <mergeCell ref="Q22:R22"/>
    <mergeCell ref="S22:T22"/>
    <mergeCell ref="J23:L23"/>
    <mergeCell ref="Q23:R23"/>
    <mergeCell ref="S23:T23"/>
    <mergeCell ref="J28:L28"/>
    <mergeCell ref="Q28:R28"/>
    <mergeCell ref="S28:T28"/>
    <mergeCell ref="J29:L29"/>
    <mergeCell ref="Q29:R29"/>
    <mergeCell ref="S29:T29"/>
    <mergeCell ref="J26:L26"/>
    <mergeCell ref="Q26:R26"/>
    <mergeCell ref="S26:T26"/>
    <mergeCell ref="J27:L27"/>
    <mergeCell ref="Q27:R27"/>
    <mergeCell ref="S27:T27"/>
    <mergeCell ref="J32:L32"/>
    <mergeCell ref="Q32:R32"/>
    <mergeCell ref="S32:T32"/>
    <mergeCell ref="J33:L33"/>
    <mergeCell ref="Q33:R33"/>
    <mergeCell ref="S33:T33"/>
    <mergeCell ref="J30:L30"/>
    <mergeCell ref="Q30:R30"/>
    <mergeCell ref="S30:T30"/>
    <mergeCell ref="J31:L31"/>
    <mergeCell ref="Q31:R31"/>
    <mergeCell ref="S31:T31"/>
    <mergeCell ref="J36:L36"/>
    <mergeCell ref="Q36:R36"/>
    <mergeCell ref="S36:T36"/>
    <mergeCell ref="B38:E38"/>
    <mergeCell ref="G38:K38"/>
    <mergeCell ref="L38:S38"/>
    <mergeCell ref="J34:L34"/>
    <mergeCell ref="Q34:R34"/>
    <mergeCell ref="S34:T34"/>
    <mergeCell ref="J35:L35"/>
    <mergeCell ref="Q35:R35"/>
    <mergeCell ref="S35:T35"/>
    <mergeCell ref="G42:J42"/>
    <mergeCell ref="L42:Q42"/>
    <mergeCell ref="R42:S42"/>
    <mergeCell ref="G43:J43"/>
    <mergeCell ref="L43:Q43"/>
    <mergeCell ref="R43:S43"/>
    <mergeCell ref="B39:E43"/>
    <mergeCell ref="G39:J39"/>
    <mergeCell ref="L39:Q39"/>
    <mergeCell ref="R39:S39"/>
    <mergeCell ref="G40:J40"/>
    <mergeCell ref="L40:Q40"/>
    <mergeCell ref="R40:S40"/>
    <mergeCell ref="G41:J41"/>
    <mergeCell ref="L41:Q41"/>
    <mergeCell ref="R41:S41"/>
  </mergeCells>
  <phoneticPr fontId="6" type="noConversion"/>
  <pageMargins left="1" right="1" top="1" bottom="1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zoomScale="80" zoomScaleNormal="80" workbookViewId="0">
      <pane ySplit="4" topLeftCell="A38" activePane="bottomLeft" state="frozen"/>
      <selection activeCell="A486" sqref="A486:J519"/>
      <selection pane="bottomLeft" activeCell="A486" sqref="A486:J519"/>
    </sheetView>
  </sheetViews>
  <sheetFormatPr defaultColWidth="8.75" defaultRowHeight="16.5" x14ac:dyDescent="0.3"/>
  <cols>
    <col min="1" max="1" width="29.125" style="156" customWidth="1"/>
    <col min="2" max="2" width="30.875" style="156" customWidth="1"/>
    <col min="3" max="3" width="8.125" style="156" customWidth="1"/>
    <col min="4" max="4" width="12.875" style="156" customWidth="1"/>
    <col min="5" max="9" width="16.625" style="156" customWidth="1"/>
    <col min="10" max="10" width="40.625" style="156" customWidth="1"/>
    <col min="11" max="11" width="11.375" style="156" customWidth="1"/>
    <col min="12" max="16384" width="8.75" style="156"/>
  </cols>
  <sheetData>
    <row r="1" spans="1:12" ht="31.5" x14ac:dyDescent="0.3">
      <c r="A1" s="175" t="s">
        <v>5722</v>
      </c>
      <c r="B1" s="175"/>
      <c r="C1" s="173"/>
      <c r="D1" s="170"/>
      <c r="E1" s="170"/>
      <c r="F1" s="170"/>
      <c r="G1" s="170"/>
      <c r="H1" s="170"/>
      <c r="I1" s="170"/>
      <c r="J1" s="170"/>
      <c r="K1" s="170"/>
      <c r="L1" s="169"/>
    </row>
    <row r="2" spans="1:12" ht="23.1" customHeight="1" x14ac:dyDescent="0.3">
      <c r="A2" s="172" t="s">
        <v>5723</v>
      </c>
      <c r="B2" s="174"/>
      <c r="C2" s="173"/>
      <c r="D2" s="170"/>
      <c r="E2" s="170"/>
      <c r="F2" s="170"/>
      <c r="G2" s="170"/>
      <c r="H2" s="170"/>
      <c r="I2" s="170"/>
      <c r="J2" s="170"/>
      <c r="K2" s="170"/>
      <c r="L2" s="169"/>
    </row>
    <row r="3" spans="1:12" ht="23.1" customHeight="1" x14ac:dyDescent="0.3">
      <c r="A3" s="172" t="s">
        <v>5724</v>
      </c>
      <c r="B3" s="171"/>
      <c r="C3" s="170"/>
      <c r="D3" s="170"/>
      <c r="E3" s="170"/>
      <c r="F3" s="170"/>
      <c r="G3" s="170"/>
      <c r="H3" s="170"/>
      <c r="I3" s="170"/>
      <c r="J3" s="170"/>
      <c r="K3" s="170"/>
      <c r="L3" s="169"/>
    </row>
    <row r="4" spans="1:12" ht="35.25" customHeight="1" thickBot="1" x14ac:dyDescent="0.35">
      <c r="A4" s="167" t="s">
        <v>5534</v>
      </c>
      <c r="B4" s="167" t="s">
        <v>5725</v>
      </c>
      <c r="C4" s="167" t="s">
        <v>2307</v>
      </c>
      <c r="D4" s="168" t="s">
        <v>5550</v>
      </c>
      <c r="E4" s="168" t="s">
        <v>5726</v>
      </c>
      <c r="F4" s="168" t="s">
        <v>5727</v>
      </c>
      <c r="G4" s="168" t="s">
        <v>5728</v>
      </c>
      <c r="H4" s="168" t="s">
        <v>5617</v>
      </c>
      <c r="I4" s="168" t="s">
        <v>5729</v>
      </c>
      <c r="J4" s="167" t="s">
        <v>5608</v>
      </c>
      <c r="K4" s="167" t="s">
        <v>5730</v>
      </c>
    </row>
    <row r="5" spans="1:12" ht="17.25" thickTop="1" x14ac:dyDescent="0.3">
      <c r="A5" s="164" t="s">
        <v>5731</v>
      </c>
      <c r="B5" s="164" t="s">
        <v>1323</v>
      </c>
      <c r="C5" s="166">
        <v>1</v>
      </c>
      <c r="D5" s="166">
        <v>0</v>
      </c>
      <c r="E5" s="165">
        <v>13.2</v>
      </c>
      <c r="F5" s="165">
        <v>15</v>
      </c>
      <c r="G5" s="165">
        <v>3</v>
      </c>
      <c r="H5" s="165">
        <v>198</v>
      </c>
      <c r="I5" s="165">
        <v>198</v>
      </c>
      <c r="J5" s="164" t="s">
        <v>5732</v>
      </c>
      <c r="K5" s="163">
        <v>0</v>
      </c>
    </row>
    <row r="6" spans="1:12" x14ac:dyDescent="0.3">
      <c r="A6" s="160" t="s">
        <v>5733</v>
      </c>
      <c r="B6" s="160" t="s">
        <v>5734</v>
      </c>
      <c r="C6" s="162">
        <v>1</v>
      </c>
      <c r="D6" s="162">
        <v>0</v>
      </c>
      <c r="E6" s="161">
        <v>6</v>
      </c>
      <c r="F6" s="161">
        <v>0</v>
      </c>
      <c r="G6" s="161">
        <v>0</v>
      </c>
      <c r="H6" s="161">
        <v>0</v>
      </c>
      <c r="I6" s="161">
        <v>0</v>
      </c>
      <c r="J6" s="160" t="s">
        <v>5558</v>
      </c>
      <c r="K6" s="159">
        <v>0</v>
      </c>
    </row>
    <row r="7" spans="1:12" x14ac:dyDescent="0.3">
      <c r="A7" s="160" t="s">
        <v>5735</v>
      </c>
      <c r="B7" s="160" t="s">
        <v>5736</v>
      </c>
      <c r="C7" s="162">
        <v>1</v>
      </c>
      <c r="D7" s="162">
        <v>0</v>
      </c>
      <c r="E7" s="161">
        <v>3.8</v>
      </c>
      <c r="F7" s="161">
        <v>7.5</v>
      </c>
      <c r="G7" s="161">
        <v>3</v>
      </c>
      <c r="H7" s="161">
        <v>28.5</v>
      </c>
      <c r="I7" s="161">
        <v>28.5</v>
      </c>
      <c r="J7" s="160" t="s">
        <v>5558</v>
      </c>
      <c r="K7" s="159">
        <v>0</v>
      </c>
    </row>
    <row r="8" spans="1:12" x14ac:dyDescent="0.3">
      <c r="A8" s="160" t="s">
        <v>5737</v>
      </c>
      <c r="B8" s="160" t="s">
        <v>5738</v>
      </c>
      <c r="C8" s="162">
        <v>1</v>
      </c>
      <c r="D8" s="162">
        <v>0</v>
      </c>
      <c r="E8" s="161">
        <v>3.8</v>
      </c>
      <c r="F8" s="161">
        <v>7.5</v>
      </c>
      <c r="G8" s="161">
        <v>3</v>
      </c>
      <c r="H8" s="161">
        <v>28.5</v>
      </c>
      <c r="I8" s="161">
        <v>28.5</v>
      </c>
      <c r="J8" s="160" t="s">
        <v>5558</v>
      </c>
      <c r="K8" s="159">
        <v>0</v>
      </c>
    </row>
    <row r="9" spans="1:12" x14ac:dyDescent="0.3">
      <c r="A9" s="160" t="s">
        <v>5739</v>
      </c>
      <c r="B9" s="160" t="s">
        <v>5740</v>
      </c>
      <c r="C9" s="162">
        <v>1</v>
      </c>
      <c r="D9" s="162">
        <v>0</v>
      </c>
      <c r="E9" s="161">
        <v>8</v>
      </c>
      <c r="F9" s="161">
        <v>4</v>
      </c>
      <c r="G9" s="161">
        <v>3</v>
      </c>
      <c r="H9" s="161">
        <v>32</v>
      </c>
      <c r="I9" s="161">
        <v>32</v>
      </c>
      <c r="J9" s="160" t="s">
        <v>5558</v>
      </c>
      <c r="K9" s="159">
        <v>0</v>
      </c>
    </row>
    <row r="10" spans="1:12" x14ac:dyDescent="0.3">
      <c r="A10" s="160" t="s">
        <v>5741</v>
      </c>
      <c r="B10" s="160" t="s">
        <v>5742</v>
      </c>
      <c r="C10" s="162">
        <v>1</v>
      </c>
      <c r="D10" s="162">
        <v>0</v>
      </c>
      <c r="E10" s="161">
        <v>8</v>
      </c>
      <c r="F10" s="161">
        <v>7.5</v>
      </c>
      <c r="G10" s="161">
        <v>3</v>
      </c>
      <c r="H10" s="161">
        <v>60</v>
      </c>
      <c r="I10" s="161">
        <v>60</v>
      </c>
      <c r="J10" s="160" t="s">
        <v>5558</v>
      </c>
      <c r="K10" s="159">
        <v>0</v>
      </c>
    </row>
    <row r="11" spans="1:12" x14ac:dyDescent="0.3">
      <c r="A11" s="160" t="s">
        <v>5743</v>
      </c>
      <c r="B11" s="160" t="s">
        <v>5744</v>
      </c>
      <c r="C11" s="162">
        <v>1</v>
      </c>
      <c r="D11" s="162">
        <v>0</v>
      </c>
      <c r="E11" s="161">
        <v>3.1</v>
      </c>
      <c r="F11" s="161">
        <v>3.5</v>
      </c>
      <c r="G11" s="161">
        <v>3</v>
      </c>
      <c r="H11" s="161">
        <v>10.85</v>
      </c>
      <c r="I11" s="161">
        <v>10.85</v>
      </c>
      <c r="J11" s="160" t="s">
        <v>5558</v>
      </c>
      <c r="K11" s="159">
        <v>0</v>
      </c>
    </row>
    <row r="12" spans="1:12" x14ac:dyDescent="0.3">
      <c r="A12" s="160" t="s">
        <v>5745</v>
      </c>
      <c r="B12" s="160" t="s">
        <v>5746</v>
      </c>
      <c r="C12" s="162">
        <v>1</v>
      </c>
      <c r="D12" s="162">
        <v>0</v>
      </c>
      <c r="E12" s="161">
        <v>2.9</v>
      </c>
      <c r="F12" s="161">
        <v>3.5</v>
      </c>
      <c r="G12" s="161">
        <v>3</v>
      </c>
      <c r="H12" s="161">
        <v>10.15</v>
      </c>
      <c r="I12" s="161">
        <v>10.15</v>
      </c>
      <c r="J12" s="160" t="s">
        <v>5558</v>
      </c>
      <c r="K12" s="159">
        <v>0</v>
      </c>
    </row>
    <row r="13" spans="1:12" x14ac:dyDescent="0.3">
      <c r="A13" s="160" t="s">
        <v>5747</v>
      </c>
      <c r="B13" s="160" t="s">
        <v>5748</v>
      </c>
      <c r="C13" s="162">
        <v>1</v>
      </c>
      <c r="D13" s="162">
        <v>0</v>
      </c>
      <c r="E13" s="161">
        <v>3</v>
      </c>
      <c r="F13" s="161">
        <v>33.35</v>
      </c>
      <c r="G13" s="161">
        <v>3</v>
      </c>
      <c r="H13" s="161">
        <v>100.05</v>
      </c>
      <c r="I13" s="161">
        <v>100.05</v>
      </c>
      <c r="J13" s="160" t="s">
        <v>5558</v>
      </c>
      <c r="K13" s="159">
        <v>0</v>
      </c>
    </row>
    <row r="14" spans="1:12" x14ac:dyDescent="0.3">
      <c r="A14" s="160" t="s">
        <v>5749</v>
      </c>
      <c r="B14" s="160" t="s">
        <v>5750</v>
      </c>
      <c r="C14" s="162">
        <v>1</v>
      </c>
      <c r="D14" s="162">
        <v>0</v>
      </c>
      <c r="E14" s="161">
        <v>6</v>
      </c>
      <c r="F14" s="161">
        <v>11.5</v>
      </c>
      <c r="G14" s="161">
        <v>3</v>
      </c>
      <c r="H14" s="161">
        <v>69</v>
      </c>
      <c r="I14" s="161">
        <v>69</v>
      </c>
      <c r="J14" s="160" t="s">
        <v>5558</v>
      </c>
      <c r="K14" s="159">
        <v>0</v>
      </c>
    </row>
    <row r="15" spans="1:12" x14ac:dyDescent="0.3">
      <c r="A15" s="160" t="s">
        <v>5751</v>
      </c>
      <c r="B15" s="160" t="s">
        <v>5752</v>
      </c>
      <c r="C15" s="162">
        <v>1</v>
      </c>
      <c r="D15" s="162">
        <v>0</v>
      </c>
      <c r="E15" s="161">
        <v>6</v>
      </c>
      <c r="F15" s="161">
        <v>11</v>
      </c>
      <c r="G15" s="161">
        <v>3</v>
      </c>
      <c r="H15" s="161">
        <v>66</v>
      </c>
      <c r="I15" s="161">
        <v>66</v>
      </c>
      <c r="J15" s="160" t="s">
        <v>5558</v>
      </c>
      <c r="K15" s="159">
        <v>0</v>
      </c>
    </row>
    <row r="16" spans="1:12" x14ac:dyDescent="0.3">
      <c r="A16" s="160" t="s">
        <v>5753</v>
      </c>
      <c r="B16" s="160" t="s">
        <v>5754</v>
      </c>
      <c r="C16" s="162">
        <v>1</v>
      </c>
      <c r="D16" s="162">
        <v>0</v>
      </c>
      <c r="E16" s="161">
        <v>7.35</v>
      </c>
      <c r="F16" s="161">
        <v>6</v>
      </c>
      <c r="G16" s="161">
        <v>3</v>
      </c>
      <c r="H16" s="161">
        <v>44.1</v>
      </c>
      <c r="I16" s="161">
        <v>44.1</v>
      </c>
      <c r="J16" s="160" t="s">
        <v>5558</v>
      </c>
      <c r="K16" s="159">
        <v>0</v>
      </c>
    </row>
    <row r="17" spans="1:11" x14ac:dyDescent="0.3">
      <c r="A17" s="160" t="s">
        <v>5755</v>
      </c>
      <c r="B17" s="160" t="s">
        <v>5754</v>
      </c>
      <c r="C17" s="162">
        <v>1</v>
      </c>
      <c r="D17" s="162">
        <v>0</v>
      </c>
      <c r="E17" s="161">
        <v>7</v>
      </c>
      <c r="F17" s="161">
        <v>2.6</v>
      </c>
      <c r="G17" s="161">
        <v>3</v>
      </c>
      <c r="H17" s="161">
        <v>18.2</v>
      </c>
      <c r="I17" s="161">
        <v>18.2</v>
      </c>
      <c r="J17" s="160" t="s">
        <v>5558</v>
      </c>
      <c r="K17" s="159">
        <v>0</v>
      </c>
    </row>
    <row r="18" spans="1:11" x14ac:dyDescent="0.3">
      <c r="A18" s="160" t="s">
        <v>5756</v>
      </c>
      <c r="B18" s="160" t="s">
        <v>5757</v>
      </c>
      <c r="C18" s="162">
        <v>1</v>
      </c>
      <c r="D18" s="162">
        <v>0</v>
      </c>
      <c r="E18" s="161">
        <v>3.35</v>
      </c>
      <c r="F18" s="161">
        <v>5.4</v>
      </c>
      <c r="G18" s="161">
        <v>5.4</v>
      </c>
      <c r="H18" s="161">
        <v>18.09</v>
      </c>
      <c r="I18" s="161">
        <v>18.09</v>
      </c>
      <c r="J18" s="160" t="s">
        <v>5558</v>
      </c>
      <c r="K18" s="159">
        <v>0</v>
      </c>
    </row>
    <row r="19" spans="1:11" x14ac:dyDescent="0.3">
      <c r="A19" s="160" t="s">
        <v>5758</v>
      </c>
      <c r="B19" s="160" t="s">
        <v>5759</v>
      </c>
      <c r="C19" s="162">
        <v>1</v>
      </c>
      <c r="D19" s="162">
        <v>0</v>
      </c>
      <c r="E19" s="161">
        <v>3.65</v>
      </c>
      <c r="F19" s="161">
        <v>5.4</v>
      </c>
      <c r="G19" s="161">
        <v>5.4</v>
      </c>
      <c r="H19" s="161">
        <v>19.71</v>
      </c>
      <c r="I19" s="161">
        <v>19.71</v>
      </c>
      <c r="J19" s="160" t="s">
        <v>5558</v>
      </c>
      <c r="K19" s="159">
        <v>0</v>
      </c>
    </row>
    <row r="20" spans="1:11" x14ac:dyDescent="0.3">
      <c r="A20" s="160" t="s">
        <v>5760</v>
      </c>
      <c r="B20" s="160" t="s">
        <v>5761</v>
      </c>
      <c r="C20" s="162">
        <v>1</v>
      </c>
      <c r="D20" s="162">
        <v>0</v>
      </c>
      <c r="E20" s="161">
        <v>7.5</v>
      </c>
      <c r="F20" s="161">
        <v>8</v>
      </c>
      <c r="G20" s="161">
        <v>3</v>
      </c>
      <c r="H20" s="161">
        <v>60</v>
      </c>
      <c r="I20" s="161">
        <v>60</v>
      </c>
      <c r="J20" s="160" t="s">
        <v>5558</v>
      </c>
      <c r="K20" s="159">
        <v>0</v>
      </c>
    </row>
    <row r="21" spans="1:11" x14ac:dyDescent="0.3">
      <c r="A21" s="160" t="s">
        <v>5762</v>
      </c>
      <c r="B21" s="160" t="s">
        <v>5763</v>
      </c>
      <c r="C21" s="162">
        <v>1</v>
      </c>
      <c r="D21" s="162">
        <v>0</v>
      </c>
      <c r="E21" s="161">
        <v>3.5</v>
      </c>
      <c r="F21" s="161">
        <v>8</v>
      </c>
      <c r="G21" s="161">
        <v>2.7</v>
      </c>
      <c r="H21" s="161">
        <v>28</v>
      </c>
      <c r="I21" s="161">
        <v>28</v>
      </c>
      <c r="J21" s="160" t="s">
        <v>5558</v>
      </c>
      <c r="K21" s="159">
        <v>0</v>
      </c>
    </row>
    <row r="22" spans="1:11" x14ac:dyDescent="0.3">
      <c r="A22" s="160" t="s">
        <v>5764</v>
      </c>
      <c r="B22" s="160" t="s">
        <v>1325</v>
      </c>
      <c r="C22" s="162">
        <v>1</v>
      </c>
      <c r="D22" s="162">
        <v>0</v>
      </c>
      <c r="E22" s="161">
        <v>5.9</v>
      </c>
      <c r="F22" s="161">
        <v>4</v>
      </c>
      <c r="G22" s="161">
        <v>2.7</v>
      </c>
      <c r="H22" s="161">
        <v>23.6</v>
      </c>
      <c r="I22" s="161">
        <v>23.6</v>
      </c>
      <c r="J22" s="160" t="s">
        <v>5558</v>
      </c>
      <c r="K22" s="159">
        <v>0</v>
      </c>
    </row>
    <row r="23" spans="1:11" x14ac:dyDescent="0.3">
      <c r="A23" s="160" t="s">
        <v>5765</v>
      </c>
      <c r="B23" s="160" t="s">
        <v>1325</v>
      </c>
      <c r="C23" s="162">
        <v>1</v>
      </c>
      <c r="D23" s="162">
        <v>0</v>
      </c>
      <c r="E23" s="161">
        <v>5.4</v>
      </c>
      <c r="F23" s="161">
        <v>3.5</v>
      </c>
      <c r="G23" s="161">
        <v>2.7</v>
      </c>
      <c r="H23" s="161">
        <v>18.899999999999999</v>
      </c>
      <c r="I23" s="161">
        <v>18.899999999999999</v>
      </c>
      <c r="J23" s="160" t="s">
        <v>5558</v>
      </c>
      <c r="K23" s="159">
        <v>0</v>
      </c>
    </row>
    <row r="24" spans="1:11" x14ac:dyDescent="0.3">
      <c r="A24" s="160" t="s">
        <v>5766</v>
      </c>
      <c r="B24" s="160" t="s">
        <v>1325</v>
      </c>
      <c r="C24" s="162">
        <v>1</v>
      </c>
      <c r="D24" s="162">
        <v>0</v>
      </c>
      <c r="E24" s="161">
        <v>4</v>
      </c>
      <c r="F24" s="161">
        <v>2.1</v>
      </c>
      <c r="G24" s="161">
        <v>2.7</v>
      </c>
      <c r="H24" s="161">
        <v>8.4</v>
      </c>
      <c r="I24" s="161">
        <v>8.4</v>
      </c>
      <c r="J24" s="160" t="s">
        <v>5558</v>
      </c>
      <c r="K24" s="159">
        <v>0</v>
      </c>
    </row>
    <row r="25" spans="1:11" x14ac:dyDescent="0.3">
      <c r="A25" s="160" t="s">
        <v>5767</v>
      </c>
      <c r="B25" s="160" t="s">
        <v>1325</v>
      </c>
      <c r="C25" s="162">
        <v>1</v>
      </c>
      <c r="D25" s="162">
        <v>0</v>
      </c>
      <c r="E25" s="161">
        <v>3.5</v>
      </c>
      <c r="F25" s="161">
        <v>2.6</v>
      </c>
      <c r="G25" s="161">
        <v>2.7</v>
      </c>
      <c r="H25" s="161">
        <v>9.1</v>
      </c>
      <c r="I25" s="161">
        <v>9.1</v>
      </c>
      <c r="J25" s="160" t="s">
        <v>5558</v>
      </c>
      <c r="K25" s="159">
        <v>0</v>
      </c>
    </row>
    <row r="26" spans="1:11" x14ac:dyDescent="0.3">
      <c r="A26" s="160" t="s">
        <v>5768</v>
      </c>
      <c r="B26" s="160" t="s">
        <v>5769</v>
      </c>
      <c r="C26" s="162">
        <v>1</v>
      </c>
      <c r="D26" s="162">
        <v>0</v>
      </c>
      <c r="E26" s="161">
        <v>3.65</v>
      </c>
      <c r="F26" s="161">
        <v>9</v>
      </c>
      <c r="G26" s="161">
        <v>5.4</v>
      </c>
      <c r="H26" s="161">
        <v>32.85</v>
      </c>
      <c r="I26" s="161">
        <v>32.85</v>
      </c>
      <c r="J26" s="160" t="s">
        <v>5558</v>
      </c>
      <c r="K26" s="159">
        <v>0</v>
      </c>
    </row>
    <row r="28" spans="1:11" x14ac:dyDescent="0.3">
      <c r="G28" s="344" t="s">
        <v>5770</v>
      </c>
      <c r="H28" s="345"/>
      <c r="I28" s="345"/>
    </row>
    <row r="29" spans="1:11" x14ac:dyDescent="0.3">
      <c r="G29" s="346" t="s">
        <v>5771</v>
      </c>
      <c r="H29" s="345"/>
      <c r="I29" s="158">
        <v>884</v>
      </c>
    </row>
    <row r="30" spans="1:11" x14ac:dyDescent="0.3">
      <c r="G30" s="346" t="s">
        <v>5772</v>
      </c>
      <c r="H30" s="345"/>
      <c r="I30" s="158"/>
    </row>
    <row r="31" spans="1:11" x14ac:dyDescent="0.3">
      <c r="G31" s="347" t="s">
        <v>5773</v>
      </c>
      <c r="H31" s="345"/>
      <c r="I31" s="157">
        <v>-884</v>
      </c>
    </row>
  </sheetData>
  <mergeCells count="4">
    <mergeCell ref="G28:I28"/>
    <mergeCell ref="G29:H29"/>
    <mergeCell ref="G30:H30"/>
    <mergeCell ref="G31:H31"/>
  </mergeCells>
  <phoneticPr fontId="6" type="noConversion"/>
  <pageMargins left="0.7" right="0.7" top="0.75" bottom="0.75" header="0.3" footer="0.3"/>
  <pageSetup paperSize="9" scale="26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486" sqref="A486:J519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2:AC100"/>
  <sheetViews>
    <sheetView zoomScale="70" zoomScaleNormal="70" workbookViewId="0">
      <pane xSplit="6" ySplit="2" topLeftCell="I63" activePane="bottomRight" state="frozen"/>
      <selection pane="topRight" activeCell="N13" sqref="N13"/>
      <selection pane="bottomLeft" activeCell="N13" sqref="N13"/>
      <selection pane="bottomRight" activeCell="I10" sqref="I10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18.75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855</v>
      </c>
      <c r="D2" s="51" t="s">
        <v>856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881</v>
      </c>
    </row>
    <row r="3" spans="2:29" s="61" customFormat="1" ht="34.9" customHeight="1" x14ac:dyDescent="0.3">
      <c r="B3" s="58">
        <v>1</v>
      </c>
      <c r="C3" s="62" t="s">
        <v>882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" customHeight="1" x14ac:dyDescent="0.3">
      <c r="B4" s="64" t="s">
        <v>883</v>
      </c>
      <c r="C4" s="54" t="s">
        <v>718</v>
      </c>
      <c r="D4" s="56" t="str">
        <f>VLOOKUP($C4,'Int Finish Style No'!$C$8:$D$71,2,FALSE)</f>
        <v>Acid Resistant Paint on Steel Trowel Finish</v>
      </c>
      <c r="E4" s="46" t="s">
        <v>884</v>
      </c>
      <c r="F4" s="47" t="s">
        <v>885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Exterior/Interior Finish Work</v>
      </c>
      <c r="K4" s="49" t="str">
        <f>VLOOKUP($F4,'WM-AR'!$A$6:$AK$1629,8,FALSE)</f>
        <v>Steel Trowel Finish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>
        <f>VLOOKUP($F4,'WM-AR'!$A$6:$AK$1629,20,FALSE)</f>
        <v>0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>
        <f>VLOOKUP($F4,'WM-AR'!$A$6:$AK$1629,26,FALSE)</f>
        <v>0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" customHeight="1" x14ac:dyDescent="0.3">
      <c r="B5" s="65"/>
      <c r="C5" s="55"/>
      <c r="D5" s="57"/>
      <c r="E5" s="46" t="s">
        <v>886</v>
      </c>
      <c r="F5" s="47" t="s">
        <v>887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Painting Work</v>
      </c>
      <c r="K5" s="49" t="str">
        <f>VLOOKUP($F5,'WM-AR'!$A$6:$AK$1629,8,FALSE)</f>
        <v>Floor Painting</v>
      </c>
      <c r="L5" s="49" t="str">
        <f>VLOOKUP($F5,'WM-AR'!$A$6:$AK$1629,10,FALSE)</f>
        <v>Acid/Alkaline Resistant Paint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>
        <f>VLOOKUP($F5,'WM-AR'!$A$6:$AK$1629,26,FALSE)</f>
        <v>0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" customHeight="1" x14ac:dyDescent="0.3">
      <c r="B6" s="64" t="s">
        <v>883</v>
      </c>
      <c r="C6" s="54" t="s">
        <v>519</v>
      </c>
      <c r="D6" s="56" t="str">
        <f>VLOOKUP($C6,'Int Finish Style No'!$C$8:$D$71,2,FALSE)</f>
        <v>Non-Slip Epoxy Paint on Steel Trowel Finish</v>
      </c>
      <c r="E6" s="46" t="s">
        <v>884</v>
      </c>
      <c r="F6" s="47" t="s">
        <v>885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Exterior/Interior Finish Work</v>
      </c>
      <c r="K6" s="49" t="str">
        <f>VLOOKUP($F6,'WM-AR'!$A$6:$AK$1629,8,FALSE)</f>
        <v>Steel Trowel Finish</v>
      </c>
      <c r="L6" s="49">
        <f>VLOOKUP($F6,'WM-AR'!$A$6:$AK$1629,10,FALSE)</f>
        <v>0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>
        <f>VLOOKUP($F6,'WM-AR'!$A$6:$AK$1629,20,FALSE)</f>
        <v>0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>
        <f>VLOOKUP($F6,'WM-AR'!$A$6:$AK$1629,26,FALSE)</f>
        <v>0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" customHeight="1" x14ac:dyDescent="0.3">
      <c r="B7" s="65"/>
      <c r="C7" s="55"/>
      <c r="D7" s="57"/>
      <c r="E7" s="46" t="s">
        <v>888</v>
      </c>
      <c r="F7" s="47" t="s">
        <v>889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Painting Work</v>
      </c>
      <c r="K7" s="49" t="str">
        <f>VLOOKUP($F7,'WM-AR'!$A$6:$AK$1629,8,FALSE)</f>
        <v>Floor Painting</v>
      </c>
      <c r="L7" s="49" t="str">
        <f>VLOOKUP($F7,'WM-AR'!$A$6:$AK$1629,10,FALSE)</f>
        <v>Epoxy Paint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>
        <f>VLOOKUP($F7,'WM-AR'!$A$6:$AK$1629,24,FALSE)</f>
        <v>0</v>
      </c>
      <c r="T7" s="50">
        <f>VLOOKUP($F7,'WM-AR'!$A$6:$AK$1629,25,FALSE)</f>
        <v>0</v>
      </c>
      <c r="U7" s="50">
        <f>VLOOKUP($F7,'WM-AR'!$A$6:$AK$1629,26,FALSE)</f>
        <v>0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/>
    </row>
    <row r="8" spans="2:29" ht="49.9" customHeight="1" x14ac:dyDescent="0.3">
      <c r="B8" s="64" t="s">
        <v>883</v>
      </c>
      <c r="C8" s="54" t="s">
        <v>649</v>
      </c>
      <c r="D8" s="56" t="str">
        <f>VLOOKUP($C8,'Int Finish Style No'!$C$8:$D$71,2,FALSE)</f>
        <v>Non-Slip Epoxy Paint on Screed</v>
      </c>
      <c r="E8" s="46" t="s">
        <v>890</v>
      </c>
      <c r="F8" s="47" t="s">
        <v>891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Exterior/Interior Finish Work</v>
      </c>
      <c r="K8" s="49" t="str">
        <f>VLOOKUP($F8,'WM-AR'!$A$6:$AK$1629,8,FALSE)</f>
        <v>Screed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w/o Welded Wire Fabric</v>
      </c>
      <c r="R8" s="49">
        <f>VLOOKUP($F8,'WM-AR'!$A$6:$AK$1629,22,FALSE)</f>
        <v>0</v>
      </c>
      <c r="S8" s="49" t="str">
        <f>VLOOKUP($F8,'WM-AR'!$A$6:$AK$1629,24,FALSE)</f>
        <v>THK&lt;50mm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" customHeight="1" x14ac:dyDescent="0.3">
      <c r="B9" s="65"/>
      <c r="C9" s="55"/>
      <c r="D9" s="57"/>
      <c r="E9" s="46" t="s">
        <v>888</v>
      </c>
      <c r="F9" s="47" t="s">
        <v>889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Floor Painting</v>
      </c>
      <c r="L9" s="49" t="str">
        <f>VLOOKUP($F9,'WM-AR'!$A$6:$AK$1629,10,FALSE)</f>
        <v>Epoxy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883</v>
      </c>
      <c r="C10" s="54" t="s">
        <v>631</v>
      </c>
      <c r="D10" s="56" t="str">
        <f>VLOOKUP($C10,'Int Finish Style No'!$C$8:$D$71,2,FALSE)</f>
        <v>Epoxy Coating on Steel Trowel Finish</v>
      </c>
      <c r="E10" s="46" t="s">
        <v>890</v>
      </c>
      <c r="F10" s="47" t="s">
        <v>885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Exterior/Interior Finish Work</v>
      </c>
      <c r="K10" s="49" t="str">
        <f>VLOOKUP($F10,'WM-AR'!$A$6:$AK$1629,8,FALSE)</f>
        <v>Steel Trowel Finish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>
        <f>VLOOKUP($F10,'WM-AR'!$A$6:$AK$1629,20,FALSE)</f>
        <v>0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>
        <f>VLOOKUP($F10,'WM-AR'!$A$6:$AK$1629,26,FALSE)</f>
        <v>0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" customHeight="1" x14ac:dyDescent="0.3">
      <c r="B11" s="65"/>
      <c r="C11" s="55"/>
      <c r="D11" s="57"/>
      <c r="E11" s="46" t="s">
        <v>888</v>
      </c>
      <c r="F11" s="47" t="s">
        <v>892</v>
      </c>
      <c r="G11" s="47"/>
      <c r="H11" s="49" t="str">
        <f>VLOOKUP($F11,'WM-AR'!$A$6:$AK$1629,34,FALSE)</f>
        <v>M2</v>
      </c>
      <c r="I11" s="49" t="str">
        <f>VLOOKUP($F11,'WM-AR'!$A$6:$AK$1629,4,FALSE)</f>
        <v>Finishing Work</v>
      </c>
      <c r="J11" s="49" t="str">
        <f>VLOOKUP($F11,'WM-AR'!$A$6:$AK$1629,6,FALSE)</f>
        <v>Painting Work</v>
      </c>
      <c r="K11" s="49" t="str">
        <f>VLOOKUP($F11,'WM-AR'!$A$6:$AK$1629,8,FALSE)</f>
        <v>Floor Painting</v>
      </c>
      <c r="L11" s="49" t="str">
        <f>VLOOKUP($F11,'WM-AR'!$A$6:$AK$1629,10,FALSE)</f>
        <v>Epoxy Based Sealer</v>
      </c>
      <c r="M11" s="49">
        <f>VLOOKUP($F11,'WM-AR'!$A$6:$AK$1629,12,FALSE)</f>
        <v>0</v>
      </c>
      <c r="N11" s="49">
        <f>VLOOKUP($F11,'WM-AR'!$A$6:$AK$1629,14,FALSE)</f>
        <v>0</v>
      </c>
      <c r="O11" s="49">
        <f>VLOOKUP($F11,'WM-AR'!$A$6:$AK$1629,16,FALSE)</f>
        <v>0</v>
      </c>
      <c r="P11" s="49">
        <f>VLOOKUP($F11,'WM-AR'!$A$6:$AK$1629,18,FALSE)</f>
        <v>0</v>
      </c>
      <c r="Q11" s="49">
        <f>VLOOKUP($F11,'WM-AR'!$A$6:$AK$1629,20,FALSE)</f>
        <v>0</v>
      </c>
      <c r="R11" s="49">
        <f>VLOOKUP($F11,'WM-AR'!$A$6:$AK$1629,22,FALSE)</f>
        <v>0</v>
      </c>
      <c r="S11" s="49">
        <f>VLOOKUP($F11,'WM-AR'!$A$6:$AK$1629,24,FALSE)</f>
        <v>0</v>
      </c>
      <c r="T11" s="50">
        <f>VLOOKUP($F11,'WM-AR'!$A$6:$AK$1629,25,FALSE)</f>
        <v>0</v>
      </c>
      <c r="U11" s="50">
        <f>VLOOKUP($F11,'WM-AR'!$A$6:$AK$1629,26,FALSE)</f>
        <v>0</v>
      </c>
      <c r="V11" s="50">
        <f>VLOOKUP($F11,'WM-AR'!$A$6:$AK$1629,27,FALSE)</f>
        <v>0</v>
      </c>
      <c r="W11" s="50">
        <f>VLOOKUP($F11,'WM-AR'!$A$6:$AK$1629,28,FALSE)</f>
        <v>0</v>
      </c>
      <c r="X11" s="50">
        <f>VLOOKUP($F11,'WM-AR'!$A$6:$AK$1629,29,FALSE)</f>
        <v>0</v>
      </c>
      <c r="Y11" s="50">
        <f>VLOOKUP($F11,'WM-AR'!$A$6:$AK$1629,30,FALSE)</f>
        <v>0</v>
      </c>
      <c r="Z11" s="50">
        <f>VLOOKUP($F11,'WM-AR'!$A$6:$AK$1629,31,FALSE)</f>
        <v>0</v>
      </c>
      <c r="AA11" s="50">
        <f>VLOOKUP($F11,'WM-AR'!$A$6:$AK$1629,32,FALSE)</f>
        <v>0</v>
      </c>
      <c r="AB11" s="50">
        <f>VLOOKUP($F11,'WM-AR'!$A$6:$AK$1629,33,FALSE)</f>
        <v>0</v>
      </c>
      <c r="AC11" s="66"/>
    </row>
    <row r="12" spans="2:29" ht="49.9" customHeight="1" x14ac:dyDescent="0.3">
      <c r="B12" s="64" t="s">
        <v>883</v>
      </c>
      <c r="C12" s="54" t="s">
        <v>803</v>
      </c>
      <c r="D12" s="56" t="str">
        <f>VLOOKUP($C12,'Int Finish Style No'!$C$8:$D$71,2,FALSE)</f>
        <v>Non-Slip Chemical Resistant Epoxy Paint on Steel Trowel Finish</v>
      </c>
      <c r="E12" s="46" t="s">
        <v>884</v>
      </c>
      <c r="F12" s="47" t="s">
        <v>885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Exterior/Interior Finish Work</v>
      </c>
      <c r="K12" s="49" t="str">
        <f>VLOOKUP($F12,'WM-AR'!$A$6:$AK$1629,8,FALSE)</f>
        <v>Steel Trowel Finish</v>
      </c>
      <c r="L12" s="49">
        <f>VLOOKUP($F12,'WM-AR'!$A$6:$AK$1629,10,FALSE)</f>
        <v>0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>
        <f>VLOOKUP($F12,'WM-AR'!$A$6:$AK$1629,20,FALSE)</f>
        <v>0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>
        <f>VLOOKUP($F12,'WM-AR'!$A$6:$AK$1629,26,FALSE)</f>
        <v>0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" customHeight="1" x14ac:dyDescent="0.3">
      <c r="B13" s="65"/>
      <c r="C13" s="55"/>
      <c r="D13" s="57"/>
      <c r="E13" s="46" t="s">
        <v>69</v>
      </c>
      <c r="F13" s="47" t="s">
        <v>893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Painting Work</v>
      </c>
      <c r="K13" s="49" t="str">
        <f>VLOOKUP($F13,'WM-AR'!$A$6:$AK$1629,8,FALSE)</f>
        <v>Floor Painting</v>
      </c>
      <c r="L13" s="49" t="str">
        <f>VLOOKUP($F13,'WM-AR'!$A$6:$AK$1629,10,FALSE)</f>
        <v>Chemical Resistant Paint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>
        <f>VLOOKUP($F13,'WM-AR'!$A$6:$AK$1629,20,FALSE)</f>
        <v>0</v>
      </c>
      <c r="R13" s="49">
        <f>VLOOKUP($F13,'WM-AR'!$A$6:$AK$1629,22,FALSE)</f>
        <v>0</v>
      </c>
      <c r="S13" s="49">
        <f>VLOOKUP($F13,'WM-AR'!$A$6:$AK$1629,24,FALSE)</f>
        <v>0</v>
      </c>
      <c r="T13" s="50">
        <f>VLOOKUP($F13,'WM-AR'!$A$6:$AK$1629,25,FALSE)</f>
        <v>0</v>
      </c>
      <c r="U13" s="50">
        <f>VLOOKUP($F13,'WM-AR'!$A$6:$AK$1629,26,FALSE)</f>
        <v>0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/>
    </row>
    <row r="14" spans="2:29" ht="49.9" customHeight="1" x14ac:dyDescent="0.3">
      <c r="B14" s="64" t="s">
        <v>894</v>
      </c>
      <c r="C14" s="54" t="s">
        <v>549</v>
      </c>
      <c r="D14" s="56" t="str">
        <f>VLOOKUP($C14,'Int Finish Style No'!$C$8:$D$71,2,FALSE)</f>
        <v>Non-Slip Unglazed Ceramic Tile on Screed + Liquid Waterproofing</v>
      </c>
      <c r="E14" s="46" t="s">
        <v>895</v>
      </c>
      <c r="F14" s="47" t="s">
        <v>896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Waterproofing Work</v>
      </c>
      <c r="K14" s="49" t="str">
        <f>VLOOKUP($F14,'WM-AR'!$A$6:$AK$1629,8,FALSE)</f>
        <v>Liquid Waterproofing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Internal Floor Area</v>
      </c>
      <c r="Q14" s="49" t="str">
        <f>VLOOKUP($F14,'WM-AR'!$A$6:$AK$1629,20,FALSE)</f>
        <v>Min. 2 Coats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>
        <f>VLOOKUP($F14,'WM-AR'!$A$6:$AK$1629,26,FALSE)</f>
        <v>0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" customHeight="1" x14ac:dyDescent="0.3">
      <c r="B15" s="65"/>
      <c r="C15" s="55"/>
      <c r="D15" s="57"/>
      <c r="E15" s="46" t="s">
        <v>897</v>
      </c>
      <c r="F15" s="47" t="s">
        <v>898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Tile Work</v>
      </c>
      <c r="K15" s="49" t="str">
        <f>VLOOKUP($F15,'WM-AR'!$A$6:$AK$1629,8,FALSE)</f>
        <v>Floor Tile</v>
      </c>
      <c r="L15" s="49" t="str">
        <f>VLOOKUP($F15,'WM-AR'!$A$6:$AK$1629,10,FALSE)</f>
        <v>Ceramic Tile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 t="str">
        <f>VLOOKUP($F15,'WM-AR'!$A$6:$AK$1629,20,FALSE)</f>
        <v>Non-Slip Type, w/ Mortar Bond Coat or Adhesive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 t="str">
        <f>VLOOKUP($F15,'WM-AR'!$A$6:$AK$1629,26,FALSE)</f>
        <v>Tile Size=W(  )mm x L(  )mm x THK(  )mm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 t="s">
        <v>899</v>
      </c>
    </row>
    <row r="16" spans="2:29" ht="49.9" customHeight="1" x14ac:dyDescent="0.3">
      <c r="B16" s="64" t="s">
        <v>894</v>
      </c>
      <c r="C16" s="54" t="s">
        <v>435</v>
      </c>
      <c r="D16" s="56" t="str">
        <f>VLOOKUP($C16,'Int Finish Style No'!$C$8:$D$71,2,FALSE)</f>
        <v>Vinyl Tile on Steel Trowel Finish</v>
      </c>
      <c r="E16" s="46" t="s">
        <v>884</v>
      </c>
      <c r="F16" s="47" t="s">
        <v>885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Exterior/Interior Finish Work</v>
      </c>
      <c r="K16" s="49" t="str">
        <f>VLOOKUP($F16,'WM-AR'!$A$6:$AK$1629,8,FALSE)</f>
        <v>Steel Trowel Finish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>
        <f>VLOOKUP($F16,'WM-AR'!$A$6:$AK$1629,20,FALSE)</f>
        <v>0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>
        <f>VLOOKUP($F16,'WM-AR'!$A$6:$AK$1629,26,FALSE)</f>
        <v>0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" customHeight="1" x14ac:dyDescent="0.3">
      <c r="B17" s="65"/>
      <c r="C17" s="55"/>
      <c r="D17" s="57"/>
      <c r="E17" s="46" t="s">
        <v>900</v>
      </c>
      <c r="F17" s="47" t="s">
        <v>901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Tile Work</v>
      </c>
      <c r="K17" s="49" t="str">
        <f>VLOOKUP($F17,'WM-AR'!$A$6:$AK$1629,8,FALSE)</f>
        <v>Floor Tile</v>
      </c>
      <c r="L17" s="49" t="str">
        <f>VLOOKUP($F17,'WM-AR'!$A$6:$AK$1629,10,FALSE)</f>
        <v>Vinyl Tile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w/ Mortar Bond Coat or Adhesive</v>
      </c>
      <c r="R17" s="49">
        <f>VLOOKUP($F17,'WM-AR'!$A$6:$AK$1629,22,FALSE)</f>
        <v>0</v>
      </c>
      <c r="S17" s="49">
        <f>VLOOKUP($F17,'WM-AR'!$A$6:$AK$1629,24,FALSE)</f>
        <v>0</v>
      </c>
      <c r="T17" s="50">
        <f>VLOOKUP($F17,'WM-AR'!$A$6:$AK$1629,25,FALSE)</f>
        <v>0</v>
      </c>
      <c r="U17" s="50" t="str">
        <f>VLOOKUP($F17,'WM-AR'!$A$6:$AK$1629,26,FALSE)</f>
        <v>Tile Size=W(  )mm x L(  )mm x THK(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902</v>
      </c>
    </row>
    <row r="18" spans="2:29" ht="49.9" customHeight="1" x14ac:dyDescent="0.3">
      <c r="B18" s="64" t="s">
        <v>903</v>
      </c>
      <c r="C18" s="54" t="s">
        <v>641</v>
      </c>
      <c r="D18" s="56" t="str">
        <f>VLOOKUP($C18,'Int Finish Style No'!$C$8:$D$71,2,FALSE)</f>
        <v>Hardener Finish(Powder Type)</v>
      </c>
      <c r="E18" s="46" t="s">
        <v>904</v>
      </c>
      <c r="F18" s="47" t="s">
        <v>905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Exterior/Interior Finish Work</v>
      </c>
      <c r="K18" s="49" t="str">
        <f>VLOOKUP($F18,'WM-AR'!$A$6:$AK$1629,8,FALSE)</f>
        <v>Steel Trowel Finish</v>
      </c>
      <c r="L18" s="49" t="str">
        <f>VLOOKUP($F18,'WM-AR'!$A$6:$AK$1629,10,FALSE)</f>
        <v>Hardener Finish(Powder Type)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>
        <f>VLOOKUP($F18,'WM-AR'!$A$6:$AK$1629,26,FALSE)</f>
        <v>0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" customHeight="1" x14ac:dyDescent="0.3">
      <c r="B19" s="65"/>
      <c r="C19" s="55"/>
      <c r="D19" s="57"/>
      <c r="E19" s="46" t="s">
        <v>888</v>
      </c>
      <c r="F19" s="47" t="s">
        <v>889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Floor Painting</v>
      </c>
      <c r="L19" s="49" t="str">
        <f>VLOOKUP($F19,'WM-AR'!$A$6:$AK$1629,10,FALSE)</f>
        <v>Epoxy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61.9" customHeight="1" x14ac:dyDescent="0.3">
      <c r="B20" s="64" t="s">
        <v>906</v>
      </c>
      <c r="C20" s="54" t="s">
        <v>658</v>
      </c>
      <c r="D20" s="56" t="str">
        <f>VLOOKUP($C20,'Int Finish Style No'!$C$8:$D$71,2,FALSE)</f>
        <v>Anti-Dust Epoxy Paint on Steel trowel Finish
+ Anti-Static Vinyl Tile on Raised Floor</v>
      </c>
      <c r="E20" s="46" t="s">
        <v>884</v>
      </c>
      <c r="F20" s="47" t="s">
        <v>885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Exterior/Interior Finish Work</v>
      </c>
      <c r="K20" s="49" t="str">
        <f>VLOOKUP($F20,'WM-AR'!$A$6:$AK$1629,8,FALSE)</f>
        <v>Steel Trowel Finish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" customHeight="1" x14ac:dyDescent="0.3">
      <c r="B21" s="67"/>
      <c r="C21" s="68"/>
      <c r="D21" s="69"/>
      <c r="E21" s="46" t="s">
        <v>907</v>
      </c>
      <c r="F21" s="47" t="s">
        <v>908</v>
      </c>
      <c r="G21" s="47"/>
      <c r="H21" s="49" t="str">
        <f>VLOOKUP($F21,'WM-AR'!$A$6:$AK$1629,34,FALSE)</f>
        <v>M2</v>
      </c>
      <c r="I21" s="49" t="str">
        <f>VLOOKUP($F21,'WM-AR'!$A$6:$AK$1629,4,FALSE)</f>
        <v>Finishing Work</v>
      </c>
      <c r="J21" s="49" t="str">
        <f>VLOOKUP($F21,'WM-AR'!$A$6:$AK$1629,6,FALSE)</f>
        <v>Painting Work</v>
      </c>
      <c r="K21" s="49" t="str">
        <f>VLOOKUP($F21,'WM-AR'!$A$6:$AK$1629,8,FALSE)</f>
        <v>Floor Painting</v>
      </c>
      <c r="L21" s="49" t="str">
        <f>VLOOKUP($F21,'WM-AR'!$A$6:$AK$1629,10,FALSE)</f>
        <v>Anti-Dust Paint</v>
      </c>
      <c r="M21" s="49">
        <f>VLOOKUP($F21,'WM-AR'!$A$6:$AK$1629,12,FALSE)</f>
        <v>0</v>
      </c>
      <c r="N21" s="49">
        <f>VLOOKUP($F21,'WM-AR'!$A$6:$AK$1629,14,FALSE)</f>
        <v>0</v>
      </c>
      <c r="O21" s="49">
        <f>VLOOKUP($F21,'WM-AR'!$A$6:$AK$1629,16,FALSE)</f>
        <v>0</v>
      </c>
      <c r="P21" s="49">
        <f>VLOOKUP($F21,'WM-AR'!$A$6:$AK$1629,18,FALSE)</f>
        <v>0</v>
      </c>
      <c r="Q21" s="49">
        <f>VLOOKUP($F21,'WM-AR'!$A$6:$AK$1629,20,FALSE)</f>
        <v>0</v>
      </c>
      <c r="R21" s="49">
        <f>VLOOKUP($F21,'WM-AR'!$A$6:$AK$1629,22,FALSE)</f>
        <v>0</v>
      </c>
      <c r="S21" s="49">
        <f>VLOOKUP($F21,'WM-AR'!$A$6:$AK$1629,24,FALSE)</f>
        <v>0</v>
      </c>
      <c r="T21" s="50">
        <f>VLOOKUP($F21,'WM-AR'!$A$6:$AK$1629,25,FALSE)</f>
        <v>0</v>
      </c>
      <c r="U21" s="50">
        <f>VLOOKUP($F21,'WM-AR'!$A$6:$AK$1629,26,FALSE)</f>
        <v>0</v>
      </c>
      <c r="V21" s="50">
        <f>VLOOKUP($F21,'WM-AR'!$A$6:$AK$1629,27,FALSE)</f>
        <v>0</v>
      </c>
      <c r="W21" s="50">
        <f>VLOOKUP($F21,'WM-AR'!$A$6:$AK$1629,28,FALSE)</f>
        <v>0</v>
      </c>
      <c r="X21" s="50">
        <f>VLOOKUP($F21,'WM-AR'!$A$6:$AK$1629,29,FALSE)</f>
        <v>0</v>
      </c>
      <c r="Y21" s="50">
        <f>VLOOKUP($F21,'WM-AR'!$A$6:$AK$1629,30,FALSE)</f>
        <v>0</v>
      </c>
      <c r="Z21" s="50">
        <f>VLOOKUP($F21,'WM-AR'!$A$6:$AK$1629,31,FALSE)</f>
        <v>0</v>
      </c>
      <c r="AA21" s="50">
        <f>VLOOKUP($F21,'WM-AR'!$A$6:$AK$1629,32,FALSE)</f>
        <v>0</v>
      </c>
      <c r="AB21" s="50">
        <f>VLOOKUP($F21,'WM-AR'!$A$6:$AK$1629,33,FALSE)</f>
        <v>0</v>
      </c>
      <c r="AC21" s="66"/>
    </row>
    <row r="22" spans="2:29" ht="49.9" customHeight="1" x14ac:dyDescent="0.3">
      <c r="B22" s="65"/>
      <c r="C22" s="55"/>
      <c r="D22" s="57"/>
      <c r="E22" s="46" t="s">
        <v>909</v>
      </c>
      <c r="F22" s="47" t="s">
        <v>910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Exterior/Interior Finish Work</v>
      </c>
      <c r="K22" s="49" t="str">
        <f>VLOOKUP($F22,'WM-AR'!$A$6:$AK$1629,8,FALSE)</f>
        <v>Raised Floor</v>
      </c>
      <c r="L22" s="49" t="str">
        <f>VLOOKUP($F22,'WM-AR'!$A$6:$AK$1629,10,FALSE)</f>
        <v>Top Finish: Anti-Static Vinyl Tile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 t="str">
        <f>VLOOKUP($F22,'WM-AR'!$A$6:$AK$1629,24,FALSE)</f>
        <v>600mm x 600mm / H≤600mm</v>
      </c>
      <c r="T22" s="50">
        <f>VLOOKUP($F22,'WM-AR'!$A$6:$AK$1629,25,FALSE)</f>
        <v>0</v>
      </c>
      <c r="U22" s="50" t="str">
        <f>VLOOKUP($F22,'WM-AR'!$A$6:$AK$1629,26,FALSE)</f>
        <v>H=(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911</v>
      </c>
    </row>
    <row r="23" spans="2:29" ht="49.9" customHeight="1" x14ac:dyDescent="0.3">
      <c r="B23" s="224"/>
      <c r="C23" s="225" t="s">
        <v>912</v>
      </c>
      <c r="D23" s="226" t="s">
        <v>912</v>
      </c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s="61" customFormat="1" ht="34.9" customHeight="1" x14ac:dyDescent="0.3">
      <c r="B24" s="58">
        <v>2</v>
      </c>
      <c r="C24" s="62" t="s">
        <v>913</v>
      </c>
      <c r="D24" s="63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53"/>
      <c r="AC24" s="60"/>
    </row>
    <row r="25" spans="2:29" ht="49.9" customHeight="1" x14ac:dyDescent="0.3">
      <c r="B25" s="64" t="s">
        <v>883</v>
      </c>
      <c r="C25" s="54" t="s">
        <v>719</v>
      </c>
      <c r="D25" s="56" t="str">
        <f>VLOOKUP($C25,'Int Finish Style No'!$C$78:$D$104,2,FALSE)</f>
        <v>Acid Resistant Paint</v>
      </c>
      <c r="E25" s="46" t="s">
        <v>168</v>
      </c>
      <c r="F25" s="47" t="s">
        <v>914</v>
      </c>
      <c r="G25" s="47"/>
      <c r="H25" s="49" t="str">
        <f>VLOOKUP($F25,'WM-AR'!$A$6:$AK$1629,34,FALSE)</f>
        <v>M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Skirt Painting</v>
      </c>
      <c r="L25" s="49" t="str">
        <f>VLOOKUP($F25,'WM-AR'!$A$6:$AK$1629,10,FALSE)</f>
        <v>Acid/Alkaline Resistant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 t="str">
        <f>VLOOKUP($F25,'WM-AR'!$A$6:$AK$1629,24,FALSE)</f>
        <v>H&lt;150mm</v>
      </c>
      <c r="T25" s="50">
        <f>VLOOKUP($F25,'WM-AR'!$A$6:$AK$1629,25,FALSE)</f>
        <v>0</v>
      </c>
      <c r="U25" s="50" t="str">
        <f>VLOOKUP($F25,'WM-AR'!$A$6:$AK$1629,26,FALSE)</f>
        <v>H=(  )mm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 t="s">
        <v>915</v>
      </c>
    </row>
    <row r="26" spans="2:29" ht="49.9" customHeight="1" x14ac:dyDescent="0.3">
      <c r="B26" s="65"/>
      <c r="C26" s="55"/>
      <c r="D26" s="57"/>
      <c r="E26" s="46"/>
      <c r="F26" s="47"/>
      <c r="G26" s="47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66"/>
    </row>
    <row r="27" spans="2:29" ht="49.9" customHeight="1" x14ac:dyDescent="0.3">
      <c r="B27" s="64" t="s">
        <v>883</v>
      </c>
      <c r="C27" s="54" t="s">
        <v>916</v>
      </c>
      <c r="D27" s="56" t="str">
        <f>VLOOKUP($C27,'Int Finish Style No'!$C$78:$D$104,2,FALSE)</f>
        <v>Epoxy Paint</v>
      </c>
      <c r="E27" s="46" t="s">
        <v>917</v>
      </c>
      <c r="F27" s="47" t="s">
        <v>918</v>
      </c>
      <c r="G27" s="47"/>
      <c r="H27" s="49" t="str">
        <f>VLOOKUP($F27,'WM-AR'!$A$6:$AK$1629,34,FALSE)</f>
        <v>M</v>
      </c>
      <c r="I27" s="49" t="str">
        <f>VLOOKUP($F27,'WM-AR'!$A$6:$AK$1629,4,FALSE)</f>
        <v>Finishing Work</v>
      </c>
      <c r="J27" s="49" t="str">
        <f>VLOOKUP($F27,'WM-AR'!$A$6:$AK$1629,6,FALSE)</f>
        <v>Painting Work</v>
      </c>
      <c r="K27" s="49" t="str">
        <f>VLOOKUP($F27,'WM-AR'!$A$6:$AK$1629,8,FALSE)</f>
        <v>Skirt Painting</v>
      </c>
      <c r="L27" s="49" t="str">
        <f>VLOOKUP($F27,'WM-AR'!$A$6:$AK$1629,10,FALSE)</f>
        <v>Epoxy Paint</v>
      </c>
      <c r="M27" s="49">
        <f>VLOOKUP($F27,'WM-AR'!$A$6:$AK$1629,12,FALSE)</f>
        <v>0</v>
      </c>
      <c r="N27" s="49">
        <f>VLOOKUP($F27,'WM-AR'!$A$6:$AK$1629,14,FALSE)</f>
        <v>0</v>
      </c>
      <c r="O27" s="49">
        <f>VLOOKUP($F27,'WM-AR'!$A$6:$AK$1629,16,FALSE)</f>
        <v>0</v>
      </c>
      <c r="P27" s="49">
        <f>VLOOKUP($F27,'WM-AR'!$A$6:$AK$1629,18,FALSE)</f>
        <v>0</v>
      </c>
      <c r="Q27" s="49">
        <f>VLOOKUP($F27,'WM-AR'!$A$6:$AK$1629,20,FALSE)</f>
        <v>0</v>
      </c>
      <c r="R27" s="49">
        <f>VLOOKUP($F27,'WM-AR'!$A$6:$AK$1629,22,FALSE)</f>
        <v>0</v>
      </c>
      <c r="S27" s="49" t="str">
        <f>VLOOKUP($F27,'WM-AR'!$A$6:$AK$1629,24,FALSE)</f>
        <v>H&lt;150mm</v>
      </c>
      <c r="T27" s="50">
        <f>VLOOKUP($F27,'WM-AR'!$A$6:$AK$1629,25,FALSE)</f>
        <v>0</v>
      </c>
      <c r="U27" s="50" t="str">
        <f>VLOOKUP($F27,'WM-AR'!$A$6:$AK$1629,26,FALSE)</f>
        <v>H=(  )mm</v>
      </c>
      <c r="V27" s="50">
        <f>VLOOKUP($F27,'WM-AR'!$A$6:$AK$1629,27,FALSE)</f>
        <v>0</v>
      </c>
      <c r="W27" s="50">
        <f>VLOOKUP($F27,'WM-AR'!$A$6:$AK$1629,28,FALSE)</f>
        <v>0</v>
      </c>
      <c r="X27" s="50">
        <f>VLOOKUP($F27,'WM-AR'!$A$6:$AK$1629,29,FALSE)</f>
        <v>0</v>
      </c>
      <c r="Y27" s="50">
        <f>VLOOKUP($F27,'WM-AR'!$A$6:$AK$1629,30,FALSE)</f>
        <v>0</v>
      </c>
      <c r="Z27" s="50">
        <f>VLOOKUP($F27,'WM-AR'!$A$6:$AK$1629,31,FALSE)</f>
        <v>0</v>
      </c>
      <c r="AA27" s="50">
        <f>VLOOKUP($F27,'WM-AR'!$A$6:$AK$1629,32,FALSE)</f>
        <v>0</v>
      </c>
      <c r="AB27" s="50">
        <f>VLOOKUP($F27,'WM-AR'!$A$6:$AK$1629,33,FALSE)</f>
        <v>0</v>
      </c>
      <c r="AC27" s="66" t="s">
        <v>915</v>
      </c>
    </row>
    <row r="28" spans="2:29" ht="49.9" customHeight="1" x14ac:dyDescent="0.3">
      <c r="B28" s="65"/>
      <c r="C28" s="55"/>
      <c r="D28" s="57"/>
      <c r="E28" s="46"/>
      <c r="F28" s="47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50"/>
      <c r="V28" s="50"/>
      <c r="W28" s="50"/>
      <c r="X28" s="50"/>
      <c r="Y28" s="50"/>
      <c r="Z28" s="50"/>
      <c r="AA28" s="50"/>
      <c r="AB28" s="50"/>
      <c r="AC28" s="66"/>
    </row>
    <row r="29" spans="2:29" ht="49.9" customHeight="1" x14ac:dyDescent="0.3">
      <c r="B29" s="64" t="s">
        <v>883</v>
      </c>
      <c r="C29" s="54" t="s">
        <v>804</v>
      </c>
      <c r="D29" s="56" t="str">
        <f>VLOOKUP($C29,'Int Finish Style No'!$C$78:$D$104,2,FALSE)</f>
        <v>Chemical Resistant Epoxy Paint</v>
      </c>
      <c r="E29" s="46" t="s">
        <v>919</v>
      </c>
      <c r="F29" s="47" t="s">
        <v>920</v>
      </c>
      <c r="G29" s="47"/>
      <c r="H29" s="49" t="str">
        <f>VLOOKUP($F29,'WM-AR'!$A$6:$AK$1629,34,FALSE)</f>
        <v>M</v>
      </c>
      <c r="I29" s="49" t="str">
        <f>VLOOKUP($F29,'WM-AR'!$A$6:$AK$1629,4,FALSE)</f>
        <v>Finishing Work</v>
      </c>
      <c r="J29" s="49" t="str">
        <f>VLOOKUP($F29,'WM-AR'!$A$6:$AK$1629,6,FALSE)</f>
        <v>Painting Work</v>
      </c>
      <c r="K29" s="49" t="str">
        <f>VLOOKUP($F29,'WM-AR'!$A$6:$AK$1629,8,FALSE)</f>
        <v>Skirt Painting</v>
      </c>
      <c r="L29" s="49" t="str">
        <f>VLOOKUP($F29,'WM-AR'!$A$6:$AK$1629,10,FALSE)</f>
        <v>Chemical Resistant Paint</v>
      </c>
      <c r="M29" s="49">
        <f>VLOOKUP($F29,'WM-AR'!$A$6:$AK$1629,12,FALSE)</f>
        <v>0</v>
      </c>
      <c r="N29" s="49">
        <f>VLOOKUP($F29,'WM-AR'!$A$6:$AK$1629,14,FALSE)</f>
        <v>0</v>
      </c>
      <c r="O29" s="49">
        <f>VLOOKUP($F29,'WM-AR'!$A$6:$AK$1629,16,FALSE)</f>
        <v>0</v>
      </c>
      <c r="P29" s="49">
        <f>VLOOKUP($F29,'WM-AR'!$A$6:$AK$1629,18,FALSE)</f>
        <v>0</v>
      </c>
      <c r="Q29" s="49">
        <f>VLOOKUP($F29,'WM-AR'!$A$6:$AK$1629,20,FALSE)</f>
        <v>0</v>
      </c>
      <c r="R29" s="49">
        <f>VLOOKUP($F29,'WM-AR'!$A$6:$AK$1629,22,FALSE)</f>
        <v>0</v>
      </c>
      <c r="S29" s="49" t="str">
        <f>VLOOKUP($F29,'WM-AR'!$A$6:$AK$1629,24,FALSE)</f>
        <v>H&lt;150mm</v>
      </c>
      <c r="T29" s="50">
        <f>VLOOKUP($F29,'WM-AR'!$A$6:$AK$1629,25,FALSE)</f>
        <v>0</v>
      </c>
      <c r="U29" s="50" t="str">
        <f>VLOOKUP($F29,'WM-AR'!$A$6:$AK$1629,26,FALSE)</f>
        <v>H=(  )mm</v>
      </c>
      <c r="V29" s="50">
        <f>VLOOKUP($F29,'WM-AR'!$A$6:$AK$1629,27,FALSE)</f>
        <v>0</v>
      </c>
      <c r="W29" s="50">
        <f>VLOOKUP($F29,'WM-AR'!$A$6:$AK$1629,28,FALSE)</f>
        <v>0</v>
      </c>
      <c r="X29" s="50">
        <f>VLOOKUP($F29,'WM-AR'!$A$6:$AK$1629,29,FALSE)</f>
        <v>0</v>
      </c>
      <c r="Y29" s="50">
        <f>VLOOKUP($F29,'WM-AR'!$A$6:$AK$1629,30,FALSE)</f>
        <v>0</v>
      </c>
      <c r="Z29" s="50">
        <f>VLOOKUP($F29,'WM-AR'!$A$6:$AK$1629,31,FALSE)</f>
        <v>0</v>
      </c>
      <c r="AA29" s="50">
        <f>VLOOKUP($F29,'WM-AR'!$A$6:$AK$1629,32,FALSE)</f>
        <v>0</v>
      </c>
      <c r="AB29" s="50">
        <f>VLOOKUP($F29,'WM-AR'!$A$6:$AK$1629,33,FALSE)</f>
        <v>0</v>
      </c>
      <c r="AC29" s="66" t="s">
        <v>915</v>
      </c>
    </row>
    <row r="30" spans="2:29" ht="49.9" customHeight="1" x14ac:dyDescent="0.3">
      <c r="B30" s="65"/>
      <c r="C30" s="55"/>
      <c r="D30" s="57"/>
      <c r="E30" s="46"/>
      <c r="F30" s="47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50"/>
      <c r="V30" s="50"/>
      <c r="W30" s="50"/>
      <c r="X30" s="50"/>
      <c r="Y30" s="50"/>
      <c r="Z30" s="50"/>
      <c r="AA30" s="50"/>
      <c r="AB30" s="50"/>
      <c r="AC30" s="66"/>
    </row>
    <row r="31" spans="2:29" ht="49.9" customHeight="1" x14ac:dyDescent="0.3">
      <c r="B31" s="64" t="s">
        <v>894</v>
      </c>
      <c r="C31" s="54" t="s">
        <v>417</v>
      </c>
      <c r="D31" s="56" t="str">
        <f>VLOOKUP($C31,'Int Finish Style No'!$C$78:$D$104,2,FALSE)</f>
        <v>Unglazed Ceramic Tile</v>
      </c>
      <c r="E31" s="46" t="s">
        <v>921</v>
      </c>
      <c r="F31" s="47" t="s">
        <v>922</v>
      </c>
      <c r="G31" s="47"/>
      <c r="H31" s="49" t="str">
        <f>VLOOKUP($F31,'WM-AR'!$A$6:$AK$1629,34,FALSE)</f>
        <v>M</v>
      </c>
      <c r="I31" s="49" t="str">
        <f>VLOOKUP($F31,'WM-AR'!$A$6:$AK$1629,4,FALSE)</f>
        <v>Finishing Work</v>
      </c>
      <c r="J31" s="49" t="str">
        <f>VLOOKUP($F31,'WM-AR'!$A$6:$AK$1629,6,FALSE)</f>
        <v>Tile Work</v>
      </c>
      <c r="K31" s="49" t="str">
        <f>VLOOKUP($F31,'WM-AR'!$A$6:$AK$1629,8,FALSE)</f>
        <v>Skirt Tile</v>
      </c>
      <c r="L31" s="49" t="str">
        <f>VLOOKUP($F31,'WM-AR'!$A$6:$AK$1629,10,FALSE)</f>
        <v>Unglazed Ceramic Tile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 t="str">
        <f>VLOOKUP($F31,'WM-AR'!$A$6:$AK$1629,20,FALSE)</f>
        <v>w/ Mortar Bond Coat or Adhesive</v>
      </c>
      <c r="R31" s="49">
        <f>VLOOKUP($F31,'WM-AR'!$A$6:$AK$1629,22,FALSE)</f>
        <v>0</v>
      </c>
      <c r="S31" s="49" t="str">
        <f>VLOOKUP($F31,'WM-AR'!$A$6:$AK$1629,24,FALSE)</f>
        <v>150mm≤H&lt;200mm</v>
      </c>
      <c r="T31" s="50">
        <f>VLOOKUP($F31,'WM-AR'!$A$6:$AK$1629,25,FALSE)</f>
        <v>0</v>
      </c>
      <c r="U31" s="50" t="str">
        <f>VLOOKUP($F31,'WM-AR'!$A$6:$AK$1629,26,FALSE)</f>
        <v>H=(  )mm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 t="s">
        <v>923</v>
      </c>
    </row>
    <row r="32" spans="2:29" ht="49.9" customHeight="1" x14ac:dyDescent="0.3">
      <c r="B32" s="65"/>
      <c r="C32" s="55"/>
      <c r="D32" s="57"/>
      <c r="E32" s="46"/>
      <c r="F32" s="47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50"/>
      <c r="AC32" s="66"/>
    </row>
    <row r="33" spans="2:29" ht="49.9" customHeight="1" x14ac:dyDescent="0.3">
      <c r="B33" s="64" t="s">
        <v>894</v>
      </c>
      <c r="C33" s="54" t="s">
        <v>403</v>
      </c>
      <c r="D33" s="56" t="str">
        <f>VLOOKUP($C33,'Int Finish Style No'!$C$78:$D$104,2,FALSE)</f>
        <v>Coved Ceramic Tile</v>
      </c>
      <c r="E33" s="46" t="s">
        <v>924</v>
      </c>
      <c r="F33" s="47" t="s">
        <v>925</v>
      </c>
      <c r="G33" s="47"/>
      <c r="H33" s="49" t="str">
        <f>VLOOKUP($F33,'WM-AR'!$A$6:$AK$1629,34,FALSE)</f>
        <v>M</v>
      </c>
      <c r="I33" s="49" t="str">
        <f>VLOOKUP($F33,'WM-AR'!$A$6:$AK$1629,4,FALSE)</f>
        <v>Finishing Work</v>
      </c>
      <c r="J33" s="49" t="str">
        <f>VLOOKUP($F33,'WM-AR'!$A$6:$AK$1629,6,FALSE)</f>
        <v>Tile Work</v>
      </c>
      <c r="K33" s="49" t="str">
        <f>VLOOKUP($F33,'WM-AR'!$A$6:$AK$1629,8,FALSE)</f>
        <v>Skirt Tile</v>
      </c>
      <c r="L33" s="49" t="str">
        <f>VLOOKUP($F33,'WM-AR'!$A$6:$AK$1629,10,FALSE)</f>
        <v>Glazed Ceramic Tile</v>
      </c>
      <c r="M33" s="49">
        <f>VLOOKUP($F33,'WM-AR'!$A$6:$AK$1629,12,FALSE)</f>
        <v>0</v>
      </c>
      <c r="N33" s="49">
        <f>VLOOKUP($F33,'WM-AR'!$A$6:$AK$1629,14,FALSE)</f>
        <v>0</v>
      </c>
      <c r="O33" s="49">
        <f>VLOOKUP($F33,'WM-AR'!$A$6:$AK$1629,16,FALSE)</f>
        <v>0</v>
      </c>
      <c r="P33" s="49">
        <f>VLOOKUP($F33,'WM-AR'!$A$6:$AK$1629,18,FALSE)</f>
        <v>0</v>
      </c>
      <c r="Q33" s="49" t="str">
        <f>VLOOKUP($F33,'WM-AR'!$A$6:$AK$1629,20,FALSE)</f>
        <v>w/ Mortar Bond Coat or Adhesive</v>
      </c>
      <c r="R33" s="49">
        <f>VLOOKUP($F33,'WM-AR'!$A$6:$AK$1629,22,FALSE)</f>
        <v>0</v>
      </c>
      <c r="S33" s="49" t="str">
        <f>VLOOKUP($F33,'WM-AR'!$A$6:$AK$1629,24,FALSE)</f>
        <v>150mm≤H&lt;200mm</v>
      </c>
      <c r="T33" s="50">
        <f>VLOOKUP($F33,'WM-AR'!$A$6:$AK$1629,25,FALSE)</f>
        <v>0</v>
      </c>
      <c r="U33" s="50" t="str">
        <f>VLOOKUP($F33,'WM-AR'!$A$6:$AK$1629,26,FALSE)</f>
        <v>H=(  )mm</v>
      </c>
      <c r="V33" s="50">
        <f>VLOOKUP($F33,'WM-AR'!$A$6:$AK$1629,27,FALSE)</f>
        <v>0</v>
      </c>
      <c r="W33" s="50">
        <f>VLOOKUP($F33,'WM-AR'!$A$6:$AK$1629,28,FALSE)</f>
        <v>0</v>
      </c>
      <c r="X33" s="50">
        <f>VLOOKUP($F33,'WM-AR'!$A$6:$AK$1629,29,FALSE)</f>
        <v>0</v>
      </c>
      <c r="Y33" s="50">
        <f>VLOOKUP($F33,'WM-AR'!$A$6:$AK$1629,30,FALSE)</f>
        <v>0</v>
      </c>
      <c r="Z33" s="50">
        <f>VLOOKUP($F33,'WM-AR'!$A$6:$AK$1629,31,FALSE)</f>
        <v>0</v>
      </c>
      <c r="AA33" s="50">
        <f>VLOOKUP($F33,'WM-AR'!$A$6:$AK$1629,32,FALSE)</f>
        <v>0</v>
      </c>
      <c r="AB33" s="50">
        <f>VLOOKUP($F33,'WM-AR'!$A$6:$AK$1629,33,FALSE)</f>
        <v>0</v>
      </c>
      <c r="AC33" s="66" t="s">
        <v>923</v>
      </c>
    </row>
    <row r="34" spans="2:29" ht="49.9" customHeight="1" x14ac:dyDescent="0.3">
      <c r="B34" s="65"/>
      <c r="C34" s="55"/>
      <c r="D34" s="57"/>
      <c r="E34" s="46"/>
      <c r="F34" s="47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66"/>
    </row>
    <row r="35" spans="2:29" ht="49.9" customHeight="1" x14ac:dyDescent="0.3">
      <c r="B35" s="64" t="s">
        <v>894</v>
      </c>
      <c r="C35" s="54" t="s">
        <v>183</v>
      </c>
      <c r="D35" s="56" t="str">
        <f>VLOOKUP($C35,'Int Finish Style No'!$C$78:$D$104,2,FALSE)</f>
        <v>Acid Resistant Ceramic Tile</v>
      </c>
      <c r="E35" s="46" t="s">
        <v>926</v>
      </c>
      <c r="F35" s="47" t="s">
        <v>927</v>
      </c>
      <c r="G35" s="47"/>
      <c r="H35" s="49" t="str">
        <f>VLOOKUP($F35,'WM-AR'!$A$6:$AK$1629,34,FALSE)</f>
        <v>M</v>
      </c>
      <c r="I35" s="49" t="str">
        <f>VLOOKUP($F35,'WM-AR'!$A$6:$AK$1629,4,FALSE)</f>
        <v>Finishing Work</v>
      </c>
      <c r="J35" s="49" t="str">
        <f>VLOOKUP($F35,'WM-AR'!$A$6:$AK$1629,6,FALSE)</f>
        <v>Tile Work</v>
      </c>
      <c r="K35" s="49" t="str">
        <f>VLOOKUP($F35,'WM-AR'!$A$6:$AK$1629,8,FALSE)</f>
        <v>Skirt Tile</v>
      </c>
      <c r="L35" s="49" t="str">
        <f>VLOOKUP($F35,'WM-AR'!$A$6:$AK$1629,10,FALSE)</f>
        <v>Acid/Alkaline Resistant Tile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 t="str">
        <f>VLOOKUP($F35,'WM-AR'!$A$6:$AK$1629,20,FALSE)</f>
        <v>w/ Mortar Bond Coat or Adhesive</v>
      </c>
      <c r="R35" s="49">
        <f>VLOOKUP($F35,'WM-AR'!$A$6:$AK$1629,22,FALSE)</f>
        <v>0</v>
      </c>
      <c r="S35" s="49" t="str">
        <f>VLOOKUP($F35,'WM-AR'!$A$6:$AK$1629,24,FALSE)</f>
        <v>150mm≤H&lt;200mm</v>
      </c>
      <c r="T35" s="50">
        <f>VLOOKUP($F35,'WM-AR'!$A$6:$AK$1629,25,FALSE)</f>
        <v>0</v>
      </c>
      <c r="U35" s="50" t="str">
        <f>VLOOKUP($F35,'WM-AR'!$A$6:$AK$1629,26,FALSE)</f>
        <v>H=(  )mm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 t="s">
        <v>923</v>
      </c>
    </row>
    <row r="36" spans="2:29" ht="49.9" customHeight="1" x14ac:dyDescent="0.3">
      <c r="B36" s="65"/>
      <c r="C36" s="55"/>
      <c r="D36" s="57"/>
      <c r="E36" s="46"/>
      <c r="F36" s="47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50"/>
      <c r="V36" s="50"/>
      <c r="W36" s="50"/>
      <c r="X36" s="50"/>
      <c r="Y36" s="50"/>
      <c r="Z36" s="50"/>
      <c r="AA36" s="50"/>
      <c r="AB36" s="50"/>
      <c r="AC36" s="66"/>
    </row>
    <row r="37" spans="2:29" ht="49.9" customHeight="1" x14ac:dyDescent="0.3">
      <c r="B37" s="64" t="s">
        <v>894</v>
      </c>
      <c r="C37" s="54" t="s">
        <v>436</v>
      </c>
      <c r="D37" s="56" t="str">
        <f>VLOOKUP($C37,'Int Finish Style No'!$C$78:$D$104,2,FALSE)</f>
        <v>Coved Vinyl Tile</v>
      </c>
      <c r="E37" s="46" t="s">
        <v>928</v>
      </c>
      <c r="F37" s="47" t="s">
        <v>929</v>
      </c>
      <c r="G37" s="47"/>
      <c r="H37" s="49" t="str">
        <f>VLOOKUP($F37,'WM-AR'!$A$6:$AK$1629,34,FALSE)</f>
        <v>M</v>
      </c>
      <c r="I37" s="49" t="str">
        <f>VLOOKUP($F37,'WM-AR'!$A$6:$AK$1629,4,FALSE)</f>
        <v>Finishing Work</v>
      </c>
      <c r="J37" s="49" t="str">
        <f>VLOOKUP($F37,'WM-AR'!$A$6:$AK$1629,6,FALSE)</f>
        <v>Tile Work</v>
      </c>
      <c r="K37" s="49" t="str">
        <f>VLOOKUP($F37,'WM-AR'!$A$6:$AK$1629,8,FALSE)</f>
        <v>Skirt Tile</v>
      </c>
      <c r="L37" s="49" t="str">
        <f>VLOOKUP($F37,'WM-AR'!$A$6:$AK$1629,10,FALSE)</f>
        <v>Vinyl Tile</v>
      </c>
      <c r="M37" s="49">
        <f>VLOOKUP($F37,'WM-AR'!$A$6:$AK$1629,12,FALSE)</f>
        <v>0</v>
      </c>
      <c r="N37" s="49">
        <f>VLOOKUP($F37,'WM-AR'!$A$6:$AK$1629,14,FALSE)</f>
        <v>0</v>
      </c>
      <c r="O37" s="49">
        <f>VLOOKUP($F37,'WM-AR'!$A$6:$AK$1629,16,FALSE)</f>
        <v>0</v>
      </c>
      <c r="P37" s="49">
        <f>VLOOKUP($F37,'WM-AR'!$A$6:$AK$1629,18,FALSE)</f>
        <v>0</v>
      </c>
      <c r="Q37" s="49" t="str">
        <f>VLOOKUP($F37,'WM-AR'!$A$6:$AK$1629,20,FALSE)</f>
        <v>w/ Mortar Bond Coat or Adhesive</v>
      </c>
      <c r="R37" s="49">
        <f>VLOOKUP($F37,'WM-AR'!$A$6:$AK$1629,22,FALSE)</f>
        <v>0</v>
      </c>
      <c r="S37" s="49" t="str">
        <f>VLOOKUP($F37,'WM-AR'!$A$6:$AK$1629,24,FALSE)</f>
        <v>H&lt;150mm</v>
      </c>
      <c r="T37" s="50">
        <f>VLOOKUP($F37,'WM-AR'!$A$6:$AK$1629,25,FALSE)</f>
        <v>0</v>
      </c>
      <c r="U37" s="50" t="str">
        <f>VLOOKUP($F37,'WM-AR'!$A$6:$AK$1629,26,FALSE)</f>
        <v>H=(  )mm</v>
      </c>
      <c r="V37" s="50">
        <f>VLOOKUP($F37,'WM-AR'!$A$6:$AK$1629,27,FALSE)</f>
        <v>0</v>
      </c>
      <c r="W37" s="50">
        <f>VLOOKUP($F37,'WM-AR'!$A$6:$AK$1629,28,FALSE)</f>
        <v>0</v>
      </c>
      <c r="X37" s="50">
        <f>VLOOKUP($F37,'WM-AR'!$A$6:$AK$1629,29,FALSE)</f>
        <v>0</v>
      </c>
      <c r="Y37" s="50">
        <f>VLOOKUP($F37,'WM-AR'!$A$6:$AK$1629,30,FALSE)</f>
        <v>0</v>
      </c>
      <c r="Z37" s="50">
        <f>VLOOKUP($F37,'WM-AR'!$A$6:$AK$1629,31,FALSE)</f>
        <v>0</v>
      </c>
      <c r="AA37" s="50">
        <f>VLOOKUP($F37,'WM-AR'!$A$6:$AK$1629,32,FALSE)</f>
        <v>0</v>
      </c>
      <c r="AB37" s="50">
        <f>VLOOKUP($F37,'WM-AR'!$A$6:$AK$1629,33,FALSE)</f>
        <v>0</v>
      </c>
      <c r="AC37" s="66" t="s">
        <v>915</v>
      </c>
    </row>
    <row r="38" spans="2:29" ht="49.9" customHeight="1" x14ac:dyDescent="0.3">
      <c r="B38" s="65"/>
      <c r="C38" s="55"/>
      <c r="D38" s="57"/>
      <c r="E38" s="46"/>
      <c r="F38" s="47"/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50"/>
      <c r="V38" s="50"/>
      <c r="W38" s="50"/>
      <c r="X38" s="50"/>
      <c r="Y38" s="50"/>
      <c r="Z38" s="50"/>
      <c r="AA38" s="50"/>
      <c r="AB38" s="50"/>
      <c r="AC38" s="66"/>
    </row>
    <row r="39" spans="2:29" ht="49.9" customHeight="1" x14ac:dyDescent="0.3">
      <c r="B39" s="64" t="s">
        <v>894</v>
      </c>
      <c r="C39" s="54" t="s">
        <v>479</v>
      </c>
      <c r="D39" s="56" t="str">
        <f>VLOOKUP($C39,'Int Finish Style No'!$C$78:$D$104,2,FALSE)</f>
        <v>Coved Rubber Skirting</v>
      </c>
      <c r="E39" s="46" t="s">
        <v>928</v>
      </c>
      <c r="F39" s="47" t="s">
        <v>930</v>
      </c>
      <c r="G39" s="47"/>
      <c r="H39" s="49" t="str">
        <f>VLOOKUP($F39,'WM-AR'!$A$6:$AK$1629,34,FALSE)</f>
        <v>M</v>
      </c>
      <c r="I39" s="49" t="str">
        <f>VLOOKUP($F39,'WM-AR'!$A$6:$AK$1629,4,FALSE)</f>
        <v>Finishing Work</v>
      </c>
      <c r="J39" s="49" t="str">
        <f>VLOOKUP($F39,'WM-AR'!$A$6:$AK$1629,6,FALSE)</f>
        <v>Exterior/Interior Finish Work</v>
      </c>
      <c r="K39" s="49" t="str">
        <f>VLOOKUP($F39,'WM-AR'!$A$6:$AK$1629,8,FALSE)</f>
        <v>Coved Rubber Skirting</v>
      </c>
      <c r="L39" s="49">
        <f>VLOOKUP($F39,'WM-AR'!$A$6:$AK$1629,10,FALSE)</f>
        <v>0</v>
      </c>
      <c r="M39" s="49">
        <f>VLOOKUP($F39,'WM-AR'!$A$6:$AK$1629,12,FALSE)</f>
        <v>0</v>
      </c>
      <c r="N39" s="49">
        <f>VLOOKUP($F39,'WM-AR'!$A$6:$AK$1629,14,FALSE)</f>
        <v>0</v>
      </c>
      <c r="O39" s="49">
        <f>VLOOKUP($F39,'WM-AR'!$A$6:$AK$1629,16,FALSE)</f>
        <v>0</v>
      </c>
      <c r="P39" s="49" t="str">
        <f>VLOOKUP($F39,'WM-AR'!$A$6:$AK$1629,18,FALSE)</f>
        <v>for Skirt</v>
      </c>
      <c r="Q39" s="49" t="str">
        <f>VLOOKUP($F39,'WM-AR'!$A$6:$AK$1629,20,FALSE)</f>
        <v>w/ Adhesive</v>
      </c>
      <c r="R39" s="49">
        <f>VLOOKUP($F39,'WM-AR'!$A$6:$AK$1629,22,FALSE)</f>
        <v>0</v>
      </c>
      <c r="S39" s="49" t="str">
        <f>VLOOKUP($F39,'WM-AR'!$A$6:$AK$1629,24,FALSE)</f>
        <v>H&lt;150mm</v>
      </c>
      <c r="T39" s="50">
        <f>VLOOKUP($F39,'WM-AR'!$A$6:$AK$1629,25,FALSE)</f>
        <v>0</v>
      </c>
      <c r="U39" s="50" t="str">
        <f>VLOOKUP($F39,'WM-AR'!$A$6:$AK$1629,26,FALSE)</f>
        <v>H=(  )mm</v>
      </c>
      <c r="V39" s="50">
        <f>VLOOKUP($F39,'WM-AR'!$A$6:$AK$1629,27,FALSE)</f>
        <v>0</v>
      </c>
      <c r="W39" s="50">
        <f>VLOOKUP($F39,'WM-AR'!$A$6:$AK$1629,28,FALSE)</f>
        <v>0</v>
      </c>
      <c r="X39" s="50">
        <f>VLOOKUP($F39,'WM-AR'!$A$6:$AK$1629,29,FALSE)</f>
        <v>0</v>
      </c>
      <c r="Y39" s="50">
        <f>VLOOKUP($F39,'WM-AR'!$A$6:$AK$1629,30,FALSE)</f>
        <v>0</v>
      </c>
      <c r="Z39" s="50">
        <f>VLOOKUP($F39,'WM-AR'!$A$6:$AK$1629,31,FALSE)</f>
        <v>0</v>
      </c>
      <c r="AA39" s="50">
        <f>VLOOKUP($F39,'WM-AR'!$A$6:$AK$1629,32,FALSE)</f>
        <v>0</v>
      </c>
      <c r="AB39" s="50">
        <f>VLOOKUP($F39,'WM-AR'!$A$6:$AK$1629,33,FALSE)</f>
        <v>0</v>
      </c>
      <c r="AC39" s="66" t="s">
        <v>915</v>
      </c>
    </row>
    <row r="40" spans="2:29" ht="49.9" customHeight="1" x14ac:dyDescent="0.3">
      <c r="B40" s="65"/>
      <c r="C40" s="55"/>
      <c r="D40" s="57"/>
      <c r="E40" s="46"/>
      <c r="F40" s="47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50"/>
      <c r="V40" s="50"/>
      <c r="W40" s="50"/>
      <c r="X40" s="50"/>
      <c r="Y40" s="50"/>
      <c r="Z40" s="50"/>
      <c r="AA40" s="50"/>
      <c r="AB40" s="50"/>
      <c r="AC40" s="66"/>
    </row>
    <row r="41" spans="2:29" ht="49.9" customHeight="1" x14ac:dyDescent="0.3">
      <c r="B41" s="224"/>
      <c r="C41" s="225" t="s">
        <v>912</v>
      </c>
      <c r="D41" s="226" t="s">
        <v>912</v>
      </c>
      <c r="E41" s="46"/>
      <c r="F41" s="47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50"/>
      <c r="V41" s="50"/>
      <c r="W41" s="50"/>
      <c r="X41" s="50"/>
      <c r="Y41" s="50"/>
      <c r="Z41" s="50"/>
      <c r="AA41" s="50"/>
      <c r="AB41" s="50"/>
      <c r="AC41" s="66"/>
    </row>
    <row r="42" spans="2:29" s="61" customFormat="1" ht="34.9" customHeight="1" x14ac:dyDescent="0.3">
      <c r="B42" s="58">
        <v>3</v>
      </c>
      <c r="C42" s="62" t="s">
        <v>931</v>
      </c>
      <c r="D42" s="63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53"/>
      <c r="AC42" s="60"/>
    </row>
    <row r="43" spans="2:29" ht="49.9" customHeight="1" x14ac:dyDescent="0.3">
      <c r="B43" s="64" t="s">
        <v>883</v>
      </c>
      <c r="C43" s="54" t="s">
        <v>932</v>
      </c>
      <c r="D43" s="56" t="str">
        <f>VLOOKUP($C43,'Int Finish Style No'!$C$110:$D$164,2,FALSE)</f>
        <v>Acrylic Emulsion Paint on Fair Faced Concrete</v>
      </c>
      <c r="E43" s="46" t="s">
        <v>933</v>
      </c>
      <c r="F43" s="47" t="s">
        <v>934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Internal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/>
    </row>
    <row r="44" spans="2:29" ht="49.9" customHeight="1" x14ac:dyDescent="0.3">
      <c r="B44" s="65"/>
      <c r="C44" s="55"/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883</v>
      </c>
      <c r="C45" s="54" t="s">
        <v>404</v>
      </c>
      <c r="D45" s="56" t="str">
        <f>VLOOKUP($C45,'Int Finish Style No'!$C$110:$D$164,2,FALSE)</f>
        <v>Acrylic Emulsion Paint on Cement Plaster</v>
      </c>
      <c r="E45" s="46" t="s">
        <v>935</v>
      </c>
      <c r="F45" s="47" t="s">
        <v>934</v>
      </c>
      <c r="G45" s="47"/>
      <c r="H45" s="49" t="str">
        <f>VLOOKUP($F45,'WM-AR'!$A$6:$AK$1629,34,FALSE)</f>
        <v>M2</v>
      </c>
      <c r="I45" s="49" t="str">
        <f>VLOOKUP($F45,'WM-AR'!$A$6:$AK$1629,4,FALSE)</f>
        <v>Finishing Work</v>
      </c>
      <c r="J45" s="49" t="str">
        <f>VLOOKUP($F45,'WM-AR'!$A$6:$AK$1629,6,FALSE)</f>
        <v>Painting Work</v>
      </c>
      <c r="K45" s="49" t="str">
        <f>VLOOKUP($F45,'WM-AR'!$A$6:$AK$1629,8,FALSE)</f>
        <v>Internal Wall Painting</v>
      </c>
      <c r="L45" s="49" t="str">
        <f>VLOOKUP($F45,'WM-AR'!$A$6:$AK$1629,10,FALSE)</f>
        <v>Acrylic Emulsion Paint</v>
      </c>
      <c r="M45" s="49">
        <f>VLOOKUP($F45,'WM-AR'!$A$6:$AK$1629,12,FALSE)</f>
        <v>0</v>
      </c>
      <c r="N45" s="49">
        <f>VLOOKUP($F45,'WM-AR'!$A$6:$AK$1629,14,FALSE)</f>
        <v>0</v>
      </c>
      <c r="O45" s="49">
        <f>VLOOKUP($F45,'WM-AR'!$A$6:$AK$1629,16,FALSE)</f>
        <v>0</v>
      </c>
      <c r="P45" s="49">
        <f>VLOOKUP($F45,'WM-AR'!$A$6:$AK$1629,18,FALSE)</f>
        <v>0</v>
      </c>
      <c r="Q45" s="49">
        <f>VLOOKUP($F45,'WM-AR'!$A$6:$AK$1629,20,FALSE)</f>
        <v>0</v>
      </c>
      <c r="R45" s="49">
        <f>VLOOKUP($F45,'WM-AR'!$A$6:$AK$1629,22,FALSE)</f>
        <v>0</v>
      </c>
      <c r="S45" s="49">
        <f>VLOOKUP($F45,'WM-AR'!$A$6:$AK$1629,24,FALSE)</f>
        <v>0</v>
      </c>
      <c r="T45" s="50">
        <f>VLOOKUP($F45,'WM-AR'!$A$6:$AK$1629,25,FALSE)</f>
        <v>0</v>
      </c>
      <c r="U45" s="50">
        <f>VLOOKUP($F45,'WM-AR'!$A$6:$AK$1629,26,FALSE)</f>
        <v>0</v>
      </c>
      <c r="V45" s="50">
        <f>VLOOKUP($F45,'WM-AR'!$A$6:$AK$1629,27,FALSE)</f>
        <v>0</v>
      </c>
      <c r="W45" s="50">
        <f>VLOOKUP($F45,'WM-AR'!$A$6:$AK$1629,28,FALSE)</f>
        <v>0</v>
      </c>
      <c r="X45" s="50">
        <f>VLOOKUP($F45,'WM-AR'!$A$6:$AK$1629,29,FALSE)</f>
        <v>0</v>
      </c>
      <c r="Y45" s="50">
        <f>VLOOKUP($F45,'WM-AR'!$A$6:$AK$1629,30,FALSE)</f>
        <v>0</v>
      </c>
      <c r="Z45" s="50">
        <f>VLOOKUP($F45,'WM-AR'!$A$6:$AK$1629,31,FALSE)</f>
        <v>0</v>
      </c>
      <c r="AA45" s="50">
        <f>VLOOKUP($F45,'WM-AR'!$A$6:$AK$1629,32,FALSE)</f>
        <v>0</v>
      </c>
      <c r="AB45" s="50">
        <f>VLOOKUP($F45,'WM-AR'!$A$6:$AK$1629,33,FALSE)</f>
        <v>0</v>
      </c>
      <c r="AC45" s="66" t="str">
        <f>K45</f>
        <v>Internal Wall Painting</v>
      </c>
    </row>
    <row r="46" spans="2:29" ht="49.9" customHeight="1" x14ac:dyDescent="0.3">
      <c r="B46" s="65"/>
      <c r="C46" s="55"/>
      <c r="D46" s="57"/>
      <c r="E46" s="46" t="s">
        <v>936</v>
      </c>
      <c r="F46" s="47" t="s">
        <v>937</v>
      </c>
      <c r="G46" s="47"/>
      <c r="H46" s="49" t="str">
        <f>VLOOKUP($F46,'WM-AR'!$A$6:$AK$1629,34,FALSE)</f>
        <v>M2</v>
      </c>
      <c r="I46" s="49" t="str">
        <f>VLOOKUP($F46,'WM-AR'!$A$6:$AK$1629,4,FALSE)</f>
        <v>Finishing Work</v>
      </c>
      <c r="J46" s="49" t="str">
        <f>VLOOKUP($F46,'WM-AR'!$A$6:$AK$1629,6,FALSE)</f>
        <v>Plastering Work</v>
      </c>
      <c r="K46" s="49" t="str">
        <f>VLOOKUP($F46,'WM-AR'!$A$6:$AK$1629,8,FALSE)</f>
        <v>Plastering</v>
      </c>
      <c r="L46" s="49">
        <f>VLOOKUP($F46,'WM-AR'!$A$6:$AK$1629,10,FALSE)</f>
        <v>0</v>
      </c>
      <c r="M46" s="49">
        <f>VLOOKUP($F46,'WM-AR'!$A$6:$AK$1629,12,FALSE)</f>
        <v>0</v>
      </c>
      <c r="N46" s="49">
        <f>VLOOKUP($F46,'WM-AR'!$A$6:$AK$1629,14,FALSE)</f>
        <v>0</v>
      </c>
      <c r="O46" s="49">
        <f>VLOOKUP($F46,'WM-AR'!$A$6:$AK$1629,16,FALSE)</f>
        <v>0</v>
      </c>
      <c r="P46" s="49" t="str">
        <f>VLOOKUP($F46,'WM-AR'!$A$6:$AK$1629,18,FALSE)</f>
        <v>for Internal Masonry Wall</v>
      </c>
      <c r="Q46" s="49">
        <f>VLOOKUP($F46,'WM-AR'!$A$6:$AK$1629,20,FALSE)</f>
        <v>0</v>
      </c>
      <c r="R46" s="49">
        <f>VLOOKUP($F46,'WM-AR'!$A$6:$AK$1629,22,FALSE)</f>
        <v>0</v>
      </c>
      <c r="S46" s="49">
        <f>VLOOKUP($F46,'WM-AR'!$A$6:$AK$1629,24,FALSE)</f>
        <v>0</v>
      </c>
      <c r="T46" s="50">
        <f>VLOOKUP($F46,'WM-AR'!$A$6:$AK$1629,25,FALSE)</f>
        <v>0</v>
      </c>
      <c r="U46" s="50" t="str">
        <f>VLOOKUP($F46,'WM-AR'!$A$6:$AK$1629,26,FALSE)</f>
        <v>THK=(  )mm</v>
      </c>
      <c r="V46" s="50">
        <f>VLOOKUP($F46,'WM-AR'!$A$6:$AK$1629,27,FALSE)</f>
        <v>0</v>
      </c>
      <c r="W46" s="50">
        <f>VLOOKUP($F46,'WM-AR'!$A$6:$AK$1629,28,FALSE)</f>
        <v>0</v>
      </c>
      <c r="X46" s="50">
        <f>VLOOKUP($F46,'WM-AR'!$A$6:$AK$1629,29,FALSE)</f>
        <v>0</v>
      </c>
      <c r="Y46" s="50">
        <f>VLOOKUP($F46,'WM-AR'!$A$6:$AK$1629,30,FALSE)</f>
        <v>0</v>
      </c>
      <c r="Z46" s="50">
        <f>VLOOKUP($F46,'WM-AR'!$A$6:$AK$1629,31,FALSE)</f>
        <v>0</v>
      </c>
      <c r="AA46" s="50">
        <f>VLOOKUP($F46,'WM-AR'!$A$6:$AK$1629,32,FALSE)</f>
        <v>0</v>
      </c>
      <c r="AB46" s="50">
        <f>VLOOKUP($F46,'WM-AR'!$A$6:$AK$1629,33,FALSE)</f>
        <v>0</v>
      </c>
      <c r="AC46" s="66" t="s">
        <v>938</v>
      </c>
    </row>
    <row r="47" spans="2:29" ht="49.9" customHeight="1" x14ac:dyDescent="0.3">
      <c r="B47" s="64" t="s">
        <v>883</v>
      </c>
      <c r="C47" s="54" t="s">
        <v>720</v>
      </c>
      <c r="D47" s="56" t="str">
        <f>VLOOKUP($C47,'Int Finish Style No'!$C$110:$D$164,2,FALSE)</f>
        <v>Acid Resistant Paint on Cement Plaster</v>
      </c>
      <c r="E47" s="46" t="s">
        <v>939</v>
      </c>
      <c r="F47" s="47" t="s">
        <v>940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Internal Wall Painting</v>
      </c>
      <c r="L47" s="49" t="str">
        <f>VLOOKUP($F47,'WM-AR'!$A$6:$AK$1629,10,FALSE)</f>
        <v>Acid/Alkaline Resistant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/>
    </row>
    <row r="48" spans="2:29" ht="49.9" customHeight="1" x14ac:dyDescent="0.3">
      <c r="B48" s="65"/>
      <c r="C48" s="55"/>
      <c r="D48" s="57"/>
      <c r="E48" s="46" t="s">
        <v>936</v>
      </c>
      <c r="F48" s="47" t="s">
        <v>941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Internal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">
        <v>938</v>
      </c>
    </row>
    <row r="49" spans="2:29" ht="49.9" customHeight="1" x14ac:dyDescent="0.3">
      <c r="B49" s="64" t="s">
        <v>883</v>
      </c>
      <c r="C49" s="54" t="s">
        <v>942</v>
      </c>
      <c r="D49" s="56" t="str">
        <f>VLOOKUP($C49,'Int Finish Style No'!$C$110:$D$164,2,FALSE)</f>
        <v>Epoxy Paint on Fair Faced Concrete</v>
      </c>
      <c r="E49" s="46" t="s">
        <v>943</v>
      </c>
      <c r="F49" s="47" t="s">
        <v>944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Internal Wall Painting</v>
      </c>
      <c r="L49" s="49" t="str">
        <f>VLOOKUP($F49,'WM-AR'!$A$6:$AK$1629,10,FALSE)</f>
        <v>Epoxy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/>
    </row>
    <row r="50" spans="2:29" ht="49.9" customHeight="1" x14ac:dyDescent="0.3">
      <c r="B50" s="65"/>
      <c r="C50" s="55"/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" customHeight="1" x14ac:dyDescent="0.3">
      <c r="B51" s="64" t="s">
        <v>883</v>
      </c>
      <c r="C51" s="54" t="s">
        <v>805</v>
      </c>
      <c r="D51" s="56" t="str">
        <f>VLOOKUP($C51,'Int Finish Style No'!$C$110:$D$164,2,FALSE)</f>
        <v>Chemical Resistant Paint on Cement Plaster</v>
      </c>
      <c r="E51" s="46" t="s">
        <v>945</v>
      </c>
      <c r="F51" s="47" t="s">
        <v>946</v>
      </c>
      <c r="G51" s="47"/>
      <c r="H51" s="49" t="str">
        <f>VLOOKUP($F51,'WM-AR'!$A$6:$AK$1629,34,FALSE)</f>
        <v>M2</v>
      </c>
      <c r="I51" s="49" t="str">
        <f>VLOOKUP($F51,'WM-AR'!$A$6:$AK$1629,4,FALSE)</f>
        <v>Finishing Work</v>
      </c>
      <c r="J51" s="49" t="str">
        <f>VLOOKUP($F51,'WM-AR'!$A$6:$AK$1629,6,FALSE)</f>
        <v>Painting Work</v>
      </c>
      <c r="K51" s="49" t="str">
        <f>VLOOKUP($F51,'WM-AR'!$A$6:$AK$1629,8,FALSE)</f>
        <v>Internal Wall Painting</v>
      </c>
      <c r="L51" s="49" t="str">
        <f>VLOOKUP($F51,'WM-AR'!$A$6:$AK$1629,10,FALSE)</f>
        <v>Chemical Resistant Paint</v>
      </c>
      <c r="M51" s="49">
        <f>VLOOKUP($F51,'WM-AR'!$A$6:$AK$1629,12,FALSE)</f>
        <v>0</v>
      </c>
      <c r="N51" s="49">
        <f>VLOOKUP($F51,'WM-AR'!$A$6:$AK$1629,14,FALSE)</f>
        <v>0</v>
      </c>
      <c r="O51" s="49">
        <f>VLOOKUP($F51,'WM-AR'!$A$6:$AK$1629,16,FALSE)</f>
        <v>0</v>
      </c>
      <c r="P51" s="49">
        <f>VLOOKUP($F51,'WM-AR'!$A$6:$AK$1629,18,FALSE)</f>
        <v>0</v>
      </c>
      <c r="Q51" s="49">
        <f>VLOOKUP($F51,'WM-AR'!$A$6:$AK$1629,20,FALSE)</f>
        <v>0</v>
      </c>
      <c r="R51" s="49">
        <f>VLOOKUP($F51,'WM-AR'!$A$6:$AK$1629,22,FALSE)</f>
        <v>0</v>
      </c>
      <c r="S51" s="49">
        <f>VLOOKUP($F51,'WM-AR'!$A$6:$AK$1629,24,FALSE)</f>
        <v>0</v>
      </c>
      <c r="T51" s="50">
        <f>VLOOKUP($F51,'WM-AR'!$A$6:$AK$1629,25,FALSE)</f>
        <v>0</v>
      </c>
      <c r="U51" s="50">
        <f>VLOOKUP($F51,'WM-AR'!$A$6:$AK$1629,26,FALSE)</f>
        <v>0</v>
      </c>
      <c r="V51" s="50">
        <f>VLOOKUP($F51,'WM-AR'!$A$6:$AK$1629,27,FALSE)</f>
        <v>0</v>
      </c>
      <c r="W51" s="50">
        <f>VLOOKUP($F51,'WM-AR'!$A$6:$AK$1629,28,FALSE)</f>
        <v>0</v>
      </c>
      <c r="X51" s="50">
        <f>VLOOKUP($F51,'WM-AR'!$A$6:$AK$1629,29,FALSE)</f>
        <v>0</v>
      </c>
      <c r="Y51" s="50">
        <f>VLOOKUP($F51,'WM-AR'!$A$6:$AK$1629,30,FALSE)</f>
        <v>0</v>
      </c>
      <c r="Z51" s="50">
        <f>VLOOKUP($F51,'WM-AR'!$A$6:$AK$1629,31,FALSE)</f>
        <v>0</v>
      </c>
      <c r="AA51" s="50">
        <f>VLOOKUP($F51,'WM-AR'!$A$6:$AK$1629,32,FALSE)</f>
        <v>0</v>
      </c>
      <c r="AB51" s="50">
        <f>VLOOKUP($F51,'WM-AR'!$A$6:$AK$1629,33,FALSE)</f>
        <v>0</v>
      </c>
      <c r="AC51" s="66" t="str">
        <f>L51</f>
        <v>Chemical Resistant Paint</v>
      </c>
    </row>
    <row r="52" spans="2:29" ht="49.9" customHeight="1" x14ac:dyDescent="0.3">
      <c r="B52" s="65"/>
      <c r="C52" s="55"/>
      <c r="D52" s="57"/>
      <c r="E52" s="46" t="s">
        <v>936</v>
      </c>
      <c r="F52" s="47" t="s">
        <v>937</v>
      </c>
      <c r="G52" s="47"/>
      <c r="H52" s="49" t="str">
        <f>VLOOKUP($F52,'WM-AR'!$A$6:$AK$1629,34,FALSE)</f>
        <v>M2</v>
      </c>
      <c r="I52" s="49" t="str">
        <f>VLOOKUP($F52,'WM-AR'!$A$6:$AK$1629,4,FALSE)</f>
        <v>Finishing Work</v>
      </c>
      <c r="J52" s="49" t="str">
        <f>VLOOKUP($F52,'WM-AR'!$A$6:$AK$1629,6,FALSE)</f>
        <v>Plastering Work</v>
      </c>
      <c r="K52" s="49" t="str">
        <f>VLOOKUP($F52,'WM-AR'!$A$6:$AK$1629,8,FALSE)</f>
        <v>Plastering</v>
      </c>
      <c r="L52" s="49">
        <f>VLOOKUP($F52,'WM-AR'!$A$6:$AK$1629,10,FALSE)</f>
        <v>0</v>
      </c>
      <c r="M52" s="49">
        <f>VLOOKUP($F52,'WM-AR'!$A$6:$AK$1629,12,FALSE)</f>
        <v>0</v>
      </c>
      <c r="N52" s="49">
        <f>VLOOKUP($F52,'WM-AR'!$A$6:$AK$1629,14,FALSE)</f>
        <v>0</v>
      </c>
      <c r="O52" s="49">
        <f>VLOOKUP($F52,'WM-AR'!$A$6:$AK$1629,16,FALSE)</f>
        <v>0</v>
      </c>
      <c r="P52" s="49" t="str">
        <f>VLOOKUP($F52,'WM-AR'!$A$6:$AK$1629,18,FALSE)</f>
        <v>for Internal Masonry Wall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 t="str">
        <f>VLOOKUP($F52,'WM-AR'!$A$6:$AK$1629,26,FALSE)</f>
        <v>THK=(  )mm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">
        <v>938</v>
      </c>
    </row>
    <row r="53" spans="2:29" ht="57.6" customHeight="1" x14ac:dyDescent="0.3">
      <c r="B53" s="64" t="s">
        <v>894</v>
      </c>
      <c r="C53" s="54" t="s">
        <v>947</v>
      </c>
      <c r="D53" s="56" t="str">
        <f>VLOOKUP($C53,'Int Finish Style No'!$C$110:$D$164,2,FALSE)</f>
        <v>Glazed Ceramic Tile on Cement Plaster + Liquid Waterproofing</v>
      </c>
      <c r="E53" s="46" t="s">
        <v>948</v>
      </c>
      <c r="F53" s="47" t="s">
        <v>949</v>
      </c>
      <c r="G53" s="47"/>
      <c r="H53" s="49" t="str">
        <f>VLOOKUP($F53,'WM-AR'!$A$6:$AK$1629,34,FALSE)</f>
        <v>M2</v>
      </c>
      <c r="I53" s="49" t="str">
        <f>VLOOKUP($F53,'WM-AR'!$A$6:$AK$1629,4,FALSE)</f>
        <v>Finishing Work</v>
      </c>
      <c r="J53" s="49" t="str">
        <f>VLOOKUP($F53,'WM-AR'!$A$6:$AK$1629,6,FALSE)</f>
        <v>Tile Work</v>
      </c>
      <c r="K53" s="49" t="str">
        <f>VLOOKUP($F53,'WM-AR'!$A$6:$AK$1629,8,FALSE)</f>
        <v>Wall Tile</v>
      </c>
      <c r="L53" s="49" t="str">
        <f>VLOOKUP($F53,'WM-AR'!$A$6:$AK$1629,10,FALSE)</f>
        <v>Glazed Ceramic Tile</v>
      </c>
      <c r="M53" s="49">
        <f>VLOOKUP($F53,'WM-AR'!$A$6:$AK$1629,12,FALSE)</f>
        <v>0</v>
      </c>
      <c r="N53" s="49">
        <f>VLOOKUP($F53,'WM-AR'!$A$6:$AK$1629,14,FALSE)</f>
        <v>0</v>
      </c>
      <c r="O53" s="49">
        <f>VLOOKUP($F53,'WM-AR'!$A$6:$AK$1629,16,FALSE)</f>
        <v>0</v>
      </c>
      <c r="P53" s="49">
        <f>VLOOKUP($F53,'WM-AR'!$A$6:$AK$1629,18,FALSE)</f>
        <v>0</v>
      </c>
      <c r="Q53" s="49" t="str">
        <f>VLOOKUP($F53,'WM-AR'!$A$6:$AK$1629,20,FALSE)</f>
        <v>w/ Mortar Bond Coat or Adhesive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 t="str">
        <f>VLOOKUP($F53,'WM-AR'!$A$6:$AK$1629,26,FALSE)</f>
        <v>Tile Size=W(  )mm x L(  )mm x THK(  )mm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">
        <v>899</v>
      </c>
    </row>
    <row r="54" spans="2:29" ht="49.9" customHeight="1" x14ac:dyDescent="0.3">
      <c r="B54" s="65"/>
      <c r="C54" s="55"/>
      <c r="D54" s="57"/>
      <c r="E54" s="46" t="s">
        <v>950</v>
      </c>
      <c r="F54" s="47" t="s">
        <v>951</v>
      </c>
      <c r="G54" s="47"/>
      <c r="H54" s="49" t="str">
        <f>VLOOKUP($F54,'WM-AR'!$A$6:$AK$1629,34,FALSE)</f>
        <v>M2</v>
      </c>
      <c r="I54" s="49" t="str">
        <f>VLOOKUP($F54,'WM-AR'!$A$6:$AK$1629,4,FALSE)</f>
        <v>Finishing Work</v>
      </c>
      <c r="J54" s="49" t="str">
        <f>VLOOKUP($F54,'WM-AR'!$A$6:$AK$1629,6,FALSE)</f>
        <v>Waterproofing Work</v>
      </c>
      <c r="K54" s="49" t="str">
        <f>VLOOKUP($F54,'WM-AR'!$A$6:$AK$1629,8,FALSE)</f>
        <v>Liquid Waterproofing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 t="str">
        <f>VLOOKUP($F54,'WM-AR'!$A$6:$AK$1629,18,FALSE)</f>
        <v>for Internal Wall Area</v>
      </c>
      <c r="Q54" s="49" t="str">
        <f>VLOOKUP($F54,'WM-AR'!$A$6:$AK$1629,20,FALSE)</f>
        <v>Min. 2 Coats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>
        <f>VLOOKUP($F54,'WM-AR'!$A$6:$AK$1629,31,FALSE)</f>
        <v>0</v>
      </c>
      <c r="AA54" s="50">
        <f>VLOOKUP($F54,'WM-AR'!$A$6:$AK$1629,32,FALSE)</f>
        <v>0</v>
      </c>
      <c r="AB54" s="50">
        <f>VLOOKUP($F54,'WM-AR'!$A$6:$AK$1629,33,FALSE)</f>
        <v>0</v>
      </c>
      <c r="AC54" s="46"/>
    </row>
    <row r="55" spans="2:29" ht="49.9" customHeight="1" x14ac:dyDescent="0.3">
      <c r="B55" s="64" t="s">
        <v>894</v>
      </c>
      <c r="C55" s="54" t="s">
        <v>952</v>
      </c>
      <c r="D55" s="56" t="str">
        <f>VLOOKUP($C55,'Int Finish Style No'!$C$110:$D$164,2,FALSE)</f>
        <v>Granite Tile</v>
      </c>
      <c r="E55" s="46" t="s">
        <v>953</v>
      </c>
      <c r="F55" s="47" t="s">
        <v>954</v>
      </c>
      <c r="G55" s="47"/>
      <c r="H55" s="49" t="str">
        <f>VLOOKUP($F55,'WM-AR'!$A$6:$AK$1629,34,FALSE)</f>
        <v>M2</v>
      </c>
      <c r="I55" s="49" t="str">
        <f>VLOOKUP($F55,'WM-AR'!$A$6:$AK$1629,4,FALSE)</f>
        <v>Finishing Work</v>
      </c>
      <c r="J55" s="49" t="str">
        <f>VLOOKUP($F55,'WM-AR'!$A$6:$AK$1629,6,FALSE)</f>
        <v>Tile Work</v>
      </c>
      <c r="K55" s="49" t="str">
        <f>VLOOKUP($F55,'WM-AR'!$A$6:$AK$1629,8,FALSE)</f>
        <v>Wall Tile</v>
      </c>
      <c r="L55" s="49" t="str">
        <f>VLOOKUP($F55,'WM-AR'!$A$6:$AK$1629,10,FALSE)</f>
        <v>Granite Tile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 t="str">
        <f>VLOOKUP($F55,'WM-AR'!$A$6:$AK$1629,20,FALSE)</f>
        <v>w/ Wet Method (Mortar Bond Coat or Adhesive) or Dry Method (Steel or SST Frame, Angle, Bolt, etc.)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 t="str">
        <f>VLOOKUP($F55,'WM-AR'!$A$6:$AK$1629,26,FALSE)</f>
        <v>Tile Size=W(  )mm x L(  )mm x THK(  )mm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>
        <f>VLOOKUP($F55,'WM-AR'!$A$6:$AK$1629,31,FALSE)</f>
        <v>0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Q55</f>
        <v>w/ Wet Method (Mortar Bond Coat or Adhesive) or Dry Method (Steel or SST Frame, Angle, Bolt, etc.)</v>
      </c>
    </row>
    <row r="56" spans="2:29" ht="49.9" customHeight="1" x14ac:dyDescent="0.3">
      <c r="B56" s="65"/>
      <c r="C56" s="55"/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224"/>
      <c r="C57" s="225" t="s">
        <v>509</v>
      </c>
      <c r="D57" s="226" t="str">
        <f>VLOOKUP($C57,'Int Finish Style No'!$C$110:$D$164,2,FALSE)</f>
        <v>N.A</v>
      </c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s="61" customFormat="1" ht="34.9" customHeight="1" x14ac:dyDescent="0.3">
      <c r="B58" s="58">
        <v>4</v>
      </c>
      <c r="C58" s="62" t="s">
        <v>955</v>
      </c>
      <c r="D58" s="63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53"/>
      <c r="AC58" s="60"/>
    </row>
    <row r="59" spans="2:29" ht="49.9" customHeight="1" x14ac:dyDescent="0.3">
      <c r="B59" s="64"/>
      <c r="C59" s="54" t="s">
        <v>956</v>
      </c>
      <c r="D59" s="56" t="str">
        <f>VLOOKUP($C59,'Int Finish Style No'!$C$170:$D$193,2,FALSE)</f>
        <v>Acrylic Emulsion Paint on Fair Faced Concrete</v>
      </c>
      <c r="E59" s="46" t="s">
        <v>957</v>
      </c>
      <c r="F59" s="47" t="s">
        <v>958</v>
      </c>
      <c r="G59" s="47"/>
      <c r="H59" s="49" t="str">
        <f>VLOOKUP($F59,'WM-AR'!$A$6:$AK$1629,34,FALSE)</f>
        <v>M2</v>
      </c>
      <c r="I59" s="49" t="str">
        <f>VLOOKUP($F59,'WM-AR'!$A$6:$AK$1629,4,FALSE)</f>
        <v>Finishing Work</v>
      </c>
      <c r="J59" s="49" t="str">
        <f>VLOOKUP($F59,'WM-AR'!$A$6:$AK$1629,6,FALSE)</f>
        <v>Painting Work</v>
      </c>
      <c r="K59" s="49" t="str">
        <f>VLOOKUP($F59,'WM-AR'!$A$6:$AK$1629,8,FALSE)</f>
        <v>Ceiling Painting</v>
      </c>
      <c r="L59" s="49" t="str">
        <f>VLOOKUP($F59,'WM-AR'!$A$6:$AK$1629,10,FALSE)</f>
        <v>Acrylic Emulsion Paint</v>
      </c>
      <c r="M59" s="49">
        <f>VLOOKUP($F59,'WM-AR'!$A$6:$AK$1629,12,FALSE)</f>
        <v>0</v>
      </c>
      <c r="N59" s="49">
        <f>VLOOKUP($F59,'WM-AR'!$A$6:$AK$1629,14,FALSE)</f>
        <v>0</v>
      </c>
      <c r="O59" s="49">
        <f>VLOOKUP($F59,'WM-AR'!$A$6:$AK$1629,16,FALSE)</f>
        <v>0</v>
      </c>
      <c r="P59" s="49">
        <f>VLOOKUP($F59,'WM-AR'!$A$6:$AK$1629,18,FALSE)</f>
        <v>0</v>
      </c>
      <c r="Q59" s="49">
        <f>VLOOKUP($F59,'WM-AR'!$A$6:$AK$1629,20,FALSE)</f>
        <v>0</v>
      </c>
      <c r="R59" s="49">
        <f>VLOOKUP($F59,'WM-AR'!$A$6:$AK$1629,22,FALSE)</f>
        <v>0</v>
      </c>
      <c r="S59" s="49">
        <f>VLOOKUP($F59,'WM-AR'!$A$6:$AK$1629,24,FALSE)</f>
        <v>0</v>
      </c>
      <c r="T59" s="50">
        <f>VLOOKUP($F59,'WM-AR'!$A$6:$AK$1629,25,FALSE)</f>
        <v>0</v>
      </c>
      <c r="U59" s="50">
        <f>VLOOKUP($F59,'WM-AR'!$A$6:$AK$1629,26,FALSE)</f>
        <v>0</v>
      </c>
      <c r="V59" s="50">
        <f>VLOOKUP($F59,'WM-AR'!$A$6:$AK$1629,27,FALSE)</f>
        <v>0</v>
      </c>
      <c r="W59" s="50">
        <f>VLOOKUP($F59,'WM-AR'!$A$6:$AK$1629,28,FALSE)</f>
        <v>0</v>
      </c>
      <c r="X59" s="50">
        <f>VLOOKUP($F59,'WM-AR'!$A$6:$AK$1629,29,FALSE)</f>
        <v>0</v>
      </c>
      <c r="Y59" s="50">
        <f>VLOOKUP($F59,'WM-AR'!$A$6:$AK$1629,30,FALSE)</f>
        <v>0</v>
      </c>
      <c r="Z59" s="50">
        <f>VLOOKUP($F59,'WM-AR'!$A$6:$AK$1629,31,FALSE)</f>
        <v>0</v>
      </c>
      <c r="AA59" s="50">
        <f>VLOOKUP($F59,'WM-AR'!$A$6:$AK$1629,32,FALSE)</f>
        <v>0</v>
      </c>
      <c r="AB59" s="50">
        <f>VLOOKUP($F59,'WM-AR'!$A$6:$AK$1629,33,FALSE)</f>
        <v>0</v>
      </c>
      <c r="AC59" s="66"/>
    </row>
    <row r="60" spans="2:29" ht="49.9" customHeight="1" x14ac:dyDescent="0.3">
      <c r="B60" s="65"/>
      <c r="C60" s="55"/>
      <c r="D60" s="57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4"/>
      <c r="C61" s="54" t="s">
        <v>313</v>
      </c>
      <c r="D61" s="56" t="str">
        <f>VLOOKUP($C61,'Int Finish Style No'!$C$170:$D$193,2,FALSE)</f>
        <v>Acid Resistant Paint on Fair Faced Concrete</v>
      </c>
      <c r="E61" s="46" t="s">
        <v>959</v>
      </c>
      <c r="F61" s="47" t="s">
        <v>960</v>
      </c>
      <c r="G61" s="47"/>
      <c r="H61" s="49" t="str">
        <f>VLOOKUP($F61,'WM-AR'!$A$6:$AK$1629,34,FALSE)</f>
        <v>M2</v>
      </c>
      <c r="I61" s="49" t="str">
        <f>VLOOKUP($F61,'WM-AR'!$A$6:$AK$1629,4,FALSE)</f>
        <v>Finishing Work</v>
      </c>
      <c r="J61" s="49" t="str">
        <f>VLOOKUP($F61,'WM-AR'!$A$6:$AK$1629,6,FALSE)</f>
        <v>Painting Work</v>
      </c>
      <c r="K61" s="49" t="str">
        <f>VLOOKUP($F61,'WM-AR'!$A$6:$AK$1629,8,FALSE)</f>
        <v>Ceiling Painting</v>
      </c>
      <c r="L61" s="49" t="str">
        <f>VLOOKUP($F61,'WM-AR'!$A$6:$AK$1629,10,FALSE)</f>
        <v>Acid/Alkaline Resistant Paint</v>
      </c>
      <c r="M61" s="49">
        <f>VLOOKUP($F61,'WM-AR'!$A$6:$AK$1629,12,FALSE)</f>
        <v>0</v>
      </c>
      <c r="N61" s="49">
        <f>VLOOKUP($F61,'WM-AR'!$A$6:$AK$1629,14,FALSE)</f>
        <v>0</v>
      </c>
      <c r="O61" s="49">
        <f>VLOOKUP($F61,'WM-AR'!$A$6:$AK$1629,16,FALSE)</f>
        <v>0</v>
      </c>
      <c r="P61" s="49">
        <f>VLOOKUP($F61,'WM-AR'!$A$6:$AK$1629,18,FALSE)</f>
        <v>0</v>
      </c>
      <c r="Q61" s="49">
        <f>VLOOKUP($F61,'WM-AR'!$A$6:$AK$1629,20,FALSE)</f>
        <v>0</v>
      </c>
      <c r="R61" s="49">
        <f>VLOOKUP($F61,'WM-AR'!$A$6:$AK$1629,22,FALSE)</f>
        <v>0</v>
      </c>
      <c r="S61" s="49">
        <f>VLOOKUP($F61,'WM-AR'!$A$6:$AK$1629,24,FALSE)</f>
        <v>0</v>
      </c>
      <c r="T61" s="50">
        <f>VLOOKUP($F61,'WM-AR'!$A$6:$AK$1629,25,FALSE)</f>
        <v>0</v>
      </c>
      <c r="U61" s="50">
        <f>VLOOKUP($F61,'WM-AR'!$A$6:$AK$1629,26,FALSE)</f>
        <v>0</v>
      </c>
      <c r="V61" s="50">
        <f>VLOOKUP($F61,'WM-AR'!$A$6:$AK$1629,27,FALSE)</f>
        <v>0</v>
      </c>
      <c r="W61" s="50">
        <f>VLOOKUP($F61,'WM-AR'!$A$6:$AK$1629,28,FALSE)</f>
        <v>0</v>
      </c>
      <c r="X61" s="50">
        <f>VLOOKUP($F61,'WM-AR'!$A$6:$AK$1629,29,FALSE)</f>
        <v>0</v>
      </c>
      <c r="Y61" s="50">
        <f>VLOOKUP($F61,'WM-AR'!$A$6:$AK$1629,30,FALSE)</f>
        <v>0</v>
      </c>
      <c r="Z61" s="50">
        <f>VLOOKUP($F61,'WM-AR'!$A$6:$AK$1629,31,FALSE)</f>
        <v>0</v>
      </c>
      <c r="AA61" s="50">
        <f>VLOOKUP($F61,'WM-AR'!$A$6:$AK$1629,32,FALSE)</f>
        <v>0</v>
      </c>
      <c r="AB61" s="50">
        <f>VLOOKUP($F61,'WM-AR'!$A$6:$AK$1629,33,FALSE)</f>
        <v>0</v>
      </c>
      <c r="AC61" s="66"/>
    </row>
    <row r="62" spans="2:29" ht="49.9" customHeight="1" x14ac:dyDescent="0.3">
      <c r="B62" s="65"/>
      <c r="C62" s="55"/>
      <c r="D62" s="57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4"/>
      <c r="C63" s="54" t="s">
        <v>316</v>
      </c>
      <c r="D63" s="56" t="str">
        <f>VLOOKUP($C63,'Int Finish Style No'!$C$170:$D$193,2,FALSE)</f>
        <v>Epoxy Paint on Fair Faced Concrete</v>
      </c>
      <c r="E63" s="46" t="s">
        <v>961</v>
      </c>
      <c r="F63" s="47" t="s">
        <v>962</v>
      </c>
      <c r="G63" s="47"/>
      <c r="H63" s="49" t="str">
        <f>VLOOKUP($F63,'WM-AR'!$A$6:$AK$1629,34,FALSE)</f>
        <v>M2</v>
      </c>
      <c r="I63" s="49" t="str">
        <f>VLOOKUP($F63,'WM-AR'!$A$6:$AK$1629,4,FALSE)</f>
        <v>Finishing Work</v>
      </c>
      <c r="J63" s="49" t="str">
        <f>VLOOKUP($F63,'WM-AR'!$A$6:$AK$1629,6,FALSE)</f>
        <v>Painting Work</v>
      </c>
      <c r="K63" s="49" t="str">
        <f>VLOOKUP($F63,'WM-AR'!$A$6:$AK$1629,8,FALSE)</f>
        <v>Ceiling Painting</v>
      </c>
      <c r="L63" s="49" t="str">
        <f>VLOOKUP($F63,'WM-AR'!$A$6:$AK$1629,10,FALSE)</f>
        <v>Epoxy Paint</v>
      </c>
      <c r="M63" s="49">
        <f>VLOOKUP($F63,'WM-AR'!$A$6:$AK$1629,12,FALSE)</f>
        <v>0</v>
      </c>
      <c r="N63" s="49">
        <f>VLOOKUP($F63,'WM-AR'!$A$6:$AK$1629,14,FALSE)</f>
        <v>0</v>
      </c>
      <c r="O63" s="49">
        <f>VLOOKUP($F63,'WM-AR'!$A$6:$AK$1629,16,FALSE)</f>
        <v>0</v>
      </c>
      <c r="P63" s="49">
        <f>VLOOKUP($F63,'WM-AR'!$A$6:$AK$1629,18,FALSE)</f>
        <v>0</v>
      </c>
      <c r="Q63" s="49">
        <f>VLOOKUP($F63,'WM-AR'!$A$6:$AK$1629,20,FALSE)</f>
        <v>0</v>
      </c>
      <c r="R63" s="49">
        <f>VLOOKUP($F63,'WM-AR'!$A$6:$AK$1629,22,FALSE)</f>
        <v>0</v>
      </c>
      <c r="S63" s="49">
        <f>VLOOKUP($F63,'WM-AR'!$A$6:$AK$1629,24,FALSE)</f>
        <v>0</v>
      </c>
      <c r="T63" s="50">
        <f>VLOOKUP($F63,'WM-AR'!$A$6:$AK$1629,25,FALSE)</f>
        <v>0</v>
      </c>
      <c r="U63" s="50">
        <f>VLOOKUP($F63,'WM-AR'!$A$6:$AK$1629,26,FALSE)</f>
        <v>0</v>
      </c>
      <c r="V63" s="50">
        <f>VLOOKUP($F63,'WM-AR'!$A$6:$AK$1629,27,FALSE)</f>
        <v>0</v>
      </c>
      <c r="W63" s="50">
        <f>VLOOKUP($F63,'WM-AR'!$A$6:$AK$1629,28,FALSE)</f>
        <v>0</v>
      </c>
      <c r="X63" s="50">
        <f>VLOOKUP($F63,'WM-AR'!$A$6:$AK$1629,29,FALSE)</f>
        <v>0</v>
      </c>
      <c r="Y63" s="50">
        <f>VLOOKUP($F63,'WM-AR'!$A$6:$AK$1629,30,FALSE)</f>
        <v>0</v>
      </c>
      <c r="Z63" s="50">
        <f>VLOOKUP($F63,'WM-AR'!$A$6:$AK$1629,31,FALSE)</f>
        <v>0</v>
      </c>
      <c r="AA63" s="50">
        <f>VLOOKUP($F63,'WM-AR'!$A$6:$AK$1629,32,FALSE)</f>
        <v>0</v>
      </c>
      <c r="AB63" s="50">
        <f>VLOOKUP($F63,'WM-AR'!$A$6:$AK$1629,33,FALSE)</f>
        <v>0</v>
      </c>
      <c r="AC63" s="66"/>
    </row>
    <row r="64" spans="2:29" ht="49.9" customHeight="1" x14ac:dyDescent="0.3">
      <c r="B64" s="65"/>
      <c r="C64" s="55"/>
      <c r="D64" s="57"/>
      <c r="E64" s="46"/>
      <c r="F64" s="47"/>
      <c r="G64" s="47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0"/>
      <c r="U64" s="50"/>
      <c r="V64" s="50"/>
      <c r="W64" s="50"/>
      <c r="X64" s="50"/>
      <c r="Y64" s="50"/>
      <c r="Z64" s="50"/>
      <c r="AA64" s="50"/>
      <c r="AB64" s="50"/>
      <c r="AC64" s="66"/>
    </row>
    <row r="65" spans="2:29" ht="49.9" customHeight="1" x14ac:dyDescent="0.3">
      <c r="B65" s="64"/>
      <c r="C65" s="54" t="s">
        <v>405</v>
      </c>
      <c r="D65" s="56" t="str">
        <f>VLOOKUP($C65,'Int Finish Style No'!$C$170:$D$193,2,FALSE)</f>
        <v>Suspended Acoustic Tiled Ceiling (T-Bar)</v>
      </c>
      <c r="E65" s="46" t="s">
        <v>963</v>
      </c>
      <c r="F65" s="47" t="s">
        <v>964</v>
      </c>
      <c r="G65" s="47"/>
      <c r="H65" s="49" t="str">
        <f>VLOOKUP($F65,'WM-AR'!$A$6:$AK$1629,34,FALSE)</f>
        <v>M2</v>
      </c>
      <c r="I65" s="49" t="str">
        <f>VLOOKUP($F65,'WM-AR'!$A$6:$AK$1629,4,FALSE)</f>
        <v>Finishing Work</v>
      </c>
      <c r="J65" s="49" t="str">
        <f>VLOOKUP($F65,'WM-AR'!$A$6:$AK$1629,6,FALSE)</f>
        <v>Exterior/Interior Finish Work</v>
      </c>
      <c r="K65" s="49" t="str">
        <f>VLOOKUP($F65,'WM-AR'!$A$6:$AK$1629,8,FALSE)</f>
        <v>Acoustic Tiled Ceiling System</v>
      </c>
      <c r="L65" s="49" t="str">
        <f>VLOOKUP($F65,'WM-AR'!$A$6:$AK$1629,10,FALSE)</f>
        <v>T-Bar System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 Hot-Dip Galvanized Suspension System &amp; Accessories(Moldings, Ceiling Access Door/Hatch, Curtain Boxes and etc.)</v>
      </c>
      <c r="R65" s="49">
        <f>VLOOKUP($F65,'WM-AR'!$A$6:$AK$1629,22,FALSE)</f>
        <v>0</v>
      </c>
      <c r="S65" s="49">
        <f>VLOOKUP($F65,'WM-AR'!$A$6:$AK$1629,24,FALSE)</f>
        <v>0</v>
      </c>
      <c r="T65" s="50">
        <f>VLOOKUP($F65,'WM-AR'!$A$6:$AK$1629,25,FALSE)</f>
        <v>0</v>
      </c>
      <c r="U65" s="50" t="str">
        <f>VLOOKUP($F65,'WM-AR'!$A$6:$AK$1629,26,FALSE)</f>
        <v>Tile Size=(  )mm x (  )mm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">
        <v>965</v>
      </c>
    </row>
    <row r="66" spans="2:29" ht="49.9" customHeight="1" x14ac:dyDescent="0.3">
      <c r="B66" s="65"/>
      <c r="C66" s="55"/>
      <c r="D66" s="57"/>
      <c r="E66" s="46"/>
      <c r="F66" s="47"/>
      <c r="G66" s="47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0"/>
      <c r="U66" s="50"/>
      <c r="V66" s="50"/>
      <c r="W66" s="50"/>
      <c r="X66" s="50"/>
      <c r="Y66" s="50"/>
      <c r="Z66" s="50"/>
      <c r="AA66" s="50"/>
      <c r="AB66" s="50"/>
      <c r="AC66" s="66"/>
    </row>
    <row r="67" spans="2:29" ht="49.9" customHeight="1" x14ac:dyDescent="0.3">
      <c r="B67" s="64"/>
      <c r="C67" s="54" t="s">
        <v>542</v>
      </c>
      <c r="D67" s="56" t="str">
        <f>VLOOKUP($C67,'Int Finish Style No'!$C$170:$D$193,2,FALSE)</f>
        <v>Suspended Moisture Resistant Tiled Ceiling (T-Bar)</v>
      </c>
      <c r="E67" s="46" t="s">
        <v>966</v>
      </c>
      <c r="F67" s="47" t="s">
        <v>967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Exterior/Interior Finish Work</v>
      </c>
      <c r="K67" s="49" t="str">
        <f>VLOOKUP($F67,'WM-AR'!$A$6:$AK$1629,8,FALSE)</f>
        <v>Moisture Resistant Tiled Ceiling System</v>
      </c>
      <c r="L67" s="49" t="str">
        <f>VLOOKUP($F67,'WM-AR'!$A$6:$AK$1629,10,FALSE)</f>
        <v>T-Bar System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Hot-Dip Galvanized Suspension System &amp; Accessories(Moldings, Ceiling Access Door/Hatch, Curtain Boxes and etc.)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Tile Size=(  )mm x 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">
        <v>965</v>
      </c>
    </row>
    <row r="68" spans="2:29" ht="49.9" customHeight="1" x14ac:dyDescent="0.3">
      <c r="B68" s="65"/>
      <c r="C68" s="55"/>
      <c r="D68" s="57"/>
      <c r="E68" s="46"/>
      <c r="F68" s="47"/>
      <c r="G68" s="47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  <c r="U68" s="50"/>
      <c r="V68" s="50"/>
      <c r="W68" s="50"/>
      <c r="X68" s="50"/>
      <c r="Y68" s="50"/>
      <c r="Z68" s="50"/>
      <c r="AA68" s="50"/>
      <c r="AB68" s="50"/>
      <c r="AC68" s="66"/>
    </row>
    <row r="69" spans="2:29" ht="49.9" customHeight="1" x14ac:dyDescent="0.3">
      <c r="B69" s="224"/>
      <c r="C69" s="225" t="s">
        <v>509</v>
      </c>
      <c r="D69" s="226" t="s">
        <v>912</v>
      </c>
      <c r="E69" s="46"/>
      <c r="F69" s="47"/>
      <c r="G69" s="47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  <c r="U69" s="50"/>
      <c r="V69" s="50"/>
      <c r="W69" s="50"/>
      <c r="X69" s="50"/>
      <c r="Y69" s="50"/>
      <c r="Z69" s="50"/>
      <c r="AA69" s="50"/>
      <c r="AB69" s="50"/>
      <c r="AC69" s="66"/>
    </row>
    <row r="100" ht="29.45" customHeight="1" x14ac:dyDescent="0.3"/>
  </sheetData>
  <phoneticPr fontId="9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'WM-AR'!$A$6:$A$1629</xm:f>
          </x14:formula1>
          <xm:sqref>F4:G23 F25:G41 F59:G69 F43:G57</xm:sqref>
        </x14:dataValidation>
        <x14:dataValidation type="list" allowBlank="1" showInputMessage="1" showErrorMessage="1" xr:uid="{00000000-0002-0000-0300-000001000000}">
          <x14:formula1>
            <xm:f>'Int Finish Style No'!$C$8:$C$71</xm:f>
          </x14:formula1>
          <xm:sqref>C18 C6 C4 C12 C14 C16 C20 C8 C10</xm:sqref>
        </x14:dataValidation>
        <x14:dataValidation type="list" allowBlank="1" showInputMessage="1" showErrorMessage="1" xr:uid="{00000000-0002-0000-0300-000002000000}">
          <x14:formula1>
            <xm:f>'Int Finish Style No'!$C$78:$C$104</xm:f>
          </x14:formula1>
          <xm:sqref>C27 C39 C35 C33 C29 C25 C31 C37</xm:sqref>
        </x14:dataValidation>
        <x14:dataValidation type="list" allowBlank="1" showInputMessage="1" showErrorMessage="1" xr:uid="{00000000-0002-0000-0300-000003000000}">
          <x14:formula1>
            <xm:f>'Int Finish Style No'!$C$170:$C$193</xm:f>
          </x14:formula1>
          <xm:sqref>C59 C69 C67 C65 C63 C61</xm:sqref>
        </x14:dataValidation>
        <x14:dataValidation type="list" allowBlank="1" showInputMessage="1" showErrorMessage="1" xr:uid="{00000000-0002-0000-0300-000004000000}">
          <x14:formula1>
            <xm:f>'Int Finish Style No'!$C$110:$C$164</xm:f>
          </x14:formula1>
          <xm:sqref>C43 C45 C47 C49 C51 C53 C55 C57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968E-4D26-47F0-ADC2-F5CC6BC79543}">
  <sheetPr>
    <tabColor rgb="FF66FFFF"/>
  </sheetPr>
  <dimension ref="A1:L106"/>
  <sheetViews>
    <sheetView zoomScale="70" zoomScaleNormal="70" workbookViewId="0">
      <pane xSplit="4" ySplit="8" topLeftCell="E72" activePane="bottomRight" state="frozen"/>
      <selection pane="topRight" activeCell="E1" sqref="E1"/>
      <selection pane="bottomLeft" activeCell="A9" sqref="A9"/>
      <selection pane="bottomRight" activeCell="Q78" sqref="Q78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1" width="15.75" style="126" customWidth="1"/>
    <col min="12" max="12" width="54.5" style="126" customWidth="1"/>
    <col min="13" max="16384" width="8.75" style="126"/>
  </cols>
  <sheetData>
    <row r="1" spans="1:12" x14ac:dyDescent="0.3">
      <c r="A1" s="178"/>
      <c r="B1" s="178"/>
      <c r="C1" s="178"/>
      <c r="D1" s="179"/>
    </row>
    <row r="2" spans="1:12" ht="34.9" customHeight="1" x14ac:dyDescent="0.3">
      <c r="A2" s="178"/>
      <c r="B2" s="244" t="s">
        <v>968</v>
      </c>
      <c r="C2" s="244"/>
      <c r="D2" s="202"/>
      <c r="E2" s="196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45"/>
      <c r="C3" s="245" t="s">
        <v>1</v>
      </c>
    </row>
    <row r="4" spans="1:12" ht="30" customHeight="1" x14ac:dyDescent="0.3">
      <c r="B4" s="286" t="s">
        <v>969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970</v>
      </c>
      <c r="I4" s="127" t="s">
        <v>971</v>
      </c>
      <c r="J4" s="126" t="s">
        <v>972</v>
      </c>
    </row>
    <row r="5" spans="1:12" ht="30" customHeight="1" x14ac:dyDescent="0.3">
      <c r="B5" s="286" t="s">
        <v>973</v>
      </c>
      <c r="D5" s="127" t="s">
        <v>9</v>
      </c>
      <c r="E5" s="127" t="s">
        <v>974</v>
      </c>
      <c r="F5" s="127" t="s">
        <v>975</v>
      </c>
    </row>
    <row r="6" spans="1:12" ht="30" customHeight="1" x14ac:dyDescent="0.3">
      <c r="B6" s="267" t="s">
        <v>345</v>
      </c>
      <c r="C6" s="275"/>
      <c r="D6" s="268"/>
      <c r="E6" s="268"/>
      <c r="F6" s="268"/>
      <c r="G6" s="268"/>
      <c r="H6" s="268"/>
      <c r="I6" s="268"/>
      <c r="J6" s="268"/>
      <c r="K6" s="268"/>
      <c r="L6" s="269"/>
    </row>
    <row r="7" spans="1:12" ht="45" customHeight="1" x14ac:dyDescent="0.3">
      <c r="B7" s="136" t="s">
        <v>345</v>
      </c>
      <c r="C7" s="136" t="s">
        <v>4</v>
      </c>
      <c r="D7" s="136" t="s">
        <v>976</v>
      </c>
      <c r="E7" s="193" t="s">
        <v>977</v>
      </c>
      <c r="F7" s="136" t="s">
        <v>970</v>
      </c>
      <c r="G7" s="136" t="s">
        <v>978</v>
      </c>
      <c r="H7" s="136" t="s">
        <v>979</v>
      </c>
      <c r="I7" s="136" t="s">
        <v>980</v>
      </c>
      <c r="J7" s="136" t="s">
        <v>972</v>
      </c>
      <c r="K7" s="136"/>
      <c r="L7" s="137" t="s">
        <v>20</v>
      </c>
    </row>
    <row r="8" spans="1:12" ht="27" x14ac:dyDescent="0.3">
      <c r="B8" s="136"/>
      <c r="C8" s="136"/>
      <c r="D8" s="136"/>
      <c r="E8" s="193"/>
      <c r="F8" s="315" t="s">
        <v>981</v>
      </c>
      <c r="G8" s="315" t="s">
        <v>347</v>
      </c>
      <c r="H8" s="315" t="s">
        <v>348</v>
      </c>
      <c r="I8" s="315" t="s">
        <v>349</v>
      </c>
      <c r="J8" s="315" t="s">
        <v>344</v>
      </c>
      <c r="K8" s="136"/>
      <c r="L8" s="137"/>
    </row>
    <row r="9" spans="1:12" ht="54" x14ac:dyDescent="0.3">
      <c r="B9" s="257" t="s">
        <v>353</v>
      </c>
      <c r="C9" s="183" t="s">
        <v>982</v>
      </c>
      <c r="D9" s="184" t="s">
        <v>983</v>
      </c>
      <c r="E9" s="128"/>
      <c r="F9" s="297" t="s">
        <v>229</v>
      </c>
      <c r="G9" s="131" t="s">
        <v>984</v>
      </c>
      <c r="H9" s="242" t="s">
        <v>985</v>
      </c>
      <c r="I9" s="295" t="s">
        <v>221</v>
      </c>
      <c r="J9" s="131" t="s">
        <v>220</v>
      </c>
      <c r="K9" s="128"/>
      <c r="L9" s="131" t="s">
        <v>986</v>
      </c>
    </row>
    <row r="10" spans="1:12" ht="54" x14ac:dyDescent="0.3">
      <c r="B10" s="270"/>
      <c r="C10" s="183" t="s">
        <v>987</v>
      </c>
      <c r="D10" s="184" t="s">
        <v>988</v>
      </c>
      <c r="E10" s="128"/>
      <c r="F10" s="297" t="s">
        <v>229</v>
      </c>
      <c r="G10" s="131" t="s">
        <v>984</v>
      </c>
      <c r="H10" s="242" t="s">
        <v>989</v>
      </c>
      <c r="I10" s="295" t="s">
        <v>221</v>
      </c>
      <c r="J10" s="131" t="s">
        <v>220</v>
      </c>
      <c r="K10" s="128"/>
      <c r="L10" s="128"/>
    </row>
    <row r="11" spans="1:12" ht="54" x14ac:dyDescent="0.3">
      <c r="B11" s="270"/>
      <c r="C11" s="183" t="s">
        <v>990</v>
      </c>
      <c r="D11" s="184" t="s">
        <v>991</v>
      </c>
      <c r="E11" s="128"/>
      <c r="F11" s="297" t="s">
        <v>229</v>
      </c>
      <c r="G11" s="131" t="s">
        <v>984</v>
      </c>
      <c r="H11" s="229" t="s">
        <v>992</v>
      </c>
      <c r="I11" s="295" t="s">
        <v>221</v>
      </c>
      <c r="J11" s="131" t="s">
        <v>220</v>
      </c>
      <c r="K11" s="128"/>
      <c r="L11" s="131" t="s">
        <v>993</v>
      </c>
    </row>
    <row r="12" spans="1:12" ht="31.9" customHeight="1" x14ac:dyDescent="0.3">
      <c r="B12" s="140"/>
      <c r="C12" s="221"/>
      <c r="D12" s="232"/>
      <c r="E12" s="227"/>
      <c r="F12" s="298"/>
      <c r="G12" s="227"/>
      <c r="H12" s="229"/>
      <c r="I12" s="227"/>
      <c r="J12" s="228"/>
      <c r="K12" s="128"/>
      <c r="L12" s="128"/>
    </row>
    <row r="13" spans="1:12" ht="54" x14ac:dyDescent="0.3">
      <c r="B13" s="257" t="s">
        <v>357</v>
      </c>
      <c r="C13" s="183" t="s">
        <v>994</v>
      </c>
      <c r="D13" s="184" t="s">
        <v>995</v>
      </c>
      <c r="E13" s="128"/>
      <c r="F13" s="297" t="s">
        <v>229</v>
      </c>
      <c r="G13" s="131" t="s">
        <v>984</v>
      </c>
      <c r="H13" s="131" t="s">
        <v>985</v>
      </c>
      <c r="I13" s="295" t="s">
        <v>360</v>
      </c>
      <c r="J13" s="131" t="s">
        <v>223</v>
      </c>
      <c r="K13" s="128"/>
      <c r="L13" s="131" t="s">
        <v>986</v>
      </c>
    </row>
    <row r="14" spans="1:12" ht="54" x14ac:dyDescent="0.3">
      <c r="B14" s="270"/>
      <c r="C14" s="183" t="s">
        <v>996</v>
      </c>
      <c r="D14" s="184" t="s">
        <v>997</v>
      </c>
      <c r="E14" s="128"/>
      <c r="F14" s="297" t="s">
        <v>229</v>
      </c>
      <c r="G14" s="131" t="s">
        <v>984</v>
      </c>
      <c r="H14" s="131" t="s">
        <v>989</v>
      </c>
      <c r="I14" s="295" t="s">
        <v>360</v>
      </c>
      <c r="J14" s="131" t="s">
        <v>223</v>
      </c>
      <c r="K14" s="128"/>
      <c r="L14" s="128"/>
    </row>
    <row r="15" spans="1:12" ht="54" x14ac:dyDescent="0.3">
      <c r="B15" s="270"/>
      <c r="C15" s="183" t="s">
        <v>998</v>
      </c>
      <c r="D15" s="184" t="s">
        <v>999</v>
      </c>
      <c r="E15" s="128"/>
      <c r="F15" s="297" t="s">
        <v>229</v>
      </c>
      <c r="G15" s="131" t="s">
        <v>984</v>
      </c>
      <c r="H15" s="229" t="s">
        <v>992</v>
      </c>
      <c r="I15" s="295" t="s">
        <v>360</v>
      </c>
      <c r="J15" s="131" t="s">
        <v>223</v>
      </c>
      <c r="K15" s="128"/>
      <c r="L15" s="131" t="s">
        <v>993</v>
      </c>
    </row>
    <row r="16" spans="1:12" ht="31.9" customHeight="1" x14ac:dyDescent="0.3">
      <c r="B16" s="270"/>
      <c r="C16" s="183"/>
      <c r="D16" s="217"/>
      <c r="E16" s="128"/>
      <c r="F16" s="298"/>
      <c r="G16" s="128"/>
      <c r="H16" s="131"/>
      <c r="I16" s="128"/>
      <c r="J16" s="128"/>
      <c r="K16" s="128"/>
      <c r="L16" s="128"/>
    </row>
    <row r="17" spans="2:12" ht="54" x14ac:dyDescent="0.3">
      <c r="B17" s="270"/>
      <c r="C17" s="183" t="s">
        <v>1000</v>
      </c>
      <c r="D17" s="184" t="s">
        <v>1001</v>
      </c>
      <c r="E17" s="128"/>
      <c r="F17" s="297" t="s">
        <v>229</v>
      </c>
      <c r="G17" s="131" t="s">
        <v>1002</v>
      </c>
      <c r="H17" s="131" t="s">
        <v>985</v>
      </c>
      <c r="I17" s="295" t="s">
        <v>364</v>
      </c>
      <c r="J17" s="131" t="s">
        <v>223</v>
      </c>
      <c r="K17" s="128"/>
      <c r="L17" s="131" t="s">
        <v>986</v>
      </c>
    </row>
    <row r="18" spans="2:12" ht="54" x14ac:dyDescent="0.3">
      <c r="B18" s="270"/>
      <c r="C18" s="183" t="s">
        <v>1003</v>
      </c>
      <c r="D18" s="184" t="s">
        <v>1004</v>
      </c>
      <c r="E18" s="128"/>
      <c r="F18" s="297" t="s">
        <v>229</v>
      </c>
      <c r="G18" s="131" t="s">
        <v>1002</v>
      </c>
      <c r="H18" s="131" t="s">
        <v>989</v>
      </c>
      <c r="I18" s="295" t="s">
        <v>364</v>
      </c>
      <c r="J18" s="131" t="s">
        <v>223</v>
      </c>
      <c r="K18" s="128"/>
      <c r="L18" s="128"/>
    </row>
    <row r="19" spans="2:12" ht="54" x14ac:dyDescent="0.3">
      <c r="B19" s="270"/>
      <c r="C19" s="183" t="s">
        <v>1005</v>
      </c>
      <c r="D19" s="184" t="s">
        <v>1006</v>
      </c>
      <c r="E19" s="128"/>
      <c r="F19" s="297" t="s">
        <v>229</v>
      </c>
      <c r="G19" s="131" t="s">
        <v>1002</v>
      </c>
      <c r="H19" s="229" t="s">
        <v>992</v>
      </c>
      <c r="I19" s="295" t="s">
        <v>364</v>
      </c>
      <c r="J19" s="131" t="s">
        <v>223</v>
      </c>
      <c r="K19" s="128"/>
      <c r="L19" s="131" t="s">
        <v>993</v>
      </c>
    </row>
    <row r="20" spans="2:12" ht="31.9" customHeight="1" x14ac:dyDescent="0.3">
      <c r="B20" s="270"/>
      <c r="C20" s="183"/>
      <c r="D20" s="217"/>
      <c r="E20" s="128"/>
      <c r="F20" s="298"/>
      <c r="G20" s="128"/>
      <c r="H20" s="128"/>
      <c r="I20" s="128"/>
      <c r="J20" s="129"/>
      <c r="K20" s="128"/>
      <c r="L20" s="128"/>
    </row>
    <row r="21" spans="2:12" ht="54" x14ac:dyDescent="0.3">
      <c r="B21" s="270"/>
      <c r="C21" s="183" t="s">
        <v>1007</v>
      </c>
      <c r="D21" s="184" t="s">
        <v>1008</v>
      </c>
      <c r="E21" s="128"/>
      <c r="F21" s="297" t="s">
        <v>229</v>
      </c>
      <c r="G21" s="131" t="s">
        <v>1002</v>
      </c>
      <c r="H21" s="131" t="s">
        <v>985</v>
      </c>
      <c r="I21" s="296" t="s">
        <v>1009</v>
      </c>
      <c r="J21" s="129" t="s">
        <v>146</v>
      </c>
      <c r="K21" s="128"/>
      <c r="L21" s="131" t="s">
        <v>986</v>
      </c>
    </row>
    <row r="22" spans="2:12" ht="54" x14ac:dyDescent="0.3">
      <c r="B22" s="270"/>
      <c r="C22" s="183" t="s">
        <v>1010</v>
      </c>
      <c r="D22" s="184" t="s">
        <v>1011</v>
      </c>
      <c r="E22" s="128"/>
      <c r="F22" s="297" t="s">
        <v>229</v>
      </c>
      <c r="G22" s="131" t="s">
        <v>1002</v>
      </c>
      <c r="H22" s="131" t="s">
        <v>989</v>
      </c>
      <c r="I22" s="296" t="s">
        <v>1009</v>
      </c>
      <c r="J22" s="129" t="s">
        <v>146</v>
      </c>
      <c r="K22" s="128"/>
      <c r="L22" s="128"/>
    </row>
    <row r="23" spans="2:12" ht="54" x14ac:dyDescent="0.3">
      <c r="B23" s="270"/>
      <c r="C23" s="183" t="s">
        <v>1012</v>
      </c>
      <c r="D23" s="184" t="s">
        <v>1013</v>
      </c>
      <c r="E23" s="128"/>
      <c r="F23" s="297" t="s">
        <v>229</v>
      </c>
      <c r="G23" s="131" t="s">
        <v>1002</v>
      </c>
      <c r="H23" s="229" t="s">
        <v>992</v>
      </c>
      <c r="I23" s="296" t="s">
        <v>1009</v>
      </c>
      <c r="J23" s="129" t="s">
        <v>146</v>
      </c>
      <c r="K23" s="128"/>
      <c r="L23" s="131" t="s">
        <v>993</v>
      </c>
    </row>
    <row r="24" spans="2:12" ht="31.9" customHeight="1" x14ac:dyDescent="0.3">
      <c r="B24" s="140"/>
      <c r="C24" s="183"/>
      <c r="D24" s="217"/>
      <c r="E24" s="128"/>
      <c r="F24" s="298"/>
      <c r="G24" s="128"/>
      <c r="H24" s="128"/>
      <c r="I24" s="128"/>
      <c r="J24" s="129"/>
      <c r="K24" s="128"/>
      <c r="L24" s="128"/>
    </row>
    <row r="25" spans="2:12" ht="54" x14ac:dyDescent="0.3">
      <c r="B25" s="257" t="s">
        <v>365</v>
      </c>
      <c r="C25" s="183" t="s">
        <v>1014</v>
      </c>
      <c r="D25" s="184" t="s">
        <v>1015</v>
      </c>
      <c r="E25" s="128"/>
      <c r="F25" s="297" t="s">
        <v>223</v>
      </c>
      <c r="G25" s="295" t="s">
        <v>360</v>
      </c>
      <c r="H25" s="131" t="s">
        <v>985</v>
      </c>
      <c r="I25" s="295" t="s">
        <v>360</v>
      </c>
      <c r="J25" s="131" t="s">
        <v>223</v>
      </c>
      <c r="K25" s="128"/>
      <c r="L25" s="128"/>
    </row>
    <row r="26" spans="2:12" ht="54" x14ac:dyDescent="0.3">
      <c r="B26" s="270"/>
      <c r="C26" s="183" t="s">
        <v>1016</v>
      </c>
      <c r="D26" s="184" t="s">
        <v>1017</v>
      </c>
      <c r="E26" s="128"/>
      <c r="F26" s="297" t="s">
        <v>223</v>
      </c>
      <c r="G26" s="295" t="s">
        <v>360</v>
      </c>
      <c r="H26" s="131" t="s">
        <v>989</v>
      </c>
      <c r="I26" s="295" t="s">
        <v>360</v>
      </c>
      <c r="J26" s="131" t="s">
        <v>223</v>
      </c>
      <c r="K26" s="128"/>
      <c r="L26" s="128"/>
    </row>
    <row r="27" spans="2:12" ht="54" x14ac:dyDescent="0.3">
      <c r="B27" s="270"/>
      <c r="C27" s="183" t="s">
        <v>1018</v>
      </c>
      <c r="D27" s="184" t="s">
        <v>1019</v>
      </c>
      <c r="E27" s="128"/>
      <c r="F27" s="297" t="s">
        <v>223</v>
      </c>
      <c r="G27" s="295" t="s">
        <v>360</v>
      </c>
      <c r="H27" s="131" t="s">
        <v>1020</v>
      </c>
      <c r="I27" s="295" t="s">
        <v>360</v>
      </c>
      <c r="J27" s="131" t="s">
        <v>223</v>
      </c>
      <c r="K27" s="128"/>
      <c r="L27" s="131" t="s">
        <v>993</v>
      </c>
    </row>
    <row r="28" spans="2:12" ht="31.9" customHeight="1" x14ac:dyDescent="0.3">
      <c r="B28" s="270"/>
      <c r="C28" s="183"/>
      <c r="D28" s="217"/>
      <c r="E28" s="128"/>
      <c r="F28" s="298"/>
      <c r="G28" s="128"/>
      <c r="H28" s="128"/>
      <c r="I28" s="128"/>
      <c r="J28" s="129"/>
      <c r="K28" s="128"/>
      <c r="L28" s="128"/>
    </row>
    <row r="29" spans="2:12" ht="70.150000000000006" customHeight="1" x14ac:dyDescent="0.3">
      <c r="B29" s="270"/>
      <c r="C29" s="183" t="s">
        <v>1021</v>
      </c>
      <c r="D29" s="184" t="s">
        <v>1022</v>
      </c>
      <c r="E29" s="128"/>
      <c r="F29" s="297" t="s">
        <v>223</v>
      </c>
      <c r="G29" s="295" t="s">
        <v>364</v>
      </c>
      <c r="H29" s="131" t="s">
        <v>985</v>
      </c>
      <c r="I29" s="295" t="s">
        <v>364</v>
      </c>
      <c r="J29" s="131" t="s">
        <v>223</v>
      </c>
      <c r="K29" s="128"/>
      <c r="L29" s="128"/>
    </row>
    <row r="30" spans="2:12" ht="70.150000000000006" customHeight="1" x14ac:dyDescent="0.3">
      <c r="B30" s="270"/>
      <c r="C30" s="183" t="s">
        <v>1023</v>
      </c>
      <c r="D30" s="184" t="s">
        <v>1024</v>
      </c>
      <c r="E30" s="128"/>
      <c r="F30" s="297" t="s">
        <v>223</v>
      </c>
      <c r="G30" s="295" t="s">
        <v>364</v>
      </c>
      <c r="H30" s="131" t="s">
        <v>989</v>
      </c>
      <c r="I30" s="295" t="s">
        <v>364</v>
      </c>
      <c r="J30" s="131" t="s">
        <v>223</v>
      </c>
      <c r="K30" s="128"/>
      <c r="L30" s="128"/>
    </row>
    <row r="31" spans="2:12" ht="70.150000000000006" customHeight="1" x14ac:dyDescent="0.3">
      <c r="B31" s="270"/>
      <c r="C31" s="183" t="s">
        <v>1025</v>
      </c>
      <c r="D31" s="184" t="s">
        <v>1026</v>
      </c>
      <c r="E31" s="128"/>
      <c r="F31" s="297" t="s">
        <v>223</v>
      </c>
      <c r="G31" s="295" t="s">
        <v>364</v>
      </c>
      <c r="H31" s="131" t="s">
        <v>1020</v>
      </c>
      <c r="I31" s="295" t="s">
        <v>364</v>
      </c>
      <c r="J31" s="131" t="s">
        <v>223</v>
      </c>
      <c r="K31" s="128"/>
      <c r="L31" s="131" t="s">
        <v>993</v>
      </c>
    </row>
    <row r="32" spans="2:12" ht="31.9" customHeight="1" x14ac:dyDescent="0.3">
      <c r="B32" s="270"/>
      <c r="C32" s="183"/>
      <c r="D32" s="217"/>
      <c r="E32" s="128"/>
      <c r="F32" s="298"/>
      <c r="G32" s="128"/>
      <c r="H32" s="128"/>
      <c r="I32" s="128"/>
      <c r="J32" s="129"/>
      <c r="K32" s="128"/>
      <c r="L32" s="128"/>
    </row>
    <row r="33" spans="2:12" ht="40.5" x14ac:dyDescent="0.3">
      <c r="B33" s="270"/>
      <c r="C33" s="183" t="s">
        <v>1027</v>
      </c>
      <c r="D33" s="184" t="s">
        <v>1028</v>
      </c>
      <c r="E33" s="128"/>
      <c r="F33" s="297" t="s">
        <v>223</v>
      </c>
      <c r="G33" s="295" t="s">
        <v>364</v>
      </c>
      <c r="H33" s="131" t="s">
        <v>985</v>
      </c>
      <c r="I33" s="296" t="s">
        <v>1009</v>
      </c>
      <c r="J33" s="129" t="s">
        <v>146</v>
      </c>
      <c r="K33" s="128"/>
      <c r="L33" s="128"/>
    </row>
    <row r="34" spans="2:12" ht="40.5" x14ac:dyDescent="0.3">
      <c r="B34" s="270"/>
      <c r="C34" s="183" t="s">
        <v>1029</v>
      </c>
      <c r="D34" s="184" t="s">
        <v>1030</v>
      </c>
      <c r="E34" s="128"/>
      <c r="F34" s="297" t="s">
        <v>223</v>
      </c>
      <c r="G34" s="295" t="s">
        <v>364</v>
      </c>
      <c r="H34" s="131" t="s">
        <v>989</v>
      </c>
      <c r="I34" s="296" t="s">
        <v>1009</v>
      </c>
      <c r="J34" s="129" t="s">
        <v>146</v>
      </c>
      <c r="K34" s="128"/>
      <c r="L34" s="128"/>
    </row>
    <row r="35" spans="2:12" ht="40.5" x14ac:dyDescent="0.3">
      <c r="B35" s="270"/>
      <c r="C35" s="183" t="s">
        <v>1031</v>
      </c>
      <c r="D35" s="184" t="s">
        <v>1032</v>
      </c>
      <c r="E35" s="128"/>
      <c r="F35" s="297" t="s">
        <v>223</v>
      </c>
      <c r="G35" s="295" t="s">
        <v>364</v>
      </c>
      <c r="H35" s="131" t="s">
        <v>1020</v>
      </c>
      <c r="I35" s="296" t="s">
        <v>1009</v>
      </c>
      <c r="J35" s="129" t="s">
        <v>146</v>
      </c>
      <c r="K35" s="128"/>
      <c r="L35" s="131" t="s">
        <v>993</v>
      </c>
    </row>
    <row r="36" spans="2:12" ht="31.9" customHeight="1" x14ac:dyDescent="0.3">
      <c r="B36" s="140"/>
      <c r="C36" s="183"/>
      <c r="D36" s="217"/>
      <c r="E36" s="128"/>
      <c r="F36" s="298"/>
      <c r="G36" s="128"/>
      <c r="H36" s="128"/>
      <c r="I36" s="128"/>
      <c r="J36" s="129"/>
      <c r="K36" s="128"/>
      <c r="L36" s="128"/>
    </row>
    <row r="37" spans="2:12" ht="54" x14ac:dyDescent="0.3">
      <c r="B37" s="257" t="s">
        <v>362</v>
      </c>
      <c r="C37" s="183" t="s">
        <v>1033</v>
      </c>
      <c r="D37" s="184" t="s">
        <v>1034</v>
      </c>
      <c r="E37" s="128"/>
      <c r="F37" s="297" t="s">
        <v>223</v>
      </c>
      <c r="G37" s="295" t="s">
        <v>360</v>
      </c>
      <c r="H37" s="131" t="s">
        <v>985</v>
      </c>
      <c r="I37" s="295" t="s">
        <v>221</v>
      </c>
      <c r="J37" s="131" t="s">
        <v>220</v>
      </c>
      <c r="K37" s="128"/>
      <c r="L37" s="128"/>
    </row>
    <row r="38" spans="2:12" ht="54" x14ac:dyDescent="0.3">
      <c r="B38" s="270"/>
      <c r="C38" s="183" t="s">
        <v>1035</v>
      </c>
      <c r="D38" s="184" t="s">
        <v>1036</v>
      </c>
      <c r="E38" s="128"/>
      <c r="F38" s="297" t="s">
        <v>223</v>
      </c>
      <c r="G38" s="295" t="s">
        <v>360</v>
      </c>
      <c r="H38" s="131" t="s">
        <v>989</v>
      </c>
      <c r="I38" s="295" t="s">
        <v>221</v>
      </c>
      <c r="J38" s="131" t="s">
        <v>220</v>
      </c>
      <c r="K38" s="128"/>
      <c r="L38" s="128"/>
    </row>
    <row r="39" spans="2:12" ht="54" x14ac:dyDescent="0.3">
      <c r="B39" s="270"/>
      <c r="C39" s="183" t="s">
        <v>1037</v>
      </c>
      <c r="D39" s="184" t="s">
        <v>1038</v>
      </c>
      <c r="E39" s="128"/>
      <c r="F39" s="297" t="s">
        <v>223</v>
      </c>
      <c r="G39" s="295" t="s">
        <v>360</v>
      </c>
      <c r="H39" s="131" t="s">
        <v>1020</v>
      </c>
      <c r="I39" s="295" t="s">
        <v>221</v>
      </c>
      <c r="J39" s="131" t="s">
        <v>220</v>
      </c>
      <c r="K39" s="128"/>
      <c r="L39" s="131" t="s">
        <v>993</v>
      </c>
    </row>
    <row r="40" spans="2:12" x14ac:dyDescent="0.3">
      <c r="B40" s="270"/>
      <c r="C40" s="183"/>
      <c r="D40" s="184"/>
      <c r="E40" s="128"/>
      <c r="F40" s="297"/>
      <c r="G40" s="295"/>
      <c r="H40" s="131"/>
      <c r="I40" s="295"/>
      <c r="J40" s="131"/>
      <c r="K40" s="128"/>
      <c r="L40" s="131"/>
    </row>
    <row r="41" spans="2:12" ht="54" x14ac:dyDescent="0.3">
      <c r="B41" s="270"/>
      <c r="C41" s="183" t="s">
        <v>1039</v>
      </c>
      <c r="D41" s="184" t="s">
        <v>1040</v>
      </c>
      <c r="E41" s="128"/>
      <c r="F41" s="297" t="s">
        <v>223</v>
      </c>
      <c r="G41" s="295" t="s">
        <v>364</v>
      </c>
      <c r="H41" s="131" t="s">
        <v>985</v>
      </c>
      <c r="I41" s="295" t="s">
        <v>221</v>
      </c>
      <c r="J41" s="131" t="s">
        <v>220</v>
      </c>
      <c r="K41" s="128"/>
      <c r="L41" s="131"/>
    </row>
    <row r="42" spans="2:12" ht="54" x14ac:dyDescent="0.3">
      <c r="B42" s="270"/>
      <c r="C42" s="183" t="s">
        <v>1041</v>
      </c>
      <c r="D42" s="184" t="s">
        <v>1042</v>
      </c>
      <c r="E42" s="128"/>
      <c r="F42" s="297" t="s">
        <v>223</v>
      </c>
      <c r="G42" s="295" t="s">
        <v>364</v>
      </c>
      <c r="H42" s="131" t="s">
        <v>989</v>
      </c>
      <c r="I42" s="295" t="s">
        <v>221</v>
      </c>
      <c r="J42" s="131" t="s">
        <v>220</v>
      </c>
      <c r="K42" s="128"/>
      <c r="L42" s="131"/>
    </row>
    <row r="43" spans="2:12" ht="54" x14ac:dyDescent="0.3">
      <c r="B43" s="270"/>
      <c r="C43" s="183" t="s">
        <v>1043</v>
      </c>
      <c r="D43" s="184" t="s">
        <v>1044</v>
      </c>
      <c r="E43" s="128"/>
      <c r="F43" s="297" t="s">
        <v>223</v>
      </c>
      <c r="G43" s="295" t="s">
        <v>364</v>
      </c>
      <c r="H43" s="131" t="s">
        <v>1020</v>
      </c>
      <c r="I43" s="295" t="s">
        <v>221</v>
      </c>
      <c r="J43" s="131" t="s">
        <v>220</v>
      </c>
      <c r="K43" s="128"/>
      <c r="L43" s="131" t="s">
        <v>993</v>
      </c>
    </row>
    <row r="44" spans="2:12" ht="31.9" customHeight="1" x14ac:dyDescent="0.3">
      <c r="B44" s="305"/>
      <c r="C44" s="183"/>
      <c r="D44" s="217"/>
      <c r="E44" s="128"/>
      <c r="F44" s="298"/>
      <c r="G44" s="128"/>
      <c r="H44" s="128"/>
      <c r="I44" s="128"/>
      <c r="J44" s="129"/>
      <c r="K44" s="128"/>
      <c r="L44" s="128"/>
    </row>
    <row r="45" spans="2:12" ht="40.5" x14ac:dyDescent="0.3">
      <c r="B45" s="257" t="s">
        <v>1045</v>
      </c>
      <c r="C45" s="183" t="s">
        <v>1046</v>
      </c>
      <c r="D45" s="184" t="s">
        <v>1047</v>
      </c>
      <c r="E45" s="128"/>
      <c r="F45" s="297" t="s">
        <v>220</v>
      </c>
      <c r="G45" s="295"/>
      <c r="H45" s="131"/>
      <c r="I45" s="295" t="s">
        <v>221</v>
      </c>
      <c r="J45" s="131" t="s">
        <v>220</v>
      </c>
      <c r="K45" s="128"/>
      <c r="L45" s="128"/>
    </row>
    <row r="46" spans="2:12" ht="40.5" x14ac:dyDescent="0.3">
      <c r="B46" s="270"/>
      <c r="C46" s="183" t="s">
        <v>1048</v>
      </c>
      <c r="D46" s="184" t="s">
        <v>1049</v>
      </c>
      <c r="E46" s="128"/>
      <c r="F46" s="297" t="s">
        <v>223</v>
      </c>
      <c r="G46" s="295"/>
      <c r="H46" s="131"/>
      <c r="I46" s="295" t="s">
        <v>360</v>
      </c>
      <c r="J46" s="131" t="s">
        <v>223</v>
      </c>
      <c r="K46" s="128"/>
      <c r="L46" s="128"/>
    </row>
    <row r="47" spans="2:12" ht="40.5" x14ac:dyDescent="0.3">
      <c r="B47" s="270"/>
      <c r="C47" s="183" t="s">
        <v>1050</v>
      </c>
      <c r="D47" s="184" t="s">
        <v>1051</v>
      </c>
      <c r="E47" s="128"/>
      <c r="F47" s="297" t="s">
        <v>223</v>
      </c>
      <c r="G47" s="295"/>
      <c r="H47" s="131"/>
      <c r="I47" s="295" t="s">
        <v>364</v>
      </c>
      <c r="J47" s="131" t="s">
        <v>223</v>
      </c>
      <c r="K47" s="128"/>
      <c r="L47" s="131"/>
    </row>
    <row r="48" spans="2:12" ht="45" customHeight="1" x14ac:dyDescent="0.3">
      <c r="B48" s="270"/>
      <c r="C48" s="183" t="s">
        <v>1052</v>
      </c>
      <c r="D48" s="184" t="s">
        <v>1053</v>
      </c>
      <c r="E48" s="128"/>
      <c r="F48" s="297" t="s">
        <v>146</v>
      </c>
      <c r="G48" s="295"/>
      <c r="H48" s="131"/>
      <c r="I48" s="296" t="s">
        <v>1009</v>
      </c>
      <c r="J48" s="129" t="s">
        <v>146</v>
      </c>
      <c r="K48" s="128"/>
      <c r="L48" s="131"/>
    </row>
    <row r="49" spans="2:12" ht="45" customHeight="1" x14ac:dyDescent="0.3">
      <c r="B49" s="270"/>
      <c r="C49" s="183" t="s">
        <v>1054</v>
      </c>
      <c r="D49" s="184" t="s">
        <v>1055</v>
      </c>
      <c r="E49" s="128"/>
      <c r="F49" s="297" t="s">
        <v>146</v>
      </c>
      <c r="G49" s="295"/>
      <c r="H49" s="131"/>
      <c r="I49" s="295" t="s">
        <v>1056</v>
      </c>
      <c r="J49" s="129" t="s">
        <v>146</v>
      </c>
      <c r="K49" s="128"/>
      <c r="L49" s="131"/>
    </row>
    <row r="50" spans="2:12" ht="31.15" customHeight="1" x14ac:dyDescent="0.3">
      <c r="B50" s="305"/>
      <c r="C50" s="183"/>
      <c r="D50" s="184"/>
      <c r="E50" s="128"/>
      <c r="F50" s="297"/>
      <c r="G50" s="295"/>
      <c r="H50" s="131"/>
      <c r="I50" s="295"/>
      <c r="J50" s="131"/>
      <c r="K50" s="128"/>
      <c r="L50" s="131"/>
    </row>
    <row r="51" spans="2:12" ht="30" customHeight="1" x14ac:dyDescent="0.3">
      <c r="B51" s="140"/>
      <c r="C51" s="183" t="s">
        <v>146</v>
      </c>
      <c r="D51" s="217" t="s">
        <v>146</v>
      </c>
      <c r="E51" s="128"/>
      <c r="F51" s="128"/>
      <c r="G51" s="128"/>
      <c r="H51" s="128"/>
      <c r="I51" s="128"/>
      <c r="J51" s="129"/>
      <c r="K51" s="128"/>
      <c r="L51" s="128"/>
    </row>
    <row r="52" spans="2:12" ht="30" customHeight="1" x14ac:dyDescent="0.3">
      <c r="B52" s="189" t="s">
        <v>147</v>
      </c>
      <c r="C52" s="239" t="s">
        <v>1057</v>
      </c>
      <c r="D52" s="240"/>
      <c r="E52" s="143"/>
      <c r="F52" s="144"/>
      <c r="G52" s="141"/>
      <c r="H52" s="144"/>
      <c r="I52" s="144"/>
      <c r="J52" s="145"/>
      <c r="K52" s="144"/>
      <c r="L52" s="143"/>
    </row>
    <row r="53" spans="2:12" ht="30" customHeight="1" x14ac:dyDescent="0.3">
      <c r="B53" s="304"/>
      <c r="C53" s="239" t="s">
        <v>1058</v>
      </c>
      <c r="D53" s="240"/>
      <c r="E53" s="143"/>
      <c r="F53" s="144"/>
      <c r="G53" s="141"/>
      <c r="H53" s="144"/>
      <c r="I53" s="144"/>
      <c r="J53" s="145"/>
      <c r="K53" s="144"/>
      <c r="L53" s="143"/>
    </row>
    <row r="54" spans="2:12" ht="30" customHeight="1" x14ac:dyDescent="0.3">
      <c r="B54" s="304"/>
      <c r="C54" s="239" t="s">
        <v>1059</v>
      </c>
      <c r="D54" s="240"/>
      <c r="E54" s="143"/>
      <c r="F54" s="144"/>
      <c r="G54" s="141"/>
      <c r="H54" s="144"/>
      <c r="I54" s="144"/>
      <c r="J54" s="145"/>
      <c r="K54" s="144"/>
      <c r="L54" s="143"/>
    </row>
    <row r="55" spans="2:12" ht="30" customHeight="1" x14ac:dyDescent="0.3">
      <c r="B55" s="139"/>
      <c r="C55" s="239" t="s">
        <v>1060</v>
      </c>
      <c r="D55" s="240"/>
      <c r="E55" s="143"/>
      <c r="F55" s="144"/>
      <c r="G55" s="141"/>
      <c r="H55" s="144"/>
      <c r="I55" s="144"/>
      <c r="J55" s="145"/>
      <c r="K55" s="144"/>
      <c r="L55" s="143"/>
    </row>
    <row r="56" spans="2:12" ht="30" customHeight="1" x14ac:dyDescent="0.3">
      <c r="B56" s="139"/>
      <c r="C56" s="239" t="s">
        <v>1061</v>
      </c>
      <c r="D56" s="240"/>
      <c r="E56" s="143"/>
      <c r="F56" s="144"/>
      <c r="G56" s="141"/>
      <c r="H56" s="144"/>
      <c r="I56" s="144"/>
      <c r="J56" s="145"/>
      <c r="K56" s="144"/>
      <c r="L56" s="143"/>
    </row>
    <row r="57" spans="2:12" ht="30" customHeight="1" x14ac:dyDescent="0.3">
      <c r="B57" s="140"/>
      <c r="C57" s="239"/>
      <c r="D57" s="240"/>
      <c r="E57" s="143"/>
      <c r="F57" s="144"/>
      <c r="G57" s="141"/>
      <c r="H57" s="144"/>
      <c r="I57" s="144"/>
      <c r="J57" s="145"/>
      <c r="K57" s="144"/>
      <c r="L57" s="143"/>
    </row>
    <row r="58" spans="2:12" ht="45" customHeight="1" x14ac:dyDescent="0.3">
      <c r="B58" s="265"/>
      <c r="C58" s="136" t="s">
        <v>4</v>
      </c>
      <c r="D58" s="136" t="s">
        <v>976</v>
      </c>
      <c r="E58" s="193" t="s">
        <v>977</v>
      </c>
      <c r="F58" s="136" t="s">
        <v>970</v>
      </c>
      <c r="G58" s="136" t="s">
        <v>978</v>
      </c>
      <c r="H58" s="136" t="s">
        <v>979</v>
      </c>
      <c r="I58" s="136" t="s">
        <v>980</v>
      </c>
      <c r="J58" s="136" t="s">
        <v>972</v>
      </c>
      <c r="K58" s="136"/>
      <c r="L58" s="137" t="s">
        <v>20</v>
      </c>
    </row>
    <row r="59" spans="2:12" ht="27" x14ac:dyDescent="0.3">
      <c r="B59" s="265"/>
      <c r="C59" s="136"/>
      <c r="D59" s="136"/>
      <c r="E59" s="193"/>
      <c r="F59" s="136"/>
      <c r="G59" s="136"/>
      <c r="H59" s="315" t="s">
        <v>1062</v>
      </c>
      <c r="I59" s="315" t="s">
        <v>1063</v>
      </c>
      <c r="J59" s="136"/>
      <c r="K59" s="136"/>
      <c r="L59" s="137"/>
    </row>
    <row r="60" spans="2:12" ht="54" x14ac:dyDescent="0.3">
      <c r="B60" s="257" t="s">
        <v>1064</v>
      </c>
      <c r="C60" s="183" t="s">
        <v>1065</v>
      </c>
      <c r="D60" s="184" t="s">
        <v>1066</v>
      </c>
      <c r="E60" s="128"/>
      <c r="F60" s="297"/>
      <c r="G60" s="131"/>
      <c r="H60" s="131" t="s">
        <v>1067</v>
      </c>
      <c r="I60" s="131" t="s">
        <v>1068</v>
      </c>
      <c r="J60" s="131"/>
      <c r="K60" s="128"/>
      <c r="L60" s="131" t="s">
        <v>1069</v>
      </c>
    </row>
    <row r="61" spans="2:12" ht="54" x14ac:dyDescent="0.3">
      <c r="B61" s="270"/>
      <c r="C61" s="183" t="s">
        <v>1070</v>
      </c>
      <c r="D61" s="184" t="s">
        <v>1071</v>
      </c>
      <c r="E61" s="128"/>
      <c r="F61" s="297"/>
      <c r="G61" s="131"/>
      <c r="H61" s="131" t="s">
        <v>1072</v>
      </c>
      <c r="I61" s="131" t="s">
        <v>1073</v>
      </c>
      <c r="J61" s="131"/>
      <c r="K61" s="128"/>
      <c r="L61" s="128"/>
    </row>
    <row r="62" spans="2:12" x14ac:dyDescent="0.3">
      <c r="B62" s="270"/>
      <c r="C62" s="183"/>
      <c r="D62" s="184"/>
      <c r="E62" s="128"/>
      <c r="F62" s="297"/>
      <c r="G62" s="131"/>
      <c r="H62" s="131"/>
      <c r="I62" s="131"/>
      <c r="J62" s="131"/>
      <c r="K62" s="128"/>
      <c r="L62" s="128"/>
    </row>
    <row r="63" spans="2:12" ht="40.5" x14ac:dyDescent="0.3">
      <c r="B63" s="270"/>
      <c r="C63" s="183" t="s">
        <v>1074</v>
      </c>
      <c r="D63" s="184" t="s">
        <v>1075</v>
      </c>
      <c r="E63" s="128"/>
      <c r="F63" s="297"/>
      <c r="G63" s="131"/>
      <c r="H63" s="131" t="s">
        <v>1076</v>
      </c>
      <c r="I63" s="131" t="s">
        <v>1068</v>
      </c>
      <c r="J63" s="131"/>
      <c r="K63" s="128"/>
      <c r="L63" s="131" t="s">
        <v>1077</v>
      </c>
    </row>
    <row r="64" spans="2:12" ht="40.5" x14ac:dyDescent="0.3">
      <c r="B64" s="270"/>
      <c r="C64" s="183" t="s">
        <v>1078</v>
      </c>
      <c r="D64" s="184" t="s">
        <v>1079</v>
      </c>
      <c r="E64" s="128"/>
      <c r="F64" s="297"/>
      <c r="G64" s="131"/>
      <c r="H64" s="131" t="s">
        <v>1076</v>
      </c>
      <c r="I64" s="131" t="s">
        <v>1073</v>
      </c>
      <c r="J64" s="131"/>
      <c r="K64" s="128"/>
      <c r="L64" s="128"/>
    </row>
    <row r="65" spans="2:12" x14ac:dyDescent="0.3">
      <c r="B65" s="270"/>
      <c r="C65" s="183"/>
      <c r="D65" s="184"/>
      <c r="E65" s="128"/>
      <c r="F65" s="297"/>
      <c r="G65" s="131"/>
      <c r="H65" s="131"/>
      <c r="I65" s="131"/>
      <c r="J65" s="131"/>
      <c r="K65" s="128"/>
      <c r="L65" s="128"/>
    </row>
    <row r="66" spans="2:12" ht="54" x14ac:dyDescent="0.3">
      <c r="B66" s="270"/>
      <c r="C66" s="183" t="s">
        <v>1080</v>
      </c>
      <c r="D66" s="184" t="s">
        <v>1081</v>
      </c>
      <c r="E66" s="128"/>
      <c r="F66" s="297"/>
      <c r="G66" s="131" t="s">
        <v>1082</v>
      </c>
      <c r="H66" s="131" t="s">
        <v>1072</v>
      </c>
      <c r="I66" s="131" t="s">
        <v>1068</v>
      </c>
      <c r="J66" s="131"/>
      <c r="K66" s="128"/>
      <c r="L66" s="131" t="s">
        <v>1083</v>
      </c>
    </row>
    <row r="67" spans="2:12" x14ac:dyDescent="0.3">
      <c r="B67" s="270"/>
      <c r="C67" s="183"/>
      <c r="D67" s="184"/>
      <c r="E67" s="128"/>
      <c r="F67" s="297"/>
      <c r="G67" s="131"/>
      <c r="H67" s="131"/>
      <c r="I67" s="131"/>
      <c r="J67" s="131"/>
      <c r="K67" s="128"/>
      <c r="L67" s="128"/>
    </row>
    <row r="68" spans="2:12" ht="54" x14ac:dyDescent="0.3">
      <c r="B68" s="257" t="s">
        <v>1084</v>
      </c>
      <c r="C68" s="183" t="s">
        <v>1085</v>
      </c>
      <c r="D68" s="184" t="s">
        <v>1086</v>
      </c>
      <c r="E68" s="128"/>
      <c r="F68" s="297" t="s">
        <v>229</v>
      </c>
      <c r="G68" s="295" t="s">
        <v>984</v>
      </c>
      <c r="H68" s="131" t="s">
        <v>1067</v>
      </c>
      <c r="I68" s="131" t="s">
        <v>1068</v>
      </c>
      <c r="J68" s="131"/>
      <c r="K68" s="128"/>
      <c r="L68" s="131" t="s">
        <v>986</v>
      </c>
    </row>
    <row r="69" spans="2:12" ht="54" x14ac:dyDescent="0.3">
      <c r="B69" s="270"/>
      <c r="C69" s="183" t="s">
        <v>1087</v>
      </c>
      <c r="D69" s="184" t="s">
        <v>1088</v>
      </c>
      <c r="E69" s="128"/>
      <c r="F69" s="297" t="s">
        <v>223</v>
      </c>
      <c r="G69" s="295" t="s">
        <v>360</v>
      </c>
      <c r="H69" s="131" t="s">
        <v>1072</v>
      </c>
      <c r="I69" s="131" t="s">
        <v>1068</v>
      </c>
      <c r="J69" s="131"/>
      <c r="K69" s="128"/>
      <c r="L69" s="128"/>
    </row>
    <row r="70" spans="2:12" ht="54" x14ac:dyDescent="0.3">
      <c r="B70" s="270"/>
      <c r="C70" s="183" t="s">
        <v>1089</v>
      </c>
      <c r="D70" s="184" t="s">
        <v>1090</v>
      </c>
      <c r="E70" s="128"/>
      <c r="F70" s="297" t="s">
        <v>223</v>
      </c>
      <c r="G70" s="295" t="s">
        <v>364</v>
      </c>
      <c r="H70" s="131" t="s">
        <v>1072</v>
      </c>
      <c r="I70" s="131" t="s">
        <v>1068</v>
      </c>
      <c r="J70" s="131"/>
      <c r="K70" s="128"/>
      <c r="L70" s="128"/>
    </row>
    <row r="71" spans="2:12" ht="28.15" customHeight="1" x14ac:dyDescent="0.3">
      <c r="B71" s="305"/>
      <c r="C71" s="183"/>
      <c r="D71" s="184"/>
      <c r="E71" s="128"/>
      <c r="F71" s="297"/>
      <c r="G71" s="295"/>
      <c r="H71" s="131"/>
      <c r="I71" s="295"/>
      <c r="J71" s="131"/>
      <c r="K71" s="128"/>
      <c r="L71" s="131"/>
    </row>
    <row r="72" spans="2:12" ht="30" customHeight="1" x14ac:dyDescent="0.3">
      <c r="B72" s="140"/>
      <c r="C72" s="183" t="s">
        <v>146</v>
      </c>
      <c r="D72" s="217" t="s">
        <v>146</v>
      </c>
      <c r="E72" s="128"/>
      <c r="F72" s="128"/>
      <c r="G72" s="128"/>
      <c r="H72" s="128"/>
      <c r="I72" s="128"/>
      <c r="J72" s="129"/>
      <c r="K72" s="128"/>
      <c r="L72" s="128"/>
    </row>
    <row r="73" spans="2:12" ht="30" customHeight="1" x14ac:dyDescent="0.3">
      <c r="B73" s="189" t="s">
        <v>147</v>
      </c>
      <c r="C73" s="239" t="s">
        <v>1091</v>
      </c>
      <c r="D73" s="240"/>
      <c r="E73" s="143"/>
      <c r="F73" s="144"/>
      <c r="G73" s="141"/>
      <c r="H73" s="144"/>
      <c r="I73" s="144"/>
      <c r="J73" s="145"/>
      <c r="K73" s="144"/>
      <c r="L73" s="143"/>
    </row>
    <row r="74" spans="2:12" ht="30" customHeight="1" x14ac:dyDescent="0.3">
      <c r="B74" s="304"/>
      <c r="C74" s="239"/>
      <c r="D74" s="240"/>
      <c r="E74" s="143"/>
      <c r="F74" s="144"/>
      <c r="G74" s="141"/>
      <c r="H74" s="144"/>
      <c r="I74" s="144"/>
      <c r="J74" s="145"/>
      <c r="K74" s="144"/>
      <c r="L74" s="143"/>
    </row>
    <row r="75" spans="2:12" ht="30" customHeight="1" x14ac:dyDescent="0.3">
      <c r="B75" s="139"/>
      <c r="C75" s="239"/>
      <c r="D75" s="240"/>
      <c r="E75" s="143"/>
      <c r="F75" s="144"/>
      <c r="G75" s="141"/>
      <c r="H75" s="144"/>
      <c r="I75" s="144"/>
      <c r="J75" s="145"/>
      <c r="K75" s="144"/>
      <c r="L75" s="143"/>
    </row>
    <row r="76" spans="2:12" ht="30" customHeight="1" x14ac:dyDescent="0.3">
      <c r="B76" s="139"/>
      <c r="C76" s="239"/>
      <c r="D76" s="240"/>
      <c r="E76" s="143"/>
      <c r="F76" s="144"/>
      <c r="G76" s="141"/>
      <c r="H76" s="144"/>
      <c r="I76" s="144"/>
      <c r="J76" s="145"/>
      <c r="K76" s="144"/>
      <c r="L76" s="143"/>
    </row>
    <row r="77" spans="2:12" ht="30" customHeight="1" x14ac:dyDescent="0.3">
      <c r="B77" s="140"/>
      <c r="C77" s="239"/>
      <c r="D77" s="240"/>
      <c r="E77" s="143"/>
      <c r="F77" s="144"/>
      <c r="G77" s="141"/>
      <c r="H77" s="144"/>
      <c r="I77" s="144"/>
      <c r="J77" s="145"/>
      <c r="K77" s="144"/>
      <c r="L77" s="143"/>
    </row>
    <row r="78" spans="2:12" ht="30" customHeight="1" x14ac:dyDescent="0.3">
      <c r="B78" s="267" t="s">
        <v>1092</v>
      </c>
      <c r="C78" s="275"/>
      <c r="D78" s="268"/>
      <c r="E78" s="268"/>
      <c r="F78" s="268"/>
      <c r="G78" s="268"/>
      <c r="H78" s="268"/>
      <c r="I78" s="268"/>
      <c r="J78" s="268"/>
      <c r="K78" s="268"/>
      <c r="L78" s="269"/>
    </row>
    <row r="79" spans="2:12" ht="45" customHeight="1" x14ac:dyDescent="0.3">
      <c r="B79" s="136" t="s">
        <v>1092</v>
      </c>
      <c r="C79" s="136" t="s">
        <v>1455</v>
      </c>
      <c r="D79" s="136" t="s">
        <v>5780</v>
      </c>
      <c r="E79" s="193" t="s">
        <v>367</v>
      </c>
      <c r="F79" s="136" t="s">
        <v>970</v>
      </c>
      <c r="G79" s="136" t="s">
        <v>978</v>
      </c>
      <c r="H79" s="136" t="s">
        <v>979</v>
      </c>
      <c r="I79" s="136" t="s">
        <v>980</v>
      </c>
      <c r="J79" s="136" t="s">
        <v>972</v>
      </c>
      <c r="K79" s="136"/>
      <c r="L79" s="137" t="s">
        <v>20</v>
      </c>
    </row>
    <row r="80" spans="2:12" ht="33.6" customHeight="1" x14ac:dyDescent="0.3">
      <c r="B80" s="136"/>
      <c r="C80" s="136"/>
      <c r="D80" s="136"/>
      <c r="E80" s="193"/>
      <c r="F80" s="315" t="s">
        <v>1094</v>
      </c>
      <c r="G80" s="315" t="s">
        <v>1095</v>
      </c>
      <c r="H80" s="315" t="s">
        <v>348</v>
      </c>
      <c r="I80" s="315" t="s">
        <v>1095</v>
      </c>
      <c r="J80" s="315" t="s">
        <v>1096</v>
      </c>
      <c r="K80" s="315" t="s">
        <v>1097</v>
      </c>
      <c r="L80" s="137"/>
    </row>
    <row r="81" spans="2:12" ht="54" x14ac:dyDescent="0.3">
      <c r="B81" s="257" t="s">
        <v>1098</v>
      </c>
      <c r="C81" s="183" t="s">
        <v>1099</v>
      </c>
      <c r="D81" s="184" t="s">
        <v>1100</v>
      </c>
      <c r="E81" s="128"/>
      <c r="F81" s="297" t="s">
        <v>229</v>
      </c>
      <c r="G81" s="131" t="s">
        <v>1101</v>
      </c>
      <c r="H81" s="131" t="s">
        <v>1068</v>
      </c>
      <c r="I81" s="131"/>
      <c r="J81" s="131" t="s">
        <v>229</v>
      </c>
      <c r="K81" s="131" t="s">
        <v>146</v>
      </c>
      <c r="L81" s="131" t="s">
        <v>1102</v>
      </c>
    </row>
    <row r="82" spans="2:12" ht="40.5" x14ac:dyDescent="0.3">
      <c r="B82" s="270"/>
      <c r="C82" s="183" t="s">
        <v>1103</v>
      </c>
      <c r="D82" s="184" t="s">
        <v>1104</v>
      </c>
      <c r="E82" s="128"/>
      <c r="F82" s="297" t="s">
        <v>229</v>
      </c>
      <c r="G82" s="131" t="s">
        <v>1101</v>
      </c>
      <c r="H82" s="131" t="s">
        <v>1073</v>
      </c>
      <c r="I82" s="131"/>
      <c r="J82" s="131" t="s">
        <v>229</v>
      </c>
      <c r="K82" s="131" t="s">
        <v>146</v>
      </c>
      <c r="L82" s="128"/>
    </row>
    <row r="83" spans="2:12" ht="40.5" x14ac:dyDescent="0.3">
      <c r="B83" s="270"/>
      <c r="C83" s="183" t="s">
        <v>1105</v>
      </c>
      <c r="D83" s="184" t="s">
        <v>1106</v>
      </c>
      <c r="E83" s="128"/>
      <c r="F83" s="297" t="s">
        <v>229</v>
      </c>
      <c r="G83" s="131" t="s">
        <v>1101</v>
      </c>
      <c r="H83" s="131" t="s">
        <v>1107</v>
      </c>
      <c r="I83" s="131"/>
      <c r="J83" s="131" t="s">
        <v>229</v>
      </c>
      <c r="K83" s="131" t="s">
        <v>146</v>
      </c>
      <c r="L83" s="128"/>
    </row>
    <row r="84" spans="2:12" ht="31.9" customHeight="1" x14ac:dyDescent="0.3">
      <c r="B84" s="270"/>
      <c r="C84" s="183"/>
      <c r="D84" s="184"/>
      <c r="E84" s="128"/>
      <c r="F84" s="128"/>
      <c r="G84" s="128"/>
      <c r="H84" s="128"/>
      <c r="I84" s="128"/>
      <c r="J84" s="129"/>
      <c r="K84" s="128"/>
      <c r="L84" s="128"/>
    </row>
    <row r="85" spans="2:12" ht="54" x14ac:dyDescent="0.3">
      <c r="B85" s="270"/>
      <c r="C85" s="183" t="s">
        <v>1108</v>
      </c>
      <c r="D85" s="184" t="s">
        <v>1109</v>
      </c>
      <c r="E85" s="128"/>
      <c r="F85" s="297" t="s">
        <v>229</v>
      </c>
      <c r="G85" s="131" t="s">
        <v>1110</v>
      </c>
      <c r="H85" s="131" t="s">
        <v>1068</v>
      </c>
      <c r="I85" s="131"/>
      <c r="J85" s="131" t="s">
        <v>229</v>
      </c>
      <c r="K85" s="131" t="s">
        <v>1111</v>
      </c>
      <c r="L85" s="131" t="s">
        <v>1102</v>
      </c>
    </row>
    <row r="86" spans="2:12" ht="40.5" x14ac:dyDescent="0.3">
      <c r="B86" s="270"/>
      <c r="C86" s="183" t="s">
        <v>1112</v>
      </c>
      <c r="D86" s="184" t="s">
        <v>1113</v>
      </c>
      <c r="E86" s="128"/>
      <c r="F86" s="297" t="s">
        <v>229</v>
      </c>
      <c r="G86" s="131" t="s">
        <v>1110</v>
      </c>
      <c r="H86" s="131" t="s">
        <v>1073</v>
      </c>
      <c r="I86" s="131"/>
      <c r="J86" s="131" t="s">
        <v>229</v>
      </c>
      <c r="K86" s="131" t="s">
        <v>1111</v>
      </c>
      <c r="L86" s="128"/>
    </row>
    <row r="87" spans="2:12" ht="40.5" x14ac:dyDescent="0.3">
      <c r="B87" s="270"/>
      <c r="C87" s="183" t="s">
        <v>1114</v>
      </c>
      <c r="D87" s="184" t="s">
        <v>1115</v>
      </c>
      <c r="E87" s="128"/>
      <c r="F87" s="297" t="s">
        <v>229</v>
      </c>
      <c r="G87" s="131" t="s">
        <v>1110</v>
      </c>
      <c r="H87" s="131" t="s">
        <v>1107</v>
      </c>
      <c r="I87" s="131"/>
      <c r="J87" s="131" t="s">
        <v>229</v>
      </c>
      <c r="K87" s="131" t="s">
        <v>1111</v>
      </c>
      <c r="L87" s="128"/>
    </row>
    <row r="88" spans="2:12" ht="31.9" customHeight="1" x14ac:dyDescent="0.3">
      <c r="B88" s="140"/>
      <c r="C88" s="221"/>
      <c r="D88" s="232"/>
      <c r="E88" s="227"/>
      <c r="F88" s="227"/>
      <c r="G88" s="227"/>
      <c r="H88" s="227"/>
      <c r="I88" s="227"/>
      <c r="J88" s="228"/>
      <c r="K88" s="227"/>
      <c r="L88" s="128"/>
    </row>
    <row r="89" spans="2:12" ht="40.5" x14ac:dyDescent="0.3">
      <c r="B89" s="257" t="s">
        <v>1116</v>
      </c>
      <c r="C89" s="183" t="s">
        <v>1117</v>
      </c>
      <c r="D89" s="184" t="s">
        <v>1118</v>
      </c>
      <c r="E89" s="128"/>
      <c r="F89" s="297" t="s">
        <v>223</v>
      </c>
      <c r="G89" s="295" t="s">
        <v>360</v>
      </c>
      <c r="H89" s="131"/>
      <c r="I89" s="131"/>
      <c r="J89" s="131" t="s">
        <v>223</v>
      </c>
      <c r="K89" s="128"/>
      <c r="L89" s="131" t="s">
        <v>1119</v>
      </c>
    </row>
    <row r="90" spans="2:12" x14ac:dyDescent="0.3">
      <c r="B90" s="270"/>
      <c r="C90" s="183"/>
      <c r="D90" s="184"/>
      <c r="E90" s="128"/>
      <c r="F90" s="297"/>
      <c r="G90" s="295"/>
      <c r="H90" s="131"/>
      <c r="I90" s="131"/>
      <c r="J90" s="131"/>
      <c r="K90" s="128"/>
      <c r="L90" s="131"/>
    </row>
    <row r="91" spans="2:12" ht="40.5" x14ac:dyDescent="0.3">
      <c r="B91" s="270"/>
      <c r="C91" s="183" t="s">
        <v>1120</v>
      </c>
      <c r="D91" s="184" t="s">
        <v>1121</v>
      </c>
      <c r="E91" s="128"/>
      <c r="F91" s="297" t="s">
        <v>223</v>
      </c>
      <c r="G91" s="295" t="s">
        <v>364</v>
      </c>
      <c r="H91" s="128"/>
      <c r="I91" s="128"/>
      <c r="J91" s="131" t="s">
        <v>223</v>
      </c>
      <c r="K91" s="128"/>
      <c r="L91" s="131" t="s">
        <v>1122</v>
      </c>
    </row>
    <row r="92" spans="2:12" ht="31.9" customHeight="1" x14ac:dyDescent="0.3">
      <c r="B92" s="140"/>
      <c r="C92" s="183"/>
      <c r="D92" s="217"/>
      <c r="E92" s="128"/>
      <c r="F92" s="128"/>
      <c r="G92" s="296"/>
      <c r="H92" s="128"/>
      <c r="I92" s="128"/>
      <c r="J92" s="129"/>
      <c r="K92" s="128"/>
      <c r="L92" s="128"/>
    </row>
    <row r="93" spans="2:12" ht="40.5" x14ac:dyDescent="0.3">
      <c r="B93" s="257" t="s">
        <v>1123</v>
      </c>
      <c r="C93" s="183" t="s">
        <v>1124</v>
      </c>
      <c r="D93" s="184" t="s">
        <v>221</v>
      </c>
      <c r="E93" s="128"/>
      <c r="F93" s="297" t="s">
        <v>223</v>
      </c>
      <c r="G93" s="295" t="s">
        <v>221</v>
      </c>
      <c r="H93" s="131"/>
      <c r="I93" s="131"/>
      <c r="J93" s="131" t="s">
        <v>223</v>
      </c>
      <c r="K93" s="128"/>
      <c r="L93" s="128"/>
    </row>
    <row r="94" spans="2:12" ht="31.9" customHeight="1" x14ac:dyDescent="0.3">
      <c r="B94" s="270"/>
      <c r="C94" s="183"/>
      <c r="D94" s="217"/>
      <c r="E94" s="128"/>
      <c r="F94" s="128"/>
      <c r="G94" s="128"/>
      <c r="H94" s="128"/>
      <c r="I94" s="128"/>
      <c r="J94" s="129"/>
      <c r="K94" s="128"/>
      <c r="L94" s="128"/>
    </row>
    <row r="95" spans="2:12" ht="31.9" customHeight="1" x14ac:dyDescent="0.3">
      <c r="B95" s="140"/>
      <c r="C95" s="183"/>
      <c r="D95" s="217"/>
      <c r="E95" s="128"/>
      <c r="F95" s="128"/>
      <c r="G95" s="128"/>
      <c r="H95" s="128"/>
      <c r="I95" s="128"/>
      <c r="J95" s="129"/>
      <c r="K95" s="128"/>
      <c r="L95" s="128"/>
    </row>
    <row r="96" spans="2:12" ht="54" x14ac:dyDescent="0.3">
      <c r="B96" s="257" t="s">
        <v>1125</v>
      </c>
      <c r="C96" s="183" t="s">
        <v>1126</v>
      </c>
      <c r="D96" s="184" t="s">
        <v>1127</v>
      </c>
      <c r="E96" s="128"/>
      <c r="F96" s="297" t="s">
        <v>229</v>
      </c>
      <c r="G96" s="295" t="s">
        <v>1128</v>
      </c>
      <c r="H96" s="131" t="s">
        <v>1068</v>
      </c>
      <c r="I96" s="295" t="s">
        <v>360</v>
      </c>
      <c r="J96" s="131" t="s">
        <v>223</v>
      </c>
      <c r="K96" s="128"/>
      <c r="L96" s="131" t="s">
        <v>1129</v>
      </c>
    </row>
    <row r="97" spans="2:12" ht="40.5" x14ac:dyDescent="0.3">
      <c r="B97" s="270"/>
      <c r="C97" s="183" t="s">
        <v>1130</v>
      </c>
      <c r="D97" s="184" t="s">
        <v>1131</v>
      </c>
      <c r="E97" s="128"/>
      <c r="F97" s="297" t="s">
        <v>229</v>
      </c>
      <c r="G97" s="295" t="s">
        <v>1128</v>
      </c>
      <c r="H97" s="131" t="s">
        <v>1068</v>
      </c>
      <c r="I97" s="295" t="s">
        <v>364</v>
      </c>
      <c r="J97" s="131" t="s">
        <v>223</v>
      </c>
      <c r="K97" s="128"/>
      <c r="L97" s="128"/>
    </row>
    <row r="98" spans="2:12" ht="31.9" customHeight="1" x14ac:dyDescent="0.3">
      <c r="B98" s="270"/>
      <c r="C98" s="183"/>
      <c r="D98" s="217"/>
      <c r="E98" s="128"/>
      <c r="F98" s="128"/>
      <c r="G98" s="128"/>
      <c r="H98" s="128"/>
      <c r="I98" s="128"/>
      <c r="J98" s="129"/>
      <c r="K98" s="128"/>
      <c r="L98" s="128"/>
    </row>
    <row r="99" spans="2:12" ht="54" x14ac:dyDescent="0.3">
      <c r="B99" s="270"/>
      <c r="C99" s="183" t="s">
        <v>1132</v>
      </c>
      <c r="D99" s="184" t="s">
        <v>1133</v>
      </c>
      <c r="E99" s="128"/>
      <c r="F99" s="297" t="s">
        <v>229</v>
      </c>
      <c r="G99" s="295" t="s">
        <v>1134</v>
      </c>
      <c r="H99" s="131" t="s">
        <v>1068</v>
      </c>
      <c r="I99" s="295" t="s">
        <v>360</v>
      </c>
      <c r="J99" s="131" t="s">
        <v>223</v>
      </c>
      <c r="K99" s="128"/>
      <c r="L99" s="131" t="s">
        <v>1129</v>
      </c>
    </row>
    <row r="100" spans="2:12" ht="40.5" x14ac:dyDescent="0.3">
      <c r="B100" s="270"/>
      <c r="C100" s="183" t="s">
        <v>1135</v>
      </c>
      <c r="D100" s="184" t="s">
        <v>1133</v>
      </c>
      <c r="E100" s="128"/>
      <c r="F100" s="297" t="s">
        <v>229</v>
      </c>
      <c r="G100" s="295" t="s">
        <v>1134</v>
      </c>
      <c r="H100" s="131" t="s">
        <v>1068</v>
      </c>
      <c r="I100" s="295" t="s">
        <v>364</v>
      </c>
      <c r="J100" s="131" t="s">
        <v>223</v>
      </c>
      <c r="K100" s="128"/>
      <c r="L100" s="131"/>
    </row>
    <row r="101" spans="2:12" ht="31.9" customHeight="1" x14ac:dyDescent="0.3">
      <c r="B101" s="140"/>
      <c r="C101" s="183"/>
      <c r="D101" s="217"/>
      <c r="E101" s="128"/>
      <c r="F101" s="128"/>
      <c r="G101" s="128"/>
      <c r="H101" s="128"/>
      <c r="I101" s="295"/>
      <c r="J101" s="129"/>
      <c r="K101" s="128"/>
      <c r="L101" s="128"/>
    </row>
    <row r="102" spans="2:12" ht="30" customHeight="1" x14ac:dyDescent="0.3">
      <c r="B102" s="140"/>
      <c r="C102" s="183" t="s">
        <v>146</v>
      </c>
      <c r="D102" s="217" t="s">
        <v>146</v>
      </c>
      <c r="E102" s="128"/>
      <c r="F102" s="128"/>
      <c r="G102" s="128"/>
      <c r="H102" s="128"/>
      <c r="I102" s="128"/>
      <c r="J102" s="129"/>
      <c r="K102" s="128"/>
      <c r="L102" s="128"/>
    </row>
    <row r="103" spans="2:12" ht="30" customHeight="1" x14ac:dyDescent="0.3">
      <c r="B103" s="189" t="s">
        <v>147</v>
      </c>
      <c r="C103" s="239" t="s">
        <v>1136</v>
      </c>
      <c r="D103" s="240"/>
      <c r="E103" s="143"/>
      <c r="F103" s="144"/>
      <c r="G103" s="141"/>
      <c r="H103" s="144"/>
      <c r="I103" s="144"/>
      <c r="J103" s="145"/>
      <c r="K103" s="144"/>
      <c r="L103" s="143"/>
    </row>
    <row r="104" spans="2:12" ht="30" customHeight="1" x14ac:dyDescent="0.3">
      <c r="B104" s="139"/>
      <c r="C104" s="239"/>
      <c r="D104" s="240"/>
      <c r="E104" s="143"/>
      <c r="F104" s="144"/>
      <c r="G104" s="141"/>
      <c r="H104" s="144"/>
      <c r="I104" s="144"/>
      <c r="J104" s="145"/>
      <c r="K104" s="144"/>
      <c r="L104" s="143"/>
    </row>
    <row r="105" spans="2:12" ht="30" customHeight="1" x14ac:dyDescent="0.3">
      <c r="B105" s="139"/>
      <c r="C105" s="239"/>
      <c r="D105" s="240"/>
      <c r="E105" s="143"/>
      <c r="F105" s="144"/>
      <c r="G105" s="141"/>
      <c r="H105" s="144"/>
      <c r="I105" s="144"/>
      <c r="J105" s="145"/>
      <c r="K105" s="144"/>
      <c r="L105" s="143"/>
    </row>
    <row r="106" spans="2:12" ht="30" customHeight="1" x14ac:dyDescent="0.3">
      <c r="B106" s="140"/>
      <c r="C106" s="239"/>
      <c r="D106" s="240"/>
      <c r="E106" s="143"/>
      <c r="F106" s="144"/>
      <c r="G106" s="141"/>
      <c r="H106" s="144"/>
      <c r="I106" s="144"/>
      <c r="J106" s="145"/>
      <c r="K106" s="144"/>
      <c r="L106" s="143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C2:X74"/>
  <sheetViews>
    <sheetView zoomScale="85" zoomScaleNormal="85" workbookViewId="0">
      <pane xSplit="13" ySplit="5" topLeftCell="O35" activePane="bottomRight" state="frozen"/>
      <selection pane="topRight" activeCell="N1" sqref="N1"/>
      <selection pane="bottomLeft" activeCell="A6" sqref="A6"/>
      <selection pane="bottomRight" activeCell="G43" sqref="G43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5" width="10.25" style="126" customWidth="1"/>
    <col min="6" max="6" width="7.75" style="126" customWidth="1"/>
    <col min="7" max="7" width="16.25" style="126" customWidth="1"/>
    <col min="8" max="8" width="15.75" style="126" customWidth="1"/>
    <col min="9" max="11" width="12.75" style="126" customWidth="1"/>
    <col min="12" max="13" width="15.75" style="126" customWidth="1"/>
    <col min="14" max="14" width="1.625" style="126" customWidth="1"/>
    <col min="15" max="15" width="6.75" style="126" customWidth="1"/>
    <col min="16" max="16" width="11.75" style="127" customWidth="1"/>
    <col min="17" max="17" width="10.25" style="126" customWidth="1"/>
    <col min="18" max="24" width="15.75" style="126" customWidth="1"/>
    <col min="25" max="16384" width="8.75" style="126"/>
  </cols>
  <sheetData>
    <row r="2" spans="3:24" ht="17.25" x14ac:dyDescent="0.3">
      <c r="C2" s="203" t="s">
        <v>1137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O2" s="203" t="s">
        <v>394</v>
      </c>
      <c r="P2" s="208"/>
      <c r="Q2" s="197"/>
      <c r="R2" s="196"/>
      <c r="S2" s="203"/>
      <c r="T2" s="203"/>
      <c r="U2" s="203"/>
      <c r="V2" s="196"/>
      <c r="W2" s="196"/>
      <c r="X2" s="196"/>
    </row>
    <row r="3" spans="3:24" x14ac:dyDescent="0.3">
      <c r="C3" s="200" t="s">
        <v>1</v>
      </c>
      <c r="D3" s="209"/>
      <c r="P3" s="209"/>
    </row>
    <row r="4" spans="3:24" ht="25.15" customHeight="1" x14ac:dyDescent="0.3">
      <c r="C4" s="271" t="s">
        <v>1138</v>
      </c>
      <c r="D4" s="272"/>
      <c r="E4" s="273"/>
      <c r="F4" s="273"/>
      <c r="G4" s="273"/>
      <c r="H4" s="273"/>
      <c r="I4" s="273"/>
      <c r="J4" s="273"/>
      <c r="K4" s="273"/>
      <c r="L4" s="272"/>
      <c r="M4" s="274"/>
      <c r="O4" s="271" t="s">
        <v>1138</v>
      </c>
      <c r="P4" s="272"/>
      <c r="Q4" s="273"/>
      <c r="R4" s="273"/>
      <c r="S4" s="273"/>
      <c r="T4" s="273"/>
      <c r="U4" s="273"/>
      <c r="V4" s="272"/>
      <c r="W4" s="273"/>
      <c r="X4" s="274"/>
    </row>
    <row r="5" spans="3:24" ht="30" customHeight="1" x14ac:dyDescent="0.3">
      <c r="C5" s="137" t="s">
        <v>398</v>
      </c>
      <c r="D5" s="136" t="s">
        <v>395</v>
      </c>
      <c r="E5" s="137" t="s">
        <v>397</v>
      </c>
      <c r="F5" s="136" t="s">
        <v>1093</v>
      </c>
      <c r="G5" s="136" t="s">
        <v>400</v>
      </c>
      <c r="H5" s="136" t="s">
        <v>1139</v>
      </c>
      <c r="I5" s="136" t="s">
        <v>347</v>
      </c>
      <c r="J5" s="136" t="s">
        <v>348</v>
      </c>
      <c r="K5" s="136" t="s">
        <v>349</v>
      </c>
      <c r="L5" s="136" t="s">
        <v>344</v>
      </c>
      <c r="M5" s="136" t="s">
        <v>20</v>
      </c>
      <c r="O5" s="137" t="s">
        <v>398</v>
      </c>
      <c r="P5" s="136" t="s">
        <v>395</v>
      </c>
      <c r="Q5" s="137" t="s">
        <v>397</v>
      </c>
      <c r="R5" s="137" t="s">
        <v>346</v>
      </c>
      <c r="S5" s="136" t="s">
        <v>347</v>
      </c>
      <c r="T5" s="136" t="s">
        <v>348</v>
      </c>
      <c r="U5" s="136" t="s">
        <v>349</v>
      </c>
      <c r="V5" s="136" t="s">
        <v>344</v>
      </c>
      <c r="W5" s="137"/>
      <c r="X5" s="137" t="s">
        <v>20</v>
      </c>
    </row>
    <row r="6" spans="3:24" ht="79.900000000000006" customHeight="1" x14ac:dyDescent="0.3">
      <c r="C6" s="252" t="s">
        <v>353</v>
      </c>
      <c r="D6" s="194"/>
      <c r="E6" s="194"/>
      <c r="F6" s="300" t="s">
        <v>1140</v>
      </c>
      <c r="G6" s="218" t="str">
        <f>VLOOKUP($F6,'Wall Style No'!$C$9:$D$51,2,FALSE)</f>
        <v>Gypsum Board Wall+Mineral Wool Insulation w/ Air Space+Concrete Wall+Acrylic Emulsion Paint on Fair Faced Concrete</v>
      </c>
      <c r="H6" s="302" t="str">
        <f>VLOOKUP($F6,'Wall Style No'!$C$9:$J$51,4,FALSE)</f>
        <v>Acrylic Emulsion Paint on Gypsum Board</v>
      </c>
      <c r="I6" s="301" t="str">
        <f>VLOOKUP($F6,'Wall Style No'!$C$9:$J$51,5,FALSE)</f>
        <v>1-Layer Gypsum Board</v>
      </c>
      <c r="J6" s="301" t="str">
        <f>VLOOKUP($F6,'Wall Style No'!$C$9:$J$51,6,FALSE)</f>
        <v>Mineral Wool (Rock Wool)+Air Space</v>
      </c>
      <c r="K6" s="301" t="str">
        <f>VLOOKUP($F6,'Wall Style No'!$C$9:$J$51,7,FALSE)</f>
        <v>Concrete Wall</v>
      </c>
      <c r="L6" s="301" t="str">
        <f>VLOOKUP($F6,'Wall Style No'!$C$9:$J$51,8,FALSE)</f>
        <v>Acrylic Emulsion Paint on Fair Faced Concrete</v>
      </c>
      <c r="M6" s="195"/>
      <c r="O6" s="252" t="s">
        <v>353</v>
      </c>
      <c r="P6" s="194"/>
      <c r="Q6" s="194"/>
      <c r="R6" s="195"/>
      <c r="S6" s="195"/>
      <c r="T6" s="195"/>
      <c r="U6" s="195"/>
      <c r="V6" s="194"/>
      <c r="W6" s="195"/>
      <c r="X6" s="195"/>
    </row>
    <row r="7" spans="3:24" ht="79.900000000000006" customHeight="1" x14ac:dyDescent="0.3">
      <c r="C7" s="181" t="s">
        <v>172</v>
      </c>
      <c r="D7" s="131" t="s">
        <v>406</v>
      </c>
      <c r="E7" s="131"/>
      <c r="F7" s="299" t="s">
        <v>1140</v>
      </c>
      <c r="G7" s="180" t="str">
        <f>VLOOKUP($F7,'Wall Style No'!$C$9:$D$51,2,FALSE)</f>
        <v>Gypsum Board Wall+Mineral Wool Insulation w/ Air Space+Concrete Wall+Acrylic Emulsion Paint on Fair Faced Concrete</v>
      </c>
      <c r="H7" s="303" t="str">
        <f>VLOOKUP($F7,'Wall Style No'!$C$9:$J$51,4,FALSE)</f>
        <v>Acrylic Emulsion Paint on Gypsum Board</v>
      </c>
      <c r="I7" s="199" t="str">
        <f>VLOOKUP($F7,'Wall Style No'!$C$9:$J$51,5,FALSE)</f>
        <v>1-Layer Gypsum Board</v>
      </c>
      <c r="J7" s="199" t="str">
        <f>VLOOKUP($F7,'Wall Style No'!$C$9:$J$51,6,FALSE)</f>
        <v>Mineral Wool (Rock Wool)+Air Space</v>
      </c>
      <c r="K7" s="199" t="str">
        <f>VLOOKUP($F7,'Wall Style No'!$C$9:$J$51,7,FALSE)</f>
        <v>Concrete Wall</v>
      </c>
      <c r="L7" s="199" t="str">
        <f>VLOOKUP($F7,'Wall Style No'!$C$9:$J$51,8,FALSE)</f>
        <v>Acrylic Emulsion Paint on Fair Faced Concrete</v>
      </c>
      <c r="M7" s="181"/>
      <c r="O7" s="181" t="s">
        <v>172</v>
      </c>
      <c r="P7" s="131" t="s">
        <v>406</v>
      </c>
      <c r="Q7" s="131"/>
      <c r="R7" s="180" t="s">
        <v>26</v>
      </c>
      <c r="S7" s="199" t="s">
        <v>1141</v>
      </c>
      <c r="T7" s="199" t="s">
        <v>1142</v>
      </c>
      <c r="U7" s="199" t="s">
        <v>1143</v>
      </c>
      <c r="V7" s="180" t="s">
        <v>1144</v>
      </c>
      <c r="W7" s="180"/>
      <c r="X7" s="180"/>
    </row>
    <row r="8" spans="3:24" ht="79.900000000000006" customHeight="1" x14ac:dyDescent="0.3">
      <c r="C8" s="181" t="s">
        <v>627</v>
      </c>
      <c r="D8" s="131" t="s">
        <v>1145</v>
      </c>
      <c r="E8" s="131"/>
      <c r="F8" s="299" t="s">
        <v>1140</v>
      </c>
      <c r="G8" s="180" t="str">
        <f>VLOOKUP($F8,'Wall Style No'!$C$9:$D$51,2,FALSE)</f>
        <v>Gypsum Board Wall+Mineral Wool Insulation w/ Air Space+Concrete Wall+Acrylic Emulsion Paint on Fair Faced Concrete</v>
      </c>
      <c r="H8" s="303" t="str">
        <f>VLOOKUP($F8,'Wall Style No'!$C$9:$J$51,4,FALSE)</f>
        <v>Acrylic Emulsion Paint on Gypsum Board</v>
      </c>
      <c r="I8" s="199" t="str">
        <f>VLOOKUP($F8,'Wall Style No'!$C$9:$J$51,5,FALSE)</f>
        <v>1-Layer Gypsum Board</v>
      </c>
      <c r="J8" s="199" t="str">
        <f>VLOOKUP($F8,'Wall Style No'!$C$9:$J$51,6,FALSE)</f>
        <v>Mineral Wool (Rock Wool)+Air Space</v>
      </c>
      <c r="K8" s="199" t="str">
        <f>VLOOKUP($F8,'Wall Style No'!$C$9:$J$51,7,FALSE)</f>
        <v>Concrete Wall</v>
      </c>
      <c r="L8" s="199" t="str">
        <f>VLOOKUP($F8,'Wall Style No'!$C$9:$J$51,8,FALSE)</f>
        <v>Acrylic Emulsion Paint on Fair Faced Concrete</v>
      </c>
      <c r="M8" s="181"/>
      <c r="O8" s="181" t="s">
        <v>627</v>
      </c>
      <c r="P8" s="131" t="s">
        <v>1145</v>
      </c>
      <c r="Q8" s="131"/>
      <c r="R8" s="180" t="s">
        <v>427</v>
      </c>
      <c r="S8" s="199" t="s">
        <v>1146</v>
      </c>
      <c r="T8" s="199" t="s">
        <v>1147</v>
      </c>
      <c r="U8" s="199" t="s">
        <v>1148</v>
      </c>
      <c r="V8" s="180" t="s">
        <v>511</v>
      </c>
      <c r="W8" s="180"/>
      <c r="X8" s="180"/>
    </row>
    <row r="9" spans="3:24" ht="79.900000000000006" customHeight="1" x14ac:dyDescent="0.3">
      <c r="C9" s="181" t="s">
        <v>465</v>
      </c>
      <c r="D9" s="131" t="s">
        <v>466</v>
      </c>
      <c r="E9" s="131"/>
      <c r="F9" s="299" t="s">
        <v>1149</v>
      </c>
      <c r="G9" s="180" t="str">
        <f>VLOOKUP($F9,'Wall Style No'!$C$9:$D$51,2,FALSE)</f>
        <v>Gypsum Board Wall+Polystyrene Insulation w/ Air Space+Concrete Wall+Acrylic Emulsion Paint on Fair Faced Concrete</v>
      </c>
      <c r="H9" s="303" t="str">
        <f>VLOOKUP($F9,'Wall Style No'!$C$9:$J$51,4,FALSE)</f>
        <v>Acrylic Emulsion Paint on Gypsum Board</v>
      </c>
      <c r="I9" s="199" t="str">
        <f>VLOOKUP($F9,'Wall Style No'!$C$9:$J$51,5,FALSE)</f>
        <v>1-Layer Gypsum Board</v>
      </c>
      <c r="J9" s="199" t="str">
        <f>VLOOKUP($F9,'Wall Style No'!$C$9:$J$51,6,FALSE)</f>
        <v>Polystyrene  Insulation+Air Space</v>
      </c>
      <c r="K9" s="199" t="str">
        <f>VLOOKUP($F9,'Wall Style No'!$C$9:$J$51,7,FALSE)</f>
        <v>Concrete Wall</v>
      </c>
      <c r="L9" s="199" t="str">
        <f>VLOOKUP($F9,'Wall Style No'!$C$9:$J$51,8,FALSE)</f>
        <v>Acrylic Emulsion Paint on Fair Faced Concrete</v>
      </c>
      <c r="M9" s="181"/>
      <c r="O9" s="181" t="s">
        <v>465</v>
      </c>
      <c r="P9" s="131" t="s">
        <v>466</v>
      </c>
      <c r="Q9" s="131"/>
      <c r="R9" s="180" t="s">
        <v>427</v>
      </c>
      <c r="S9" s="199" t="s">
        <v>1150</v>
      </c>
      <c r="T9" s="199" t="s">
        <v>1147</v>
      </c>
      <c r="U9" s="199" t="s">
        <v>1151</v>
      </c>
      <c r="V9" s="180" t="s">
        <v>1152</v>
      </c>
      <c r="W9" s="180"/>
      <c r="X9" s="180"/>
    </row>
    <row r="10" spans="3:24" ht="79.900000000000006" customHeight="1" x14ac:dyDescent="0.3">
      <c r="C10" s="181" t="s">
        <v>465</v>
      </c>
      <c r="D10" s="131" t="s">
        <v>1153</v>
      </c>
      <c r="E10" s="131"/>
      <c r="F10" s="299" t="s">
        <v>1149</v>
      </c>
      <c r="G10" s="180" t="str">
        <f>VLOOKUP($F10,'Wall Style No'!$C$9:$D$51,2,FALSE)</f>
        <v>Gypsum Board Wall+Polystyrene Insulation w/ Air Space+Concrete Wall+Acrylic Emulsion Paint on Fair Faced Concrete</v>
      </c>
      <c r="H10" s="303" t="str">
        <f>VLOOKUP($F10,'Wall Style No'!$C$9:$J$51,4,FALSE)</f>
        <v>Acrylic Emulsion Paint on Gypsum Board</v>
      </c>
      <c r="I10" s="199" t="str">
        <f>VLOOKUP($F10,'Wall Style No'!$C$9:$J$51,5,FALSE)</f>
        <v>1-Layer Gypsum Board</v>
      </c>
      <c r="J10" s="199" t="str">
        <f>VLOOKUP($F10,'Wall Style No'!$C$9:$J$51,6,FALSE)</f>
        <v>Polystyrene  Insulation+Air Space</v>
      </c>
      <c r="K10" s="199" t="str">
        <f>VLOOKUP($F10,'Wall Style No'!$C$9:$J$51,7,FALSE)</f>
        <v>Concrete Wall</v>
      </c>
      <c r="L10" s="199" t="str">
        <f>VLOOKUP($F10,'Wall Style No'!$C$9:$J$51,8,FALSE)</f>
        <v>Acrylic Emulsion Paint on Fair Faced Concrete</v>
      </c>
      <c r="M10" s="181"/>
      <c r="O10" s="181" t="s">
        <v>465</v>
      </c>
      <c r="P10" s="131" t="s">
        <v>1153</v>
      </c>
      <c r="Q10" s="131"/>
      <c r="R10" s="180" t="s">
        <v>427</v>
      </c>
      <c r="S10" s="199" t="s">
        <v>1150</v>
      </c>
      <c r="T10" s="199" t="s">
        <v>1147</v>
      </c>
      <c r="U10" s="199" t="s">
        <v>1154</v>
      </c>
      <c r="V10" s="180" t="s">
        <v>1155</v>
      </c>
      <c r="W10" s="180"/>
      <c r="X10" s="180"/>
    </row>
    <row r="11" spans="3:24" ht="48" customHeight="1" x14ac:dyDescent="0.3">
      <c r="C11" s="181"/>
      <c r="D11" s="131"/>
      <c r="E11" s="131"/>
      <c r="F11" s="299"/>
      <c r="G11" s="180"/>
      <c r="H11" s="303"/>
      <c r="I11" s="199"/>
      <c r="J11" s="199"/>
      <c r="K11" s="199"/>
      <c r="L11" s="199"/>
      <c r="M11" s="181"/>
      <c r="O11" s="181"/>
      <c r="P11" s="131"/>
      <c r="Q11" s="131"/>
      <c r="R11" s="180"/>
      <c r="S11" s="199"/>
      <c r="T11" s="199"/>
      <c r="U11" s="199"/>
      <c r="V11" s="180"/>
      <c r="W11" s="180"/>
      <c r="X11" s="180"/>
    </row>
    <row r="12" spans="3:24" ht="79.900000000000006" customHeight="1" x14ac:dyDescent="0.3">
      <c r="C12" s="252" t="s">
        <v>357</v>
      </c>
      <c r="D12" s="194"/>
      <c r="E12" s="194"/>
      <c r="F12" s="300" t="s">
        <v>1156</v>
      </c>
      <c r="G12" s="218" t="str">
        <f>VLOOKUP($F12,'Wall Style No'!$C$9:$D$51,2,FALSE)</f>
        <v>Gypsum Board Wall+Mineral Wool Insulation w/ Air Space+Concrete Block Wall+Acrylic Emulsion Paint on Cement Plaster</v>
      </c>
      <c r="H12" s="302" t="str">
        <f>VLOOKUP($F12,'Wall Style No'!$C$9:$J$51,4,FALSE)</f>
        <v>Acrylic Emulsion Paint on Gypsum Board</v>
      </c>
      <c r="I12" s="301" t="str">
        <f>VLOOKUP($F12,'Wall Style No'!$C$9:$J$51,5,FALSE)</f>
        <v>1-Layer Gypsum Board</v>
      </c>
      <c r="J12" s="301" t="str">
        <f>VLOOKUP($F12,'Wall Style No'!$C$9:$J$51,6,FALSE)</f>
        <v>Mineral Wool (Rock Wool)+Air Space</v>
      </c>
      <c r="K12" s="301" t="str">
        <f>VLOOKUP($F12,'Wall Style No'!$C$9:$J$51,7,FALSE)</f>
        <v>Concrete Block</v>
      </c>
      <c r="L12" s="301" t="str">
        <f>VLOOKUP($F12,'Wall Style No'!$C$9:$J$51,8,FALSE)</f>
        <v>Acrylic Emulsion Paint on Cement Plaster</v>
      </c>
      <c r="M12" s="195"/>
      <c r="O12" s="252" t="s">
        <v>357</v>
      </c>
      <c r="P12" s="194"/>
      <c r="Q12" s="194"/>
      <c r="R12" s="195"/>
      <c r="S12" s="195"/>
      <c r="T12" s="195"/>
      <c r="U12" s="195"/>
      <c r="V12" s="194"/>
      <c r="W12" s="195"/>
      <c r="X12" s="195"/>
    </row>
    <row r="13" spans="3:24" ht="79.900000000000006" customHeight="1" x14ac:dyDescent="0.3">
      <c r="C13" s="181" t="s">
        <v>627</v>
      </c>
      <c r="D13" s="131" t="s">
        <v>1157</v>
      </c>
      <c r="E13" s="131"/>
      <c r="F13" s="299" t="s">
        <v>1158</v>
      </c>
      <c r="G13" s="180" t="str">
        <f>VLOOKUP($F13,'Wall Style No'!$C$9:$D$51,2,FALSE)</f>
        <v>Gypsum Board Wall+Polystyrene Insulation w/ Air Space+Concrete Block Wall+Acrylic Emulsion Paint on Cement Plaster</v>
      </c>
      <c r="H13" s="303" t="str">
        <f>VLOOKUP($F13,'Wall Style No'!$C$9:$J$51,4,FALSE)</f>
        <v>Acrylic Emulsion Paint on Gypsum Board</v>
      </c>
      <c r="I13" s="199" t="str">
        <f>VLOOKUP($F13,'Wall Style No'!$C$9:$J$51,5,FALSE)</f>
        <v>1-Layer Gypsum Board</v>
      </c>
      <c r="J13" s="199" t="str">
        <f>VLOOKUP($F13,'Wall Style No'!$C$9:$J$51,6,FALSE)</f>
        <v>Polystyrene  Insulation+Air Space</v>
      </c>
      <c r="K13" s="199" t="str">
        <f>VLOOKUP($F13,'Wall Style No'!$C$9:$J$51,7,FALSE)</f>
        <v>Concrete Block</v>
      </c>
      <c r="L13" s="199" t="str">
        <f>VLOOKUP($F13,'Wall Style No'!$C$9:$J$51,8,FALSE)</f>
        <v>Acrylic Emulsion Paint on Cement Plaster</v>
      </c>
      <c r="M13" s="181"/>
      <c r="O13" s="181" t="s">
        <v>627</v>
      </c>
      <c r="P13" s="131" t="s">
        <v>1157</v>
      </c>
      <c r="Q13" s="131"/>
      <c r="R13" s="180" t="s">
        <v>427</v>
      </c>
      <c r="S13" s="199" t="s">
        <v>1146</v>
      </c>
      <c r="T13" s="199" t="s">
        <v>1147</v>
      </c>
      <c r="U13" s="199" t="s">
        <v>1159</v>
      </c>
      <c r="V13" s="180" t="s">
        <v>1160</v>
      </c>
      <c r="W13" s="180"/>
      <c r="X13" s="180"/>
    </row>
    <row r="14" spans="3:24" ht="79.900000000000006" customHeight="1" x14ac:dyDescent="0.3">
      <c r="C14" s="181" t="s">
        <v>583</v>
      </c>
      <c r="D14" s="242" t="s">
        <v>1161</v>
      </c>
      <c r="E14" s="131"/>
      <c r="F14" s="299" t="s">
        <v>1162</v>
      </c>
      <c r="G14" s="180" t="str">
        <f>VLOOKUP($F14,'Wall Style No'!$C$9:$D$51,2,FALSE)</f>
        <v>Gypsum Board Wall+Mineral Wool Insulation w/ Air Space+Concrete Brick Wall+Acrylic Emulsion Paint on Cement Plaster</v>
      </c>
      <c r="H14" s="303" t="str">
        <f>VLOOKUP($F14,'Wall Style No'!$C$9:$J$51,4,FALSE)</f>
        <v>Acrylic Emulsion Paint on Gypsum Board</v>
      </c>
      <c r="I14" s="199" t="str">
        <f>VLOOKUP($F14,'Wall Style No'!$C$9:$J$51,5,FALSE)</f>
        <v>1-Layer Gypsum Board, Supporting Frame(Stud), Accessories</v>
      </c>
      <c r="J14" s="199" t="str">
        <f>VLOOKUP($F14,'Wall Style No'!$C$9:$J$51,6,FALSE)</f>
        <v>Mineral Wool (Rock Wool)+Air Space</v>
      </c>
      <c r="K14" s="199" t="str">
        <f>VLOOKUP($F14,'Wall Style No'!$C$9:$J$51,7,FALSE)</f>
        <v>Concrete Brick</v>
      </c>
      <c r="L14" s="199" t="str">
        <f>VLOOKUP($F14,'Wall Style No'!$C$9:$J$51,8,FALSE)</f>
        <v>Acrylic Emulsion Paint on Cement Plaster</v>
      </c>
      <c r="M14" s="181"/>
      <c r="O14" s="181" t="s">
        <v>583</v>
      </c>
      <c r="P14" s="242" t="s">
        <v>1161</v>
      </c>
      <c r="Q14" s="131"/>
      <c r="R14" s="180" t="s">
        <v>427</v>
      </c>
      <c r="S14" s="199" t="s">
        <v>1163</v>
      </c>
      <c r="T14" s="199" t="s">
        <v>1164</v>
      </c>
      <c r="U14" s="199" t="s">
        <v>1165</v>
      </c>
      <c r="V14" s="180" t="s">
        <v>1166</v>
      </c>
      <c r="W14" s="180"/>
      <c r="X14" s="180"/>
    </row>
    <row r="15" spans="3:24" ht="38.450000000000003" customHeight="1" x14ac:dyDescent="0.3">
      <c r="C15" s="181"/>
      <c r="D15" s="242"/>
      <c r="E15" s="131"/>
      <c r="F15" s="299"/>
      <c r="G15" s="180"/>
      <c r="H15" s="303"/>
      <c r="I15" s="199"/>
      <c r="J15" s="199"/>
      <c r="K15" s="199"/>
      <c r="L15" s="199"/>
      <c r="M15" s="181"/>
      <c r="O15" s="181"/>
      <c r="P15" s="242"/>
      <c r="Q15" s="131"/>
      <c r="R15" s="180"/>
      <c r="S15" s="199"/>
      <c r="T15" s="199"/>
      <c r="U15" s="199"/>
      <c r="V15" s="180"/>
      <c r="W15" s="180"/>
      <c r="X15" s="180"/>
    </row>
    <row r="16" spans="3:24" ht="79.900000000000006" customHeight="1" x14ac:dyDescent="0.3">
      <c r="C16" s="252" t="s">
        <v>365</v>
      </c>
      <c r="D16" s="194"/>
      <c r="E16" s="194"/>
      <c r="F16" s="300" t="s">
        <v>1167</v>
      </c>
      <c r="G16" s="218" t="str">
        <f>VLOOKUP($F16,'Wall Style No'!$C$9:$D$51,2,FALSE)</f>
        <v>Concrete Block Wall+Mineral Wool Insulation w/ Air Space+Concrete Block Wall+Acrylic Emulsion Paint on Cement Plaster</v>
      </c>
      <c r="H16" s="302" t="str">
        <f>VLOOKUP($F16,'Wall Style No'!$C$9:$J$51,4,FALSE)</f>
        <v>Acrylic Emulsion Paint on Cement Plaster</v>
      </c>
      <c r="I16" s="301" t="str">
        <f>VLOOKUP($F16,'Wall Style No'!$C$9:$J$51,5,FALSE)</f>
        <v>Concrete Block</v>
      </c>
      <c r="J16" s="301" t="str">
        <f>VLOOKUP($F16,'Wall Style No'!$C$9:$J$51,6,FALSE)</f>
        <v>Mineral Wool (Rock Wool)+Air Space</v>
      </c>
      <c r="K16" s="301" t="str">
        <f>VLOOKUP($F16,'Wall Style No'!$C$9:$J$51,7,FALSE)</f>
        <v>Concrete Block</v>
      </c>
      <c r="L16" s="301" t="str">
        <f>VLOOKUP($F16,'Wall Style No'!$C$9:$J$51,8,FALSE)</f>
        <v>Acrylic Emulsion Paint on Cement Plaster</v>
      </c>
      <c r="M16" s="195"/>
      <c r="O16" s="252" t="s">
        <v>365</v>
      </c>
      <c r="P16" s="194"/>
      <c r="Q16" s="194"/>
      <c r="R16" s="195"/>
      <c r="S16" s="195"/>
      <c r="T16" s="195"/>
      <c r="U16" s="195"/>
      <c r="V16" s="194"/>
      <c r="W16" s="195"/>
      <c r="X16" s="195"/>
    </row>
    <row r="17" spans="3:24" ht="79.900000000000006" customHeight="1" x14ac:dyDescent="0.3">
      <c r="C17" s="181" t="s">
        <v>437</v>
      </c>
      <c r="D17" s="242" t="s">
        <v>1168</v>
      </c>
      <c r="E17" s="131"/>
      <c r="F17" s="299" t="s">
        <v>1169</v>
      </c>
      <c r="G17" s="180" t="str">
        <f>VLOOKUP($F17,'Wall Style No'!$C$9:$D$51,2,FALSE)</f>
        <v>Concrete Block Wall+Glass Wool Insulation w/ Air Space+Concrete Block Wall+Acrylic Emulsion Paint on Cement Plaster</v>
      </c>
      <c r="H17" s="303" t="str">
        <f>VLOOKUP($F17,'Wall Style No'!$C$9:$J$51,4,FALSE)</f>
        <v>Acrylic Emulsion Paint on Cement Plaster</v>
      </c>
      <c r="I17" s="199" t="str">
        <f>VLOOKUP($F17,'Wall Style No'!$C$9:$J$51,5,FALSE)</f>
        <v>Concrete Block</v>
      </c>
      <c r="J17" s="199" t="str">
        <f>VLOOKUP($F17,'Wall Style No'!$C$9:$J$51,6,FALSE)</f>
        <v>Glass Wool (Fiberglass)+Air Space</v>
      </c>
      <c r="K17" s="199" t="str">
        <f>VLOOKUP($F17,'Wall Style No'!$C$9:$J$51,7,FALSE)</f>
        <v>Concrete Block</v>
      </c>
      <c r="L17" s="199" t="str">
        <f>VLOOKUP($F17,'Wall Style No'!$C$9:$J$51,8,FALSE)</f>
        <v>Acrylic Emulsion Paint on Cement Plaster</v>
      </c>
      <c r="M17" s="181"/>
      <c r="O17" s="181" t="s">
        <v>437</v>
      </c>
      <c r="P17" s="242" t="s">
        <v>1168</v>
      </c>
      <c r="Q17" s="131"/>
      <c r="R17" s="180" t="s">
        <v>1170</v>
      </c>
      <c r="S17" s="199" t="s">
        <v>1171</v>
      </c>
      <c r="T17" s="199" t="s">
        <v>1172</v>
      </c>
      <c r="U17" s="199" t="s">
        <v>1173</v>
      </c>
      <c r="V17" s="180" t="s">
        <v>1174</v>
      </c>
      <c r="W17" s="180"/>
      <c r="X17" s="180"/>
    </row>
    <row r="18" spans="3:24" ht="79.900000000000006" customHeight="1" x14ac:dyDescent="0.3">
      <c r="C18" s="181" t="s">
        <v>446</v>
      </c>
      <c r="D18" s="242" t="s">
        <v>1175</v>
      </c>
      <c r="E18" s="131"/>
      <c r="F18" s="299" t="s">
        <v>1176</v>
      </c>
      <c r="G18" s="180" t="str">
        <f>VLOOKUP($F18,'Wall Style No'!$C$9:$D$51,2,FALSE)</f>
        <v>Concrete Block Wall+Polystyrene Insulation w/ Air Space+Concrete Block Wall+Acrylic Emulsion Paint on Cement Plaster</v>
      </c>
      <c r="H18" s="303" t="str">
        <f>VLOOKUP($F18,'Wall Style No'!$C$9:$J$51,4,FALSE)</f>
        <v>Acrylic Emulsion Paint on Cement Plaster</v>
      </c>
      <c r="I18" s="199" t="str">
        <f>VLOOKUP($F18,'Wall Style No'!$C$9:$J$51,5,FALSE)</f>
        <v>Concrete Block</v>
      </c>
      <c r="J18" s="199" t="str">
        <f>VLOOKUP($F18,'Wall Style No'!$C$9:$J$51,6,FALSE)</f>
        <v>Polystyrene Insulation+Air Space</v>
      </c>
      <c r="K18" s="199" t="str">
        <f>VLOOKUP($F18,'Wall Style No'!$C$9:$J$51,7,FALSE)</f>
        <v>Concrete Block</v>
      </c>
      <c r="L18" s="199" t="str">
        <f>VLOOKUP($F18,'Wall Style No'!$C$9:$J$51,8,FALSE)</f>
        <v>Acrylic Emulsion Paint on Cement Plaster</v>
      </c>
      <c r="M18" s="181"/>
      <c r="O18" s="181" t="s">
        <v>446</v>
      </c>
      <c r="P18" s="242" t="s">
        <v>1175</v>
      </c>
      <c r="Q18" s="131"/>
      <c r="R18" s="180" t="s">
        <v>1177</v>
      </c>
      <c r="S18" s="199" t="s">
        <v>1178</v>
      </c>
      <c r="T18" s="199" t="s">
        <v>1179</v>
      </c>
      <c r="U18" s="199" t="s">
        <v>1180</v>
      </c>
      <c r="V18" s="180" t="s">
        <v>1181</v>
      </c>
      <c r="W18" s="180"/>
      <c r="X18" s="180"/>
    </row>
    <row r="19" spans="3:24" ht="79.900000000000006" customHeight="1" x14ac:dyDescent="0.3">
      <c r="C19" s="181" t="s">
        <v>446</v>
      </c>
      <c r="D19" s="242" t="s">
        <v>747</v>
      </c>
      <c r="E19" s="131"/>
      <c r="F19" s="299" t="s">
        <v>1176</v>
      </c>
      <c r="G19" s="180" t="str">
        <f>VLOOKUP($F19,'Wall Style No'!$C$9:$D$51,2,FALSE)</f>
        <v>Concrete Block Wall+Polystyrene Insulation w/ Air Space+Concrete Block Wall+Acrylic Emulsion Paint on Cement Plaster</v>
      </c>
      <c r="H19" s="303" t="str">
        <f>VLOOKUP($F19,'Wall Style No'!$C$9:$J$51,4,FALSE)</f>
        <v>Acrylic Emulsion Paint on Cement Plaster</v>
      </c>
      <c r="I19" s="199" t="str">
        <f>VLOOKUP($F19,'Wall Style No'!$C$9:$J$51,5,FALSE)</f>
        <v>Concrete Block</v>
      </c>
      <c r="J19" s="199" t="str">
        <f>VLOOKUP($F19,'Wall Style No'!$C$9:$J$51,6,FALSE)</f>
        <v>Polystyrene Insulation+Air Space</v>
      </c>
      <c r="K19" s="199" t="str">
        <f>VLOOKUP($F19,'Wall Style No'!$C$9:$J$51,7,FALSE)</f>
        <v>Concrete Block</v>
      </c>
      <c r="L19" s="199" t="str">
        <f>VLOOKUP($F19,'Wall Style No'!$C$9:$J$51,8,FALSE)</f>
        <v>Acrylic Emulsion Paint on Cement Plaster</v>
      </c>
      <c r="M19" s="181"/>
      <c r="O19" s="181" t="s">
        <v>446</v>
      </c>
      <c r="P19" s="242" t="s">
        <v>1182</v>
      </c>
      <c r="Q19" s="131"/>
      <c r="R19" s="180" t="s">
        <v>1183</v>
      </c>
      <c r="S19" s="199" t="s">
        <v>1178</v>
      </c>
      <c r="T19" s="199" t="s">
        <v>1179</v>
      </c>
      <c r="U19" s="199" t="s">
        <v>1184</v>
      </c>
      <c r="V19" s="180" t="s">
        <v>1185</v>
      </c>
      <c r="W19" s="180"/>
      <c r="X19" s="180"/>
    </row>
    <row r="20" spans="3:24" ht="79.900000000000006" customHeight="1" x14ac:dyDescent="0.3">
      <c r="C20" s="181" t="s">
        <v>481</v>
      </c>
      <c r="D20" s="242" t="s">
        <v>1168</v>
      </c>
      <c r="E20" s="131"/>
      <c r="F20" s="299" t="s">
        <v>1176</v>
      </c>
      <c r="G20" s="180" t="str">
        <f>VLOOKUP($F20,'Wall Style No'!$C$9:$D$51,2,FALSE)</f>
        <v>Concrete Block Wall+Polystyrene Insulation w/ Air Space+Concrete Block Wall+Acrylic Emulsion Paint on Cement Plaster</v>
      </c>
      <c r="H20" s="303" t="str">
        <f>VLOOKUP($F20,'Wall Style No'!$C$9:$J$51,4,FALSE)</f>
        <v>Acrylic Emulsion Paint on Cement Plaster</v>
      </c>
      <c r="I20" s="199" t="str">
        <f>VLOOKUP($F20,'Wall Style No'!$C$9:$J$51,5,FALSE)</f>
        <v>Concrete Block</v>
      </c>
      <c r="J20" s="199" t="str">
        <f>VLOOKUP($F20,'Wall Style No'!$C$9:$J$51,6,FALSE)</f>
        <v>Polystyrene Insulation+Air Space</v>
      </c>
      <c r="K20" s="199" t="str">
        <f>VLOOKUP($F20,'Wall Style No'!$C$9:$J$51,7,FALSE)</f>
        <v>Concrete Block</v>
      </c>
      <c r="L20" s="199" t="str">
        <f>VLOOKUP($F20,'Wall Style No'!$C$9:$J$51,8,FALSE)</f>
        <v>Acrylic Emulsion Paint on Cement Plaster</v>
      </c>
      <c r="M20" s="181"/>
      <c r="O20" s="181" t="s">
        <v>481</v>
      </c>
      <c r="P20" s="242" t="s">
        <v>1168</v>
      </c>
      <c r="Q20" s="131"/>
      <c r="R20" s="180" t="s">
        <v>1186</v>
      </c>
      <c r="S20" s="199" t="s">
        <v>1159</v>
      </c>
      <c r="T20" s="199" t="s">
        <v>1187</v>
      </c>
      <c r="U20" s="199" t="s">
        <v>1188</v>
      </c>
      <c r="V20" s="180" t="s">
        <v>1186</v>
      </c>
      <c r="W20" s="180"/>
      <c r="X20" s="180"/>
    </row>
    <row r="21" spans="3:24" ht="79.900000000000006" customHeight="1" x14ac:dyDescent="0.3">
      <c r="C21" s="181" t="s">
        <v>481</v>
      </c>
      <c r="D21" s="131" t="s">
        <v>1189</v>
      </c>
      <c r="E21" s="131"/>
      <c r="F21" s="299" t="s">
        <v>1176</v>
      </c>
      <c r="G21" s="180" t="str">
        <f>VLOOKUP($F21,'Wall Style No'!$C$9:$D$51,2,FALSE)</f>
        <v>Concrete Block Wall+Polystyrene Insulation w/ Air Space+Concrete Block Wall+Acrylic Emulsion Paint on Cement Plaster</v>
      </c>
      <c r="H21" s="303" t="str">
        <f>VLOOKUP($F21,'Wall Style No'!$C$9:$J$51,4,FALSE)</f>
        <v>Acrylic Emulsion Paint on Cement Plaster</v>
      </c>
      <c r="I21" s="199" t="str">
        <f>VLOOKUP($F21,'Wall Style No'!$C$9:$J$51,5,FALSE)</f>
        <v>Concrete Block</v>
      </c>
      <c r="J21" s="199" t="str">
        <f>VLOOKUP($F21,'Wall Style No'!$C$9:$J$51,6,FALSE)</f>
        <v>Polystyrene Insulation+Air Space</v>
      </c>
      <c r="K21" s="199" t="str">
        <f>VLOOKUP($F21,'Wall Style No'!$C$9:$J$51,7,FALSE)</f>
        <v>Concrete Block</v>
      </c>
      <c r="L21" s="199" t="str">
        <f>VLOOKUP($F21,'Wall Style No'!$C$9:$J$51,8,FALSE)</f>
        <v>Acrylic Emulsion Paint on Cement Plaster</v>
      </c>
      <c r="M21" s="181" t="s">
        <v>1190</v>
      </c>
      <c r="O21" s="181" t="s">
        <v>481</v>
      </c>
      <c r="P21" s="131" t="s">
        <v>1189</v>
      </c>
      <c r="Q21" s="131" t="s">
        <v>1191</v>
      </c>
      <c r="R21" s="180" t="s">
        <v>1186</v>
      </c>
      <c r="S21" s="199" t="s">
        <v>1188</v>
      </c>
      <c r="T21" s="199" t="s">
        <v>1187</v>
      </c>
      <c r="U21" s="199" t="s">
        <v>1159</v>
      </c>
      <c r="V21" s="180" t="s">
        <v>1186</v>
      </c>
      <c r="W21" s="180"/>
      <c r="X21" s="180"/>
    </row>
    <row r="22" spans="3:24" ht="79.900000000000006" customHeight="1" x14ac:dyDescent="0.3">
      <c r="C22" s="181" t="s">
        <v>446</v>
      </c>
      <c r="D22" s="131" t="s">
        <v>782</v>
      </c>
      <c r="E22" s="131"/>
      <c r="F22" s="299" t="s">
        <v>1176</v>
      </c>
      <c r="G22" s="180" t="str">
        <f>VLOOKUP($F22,'Wall Style No'!$C$9:$D$51,2,FALSE)</f>
        <v>Concrete Block Wall+Polystyrene Insulation w/ Air Space+Concrete Block Wall+Acrylic Emulsion Paint on Cement Plaster</v>
      </c>
      <c r="H22" s="303" t="str">
        <f>VLOOKUP($F22,'Wall Style No'!$C$9:$J$51,4,FALSE)</f>
        <v>Acrylic Emulsion Paint on Cement Plaster</v>
      </c>
      <c r="I22" s="199" t="str">
        <f>VLOOKUP($F22,'Wall Style No'!$C$9:$J$51,5,FALSE)</f>
        <v>Concrete Block</v>
      </c>
      <c r="J22" s="199" t="str">
        <f>VLOOKUP($F22,'Wall Style No'!$C$9:$J$51,6,FALSE)</f>
        <v>Polystyrene Insulation+Air Space</v>
      </c>
      <c r="K22" s="199" t="str">
        <f>VLOOKUP($F22,'Wall Style No'!$C$9:$J$51,7,FALSE)</f>
        <v>Concrete Block</v>
      </c>
      <c r="L22" s="199" t="str">
        <f>VLOOKUP($F22,'Wall Style No'!$C$9:$J$51,8,FALSE)</f>
        <v>Acrylic Emulsion Paint on Cement Plaster</v>
      </c>
      <c r="M22" s="181" t="s">
        <v>1190</v>
      </c>
      <c r="O22" s="181" t="s">
        <v>446</v>
      </c>
      <c r="P22" s="131" t="s">
        <v>782</v>
      </c>
      <c r="Q22" s="131" t="s">
        <v>1191</v>
      </c>
      <c r="R22" s="180" t="s">
        <v>1177</v>
      </c>
      <c r="S22" s="199" t="s">
        <v>1178</v>
      </c>
      <c r="T22" s="199" t="s">
        <v>1179</v>
      </c>
      <c r="U22" s="199" t="s">
        <v>1180</v>
      </c>
      <c r="V22" s="180" t="s">
        <v>1181</v>
      </c>
      <c r="W22" s="180"/>
      <c r="X22" s="180"/>
    </row>
    <row r="23" spans="3:24" ht="79.900000000000006" customHeight="1" x14ac:dyDescent="0.3">
      <c r="C23" s="181" t="s">
        <v>1192</v>
      </c>
      <c r="D23" s="242" t="s">
        <v>1168</v>
      </c>
      <c r="E23" s="131"/>
      <c r="F23" s="299" t="s">
        <v>1176</v>
      </c>
      <c r="G23" s="180" t="str">
        <f>VLOOKUP($F23,'Wall Style No'!$C$9:$D$51,2,FALSE)</f>
        <v>Concrete Block Wall+Polystyrene Insulation w/ Air Space+Concrete Block Wall+Acrylic Emulsion Paint on Cement Plaster</v>
      </c>
      <c r="H23" s="303" t="str">
        <f>VLOOKUP($F23,'Wall Style No'!$C$9:$J$51,4,FALSE)</f>
        <v>Acrylic Emulsion Paint on Cement Plaster</v>
      </c>
      <c r="I23" s="199" t="str">
        <f>VLOOKUP($F23,'Wall Style No'!$C$9:$J$51,5,FALSE)</f>
        <v>Concrete Block</v>
      </c>
      <c r="J23" s="199" t="str">
        <f>VLOOKUP($F23,'Wall Style No'!$C$9:$J$51,6,FALSE)</f>
        <v>Polystyrene Insulation+Air Space</v>
      </c>
      <c r="K23" s="199" t="str">
        <f>VLOOKUP($F23,'Wall Style No'!$C$9:$J$51,7,FALSE)</f>
        <v>Concrete Block</v>
      </c>
      <c r="L23" s="199" t="str">
        <f>VLOOKUP($F23,'Wall Style No'!$C$9:$J$51,8,FALSE)</f>
        <v>Acrylic Emulsion Paint on Cement Plaster</v>
      </c>
      <c r="M23" s="181"/>
      <c r="O23" s="181" t="s">
        <v>1192</v>
      </c>
      <c r="P23" s="242" t="s">
        <v>1168</v>
      </c>
      <c r="Q23" s="131" t="s">
        <v>1191</v>
      </c>
      <c r="R23" s="180" t="s">
        <v>1177</v>
      </c>
      <c r="S23" s="199" t="s">
        <v>1193</v>
      </c>
      <c r="T23" s="199" t="s">
        <v>1194</v>
      </c>
      <c r="U23" s="199" t="s">
        <v>1195</v>
      </c>
      <c r="V23" s="180" t="s">
        <v>1196</v>
      </c>
      <c r="W23" s="180"/>
      <c r="X23" s="180"/>
    </row>
    <row r="24" spans="3:24" ht="79.900000000000006" customHeight="1" x14ac:dyDescent="0.3">
      <c r="C24" s="180" t="s">
        <v>1197</v>
      </c>
      <c r="D24" s="131" t="s">
        <v>1198</v>
      </c>
      <c r="E24" s="131"/>
      <c r="F24" s="299" t="s">
        <v>1176</v>
      </c>
      <c r="G24" s="180" t="str">
        <f>VLOOKUP($F24,'Wall Style No'!$C$9:$D$51,2,FALSE)</f>
        <v>Concrete Block Wall+Polystyrene Insulation w/ Air Space+Concrete Block Wall+Acrylic Emulsion Paint on Cement Plaster</v>
      </c>
      <c r="H24" s="303" t="str">
        <f>VLOOKUP($F24,'Wall Style No'!$C$9:$J$51,4,FALSE)</f>
        <v>Acrylic Emulsion Paint on Cement Plaster</v>
      </c>
      <c r="I24" s="199" t="str">
        <f>VLOOKUP($F24,'Wall Style No'!$C$9:$J$51,5,FALSE)</f>
        <v>Concrete Block</v>
      </c>
      <c r="J24" s="199" t="str">
        <f>VLOOKUP($F24,'Wall Style No'!$C$9:$J$51,6,FALSE)</f>
        <v>Polystyrene Insulation+Air Space</v>
      </c>
      <c r="K24" s="199" t="str">
        <f>VLOOKUP($F24,'Wall Style No'!$C$9:$J$51,7,FALSE)</f>
        <v>Concrete Block</v>
      </c>
      <c r="L24" s="199" t="str">
        <f>VLOOKUP($F24,'Wall Style No'!$C$9:$J$51,8,FALSE)</f>
        <v>Acrylic Emulsion Paint on Cement Plaster</v>
      </c>
      <c r="M24" s="181"/>
      <c r="O24" s="180" t="s">
        <v>1197</v>
      </c>
      <c r="P24" s="131" t="s">
        <v>1198</v>
      </c>
      <c r="Q24" s="131" t="s">
        <v>1199</v>
      </c>
      <c r="R24" s="180" t="s">
        <v>1200</v>
      </c>
      <c r="S24" s="199" t="s">
        <v>1201</v>
      </c>
      <c r="T24" s="199" t="s">
        <v>1202</v>
      </c>
      <c r="U24" s="199" t="s">
        <v>1180</v>
      </c>
      <c r="V24" s="180" t="s">
        <v>1181</v>
      </c>
      <c r="W24" s="180"/>
      <c r="X24" s="180"/>
    </row>
    <row r="25" spans="3:24" ht="79.900000000000006" customHeight="1" x14ac:dyDescent="0.3">
      <c r="C25" s="180" t="s">
        <v>1197</v>
      </c>
      <c r="D25" s="131" t="s">
        <v>1203</v>
      </c>
      <c r="E25" s="131"/>
      <c r="F25" s="299" t="s">
        <v>1176</v>
      </c>
      <c r="G25" s="180" t="str">
        <f>VLOOKUP($F25,'Wall Style No'!$C$9:$D$51,2,FALSE)</f>
        <v>Concrete Block Wall+Polystyrene Insulation w/ Air Space+Concrete Block Wall+Acrylic Emulsion Paint on Cement Plaster</v>
      </c>
      <c r="H25" s="303" t="str">
        <f>VLOOKUP($F25,'Wall Style No'!$C$9:$J$51,4,FALSE)</f>
        <v>Acrylic Emulsion Paint on Cement Plaster</v>
      </c>
      <c r="I25" s="199" t="str">
        <f>VLOOKUP($F25,'Wall Style No'!$C$9:$J$51,5,FALSE)</f>
        <v>Concrete Block</v>
      </c>
      <c r="J25" s="199" t="str">
        <f>VLOOKUP($F25,'Wall Style No'!$C$9:$J$51,6,FALSE)</f>
        <v>Polystyrene Insulation+Air Space</v>
      </c>
      <c r="K25" s="199" t="str">
        <f>VLOOKUP($F25,'Wall Style No'!$C$9:$J$51,7,FALSE)</f>
        <v>Concrete Block</v>
      </c>
      <c r="L25" s="199" t="str">
        <f>VLOOKUP($F25,'Wall Style No'!$C$9:$J$51,8,FALSE)</f>
        <v>Acrylic Emulsion Paint on Cement Plaster</v>
      </c>
      <c r="M25" s="181"/>
      <c r="O25" s="180" t="s">
        <v>1197</v>
      </c>
      <c r="P25" s="131" t="s">
        <v>1203</v>
      </c>
      <c r="Q25" s="131" t="s">
        <v>1199</v>
      </c>
      <c r="R25" s="180" t="s">
        <v>1177</v>
      </c>
      <c r="S25" s="199" t="s">
        <v>1204</v>
      </c>
      <c r="T25" s="199" t="s">
        <v>1205</v>
      </c>
      <c r="U25" s="199" t="s">
        <v>1206</v>
      </c>
      <c r="V25" s="180" t="s">
        <v>1207</v>
      </c>
      <c r="W25" s="180"/>
      <c r="X25" s="180"/>
    </row>
    <row r="26" spans="3:24" ht="79.900000000000006" customHeight="1" x14ac:dyDescent="0.3">
      <c r="C26" s="252" t="s">
        <v>362</v>
      </c>
      <c r="D26" s="194"/>
      <c r="E26" s="194"/>
      <c r="F26" s="300" t="s">
        <v>1208</v>
      </c>
      <c r="G26" s="218" t="str">
        <f>VLOOKUP($F26,'Wall Style No'!$C$9:$D$51,2,FALSE)</f>
        <v>Concrete Block Wall+Mineral Wool Insulation W/ Air Space+Concrete Wall+Acrylic Emulsion Paint on Fair Faced Concrete</v>
      </c>
      <c r="H26" s="302" t="str">
        <f>VLOOKUP($F26,'Wall Style No'!$C$9:$J$51,4,FALSE)</f>
        <v>Acrylic Emulsion Paint on Cement Plaster</v>
      </c>
      <c r="I26" s="301" t="str">
        <f>VLOOKUP($F26,'Wall Style No'!$C$9:$J$51,5,FALSE)</f>
        <v>Concrete Block</v>
      </c>
      <c r="J26" s="301" t="str">
        <f>VLOOKUP($F26,'Wall Style No'!$C$9:$J$51,6,FALSE)</f>
        <v>Mineral Wool (Rock Wool)+Air Space</v>
      </c>
      <c r="K26" s="301" t="str">
        <f>VLOOKUP($F26,'Wall Style No'!$C$9:$J$51,7,FALSE)</f>
        <v>Concrete Wall</v>
      </c>
      <c r="L26" s="301" t="str">
        <f>VLOOKUP($F26,'Wall Style No'!$C$9:$J$51,8,FALSE)</f>
        <v>Acrylic Emulsion Paint on Fair Faced Concrete</v>
      </c>
      <c r="M26" s="195"/>
      <c r="O26" s="252" t="s">
        <v>362</v>
      </c>
      <c r="P26" s="194"/>
      <c r="Q26" s="194"/>
      <c r="R26" s="195"/>
      <c r="S26" s="195"/>
      <c r="T26" s="195"/>
      <c r="U26" s="195"/>
      <c r="V26" s="194"/>
      <c r="W26" s="195"/>
      <c r="X26" s="195"/>
    </row>
    <row r="27" spans="3:24" ht="79.900000000000006" customHeight="1" x14ac:dyDescent="0.3">
      <c r="C27" s="181" t="s">
        <v>583</v>
      </c>
      <c r="D27" s="131" t="s">
        <v>1209</v>
      </c>
      <c r="E27" s="131"/>
      <c r="F27" s="299" t="s">
        <v>1210</v>
      </c>
      <c r="G27" s="180" t="str">
        <f>VLOOKUP($F27,'Wall Style No'!$C$9:$D$51,2,FALSE)</f>
        <v>Concrete Brick Wall+Mineral Wool Insulation w/ Air Space+Concrete Wall+Acrylic Emulsion Paint on Fair Faced Concrete</v>
      </c>
      <c r="H27" s="303" t="str">
        <f>VLOOKUP($F27,'Wall Style No'!$C$9:$J$51,4,FALSE)</f>
        <v>Acrylic Emulsion Paint on Cement Plaster</v>
      </c>
      <c r="I27" s="199" t="str">
        <f>VLOOKUP($F27,'Wall Style No'!$C$9:$J$51,5,FALSE)</f>
        <v>Concrete Brick</v>
      </c>
      <c r="J27" s="199" t="str">
        <f>VLOOKUP($F27,'Wall Style No'!$C$9:$J$51,6,FALSE)</f>
        <v>Mineral Wool (Rock Wool)+Air Space</v>
      </c>
      <c r="K27" s="199" t="str">
        <f>VLOOKUP($F27,'Wall Style No'!$C$9:$J$51,7,FALSE)</f>
        <v>Concrete Wall</v>
      </c>
      <c r="L27" s="199" t="str">
        <f>VLOOKUP($F27,'Wall Style No'!$C$9:$J$51,8,FALSE)</f>
        <v>Acrylic Emulsion Paint on Fair Faced Concrete</v>
      </c>
      <c r="M27" s="181" t="s">
        <v>1190</v>
      </c>
      <c r="O27" s="181" t="s">
        <v>583</v>
      </c>
      <c r="P27" s="131" t="s">
        <v>1209</v>
      </c>
      <c r="Q27" s="131"/>
      <c r="R27" s="180" t="s">
        <v>1211</v>
      </c>
      <c r="S27" s="199" t="s">
        <v>1212</v>
      </c>
      <c r="T27" s="199" t="s">
        <v>1213</v>
      </c>
      <c r="U27" s="199" t="s">
        <v>1148</v>
      </c>
      <c r="V27" s="180" t="s">
        <v>511</v>
      </c>
      <c r="W27" s="180"/>
      <c r="X27" s="180"/>
    </row>
    <row r="28" spans="3:24" ht="79.900000000000006" customHeight="1" x14ac:dyDescent="0.3">
      <c r="C28" s="181" t="s">
        <v>1192</v>
      </c>
      <c r="D28" s="242" t="s">
        <v>1214</v>
      </c>
      <c r="E28" s="131"/>
      <c r="F28" s="299" t="s">
        <v>1215</v>
      </c>
      <c r="G28" s="180" t="str">
        <f>VLOOKUP($F28,'Wall Style No'!$C$9:$D$51,2,FALSE)</f>
        <v>Concrete Block Wall+Glass Wool Insulation w/ Air Space+Concrete Wall+Acrylic Emulsion Paint on Fair Faced Concrete</v>
      </c>
      <c r="H28" s="303" t="str">
        <f>VLOOKUP($F28,'Wall Style No'!$C$9:$J$51,4,FALSE)</f>
        <v>Acrylic Emulsion Paint on Cement Plaster</v>
      </c>
      <c r="I28" s="199" t="str">
        <f>VLOOKUP($F28,'Wall Style No'!$C$9:$J$51,5,FALSE)</f>
        <v>Concrete Block</v>
      </c>
      <c r="J28" s="199" t="str">
        <f>VLOOKUP($F28,'Wall Style No'!$C$9:$J$51,6,FALSE)</f>
        <v>Glass Wool (Fiberglass)+Air Space</v>
      </c>
      <c r="K28" s="199" t="str">
        <f>VLOOKUP($F28,'Wall Style No'!$C$9:$J$51,7,FALSE)</f>
        <v>Concrete Wall</v>
      </c>
      <c r="L28" s="199" t="str">
        <f>VLOOKUP($F28,'Wall Style No'!$C$9:$J$51,8,FALSE)</f>
        <v>Acrylic Emulsion Paint on Fair Faced Concrete</v>
      </c>
      <c r="M28" s="181"/>
      <c r="O28" s="181" t="s">
        <v>1192</v>
      </c>
      <c r="P28" s="242" t="s">
        <v>1214</v>
      </c>
      <c r="Q28" s="131" t="s">
        <v>1191</v>
      </c>
      <c r="R28" s="180" t="s">
        <v>1177</v>
      </c>
      <c r="S28" s="199" t="s">
        <v>1193</v>
      </c>
      <c r="T28" s="199" t="s">
        <v>1216</v>
      </c>
      <c r="U28" s="199" t="s">
        <v>1217</v>
      </c>
      <c r="V28" s="180" t="s">
        <v>1218</v>
      </c>
      <c r="W28" s="180"/>
      <c r="X28" s="180"/>
    </row>
    <row r="29" spans="3:24" ht="79.900000000000006" customHeight="1" x14ac:dyDescent="0.3">
      <c r="C29" s="181" t="s">
        <v>1219</v>
      </c>
      <c r="D29" s="131" t="s">
        <v>1220</v>
      </c>
      <c r="E29" s="131"/>
      <c r="F29" s="299" t="s">
        <v>1208</v>
      </c>
      <c r="G29" s="180" t="str">
        <f>VLOOKUP($F29,'Wall Style No'!$C$9:$D$51,2,FALSE)</f>
        <v>Concrete Block Wall+Mineral Wool Insulation W/ Air Space+Concrete Wall+Acrylic Emulsion Paint on Fair Faced Concrete</v>
      </c>
      <c r="H29" s="303" t="str">
        <f>VLOOKUP($F29,'Wall Style No'!$C$9:$J$51,4,FALSE)</f>
        <v>Acrylic Emulsion Paint on Cement Plaster</v>
      </c>
      <c r="I29" s="199" t="str">
        <f>VLOOKUP($F29,'Wall Style No'!$C$9:$J$51,5,FALSE)</f>
        <v>Concrete Block</v>
      </c>
      <c r="J29" s="199" t="str">
        <f>VLOOKUP($F29,'Wall Style No'!$C$9:$J$51,6,FALSE)</f>
        <v>Mineral Wool (Rock Wool)+Air Space</v>
      </c>
      <c r="K29" s="199" t="str">
        <f>VLOOKUP($F29,'Wall Style No'!$C$9:$J$51,7,FALSE)</f>
        <v>Concrete Wall</v>
      </c>
      <c r="L29" s="199" t="str">
        <f>VLOOKUP($F29,'Wall Style No'!$C$9:$J$51,8,FALSE)</f>
        <v>Acrylic Emulsion Paint on Fair Faced Concrete</v>
      </c>
      <c r="M29" s="181"/>
      <c r="O29" s="181" t="s">
        <v>1219</v>
      </c>
      <c r="P29" s="131" t="s">
        <v>1220</v>
      </c>
      <c r="Q29" s="131" t="s">
        <v>1221</v>
      </c>
      <c r="R29" s="180" t="s">
        <v>1222</v>
      </c>
      <c r="S29" s="199" t="s">
        <v>1223</v>
      </c>
      <c r="T29" s="199" t="s">
        <v>1224</v>
      </c>
      <c r="U29" s="199" t="s">
        <v>1225</v>
      </c>
      <c r="V29" s="180" t="s">
        <v>1226</v>
      </c>
      <c r="W29" s="180"/>
      <c r="X29" s="180"/>
    </row>
    <row r="30" spans="3:24" ht="79.900000000000006" customHeight="1" x14ac:dyDescent="0.3">
      <c r="C30" s="181" t="s">
        <v>1219</v>
      </c>
      <c r="D30" s="131" t="s">
        <v>1220</v>
      </c>
      <c r="E30" s="131"/>
      <c r="F30" s="299" t="s">
        <v>1208</v>
      </c>
      <c r="G30" s="180" t="str">
        <f>VLOOKUP($F30,'Wall Style No'!$C$9:$D$51,2,FALSE)</f>
        <v>Concrete Block Wall+Mineral Wool Insulation W/ Air Space+Concrete Wall+Acrylic Emulsion Paint on Fair Faced Concrete</v>
      </c>
      <c r="H30" s="303" t="str">
        <f>VLOOKUP($F30,'Wall Style No'!$C$9:$J$51,4,FALSE)</f>
        <v>Acrylic Emulsion Paint on Cement Plaster</v>
      </c>
      <c r="I30" s="199" t="str">
        <f>VLOOKUP($F30,'Wall Style No'!$C$9:$J$51,5,FALSE)</f>
        <v>Concrete Block</v>
      </c>
      <c r="J30" s="199" t="str">
        <f>VLOOKUP($F30,'Wall Style No'!$C$9:$J$51,6,FALSE)</f>
        <v>Mineral Wool (Rock Wool)+Air Space</v>
      </c>
      <c r="K30" s="199" t="str">
        <f>VLOOKUP($F30,'Wall Style No'!$C$9:$J$51,7,FALSE)</f>
        <v>Concrete Wall</v>
      </c>
      <c r="L30" s="199" t="str">
        <f>VLOOKUP($F30,'Wall Style No'!$C$9:$J$51,8,FALSE)</f>
        <v>Acrylic Emulsion Paint on Fair Faced Concrete</v>
      </c>
      <c r="M30" s="181"/>
      <c r="O30" s="181" t="s">
        <v>1219</v>
      </c>
      <c r="P30" s="131" t="s">
        <v>1220</v>
      </c>
      <c r="Q30" s="131" t="s">
        <v>1227</v>
      </c>
      <c r="R30" s="180" t="s">
        <v>1222</v>
      </c>
      <c r="S30" s="199" t="s">
        <v>1223</v>
      </c>
      <c r="T30" s="199" t="s">
        <v>1224</v>
      </c>
      <c r="U30" s="199" t="s">
        <v>1225</v>
      </c>
      <c r="V30" s="180" t="s">
        <v>1228</v>
      </c>
      <c r="W30" s="180"/>
      <c r="X30" s="180"/>
    </row>
    <row r="31" spans="3:24" ht="35.450000000000003" customHeight="1" x14ac:dyDescent="0.3">
      <c r="C31" s="181"/>
      <c r="D31" s="131"/>
      <c r="E31" s="131"/>
      <c r="F31" s="299"/>
      <c r="G31" s="180"/>
      <c r="H31" s="303"/>
      <c r="I31" s="199"/>
      <c r="J31" s="199"/>
      <c r="K31" s="199"/>
      <c r="L31" s="199"/>
      <c r="M31" s="181"/>
      <c r="O31" s="181"/>
      <c r="P31" s="131"/>
      <c r="Q31" s="131"/>
      <c r="R31" s="180"/>
      <c r="S31" s="199"/>
      <c r="T31" s="199"/>
      <c r="U31" s="199"/>
      <c r="V31" s="180"/>
      <c r="W31" s="180"/>
      <c r="X31" s="180"/>
    </row>
    <row r="32" spans="3:24" ht="79.900000000000006" customHeight="1" x14ac:dyDescent="0.3">
      <c r="C32" s="252" t="s">
        <v>1045</v>
      </c>
      <c r="D32" s="194"/>
      <c r="E32" s="194"/>
      <c r="F32" s="300" t="s">
        <v>1229</v>
      </c>
      <c r="G32" s="218" t="str">
        <f>VLOOKUP($F32,'Wall Style No'!$C$9:$D$51,2,FALSE)</f>
        <v>Concrete Block Wall+Acrylic Emulsion Paint on Cement Plaster</v>
      </c>
      <c r="H32" s="302" t="str">
        <f>VLOOKUP($F32,'Wall Style No'!$C$9:$J$51,4,FALSE)</f>
        <v>Acrylic Emulsion Paint on Cement Plaster</v>
      </c>
      <c r="I32" s="301">
        <f>VLOOKUP($F32,'Wall Style No'!$C$9:$J$51,5,FALSE)</f>
        <v>0</v>
      </c>
      <c r="J32" s="301">
        <f>VLOOKUP($F32,'Wall Style No'!$C$9:$J$51,6,FALSE)</f>
        <v>0</v>
      </c>
      <c r="K32" s="301" t="str">
        <f>VLOOKUP($F32,'Wall Style No'!$C$9:$J$51,7,FALSE)</f>
        <v>Concrete Block</v>
      </c>
      <c r="L32" s="301" t="str">
        <f>VLOOKUP($F32,'Wall Style No'!$C$9:$J$51,8,FALSE)</f>
        <v>Acrylic Emulsion Paint on Cement Plaster</v>
      </c>
      <c r="M32" s="195"/>
      <c r="O32" s="252" t="s">
        <v>1045</v>
      </c>
      <c r="P32" s="194"/>
      <c r="Q32" s="194"/>
      <c r="R32" s="195"/>
      <c r="S32" s="195"/>
      <c r="T32" s="195"/>
      <c r="U32" s="195"/>
      <c r="V32" s="194"/>
      <c r="W32" s="195"/>
      <c r="X32" s="195"/>
    </row>
    <row r="33" spans="3:24" ht="33.75" x14ac:dyDescent="0.3">
      <c r="C33" s="181" t="s">
        <v>1230</v>
      </c>
      <c r="D33" s="131" t="s">
        <v>1231</v>
      </c>
      <c r="E33" s="131"/>
      <c r="F33" s="299" t="s">
        <v>1232</v>
      </c>
      <c r="G33" s="180" t="str">
        <f>VLOOKUP($F33,'Wall Style No'!$C$9:$D$51,2,FALSE)</f>
        <v>Concrete Wall+Acrylic Emulsion Paint on Cement Plaster</v>
      </c>
      <c r="H33" s="303" t="str">
        <f>VLOOKUP($F33,'Wall Style No'!$C$9:$J$51,4,FALSE)</f>
        <v>Acrylic Emulsion Paint on Fair Faced Concrete</v>
      </c>
      <c r="I33" s="199">
        <f>VLOOKUP($F33,'Wall Style No'!$C$9:$J$51,5,FALSE)</f>
        <v>0</v>
      </c>
      <c r="J33" s="199">
        <f>VLOOKUP($F33,'Wall Style No'!$C$9:$J$51,6,FALSE)</f>
        <v>0</v>
      </c>
      <c r="K33" s="199" t="str">
        <f>VLOOKUP($F33,'Wall Style No'!$C$9:$J$51,7,FALSE)</f>
        <v>Concrete Wall</v>
      </c>
      <c r="L33" s="199" t="str">
        <f>VLOOKUP($F33,'Wall Style No'!$C$9:$J$51,8,FALSE)</f>
        <v>Acrylic Emulsion Paint on Fair Faced Concrete</v>
      </c>
      <c r="M33" s="181"/>
      <c r="O33" s="181" t="s">
        <v>1230</v>
      </c>
      <c r="P33" s="131" t="s">
        <v>1231</v>
      </c>
      <c r="Q33" s="131"/>
      <c r="R33" s="180" t="s">
        <v>1233</v>
      </c>
      <c r="S33" s="199" t="s">
        <v>1234</v>
      </c>
      <c r="T33" s="199"/>
      <c r="U33" s="199"/>
      <c r="V33" s="180" t="s">
        <v>1235</v>
      </c>
      <c r="W33" s="180"/>
      <c r="X33" s="180"/>
    </row>
    <row r="34" spans="3:24" ht="50.25" customHeight="1" x14ac:dyDescent="0.3">
      <c r="C34" s="181" t="s">
        <v>1236</v>
      </c>
      <c r="D34" s="292" t="s">
        <v>1237</v>
      </c>
      <c r="E34" s="131"/>
      <c r="F34" s="299" t="s">
        <v>1229</v>
      </c>
      <c r="G34" s="180" t="str">
        <f>VLOOKUP($F34,'Wall Style No'!$C$9:$D$51,2,FALSE)</f>
        <v>Concrete Block Wall+Acrylic Emulsion Paint on Cement Plaster</v>
      </c>
      <c r="H34" s="303" t="str">
        <f>VLOOKUP($F34,'Wall Style No'!$C$9:$J$51,4,FALSE)</f>
        <v>Acrylic Emulsion Paint on Cement Plaster</v>
      </c>
      <c r="I34" s="199">
        <f>VLOOKUP($F34,'Wall Style No'!$C$9:$J$51,5,FALSE)</f>
        <v>0</v>
      </c>
      <c r="J34" s="199">
        <f>VLOOKUP($F34,'Wall Style No'!$C$9:$J$51,6,FALSE)</f>
        <v>0</v>
      </c>
      <c r="K34" s="199" t="str">
        <f>VLOOKUP($F34,'Wall Style No'!$C$9:$J$51,7,FALSE)</f>
        <v>Concrete Block</v>
      </c>
      <c r="L34" s="199" t="str">
        <f>VLOOKUP($F34,'Wall Style No'!$C$9:$J$51,8,FALSE)</f>
        <v>Acrylic Emulsion Paint on Cement Plaster</v>
      </c>
      <c r="M34" s="181"/>
      <c r="O34" s="181" t="s">
        <v>1236</v>
      </c>
      <c r="P34" s="292" t="s">
        <v>1237</v>
      </c>
      <c r="Q34" s="131"/>
      <c r="R34" s="180" t="s">
        <v>1238</v>
      </c>
      <c r="S34" s="199" t="s">
        <v>1178</v>
      </c>
      <c r="T34" s="180"/>
      <c r="U34" s="199"/>
      <c r="V34" s="180" t="s">
        <v>1239</v>
      </c>
      <c r="W34" s="180"/>
      <c r="X34" s="180"/>
    </row>
    <row r="35" spans="3:24" ht="40.5" customHeight="1" x14ac:dyDescent="0.3">
      <c r="C35" s="181" t="s">
        <v>1230</v>
      </c>
      <c r="D35" s="131" t="s">
        <v>1240</v>
      </c>
      <c r="E35" s="131"/>
      <c r="F35" s="299" t="s">
        <v>1241</v>
      </c>
      <c r="G35" s="180" t="str">
        <f>VLOOKUP($F35,'Wall Style No'!$C$9:$D$51,2,FALSE)</f>
        <v>Concrete Brick Wall+Acrylic Emulsion Paint on Cement Plaster</v>
      </c>
      <c r="H35" s="303" t="str">
        <f>VLOOKUP($F35,'Wall Style No'!$C$9:$J$51,4,FALSE)</f>
        <v>Acrylic Emulsion Paint on Cement Plaster</v>
      </c>
      <c r="I35" s="199">
        <f>VLOOKUP($F35,'Wall Style No'!$C$9:$J$51,5,FALSE)</f>
        <v>0</v>
      </c>
      <c r="J35" s="199">
        <f>VLOOKUP($F35,'Wall Style No'!$C$9:$J$51,6,FALSE)</f>
        <v>0</v>
      </c>
      <c r="K35" s="199" t="str">
        <f>VLOOKUP($F35,'Wall Style No'!$C$9:$J$51,7,FALSE)</f>
        <v>Concrete Brick</v>
      </c>
      <c r="L35" s="199" t="str">
        <f>VLOOKUP($F35,'Wall Style No'!$C$9:$J$51,8,FALSE)</f>
        <v>Acrylic Emulsion Paint on Cement Plaster</v>
      </c>
      <c r="M35" s="181"/>
      <c r="O35" s="181" t="s">
        <v>1230</v>
      </c>
      <c r="P35" s="131" t="s">
        <v>1240</v>
      </c>
      <c r="Q35" s="131"/>
      <c r="R35" s="180" t="s">
        <v>1242</v>
      </c>
      <c r="S35" s="199" t="s">
        <v>1243</v>
      </c>
      <c r="T35" s="199"/>
      <c r="U35" s="199"/>
      <c r="V35" s="180" t="s">
        <v>1242</v>
      </c>
      <c r="W35" s="180"/>
      <c r="X35" s="180"/>
    </row>
    <row r="36" spans="3:24" ht="48.75" customHeight="1" x14ac:dyDescent="0.3">
      <c r="C36" s="181" t="s">
        <v>1244</v>
      </c>
      <c r="D36" s="131" t="s">
        <v>1245</v>
      </c>
      <c r="E36" s="131"/>
      <c r="F36" s="299" t="s">
        <v>1241</v>
      </c>
      <c r="G36" s="180" t="str">
        <f>VLOOKUP($F36,'Wall Style No'!$C$9:$D$51,2,FALSE)</f>
        <v>Concrete Brick Wall+Acrylic Emulsion Paint on Cement Plaster</v>
      </c>
      <c r="H36" s="303" t="str">
        <f>VLOOKUP($F36,'Wall Style No'!$C$9:$J$51,4,FALSE)</f>
        <v>Acrylic Emulsion Paint on Cement Plaster</v>
      </c>
      <c r="I36" s="199">
        <f>VLOOKUP($F36,'Wall Style No'!$C$9:$J$51,5,FALSE)</f>
        <v>0</v>
      </c>
      <c r="J36" s="199">
        <f>VLOOKUP($F36,'Wall Style No'!$C$9:$J$51,6,FALSE)</f>
        <v>0</v>
      </c>
      <c r="K36" s="199" t="str">
        <f>VLOOKUP($F36,'Wall Style No'!$C$9:$J$51,7,FALSE)</f>
        <v>Concrete Brick</v>
      </c>
      <c r="L36" s="199" t="str">
        <f>VLOOKUP($F36,'Wall Style No'!$C$9:$J$51,8,FALSE)</f>
        <v>Acrylic Emulsion Paint on Cement Plaster</v>
      </c>
      <c r="M36" s="181"/>
      <c r="O36" s="181" t="s">
        <v>1244</v>
      </c>
      <c r="P36" s="131" t="s">
        <v>1245</v>
      </c>
      <c r="Q36" s="131"/>
      <c r="R36" s="180" t="s">
        <v>1246</v>
      </c>
      <c r="S36" s="199" t="s">
        <v>1243</v>
      </c>
      <c r="T36" s="180"/>
      <c r="U36" s="199"/>
      <c r="V36" s="180" t="s">
        <v>1246</v>
      </c>
      <c r="W36" s="180"/>
      <c r="X36" s="180"/>
    </row>
    <row r="37" spans="3:24" ht="50.25" customHeight="1" x14ac:dyDescent="0.3">
      <c r="C37" s="181" t="s">
        <v>1219</v>
      </c>
      <c r="D37" s="292" t="s">
        <v>1247</v>
      </c>
      <c r="E37" s="131"/>
      <c r="F37" s="299" t="s">
        <v>1248</v>
      </c>
      <c r="G37" s="180" t="str">
        <f>VLOOKUP($F37,'Wall Style No'!$C$9:$D$51,2,FALSE)</f>
        <v>AAC (Autoclaved Aerated Concrete) Block Wall</v>
      </c>
      <c r="H37" s="303" t="str">
        <f>VLOOKUP($F37,'Wall Style No'!$C$9:$J$51,4,FALSE)</f>
        <v>N.A</v>
      </c>
      <c r="I37" s="199">
        <f>VLOOKUP($F37,'Wall Style No'!$C$9:$J$51,5,FALSE)</f>
        <v>0</v>
      </c>
      <c r="J37" s="199">
        <f>VLOOKUP($F37,'Wall Style No'!$C$9:$J$51,6,FALSE)</f>
        <v>0</v>
      </c>
      <c r="K37" s="199" t="str">
        <f>VLOOKUP($F37,'Wall Style No'!$C$9:$J$51,7,FALSE)</f>
        <v>AAC (Autoclaved Aerated Concrete) Block</v>
      </c>
      <c r="L37" s="199" t="str">
        <f>VLOOKUP($F37,'Wall Style No'!$C$9:$J$51,8,FALSE)</f>
        <v>N.A</v>
      </c>
      <c r="M37" s="181"/>
      <c r="O37" s="181" t="s">
        <v>1219</v>
      </c>
      <c r="P37" s="292" t="s">
        <v>1247</v>
      </c>
      <c r="Q37" s="131" t="s">
        <v>1221</v>
      </c>
      <c r="R37" s="180" t="s">
        <v>1249</v>
      </c>
      <c r="S37" s="199" t="s">
        <v>1250</v>
      </c>
      <c r="T37" s="180"/>
      <c r="U37" s="199"/>
      <c r="V37" s="180" t="s">
        <v>1249</v>
      </c>
      <c r="W37" s="180"/>
      <c r="X37" s="180"/>
    </row>
    <row r="38" spans="3:24" ht="31.9" customHeight="1" x14ac:dyDescent="0.3">
      <c r="C38" s="181"/>
      <c r="D38" s="131"/>
      <c r="E38" s="131"/>
      <c r="F38" s="299"/>
      <c r="G38" s="180"/>
      <c r="H38" s="303"/>
      <c r="I38" s="199"/>
      <c r="J38" s="199"/>
      <c r="K38" s="199"/>
      <c r="L38" s="199"/>
      <c r="M38" s="181"/>
      <c r="O38" s="181"/>
      <c r="P38" s="131"/>
      <c r="Q38" s="131"/>
      <c r="R38" s="180"/>
      <c r="S38" s="199"/>
      <c r="T38" s="199"/>
      <c r="U38" s="199"/>
      <c r="V38" s="180"/>
      <c r="W38" s="180"/>
      <c r="X38" s="180"/>
    </row>
    <row r="39" spans="3:24" ht="30" customHeight="1" x14ac:dyDescent="0.3">
      <c r="C39" s="137" t="s">
        <v>398</v>
      </c>
      <c r="D39" s="136" t="s">
        <v>395</v>
      </c>
      <c r="E39" s="137" t="s">
        <v>397</v>
      </c>
      <c r="F39" s="136" t="s">
        <v>1093</v>
      </c>
      <c r="G39" s="136" t="s">
        <v>400</v>
      </c>
      <c r="H39" s="136" t="s">
        <v>1139</v>
      </c>
      <c r="I39" s="136"/>
      <c r="J39" s="136" t="s">
        <v>1062</v>
      </c>
      <c r="K39" s="136" t="s">
        <v>1251</v>
      </c>
      <c r="L39" s="136" t="s">
        <v>344</v>
      </c>
      <c r="M39" s="136" t="s">
        <v>20</v>
      </c>
      <c r="O39" s="137" t="s">
        <v>398</v>
      </c>
      <c r="P39" s="136" t="s">
        <v>395</v>
      </c>
      <c r="Q39" s="137" t="s">
        <v>397</v>
      </c>
      <c r="R39" s="136" t="s">
        <v>1139</v>
      </c>
      <c r="S39" s="136"/>
      <c r="T39" s="136" t="s">
        <v>1062</v>
      </c>
      <c r="U39" s="136" t="s">
        <v>1251</v>
      </c>
      <c r="V39" s="136" t="s">
        <v>344</v>
      </c>
      <c r="W39" s="137"/>
      <c r="X39" s="137" t="s">
        <v>20</v>
      </c>
    </row>
    <row r="40" spans="3:24" ht="45" customHeight="1" x14ac:dyDescent="0.3">
      <c r="C40" s="252" t="s">
        <v>1064</v>
      </c>
      <c r="D40" s="194"/>
      <c r="E40" s="194"/>
      <c r="F40" s="300" t="s">
        <v>1232</v>
      </c>
      <c r="G40" s="218" t="str">
        <f>VLOOKUP($F40,'Wall Style No'!$C$9:$D$72,2,FALSE)</f>
        <v>Concrete Wall+Acrylic Emulsion Paint on Cement Plaster</v>
      </c>
      <c r="H40" s="302" t="str">
        <f>VLOOKUP($F40,'Wall Style No'!$C$9:$J$72,4,FALSE)</f>
        <v>Acrylic Emulsion Paint on Fair Faced Concrete</v>
      </c>
      <c r="I40" s="301">
        <f>VLOOKUP($F40,'Wall Style No'!$C$9:$J$72,5,FALSE)</f>
        <v>0</v>
      </c>
      <c r="J40" s="301">
        <f>VLOOKUP($F40,'Wall Style No'!$C$9:$J$72,6,FALSE)</f>
        <v>0</v>
      </c>
      <c r="K40" s="301" t="str">
        <f>VLOOKUP($F40,'Wall Style No'!$C$9:$J$72,7,FALSE)</f>
        <v>Concrete Wall</v>
      </c>
      <c r="L40" s="301" t="str">
        <f>VLOOKUP($F40,'Wall Style No'!$C$9:$J$72,8,FALSE)</f>
        <v>Acrylic Emulsion Paint on Fair Faced Concrete</v>
      </c>
      <c r="M40" s="195"/>
      <c r="O40" s="252" t="s">
        <v>1064</v>
      </c>
      <c r="P40" s="194"/>
      <c r="Q40" s="194"/>
      <c r="R40" s="195"/>
      <c r="S40" s="195"/>
      <c r="T40" s="195"/>
      <c r="U40" s="195"/>
      <c r="V40" s="194"/>
      <c r="W40" s="195"/>
      <c r="X40" s="195"/>
    </row>
    <row r="41" spans="3:24" ht="63" customHeight="1" x14ac:dyDescent="0.3">
      <c r="C41" s="181" t="s">
        <v>627</v>
      </c>
      <c r="D41" s="131" t="s">
        <v>1252</v>
      </c>
      <c r="E41" s="131"/>
      <c r="F41" s="299" t="s">
        <v>1253</v>
      </c>
      <c r="G41" s="180" t="str">
        <f>VLOOKUP($F41,'Wall Style No'!$C$9:$D$72,2,FALSE)</f>
        <v>Steel Sandwich Panel (Mineral Wool Insulation)</v>
      </c>
      <c r="H41" s="303">
        <f>VLOOKUP($F41,'Wall Style No'!$C$9:$J$72,4,FALSE)</f>
        <v>0</v>
      </c>
      <c r="I41" s="199">
        <f>VLOOKUP($F41,'Wall Style No'!$C$9:$J$72,5,FALSE)</f>
        <v>0</v>
      </c>
      <c r="J41" s="199" t="str">
        <f>VLOOKUP($F41,'Wall Style No'!$C$9:$J$72,6,FALSE)</f>
        <v>Corrugated Galvanized Steel Sheet Sandwich Panel</v>
      </c>
      <c r="K41" s="199" t="str">
        <f>VLOOKUP($F41,'Wall Style No'!$C$9:$J$72,7,FALSE)</f>
        <v>Mineral Wool (Rock Wool)</v>
      </c>
      <c r="L41" s="199">
        <f>VLOOKUP($F41,'Wall Style No'!$C$9:$J$72,8,FALSE)</f>
        <v>0</v>
      </c>
      <c r="M41" s="181"/>
      <c r="O41" s="181" t="s">
        <v>627</v>
      </c>
      <c r="P41" s="131" t="s">
        <v>1252</v>
      </c>
      <c r="Q41" s="131"/>
      <c r="R41" s="180"/>
      <c r="S41" s="199"/>
      <c r="T41" s="199" t="s">
        <v>1254</v>
      </c>
      <c r="U41" s="199"/>
      <c r="V41" s="180"/>
      <c r="W41" s="180"/>
      <c r="X41" s="180"/>
    </row>
    <row r="42" spans="3:24" ht="63" customHeight="1" x14ac:dyDescent="0.3">
      <c r="C42" s="181" t="s">
        <v>446</v>
      </c>
      <c r="D42" s="131" t="s">
        <v>782</v>
      </c>
      <c r="E42" s="131"/>
      <c r="F42" s="299" t="s">
        <v>1255</v>
      </c>
      <c r="G42" s="180" t="str">
        <f>VLOOKUP($F42,'Wall Style No'!$C$9:$D$72,2,FALSE)</f>
        <v>Aluminum Sandwich Panel (Mineral Wool Insulation)</v>
      </c>
      <c r="H42" s="303">
        <f>VLOOKUP($F42,'Wall Style No'!$C$9:$J$72,4,FALSE)</f>
        <v>0</v>
      </c>
      <c r="I42" s="199">
        <f>VLOOKUP($F42,'Wall Style No'!$C$9:$J$72,5,FALSE)</f>
        <v>0</v>
      </c>
      <c r="J42" s="199" t="str">
        <f>VLOOKUP($F42,'Wall Style No'!$C$9:$J$72,6,FALSE)</f>
        <v>Corrugated Aluminum Sheet Sandwich Panel</v>
      </c>
      <c r="K42" s="199" t="str">
        <f>VLOOKUP($F42,'Wall Style No'!$C$9:$J$72,7,FALSE)</f>
        <v>Mineral Wool (Rock Wool)</v>
      </c>
      <c r="L42" s="199">
        <f>VLOOKUP($F42,'Wall Style No'!$C$9:$J$72,8,FALSE)</f>
        <v>0</v>
      </c>
      <c r="M42" s="181"/>
      <c r="O42" s="181" t="s">
        <v>446</v>
      </c>
      <c r="P42" s="131" t="s">
        <v>782</v>
      </c>
      <c r="Q42" s="131"/>
      <c r="R42" s="180"/>
      <c r="S42" s="199"/>
      <c r="T42" s="199" t="s">
        <v>1256</v>
      </c>
      <c r="U42" s="199"/>
      <c r="V42" s="180"/>
      <c r="W42" s="180"/>
      <c r="X42" s="180"/>
    </row>
    <row r="43" spans="3:24" ht="63" customHeight="1" x14ac:dyDescent="0.3">
      <c r="C43" s="181" t="s">
        <v>465</v>
      </c>
      <c r="D43" s="131" t="s">
        <v>638</v>
      </c>
      <c r="E43" s="131"/>
      <c r="F43" s="299" t="s">
        <v>1257</v>
      </c>
      <c r="G43" s="180" t="str">
        <f>VLOOKUP($F43,'Wall Style No'!$C$9:$D$72,2,FALSE)</f>
        <v>Steel Sandwich Panel (Glass Wool Insulation)</v>
      </c>
      <c r="H43" s="303">
        <f>VLOOKUP($F43,'Wall Style No'!$C$9:$J$72,4,FALSE)</f>
        <v>0</v>
      </c>
      <c r="I43" s="199">
        <f>VLOOKUP($F43,'Wall Style No'!$C$9:$J$72,5,FALSE)</f>
        <v>0</v>
      </c>
      <c r="J43" s="199" t="str">
        <f>VLOOKUP($F43,'Wall Style No'!$C$9:$J$72,6,FALSE)</f>
        <v>Corrugated Galvanized Steel Sheet Sandwich Panel</v>
      </c>
      <c r="K43" s="199" t="str">
        <f>VLOOKUP($F43,'Wall Style No'!$C$9:$J$72,7,FALSE)</f>
        <v>Glass Wool (Fiberglass)</v>
      </c>
      <c r="L43" s="199">
        <f>VLOOKUP($F43,'Wall Style No'!$C$9:$J$72,8,FALSE)</f>
        <v>0</v>
      </c>
      <c r="M43" s="181"/>
      <c r="O43" s="181" t="s">
        <v>465</v>
      </c>
      <c r="P43" s="131" t="s">
        <v>638</v>
      </c>
      <c r="Q43" s="131"/>
      <c r="R43" s="180"/>
      <c r="S43" s="199"/>
      <c r="T43" s="199" t="s">
        <v>1258</v>
      </c>
      <c r="U43" s="199"/>
      <c r="V43" s="180"/>
      <c r="W43" s="180"/>
      <c r="X43" s="180" t="s">
        <v>1259</v>
      </c>
    </row>
    <row r="44" spans="3:24" ht="63" customHeight="1" x14ac:dyDescent="0.3">
      <c r="C44" s="181" t="s">
        <v>1260</v>
      </c>
      <c r="D44" s="131" t="s">
        <v>1261</v>
      </c>
      <c r="E44" s="293" t="s">
        <v>1262</v>
      </c>
      <c r="F44" s="299" t="s">
        <v>1263</v>
      </c>
      <c r="G44" s="180" t="str">
        <f>VLOOKUP($F44,'Wall Style No'!$C$9:$D$72,2,FALSE)</f>
        <v>Perforated Steel Sandwich Panel (Mineral Wool Insulation)</v>
      </c>
      <c r="H44" s="303">
        <f>VLOOKUP($F44,'Wall Style No'!$C$9:$J$72,4,FALSE)</f>
        <v>0</v>
      </c>
      <c r="I44" s="199" t="str">
        <f>VLOOKUP($F44,'Wall Style No'!$C$9:$J$72,5,FALSE)</f>
        <v>Perforated Steel Sandwich Panel</v>
      </c>
      <c r="J44" s="199" t="str">
        <f>VLOOKUP($F44,'Wall Style No'!$C$9:$J$72,6,FALSE)</f>
        <v>Corrugated Galvanized Steel Sheet Sandwich Panel</v>
      </c>
      <c r="K44" s="199" t="str">
        <f>VLOOKUP($F44,'Wall Style No'!$C$9:$J$72,7,FALSE)</f>
        <v>Mineral Wool (Rock Wool)</v>
      </c>
      <c r="L44" s="199">
        <f>VLOOKUP($F44,'Wall Style No'!$C$9:$J$72,8,FALSE)</f>
        <v>0</v>
      </c>
      <c r="M44" s="181"/>
      <c r="O44" s="181" t="s">
        <v>1260</v>
      </c>
      <c r="P44" s="131" t="s">
        <v>1261</v>
      </c>
      <c r="Q44" s="293" t="s">
        <v>1262</v>
      </c>
      <c r="R44" s="180"/>
      <c r="S44" s="199" t="s">
        <v>1264</v>
      </c>
      <c r="T44" s="199" t="s">
        <v>1265</v>
      </c>
      <c r="U44" s="199"/>
      <c r="V44" s="180"/>
      <c r="W44" s="180"/>
      <c r="X44" s="180" t="s">
        <v>1266</v>
      </c>
    </row>
    <row r="45" spans="3:24" ht="45" customHeight="1" x14ac:dyDescent="0.3">
      <c r="C45" s="323" t="s">
        <v>1084</v>
      </c>
      <c r="D45" s="324"/>
      <c r="E45" s="194"/>
      <c r="F45" s="300" t="s">
        <v>1267</v>
      </c>
      <c r="G45" s="218" t="str">
        <f>VLOOKUP($F45,'Wall Style No'!$C$9:$D$72,2,FALSE)</f>
        <v>Steel Sandwich Panel (Mineral Wool Insulation)+Concrete Block</v>
      </c>
      <c r="H45" s="302" t="str">
        <f>VLOOKUP($F45,'Wall Style No'!$C$9:$J$72,4,FALSE)</f>
        <v>Acrylic Emulsion Paint on Cement Plaster</v>
      </c>
      <c r="I45" s="301" t="str">
        <f>VLOOKUP($F45,'Wall Style No'!$C$9:$J$72,5,FALSE)</f>
        <v>Concrete Block</v>
      </c>
      <c r="J45" s="301" t="str">
        <f>VLOOKUP($F45,'Wall Style No'!$C$9:$J$72,6,FALSE)</f>
        <v>Corrugated Galvanized Steel Sheet Sandwich Panel</v>
      </c>
      <c r="K45" s="301" t="str">
        <f>VLOOKUP($F45,'Wall Style No'!$C$9:$J$72,7,FALSE)</f>
        <v>Mineral Wool (Rock Wool)</v>
      </c>
      <c r="L45" s="301">
        <f>VLOOKUP($F45,'Wall Style No'!$C$9:$J$72,8,FALSE)</f>
        <v>0</v>
      </c>
      <c r="M45" s="195"/>
      <c r="O45" s="323" t="s">
        <v>1084</v>
      </c>
      <c r="P45" s="324"/>
      <c r="Q45" s="194"/>
      <c r="R45" s="195"/>
      <c r="S45" s="195"/>
      <c r="T45" s="195"/>
      <c r="U45" s="195"/>
      <c r="V45" s="194"/>
      <c r="W45" s="195"/>
      <c r="X45" s="195"/>
    </row>
    <row r="46" spans="3:24" ht="63" customHeight="1" x14ac:dyDescent="0.3">
      <c r="C46" s="181" t="s">
        <v>1268</v>
      </c>
      <c r="D46" s="131" t="s">
        <v>1269</v>
      </c>
      <c r="E46" s="131"/>
      <c r="F46" s="299" t="s">
        <v>1270</v>
      </c>
      <c r="G46" s="180" t="str">
        <f>VLOOKUP($F46,'Wall Style No'!$C$9:$D$72,2,FALSE)</f>
        <v>Steel Sandwich Panel (Mineral Wool Insulation)+Gypsum Board Wall</v>
      </c>
      <c r="H46" s="303" t="str">
        <f>VLOOKUP($F46,'Wall Style No'!$C$9:$J$72,4,FALSE)</f>
        <v>Acrylic Emulsion Paint on Gypsum Board</v>
      </c>
      <c r="I46" s="199" t="str">
        <f>VLOOKUP($F46,'Wall Style No'!$C$9:$J$72,5,FALSE)</f>
        <v>1-Layer Gypsum Board</v>
      </c>
      <c r="J46" s="199" t="str">
        <f>VLOOKUP($F46,'Wall Style No'!$C$9:$J$72,6,FALSE)</f>
        <v>Corrugated Galvanized Steel Sheet Sandwich Panel</v>
      </c>
      <c r="K46" s="199" t="str">
        <f>VLOOKUP($F46,'Wall Style No'!$C$9:$J$72,7,FALSE)</f>
        <v>Mineral Wool (Rock Wool)</v>
      </c>
      <c r="L46" s="199">
        <f>VLOOKUP($F46,'Wall Style No'!$C$9:$J$72,8,FALSE)</f>
        <v>0</v>
      </c>
      <c r="M46" s="181"/>
      <c r="O46" s="181" t="s">
        <v>1268</v>
      </c>
      <c r="P46" s="131" t="s">
        <v>1269</v>
      </c>
      <c r="Q46" s="131"/>
      <c r="R46" s="199" t="s">
        <v>1271</v>
      </c>
      <c r="S46" s="199" t="s">
        <v>1272</v>
      </c>
      <c r="T46" s="199" t="s">
        <v>1273</v>
      </c>
      <c r="U46" s="199"/>
      <c r="V46" s="180"/>
      <c r="W46" s="180"/>
      <c r="X46" s="180"/>
    </row>
    <row r="47" spans="3:24" ht="63" customHeight="1" x14ac:dyDescent="0.3">
      <c r="C47" s="181" t="s">
        <v>1236</v>
      </c>
      <c r="D47" s="131" t="s">
        <v>1274</v>
      </c>
      <c r="E47" s="131"/>
      <c r="F47" s="299" t="s">
        <v>1270</v>
      </c>
      <c r="G47" s="180" t="str">
        <f>VLOOKUP($F47,'Wall Style No'!$C$9:$D$72,2,FALSE)</f>
        <v>Steel Sandwich Panel (Mineral Wool Insulation)+Gypsum Board Wall</v>
      </c>
      <c r="H47" s="303" t="str">
        <f>VLOOKUP($F47,'Wall Style No'!$C$9:$J$72,4,FALSE)</f>
        <v>Acrylic Emulsion Paint on Gypsum Board</v>
      </c>
      <c r="I47" s="199" t="str">
        <f>VLOOKUP($F47,'Wall Style No'!$C$9:$J$72,5,FALSE)</f>
        <v>1-Layer Gypsum Board</v>
      </c>
      <c r="J47" s="199" t="str">
        <f>VLOOKUP($F47,'Wall Style No'!$C$9:$J$72,6,FALSE)</f>
        <v>Corrugated Galvanized Steel Sheet Sandwich Panel</v>
      </c>
      <c r="K47" s="199" t="str">
        <f>VLOOKUP($F47,'Wall Style No'!$C$9:$J$72,7,FALSE)</f>
        <v>Mineral Wool (Rock Wool)</v>
      </c>
      <c r="L47" s="199">
        <f>VLOOKUP($F47,'Wall Style No'!$C$9:$J$72,8,FALSE)</f>
        <v>0</v>
      </c>
      <c r="M47" s="181"/>
      <c r="O47" s="181" t="s">
        <v>1236</v>
      </c>
      <c r="P47" s="131" t="s">
        <v>1274</v>
      </c>
      <c r="Q47" s="131"/>
      <c r="R47" s="199" t="s">
        <v>427</v>
      </c>
      <c r="S47" s="199" t="s">
        <v>1275</v>
      </c>
      <c r="T47" s="199"/>
      <c r="U47" s="199" t="s">
        <v>1276</v>
      </c>
      <c r="V47" s="180"/>
      <c r="W47" s="180"/>
      <c r="X47" s="180"/>
    </row>
    <row r="48" spans="3:24" ht="63" customHeight="1" x14ac:dyDescent="0.3">
      <c r="C48" s="181" t="s">
        <v>1236</v>
      </c>
      <c r="D48" s="131" t="s">
        <v>1274</v>
      </c>
      <c r="E48" s="131" t="s">
        <v>1277</v>
      </c>
      <c r="F48" s="299" t="s">
        <v>1267</v>
      </c>
      <c r="G48" s="180" t="str">
        <f>VLOOKUP($F48,'Wall Style No'!$C$9:$D$72,2,FALSE)</f>
        <v>Steel Sandwich Panel (Mineral Wool Insulation)+Concrete Block</v>
      </c>
      <c r="H48" s="303" t="s">
        <v>289</v>
      </c>
      <c r="I48" s="199" t="str">
        <f>VLOOKUP($F48,'Wall Style No'!$C$9:$J$72,5,FALSE)</f>
        <v>Concrete Block</v>
      </c>
      <c r="J48" s="199" t="str">
        <f>VLOOKUP($F48,'Wall Style No'!$C$9:$J$72,6,FALSE)</f>
        <v>Corrugated Galvanized Steel Sheet Sandwich Panel</v>
      </c>
      <c r="K48" s="199" t="str">
        <f>VLOOKUP($F48,'Wall Style No'!$C$9:$J$72,7,FALSE)</f>
        <v>Mineral Wool (Rock Wool)</v>
      </c>
      <c r="L48" s="199">
        <f>VLOOKUP($F48,'Wall Style No'!$C$9:$J$72,8,FALSE)</f>
        <v>0</v>
      </c>
      <c r="M48" s="181"/>
      <c r="O48" s="181" t="s">
        <v>1236</v>
      </c>
      <c r="P48" s="131" t="s">
        <v>1274</v>
      </c>
      <c r="Q48" s="131" t="s">
        <v>1277</v>
      </c>
      <c r="R48" s="199" t="s">
        <v>1278</v>
      </c>
      <c r="S48" s="199" t="s">
        <v>1178</v>
      </c>
      <c r="T48" s="199"/>
      <c r="U48" s="199" t="s">
        <v>1276</v>
      </c>
      <c r="V48" s="180"/>
      <c r="W48" s="180"/>
      <c r="X48" s="180"/>
    </row>
    <row r="49" spans="3:24" ht="63" customHeight="1" x14ac:dyDescent="0.3">
      <c r="C49" s="181" t="s">
        <v>1236</v>
      </c>
      <c r="D49" s="131" t="s">
        <v>1274</v>
      </c>
      <c r="E49" s="131" t="s">
        <v>1279</v>
      </c>
      <c r="F49" s="299" t="s">
        <v>1267</v>
      </c>
      <c r="G49" s="180" t="str">
        <f>VLOOKUP($F49,'Wall Style No'!$C$9:$D$72,2,FALSE)</f>
        <v>Steel Sandwich Panel (Mineral Wool Insulation)+Concrete Block</v>
      </c>
      <c r="H49" s="303" t="s">
        <v>271</v>
      </c>
      <c r="I49" s="199" t="str">
        <f>VLOOKUP($F49,'Wall Style No'!$C$9:$J$72,5,FALSE)</f>
        <v>Concrete Block</v>
      </c>
      <c r="J49" s="199" t="str">
        <f>VLOOKUP($F49,'Wall Style No'!$C$9:$J$72,6,FALSE)</f>
        <v>Corrugated Galvanized Steel Sheet Sandwich Panel</v>
      </c>
      <c r="K49" s="199" t="str">
        <f>VLOOKUP($F49,'Wall Style No'!$C$9:$J$72,7,FALSE)</f>
        <v>Mineral Wool (Rock Wool)</v>
      </c>
      <c r="L49" s="199">
        <f>VLOOKUP($F49,'Wall Style No'!$C$9:$J$72,8,FALSE)</f>
        <v>0</v>
      </c>
      <c r="M49" s="181"/>
      <c r="O49" s="181" t="s">
        <v>1236</v>
      </c>
      <c r="P49" s="131" t="s">
        <v>1274</v>
      </c>
      <c r="Q49" s="131" t="s">
        <v>1279</v>
      </c>
      <c r="R49" s="199" t="s">
        <v>425</v>
      </c>
      <c r="S49" s="199" t="s">
        <v>1178</v>
      </c>
      <c r="T49" s="199"/>
      <c r="U49" s="199" t="s">
        <v>1276</v>
      </c>
      <c r="V49" s="180"/>
      <c r="W49" s="180"/>
      <c r="X49" s="180"/>
    </row>
    <row r="50" spans="3:24" ht="63" customHeight="1" x14ac:dyDescent="0.3">
      <c r="C50" s="181" t="s">
        <v>1236</v>
      </c>
      <c r="D50" s="131" t="s">
        <v>1274</v>
      </c>
      <c r="E50" s="131" t="s">
        <v>1280</v>
      </c>
      <c r="F50" s="299" t="s">
        <v>1267</v>
      </c>
      <c r="G50" s="180" t="str">
        <f>VLOOKUP($F50,'Wall Style No'!$C$9:$D$72,2,FALSE)</f>
        <v>Steel Sandwich Panel (Mineral Wool Insulation)+Concrete Block</v>
      </c>
      <c r="H50" s="303" t="str">
        <f>VLOOKUP($F50,'Wall Style No'!$C$9:$J$72,4,FALSE)</f>
        <v>Acrylic Emulsion Paint on Cement Plaster</v>
      </c>
      <c r="I50" s="199" t="str">
        <f>VLOOKUP($F50,'Wall Style No'!$C$9:$J$72,5,FALSE)</f>
        <v>Concrete Block</v>
      </c>
      <c r="J50" s="199" t="str">
        <f>VLOOKUP($F50,'Wall Style No'!$C$9:$J$72,6,FALSE)</f>
        <v>Corrugated Galvanized Steel Sheet Sandwich Panel</v>
      </c>
      <c r="K50" s="199" t="str">
        <f>VLOOKUP($F50,'Wall Style No'!$C$9:$J$72,7,FALSE)</f>
        <v>Mineral Wool (Rock Wool)</v>
      </c>
      <c r="L50" s="199">
        <f>VLOOKUP($F50,'Wall Style No'!$C$9:$J$72,8,FALSE)</f>
        <v>0</v>
      </c>
      <c r="M50" s="181"/>
      <c r="O50" s="181" t="s">
        <v>1236</v>
      </c>
      <c r="P50" s="131" t="s">
        <v>1274</v>
      </c>
      <c r="Q50" s="131" t="s">
        <v>1280</v>
      </c>
      <c r="R50" s="199" t="s">
        <v>1177</v>
      </c>
      <c r="S50" s="199" t="s">
        <v>1178</v>
      </c>
      <c r="T50" s="199"/>
      <c r="U50" s="199" t="s">
        <v>1276</v>
      </c>
      <c r="V50" s="180"/>
      <c r="W50" s="180"/>
      <c r="X50" s="180"/>
    </row>
    <row r="51" spans="3:24" ht="63" customHeight="1" x14ac:dyDescent="0.3">
      <c r="C51" s="181" t="s">
        <v>1244</v>
      </c>
      <c r="D51" s="131" t="s">
        <v>1281</v>
      </c>
      <c r="E51" s="131"/>
      <c r="F51" s="299" t="s">
        <v>1282</v>
      </c>
      <c r="G51" s="180" t="str">
        <f>VLOOKUP($F51,'Wall Style No'!$C$9:$D$72,2,FALSE)</f>
        <v>Steel Sandwich Panel (Mineral Wool Insulation)+Concrete Brick</v>
      </c>
      <c r="H51" s="303" t="str">
        <f>VLOOKUP($F51,'Wall Style No'!$C$9:$J$72,4,FALSE)</f>
        <v>Acrylic Emulsion Paint on Cement Plaster</v>
      </c>
      <c r="I51" s="199" t="str">
        <f>VLOOKUP($F51,'Wall Style No'!$C$9:$J$72,5,FALSE)</f>
        <v>Concrete Brick</v>
      </c>
      <c r="J51" s="199" t="str">
        <f>VLOOKUP($F51,'Wall Style No'!$C$9:$J$72,6,FALSE)</f>
        <v>Corrugated Galvanized Steel Sheet Sandwich Panel</v>
      </c>
      <c r="K51" s="199" t="str">
        <f>VLOOKUP($F51,'Wall Style No'!$C$9:$J$72,7,FALSE)</f>
        <v>Mineral Wool (Rock Wool)</v>
      </c>
      <c r="L51" s="199">
        <f>VLOOKUP($F51,'Wall Style No'!$C$9:$J$72,8,FALSE)</f>
        <v>0</v>
      </c>
      <c r="M51" s="181"/>
      <c r="O51" s="181" t="s">
        <v>1244</v>
      </c>
      <c r="P51" s="131" t="s">
        <v>1281</v>
      </c>
      <c r="Q51" s="131"/>
      <c r="R51" s="199" t="s">
        <v>1238</v>
      </c>
      <c r="S51" s="199" t="s">
        <v>1204</v>
      </c>
      <c r="T51" s="199" t="s">
        <v>1283</v>
      </c>
      <c r="U51" s="199" t="s">
        <v>1273</v>
      </c>
      <c r="V51" s="180"/>
      <c r="W51" s="180"/>
      <c r="X51" s="180"/>
    </row>
    <row r="52" spans="3:24" ht="30" customHeight="1" x14ac:dyDescent="0.3">
      <c r="C52" s="252" t="s">
        <v>1284</v>
      </c>
      <c r="D52" s="194"/>
      <c r="E52" s="194"/>
      <c r="F52" s="194"/>
      <c r="G52" s="194"/>
      <c r="H52" s="195"/>
      <c r="I52" s="195"/>
      <c r="J52" s="195"/>
      <c r="K52" s="195"/>
      <c r="L52" s="194"/>
      <c r="M52" s="195"/>
      <c r="O52" s="252" t="s">
        <v>1284</v>
      </c>
      <c r="P52" s="194"/>
      <c r="Q52" s="194"/>
      <c r="R52" s="195"/>
      <c r="S52" s="195"/>
      <c r="T52" s="195"/>
      <c r="U52" s="195"/>
      <c r="V52" s="194"/>
      <c r="W52" s="195"/>
      <c r="X52" s="195"/>
    </row>
    <row r="53" spans="3:24" ht="63" customHeight="1" x14ac:dyDescent="0.3">
      <c r="C53" s="180"/>
      <c r="D53" s="131"/>
      <c r="E53" s="131"/>
      <c r="F53" s="131"/>
      <c r="G53" s="131"/>
      <c r="H53" s="180"/>
      <c r="I53" s="199"/>
      <c r="J53" s="199"/>
      <c r="K53" s="180"/>
      <c r="L53" s="180"/>
      <c r="M53" s="180"/>
      <c r="O53" s="180" t="s">
        <v>1285</v>
      </c>
      <c r="P53" s="131" t="s">
        <v>1286</v>
      </c>
      <c r="Q53" s="131"/>
      <c r="R53" s="180" t="s">
        <v>1287</v>
      </c>
      <c r="S53" s="199" t="s">
        <v>1288</v>
      </c>
      <c r="T53" s="199"/>
      <c r="U53" s="182" t="s">
        <v>1289</v>
      </c>
      <c r="V53" s="180"/>
      <c r="W53" s="180"/>
      <c r="X53" s="180"/>
    </row>
    <row r="54" spans="3:24" ht="63" customHeight="1" x14ac:dyDescent="0.3">
      <c r="C54" s="181"/>
      <c r="D54" s="131"/>
      <c r="E54" s="131"/>
      <c r="F54" s="299"/>
      <c r="G54" s="180"/>
      <c r="H54" s="303"/>
      <c r="I54" s="199"/>
      <c r="J54" s="199"/>
      <c r="K54" s="199"/>
      <c r="L54" s="199"/>
      <c r="M54" s="181"/>
      <c r="O54" s="181" t="s">
        <v>465</v>
      </c>
      <c r="P54" s="131" t="s">
        <v>1290</v>
      </c>
      <c r="Q54" s="131"/>
      <c r="R54" s="180"/>
      <c r="S54" s="199"/>
      <c r="T54" s="199"/>
      <c r="U54" s="182" t="s">
        <v>1291</v>
      </c>
      <c r="V54" s="180"/>
      <c r="W54" s="180"/>
      <c r="X54" s="180"/>
    </row>
    <row r="55" spans="3:24" ht="63" customHeight="1" x14ac:dyDescent="0.3">
      <c r="C55" s="181"/>
      <c r="D55" s="131"/>
      <c r="E55" s="131"/>
      <c r="F55" s="299"/>
      <c r="G55" s="180"/>
      <c r="H55" s="303"/>
      <c r="I55" s="199"/>
      <c r="J55" s="199"/>
      <c r="K55" s="199"/>
      <c r="L55" s="199"/>
      <c r="M55" s="181"/>
      <c r="O55" s="180" t="s">
        <v>1292</v>
      </c>
      <c r="P55" s="131" t="s">
        <v>1293</v>
      </c>
      <c r="Q55" s="131"/>
      <c r="R55" s="180" t="s">
        <v>1294</v>
      </c>
      <c r="S55" s="180" t="s">
        <v>1295</v>
      </c>
      <c r="T55" s="199" t="s">
        <v>1296</v>
      </c>
      <c r="U55" s="182" t="s">
        <v>1297</v>
      </c>
      <c r="V55" s="180"/>
      <c r="W55" s="180"/>
      <c r="X55" s="180"/>
    </row>
    <row r="56" spans="3:24" ht="63" customHeight="1" x14ac:dyDescent="0.3">
      <c r="C56" s="181"/>
      <c r="D56" s="131"/>
      <c r="E56" s="131"/>
      <c r="F56" s="299"/>
      <c r="G56" s="180"/>
      <c r="H56" s="303"/>
      <c r="I56" s="199"/>
      <c r="J56" s="199"/>
      <c r="K56" s="199"/>
      <c r="L56" s="199"/>
      <c r="M56" s="181"/>
      <c r="O56" s="180" t="s">
        <v>1292</v>
      </c>
      <c r="P56" s="131" t="s">
        <v>1298</v>
      </c>
      <c r="Q56" s="131"/>
      <c r="R56" s="180"/>
      <c r="S56" s="180"/>
      <c r="T56" s="182" t="s">
        <v>1299</v>
      </c>
      <c r="U56" s="180"/>
      <c r="V56" s="180"/>
      <c r="W56" s="180"/>
      <c r="X56" s="182" t="s">
        <v>1300</v>
      </c>
    </row>
    <row r="57" spans="3:24" ht="48.75" customHeight="1" x14ac:dyDescent="0.3">
      <c r="C57" s="181"/>
      <c r="D57" s="128"/>
      <c r="E57" s="131"/>
      <c r="F57" s="131"/>
      <c r="G57" s="131"/>
      <c r="H57" s="180"/>
      <c r="I57" s="199"/>
      <c r="J57" s="199"/>
      <c r="K57" s="199"/>
      <c r="L57" s="180"/>
      <c r="M57" s="181"/>
      <c r="O57" s="181"/>
      <c r="P57" s="131"/>
      <c r="Q57" s="131"/>
      <c r="R57" s="180"/>
      <c r="S57" s="199"/>
      <c r="T57" s="180"/>
      <c r="U57" s="199"/>
      <c r="V57" s="180"/>
      <c r="W57" s="180"/>
      <c r="X57" s="180"/>
    </row>
    <row r="58" spans="3:24" ht="25.15" customHeight="1" x14ac:dyDescent="0.3">
      <c r="C58" s="271" t="s">
        <v>1301</v>
      </c>
      <c r="D58" s="272"/>
      <c r="E58" s="273"/>
      <c r="F58" s="273"/>
      <c r="G58" s="273"/>
      <c r="H58" s="273"/>
      <c r="I58" s="273"/>
      <c r="J58" s="273"/>
      <c r="K58" s="273"/>
      <c r="L58" s="272"/>
      <c r="M58" s="274"/>
      <c r="O58" s="271" t="s">
        <v>1301</v>
      </c>
      <c r="P58" s="272"/>
      <c r="Q58" s="273"/>
      <c r="R58" s="273"/>
      <c r="S58" s="273"/>
      <c r="T58" s="273"/>
      <c r="U58" s="273"/>
      <c r="V58" s="272"/>
      <c r="W58" s="273"/>
      <c r="X58" s="274"/>
    </row>
    <row r="59" spans="3:24" ht="30" customHeight="1" x14ac:dyDescent="0.3">
      <c r="C59" s="137" t="s">
        <v>398</v>
      </c>
      <c r="D59" s="136" t="s">
        <v>395</v>
      </c>
      <c r="E59" s="137" t="s">
        <v>397</v>
      </c>
      <c r="F59" s="136" t="s">
        <v>1093</v>
      </c>
      <c r="G59" s="136" t="s">
        <v>400</v>
      </c>
      <c r="H59" s="136" t="s">
        <v>1302</v>
      </c>
      <c r="I59" s="136" t="s">
        <v>1095</v>
      </c>
      <c r="J59" s="136" t="s">
        <v>348</v>
      </c>
      <c r="K59" s="136" t="s">
        <v>1097</v>
      </c>
      <c r="L59" s="136" t="s">
        <v>1303</v>
      </c>
      <c r="M59" s="137" t="s">
        <v>20</v>
      </c>
      <c r="O59" s="137" t="s">
        <v>398</v>
      </c>
      <c r="P59" s="136" t="s">
        <v>395</v>
      </c>
      <c r="Q59" s="137" t="s">
        <v>397</v>
      </c>
      <c r="R59" s="136" t="s">
        <v>1302</v>
      </c>
      <c r="S59" s="136" t="s">
        <v>1095</v>
      </c>
      <c r="T59" s="136" t="s">
        <v>348</v>
      </c>
      <c r="U59" s="136" t="s">
        <v>1097</v>
      </c>
      <c r="V59" s="136" t="s">
        <v>1303</v>
      </c>
      <c r="W59" s="137"/>
      <c r="X59" s="137" t="s">
        <v>20</v>
      </c>
    </row>
    <row r="60" spans="3:24" ht="46.9" customHeight="1" x14ac:dyDescent="0.3">
      <c r="C60" s="252" t="s">
        <v>1098</v>
      </c>
      <c r="D60" s="194"/>
      <c r="E60" s="194"/>
      <c r="F60" s="300" t="s">
        <v>1304</v>
      </c>
      <c r="G60" s="218" t="str">
        <f>VLOOKUP($F60,'Wall Style No'!$C$81:$D$102,2,FALSE)</f>
        <v>2-Layer Gypsum Board to Both Sides_Mineral Wool Insulation</v>
      </c>
      <c r="H60" s="302" t="str">
        <f>VLOOKUP($F60,'Wall Style No'!$C$81:$J$102,4,FALSE)</f>
        <v>Acrylic Emulsion Paint on Gypsum Board</v>
      </c>
      <c r="I60" s="301" t="str">
        <f>VLOOKUP($F60,'Wall Style No'!$C$81:$J$102,5,FALSE)</f>
        <v>2-Layer Gypsum Board to Both Sides</v>
      </c>
      <c r="J60" s="301" t="str">
        <f>VLOOKUP($F60,'Wall Style No'!$C$81:$J$102,6,FALSE)</f>
        <v>Mineral Wool (Rock Wool)</v>
      </c>
      <c r="K60" s="301">
        <f>VLOOKUP($F60,'Wall Style No'!$C$81:$J$102,7,FALSE)</f>
        <v>0</v>
      </c>
      <c r="L60" s="302" t="str">
        <f>VLOOKUP($F60,'Wall Style No'!$C$81:$J$102,8,FALSE)</f>
        <v>Acrylic Emulsion Paint on Gypsum Board</v>
      </c>
      <c r="M60" s="195"/>
      <c r="O60" s="252" t="s">
        <v>1098</v>
      </c>
      <c r="P60" s="194"/>
      <c r="Q60" s="194"/>
      <c r="R60" s="195"/>
      <c r="S60" s="194"/>
      <c r="T60" s="194"/>
      <c r="U60" s="195"/>
      <c r="V60" s="194"/>
      <c r="W60" s="195"/>
      <c r="X60" s="195"/>
    </row>
    <row r="61" spans="3:24" ht="33" customHeight="1" x14ac:dyDescent="0.3">
      <c r="C61" s="181" t="s">
        <v>1268</v>
      </c>
      <c r="D61" s="131" t="s">
        <v>1305</v>
      </c>
      <c r="E61" s="131" t="s">
        <v>1306</v>
      </c>
      <c r="F61" s="299" t="s">
        <v>1307</v>
      </c>
      <c r="G61" s="180" t="str">
        <f>VLOOKUP($F61,'Wall Style No'!$C$81:$D$102,2,FALSE)</f>
        <v>2-Layer Gypsum Board to Both Sides_w/o Insulation</v>
      </c>
      <c r="H61" s="303" t="s">
        <v>1308</v>
      </c>
      <c r="I61" s="199" t="str">
        <f>VLOOKUP($F61,'Wall Style No'!$C$81:$J$102,5,FALSE)</f>
        <v>2-Layer Gypsum Board to Both Sides</v>
      </c>
      <c r="J61" s="199" t="str">
        <f>VLOOKUP($F61,'Wall Style No'!$C$81:$J$102,6,FALSE)</f>
        <v>w/o Insulation</v>
      </c>
      <c r="K61" s="199">
        <f>VLOOKUP($F61,'Wall Style No'!$C$81:$J$102,7,FALSE)</f>
        <v>0</v>
      </c>
      <c r="L61" s="303" t="str">
        <f>VLOOKUP($F61,'Wall Style No'!$C$81:$J$102,8,FALSE)</f>
        <v>Acrylic Emulsion Paint on Gypsum Board</v>
      </c>
      <c r="M61" s="307" t="s">
        <v>1309</v>
      </c>
      <c r="O61" s="181" t="s">
        <v>1268</v>
      </c>
      <c r="P61" s="131" t="s">
        <v>1305</v>
      </c>
      <c r="Q61" s="131" t="s">
        <v>1306</v>
      </c>
      <c r="R61" s="199" t="s">
        <v>1310</v>
      </c>
      <c r="S61" s="182" t="s">
        <v>1311</v>
      </c>
      <c r="T61" s="182"/>
      <c r="U61" s="182"/>
      <c r="V61" s="180" t="s">
        <v>1312</v>
      </c>
      <c r="W61" s="180"/>
      <c r="X61" s="180"/>
    </row>
    <row r="62" spans="3:24" ht="33" customHeight="1" x14ac:dyDescent="0.3">
      <c r="C62" s="181" t="s">
        <v>1268</v>
      </c>
      <c r="D62" s="131" t="s">
        <v>1313</v>
      </c>
      <c r="E62" s="131" t="s">
        <v>1314</v>
      </c>
      <c r="F62" s="299" t="s">
        <v>1315</v>
      </c>
      <c r="G62" s="180" t="str">
        <f>VLOOKUP($F62,'Wall Style No'!$C$81:$D$102,2,FALSE)</f>
        <v>1-Layer Gypsum Board to Both Sides_Mineral Wool Insulation</v>
      </c>
      <c r="H62" s="303" t="s">
        <v>256</v>
      </c>
      <c r="I62" s="199" t="str">
        <f>VLOOKUP($F62,'Wall Style No'!$C$81:$J$102,5,FALSE)</f>
        <v>1-Layer Gypsum Board to Both Sides</v>
      </c>
      <c r="J62" s="199" t="str">
        <f>VLOOKUP($F62,'Wall Style No'!$C$81:$J$102,6,FALSE)</f>
        <v>Mineral Wool (Rock Wool)</v>
      </c>
      <c r="K62" s="199">
        <f>VLOOKUP($F62,'Wall Style No'!$C$81:$J$102,7,FALSE)</f>
        <v>0</v>
      </c>
      <c r="L62" s="303" t="str">
        <f>VLOOKUP($F62,'Wall Style No'!$C$81:$J$102,8,FALSE)</f>
        <v>Acrylic Emulsion Paint on Gypsum Board</v>
      </c>
      <c r="M62" s="182" t="s">
        <v>1316</v>
      </c>
      <c r="O62" s="181" t="s">
        <v>1268</v>
      </c>
      <c r="P62" s="131" t="s">
        <v>1313</v>
      </c>
      <c r="Q62" s="131" t="s">
        <v>1314</v>
      </c>
      <c r="R62" s="180" t="s">
        <v>1317</v>
      </c>
      <c r="S62" s="182" t="s">
        <v>1318</v>
      </c>
      <c r="T62" s="199"/>
      <c r="U62" s="199"/>
      <c r="V62" s="180"/>
      <c r="W62" s="180"/>
      <c r="X62" s="180"/>
    </row>
    <row r="63" spans="3:24" ht="33" customHeight="1" x14ac:dyDescent="0.3">
      <c r="C63" s="181"/>
      <c r="D63" s="128"/>
      <c r="E63" s="131"/>
      <c r="F63" s="131"/>
      <c r="G63" s="131"/>
      <c r="H63" s="180"/>
      <c r="I63" s="199"/>
      <c r="J63" s="199"/>
      <c r="K63" s="199"/>
      <c r="L63" s="180"/>
      <c r="M63" s="181"/>
      <c r="O63" s="181"/>
      <c r="P63" s="131"/>
      <c r="Q63" s="131"/>
      <c r="R63" s="180"/>
      <c r="S63" s="199"/>
      <c r="T63" s="199"/>
      <c r="U63" s="199"/>
      <c r="V63" s="180"/>
      <c r="W63" s="180"/>
      <c r="X63" s="180"/>
    </row>
    <row r="64" spans="3:24" ht="46.9" customHeight="1" x14ac:dyDescent="0.3">
      <c r="C64" s="252" t="s">
        <v>1116</v>
      </c>
      <c r="D64" s="194"/>
      <c r="E64" s="194"/>
      <c r="F64" s="300" t="s">
        <v>1319</v>
      </c>
      <c r="G64" s="218" t="str">
        <f>VLOOKUP($F64,'Wall Style No'!$C$81:$D$102,2,FALSE)</f>
        <v>Block Wall</v>
      </c>
      <c r="H64" s="302" t="str">
        <f>VLOOKUP($F64,'Wall Style No'!$C$81:$J$102,4,FALSE)</f>
        <v>Acrylic Emulsion Paint on Cement Plaster</v>
      </c>
      <c r="I64" s="301" t="str">
        <f>VLOOKUP($F64,'Wall Style No'!$C$81:$J$102,5,FALSE)</f>
        <v>Concrete Block</v>
      </c>
      <c r="J64" s="301">
        <f>VLOOKUP($F64,'Wall Style No'!$C$81:$J$102,6,FALSE)</f>
        <v>0</v>
      </c>
      <c r="K64" s="301">
        <f>VLOOKUP($F64,'Wall Style No'!$C$81:$J$102,7,FALSE)</f>
        <v>0</v>
      </c>
      <c r="L64" s="302" t="str">
        <f>VLOOKUP($F64,'Wall Style No'!$C$81:$J$102,8,FALSE)</f>
        <v>Acrylic Emulsion Paint on Cement Plaster</v>
      </c>
      <c r="M64" s="195"/>
      <c r="O64" s="252" t="s">
        <v>1116</v>
      </c>
      <c r="P64" s="194"/>
      <c r="Q64" s="194"/>
      <c r="R64" s="195"/>
      <c r="S64" s="194"/>
      <c r="T64" s="194"/>
      <c r="U64" s="195"/>
      <c r="V64" s="194"/>
      <c r="W64" s="195"/>
      <c r="X64" s="195"/>
    </row>
    <row r="65" spans="3:24" ht="27" x14ac:dyDescent="0.3">
      <c r="C65" s="181" t="s">
        <v>1230</v>
      </c>
      <c r="D65" s="131" t="s">
        <v>1240</v>
      </c>
      <c r="E65" s="131" t="s">
        <v>1320</v>
      </c>
      <c r="F65" s="299" t="s">
        <v>1321</v>
      </c>
      <c r="G65" s="180" t="str">
        <f>VLOOKUP($F65,'Wall Style No'!$C$81:$D$102,2,FALSE)</f>
        <v>Brick Wall</v>
      </c>
      <c r="H65" s="303" t="s">
        <v>241</v>
      </c>
      <c r="I65" s="199" t="str">
        <f>VLOOKUP($F65,'Wall Style No'!$C$81:$J$102,5,FALSE)</f>
        <v>Concrete Brick</v>
      </c>
      <c r="J65" s="199">
        <f>VLOOKUP($F65,'Wall Style No'!$C$81:$J$102,6,FALSE)</f>
        <v>0</v>
      </c>
      <c r="K65" s="199">
        <f>VLOOKUP($F65,'Wall Style No'!$C$81:$J$102,7,FALSE)</f>
        <v>0</v>
      </c>
      <c r="L65" s="303" t="str">
        <f>VLOOKUP($F65,'Wall Style No'!$C$81:$J$102,8,FALSE)</f>
        <v>Acrylic Emulsion Paint on Cement Plaster</v>
      </c>
      <c r="M65" s="181"/>
      <c r="O65" s="181" t="s">
        <v>1230</v>
      </c>
      <c r="P65" s="131" t="s">
        <v>1240</v>
      </c>
      <c r="Q65" s="131" t="s">
        <v>1320</v>
      </c>
      <c r="R65" s="180" t="s">
        <v>1322</v>
      </c>
      <c r="S65" s="199" t="s">
        <v>1243</v>
      </c>
      <c r="T65" s="199"/>
      <c r="U65" s="199"/>
      <c r="V65" s="180"/>
      <c r="W65" s="180"/>
      <c r="X65" s="180"/>
    </row>
    <row r="66" spans="3:24" ht="40.5" x14ac:dyDescent="0.3">
      <c r="C66" s="181" t="s">
        <v>1230</v>
      </c>
      <c r="D66" s="131" t="s">
        <v>1231</v>
      </c>
      <c r="E66" s="292" t="s">
        <v>1323</v>
      </c>
      <c r="F66" s="299" t="s">
        <v>1321</v>
      </c>
      <c r="G66" s="180" t="str">
        <f>VLOOKUP($F66,'Wall Style No'!$C$81:$D$102,2,FALSE)</f>
        <v>Brick Wall</v>
      </c>
      <c r="H66" s="303" t="str">
        <f>VLOOKUP($F66,'Wall Style No'!$C$81:$J$102,4,FALSE)</f>
        <v>Acrylic Emulsion Paint on Cement Plaster</v>
      </c>
      <c r="I66" s="199" t="str">
        <f>VLOOKUP($F66,'Wall Style No'!$C$81:$J$102,5,FALSE)</f>
        <v>Concrete Brick</v>
      </c>
      <c r="J66" s="199">
        <f>VLOOKUP($F66,'Wall Style No'!$C$81:$J$102,6,FALSE)</f>
        <v>0</v>
      </c>
      <c r="K66" s="199">
        <f>VLOOKUP($F66,'Wall Style No'!$C$81:$J$102,7,FALSE)</f>
        <v>0</v>
      </c>
      <c r="L66" s="303" t="str">
        <f>VLOOKUP($F66,'Wall Style No'!$C$81:$J$102,8,FALSE)</f>
        <v>Acrylic Emulsion Paint on Cement Plaster</v>
      </c>
      <c r="M66" s="181"/>
      <c r="O66" s="181" t="s">
        <v>1230</v>
      </c>
      <c r="P66" s="131" t="s">
        <v>1231</v>
      </c>
      <c r="Q66" s="292" t="s">
        <v>1323</v>
      </c>
      <c r="R66" s="180" t="s">
        <v>1324</v>
      </c>
      <c r="S66" s="199" t="s">
        <v>1243</v>
      </c>
      <c r="T66" s="180"/>
      <c r="U66" s="199"/>
      <c r="V66" s="180"/>
      <c r="W66" s="180"/>
      <c r="X66" s="180"/>
    </row>
    <row r="67" spans="3:24" ht="27" x14ac:dyDescent="0.3">
      <c r="C67" s="181" t="s">
        <v>1219</v>
      </c>
      <c r="D67" s="131" t="s">
        <v>1220</v>
      </c>
      <c r="E67" s="292" t="s">
        <v>1325</v>
      </c>
      <c r="F67" s="299" t="s">
        <v>1319</v>
      </c>
      <c r="G67" s="180" t="str">
        <f>VLOOKUP($F67,'Wall Style No'!$C$81:$D$102,2,FALSE)</f>
        <v>Block Wall</v>
      </c>
      <c r="H67" s="303" t="s">
        <v>109</v>
      </c>
      <c r="I67" s="199" t="str">
        <f>VLOOKUP($F67,'Wall Style No'!$C$81:$J$102,5,FALSE)</f>
        <v>Concrete Block</v>
      </c>
      <c r="J67" s="199">
        <f>VLOOKUP($F67,'Wall Style No'!$C$81:$J$102,6,FALSE)</f>
        <v>0</v>
      </c>
      <c r="K67" s="199">
        <f>VLOOKUP($F67,'Wall Style No'!$C$81:$J$102,7,FALSE)</f>
        <v>0</v>
      </c>
      <c r="L67" s="303" t="str">
        <f>VLOOKUP($F67,'Wall Style No'!$C$81:$J$102,8,FALSE)</f>
        <v>Acrylic Emulsion Paint on Cement Plaster</v>
      </c>
      <c r="M67" s="181"/>
      <c r="O67" s="181" t="s">
        <v>1219</v>
      </c>
      <c r="P67" s="131" t="s">
        <v>1220</v>
      </c>
      <c r="Q67" s="292" t="s">
        <v>1325</v>
      </c>
      <c r="R67" s="180" t="s">
        <v>202</v>
      </c>
      <c r="S67" s="199" t="s">
        <v>1326</v>
      </c>
      <c r="T67" s="180"/>
      <c r="U67" s="199"/>
      <c r="V67" s="180"/>
      <c r="W67" s="180"/>
      <c r="X67" s="180"/>
    </row>
    <row r="68" spans="3:24" x14ac:dyDescent="0.3">
      <c r="C68" s="181"/>
      <c r="D68" s="131"/>
      <c r="E68" s="131"/>
      <c r="F68" s="299"/>
      <c r="G68" s="180"/>
      <c r="H68" s="303"/>
      <c r="I68" s="199"/>
      <c r="J68" s="199"/>
      <c r="K68" s="199"/>
      <c r="L68" s="199"/>
      <c r="M68" s="181"/>
      <c r="O68" s="181"/>
      <c r="P68" s="131"/>
      <c r="Q68" s="292"/>
      <c r="R68" s="180"/>
      <c r="S68" s="199"/>
      <c r="T68" s="180"/>
      <c r="U68" s="199"/>
      <c r="V68" s="180"/>
      <c r="W68" s="180"/>
      <c r="X68" s="180"/>
    </row>
    <row r="69" spans="3:24" ht="46.9" customHeight="1" x14ac:dyDescent="0.3">
      <c r="C69" s="252" t="s">
        <v>1123</v>
      </c>
      <c r="D69" s="194"/>
      <c r="E69" s="194"/>
      <c r="F69" s="300" t="s">
        <v>1327</v>
      </c>
      <c r="G69" s="218" t="str">
        <f>VLOOKUP($F69,'Wall Style No'!$C$81:$D$102,2,FALSE)</f>
        <v>Concrete Wall</v>
      </c>
      <c r="H69" s="302" t="str">
        <f>VLOOKUP($F69,'Wall Style No'!$C$81:$J$102,4,FALSE)</f>
        <v>Acrylic Emulsion Paint on Cement Plaster</v>
      </c>
      <c r="I69" s="301" t="str">
        <f>VLOOKUP($F69,'Wall Style No'!$C$81:$J$102,5,FALSE)</f>
        <v>Concrete Wall</v>
      </c>
      <c r="J69" s="301">
        <f>VLOOKUP($F69,'Wall Style No'!$C$81:$J$102,6,FALSE)</f>
        <v>0</v>
      </c>
      <c r="K69" s="301">
        <f>VLOOKUP($F69,'Wall Style No'!$C$81:$J$102,7,FALSE)</f>
        <v>0</v>
      </c>
      <c r="L69" s="302" t="str">
        <f>VLOOKUP($F69,'Wall Style No'!$C$81:$J$102,8,FALSE)</f>
        <v>Acrylic Emulsion Paint on Cement Plaster</v>
      </c>
      <c r="M69" s="195"/>
      <c r="O69" s="252" t="s">
        <v>1123</v>
      </c>
      <c r="P69" s="194"/>
      <c r="Q69" s="194"/>
      <c r="R69" s="195"/>
      <c r="S69" s="194"/>
      <c r="T69" s="194"/>
      <c r="U69" s="195"/>
      <c r="V69" s="194"/>
      <c r="W69" s="195"/>
      <c r="X69" s="195"/>
    </row>
    <row r="70" spans="3:24" ht="22.5" x14ac:dyDescent="0.3">
      <c r="C70" s="181"/>
      <c r="D70" s="131"/>
      <c r="E70" s="292"/>
      <c r="F70" s="299" t="s">
        <v>1327</v>
      </c>
      <c r="G70" s="180" t="str">
        <f>VLOOKUP($F70,'Wall Style No'!$C$81:$D$102,2,FALSE)</f>
        <v>Concrete Wall</v>
      </c>
      <c r="H70" s="303" t="str">
        <f>VLOOKUP($F70,'Wall Style No'!$C$81:$J$102,4,FALSE)</f>
        <v>Acrylic Emulsion Paint on Cement Plaster</v>
      </c>
      <c r="I70" s="199" t="str">
        <f>VLOOKUP($F70,'Wall Style No'!$C$81:$J$102,5,FALSE)</f>
        <v>Concrete Wall</v>
      </c>
      <c r="J70" s="199">
        <f>VLOOKUP($F70,'Wall Style No'!$C$81:$J$102,6,FALSE)</f>
        <v>0</v>
      </c>
      <c r="K70" s="199">
        <f>VLOOKUP($F70,'Wall Style No'!$C$81:$J$102,7,FALSE)</f>
        <v>0</v>
      </c>
      <c r="L70" s="303" t="str">
        <f>VLOOKUP($F70,'Wall Style No'!$C$81:$J$102,8,FALSE)</f>
        <v>Acrylic Emulsion Paint on Cement Plaster</v>
      </c>
      <c r="M70" s="181"/>
      <c r="O70" s="181"/>
      <c r="P70" s="131"/>
      <c r="Q70" s="292"/>
      <c r="R70" s="180"/>
      <c r="S70" s="199"/>
      <c r="T70" s="180"/>
      <c r="U70" s="199"/>
      <c r="V70" s="180"/>
      <c r="W70" s="180"/>
      <c r="X70" s="180"/>
    </row>
    <row r="71" spans="3:24" x14ac:dyDescent="0.3">
      <c r="C71" s="181"/>
      <c r="D71" s="131"/>
      <c r="E71" s="131"/>
      <c r="F71" s="299"/>
      <c r="G71" s="180"/>
      <c r="H71" s="303"/>
      <c r="I71" s="199"/>
      <c r="J71" s="199"/>
      <c r="K71" s="199"/>
      <c r="L71" s="199"/>
      <c r="M71" s="181"/>
      <c r="O71" s="181"/>
      <c r="P71" s="131"/>
      <c r="Q71" s="292"/>
      <c r="R71" s="180"/>
      <c r="S71" s="199"/>
      <c r="T71" s="180"/>
      <c r="U71" s="199"/>
      <c r="V71" s="180"/>
      <c r="W71" s="180"/>
      <c r="X71" s="180"/>
    </row>
    <row r="72" spans="3:24" ht="46.9" customHeight="1" x14ac:dyDescent="0.3">
      <c r="C72" s="252" t="s">
        <v>1125</v>
      </c>
      <c r="D72" s="194"/>
      <c r="E72" s="194"/>
      <c r="F72" s="194"/>
      <c r="G72" s="194"/>
      <c r="H72" s="195"/>
      <c r="I72" s="194"/>
      <c r="J72" s="194"/>
      <c r="K72" s="195"/>
      <c r="L72" s="194"/>
      <c r="M72" s="195"/>
      <c r="O72" s="252" t="s">
        <v>1123</v>
      </c>
      <c r="P72" s="194"/>
      <c r="Q72" s="194"/>
      <c r="R72" s="195"/>
      <c r="S72" s="194"/>
      <c r="T72" s="194"/>
      <c r="U72" s="195"/>
      <c r="V72" s="194"/>
      <c r="W72" s="195"/>
      <c r="X72" s="195"/>
    </row>
    <row r="73" spans="3:24" ht="45.6" customHeight="1" x14ac:dyDescent="0.3">
      <c r="C73" s="181" t="s">
        <v>1230</v>
      </c>
      <c r="D73" s="131" t="s">
        <v>1231</v>
      </c>
      <c r="E73" s="292" t="s">
        <v>1328</v>
      </c>
      <c r="F73" s="299" t="s">
        <v>1329</v>
      </c>
      <c r="G73" s="180" t="str">
        <f>VLOOKUP($F73,'Wall Style No'!$C$81:$D$102,2,FALSE)</f>
        <v>2-Layer Gypsum Board to One Side_Mineral Wool Insulation_Concrete Brick</v>
      </c>
      <c r="H73" s="303" t="str">
        <f>VLOOKUP($F73,'Wall Style No'!$C$81:$J$102,4,FALSE)</f>
        <v>Acrylic Emulsion Paint on Gypsum Board</v>
      </c>
      <c r="I73" s="199" t="str">
        <f>VLOOKUP($F73,'Wall Style No'!$C$81:$J$102,5,FALSE)</f>
        <v>2-Layer Gypsum Board to One Side</v>
      </c>
      <c r="J73" s="199" t="str">
        <f>VLOOKUP($F73,'Wall Style No'!$C$81:$J$102,6,FALSE)</f>
        <v>Mineral Wool (Rock Wool)</v>
      </c>
      <c r="K73" s="199" t="str">
        <f>VLOOKUP($F73,'Wall Style No'!$C$81:$J$102,7,FALSE)</f>
        <v>Concrete Brick</v>
      </c>
      <c r="L73" s="303" t="str">
        <f>VLOOKUP($F73,'Wall Style No'!$C$81:$J$102,8,FALSE)</f>
        <v>Acrylic Emulsion Paint on Cement Plaster</v>
      </c>
      <c r="M73" s="181"/>
      <c r="O73" s="181" t="s">
        <v>1230</v>
      </c>
      <c r="P73" s="131" t="s">
        <v>1231</v>
      </c>
      <c r="Q73" s="292" t="s">
        <v>1328</v>
      </c>
      <c r="R73" s="180" t="s">
        <v>1330</v>
      </c>
      <c r="S73" s="199" t="s">
        <v>1243</v>
      </c>
      <c r="T73" s="180" t="s">
        <v>1331</v>
      </c>
      <c r="U73" s="199"/>
      <c r="V73" s="180"/>
      <c r="W73" s="180"/>
      <c r="X73" s="180"/>
    </row>
    <row r="74" spans="3:24" ht="31.15" customHeight="1" x14ac:dyDescent="0.3">
      <c r="C74" s="181"/>
      <c r="D74" s="131"/>
      <c r="E74" s="131"/>
      <c r="F74" s="131"/>
      <c r="G74" s="131"/>
      <c r="H74" s="180"/>
      <c r="I74" s="199"/>
      <c r="J74" s="199"/>
      <c r="K74" s="199"/>
      <c r="L74" s="180"/>
      <c r="M74" s="181"/>
      <c r="O74" s="181"/>
      <c r="P74" s="131"/>
      <c r="Q74" s="131"/>
      <c r="R74" s="180"/>
      <c r="S74" s="199"/>
      <c r="T74" s="199"/>
      <c r="U74" s="199"/>
      <c r="V74" s="180"/>
      <c r="W74" s="180"/>
      <c r="X74" s="180"/>
    </row>
  </sheetData>
  <dataConsolidate>
    <dataRefs count="1">
      <dataRef ref="C4:C15" sheet="Int Finish Style No"/>
    </dataRefs>
  </dataConsolidate>
  <mergeCells count="2">
    <mergeCell ref="C45:D45"/>
    <mergeCell ref="O45:P45"/>
  </mergeCells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9C505A-B112-479F-A58D-3DA591C3E92A}">
          <x14:formula1>
            <xm:f>'Wall Style No'!$C$9:$C$51</xm:f>
          </x14:formula1>
          <xm:sqref>F16:F30 F32:F37 F6:F10 F12:F14</xm:sqref>
        </x14:dataValidation>
        <x14:dataValidation type="list" allowBlank="1" showInputMessage="1" showErrorMessage="1" xr:uid="{0B33FBEF-6222-41D0-8DAE-8C2BCB578CF6}">
          <x14:formula1>
            <xm:f>'Wall Style No'!$C$81:$C$102</xm:f>
          </x14:formula1>
          <xm:sqref>F60:F62 F73 F69:F70 F64:F67</xm:sqref>
        </x14:dataValidation>
        <x14:dataValidation type="list" allowBlank="1" showInputMessage="1" showErrorMessage="1" xr:uid="{7C99A95C-1514-43AC-B0D4-C43A0A48FEC0}">
          <x14:formula1>
            <xm:f>'Wall Style No'!$C$60:$C$72</xm:f>
          </x14:formula1>
          <xm:sqref>F40:F51 F54:F56</xm:sqref>
        </x14:dataValidation>
        <x14:dataValidation type="list" allowBlank="1" showInputMessage="1" showErrorMessage="1" xr:uid="{F87DF565-19C0-4AD2-B8C1-766F2220E1C7}">
          <x14:formula1>
            <xm:f>'Wall Style No'!$C$9:$C$72</xm:f>
          </x14:formula1>
          <xm:sqref>F15 F11 F31 F38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B2:AC56"/>
  <sheetViews>
    <sheetView zoomScale="70" zoomScaleNormal="70" workbookViewId="0">
      <pane xSplit="6" ySplit="2" topLeftCell="G9" activePane="bottomRight" state="frozen"/>
      <selection pane="topRight" activeCell="N13" sqref="N13"/>
      <selection pane="bottomLeft" activeCell="N13" sqref="N13"/>
      <selection pane="bottomRight" activeCell="G7" sqref="G7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 t="s">
        <v>1335</v>
      </c>
      <c r="C3" s="93" t="s">
        <v>1336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">
        <v>1337</v>
      </c>
      <c r="C4" s="54" t="s">
        <v>1338</v>
      </c>
      <c r="D4" s="56" t="s">
        <v>1339</v>
      </c>
      <c r="E4" s="46" t="s">
        <v>1340</v>
      </c>
      <c r="F4" s="47" t="s">
        <v>1341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1342</v>
      </c>
    </row>
    <row r="5" spans="2:29" ht="49.9" customHeight="1" x14ac:dyDescent="0.3">
      <c r="B5" s="67"/>
      <c r="C5" s="68"/>
      <c r="D5" s="69"/>
      <c r="E5" s="46" t="s">
        <v>1343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1344</v>
      </c>
    </row>
    <row r="6" spans="2:29" ht="49.9" customHeight="1" x14ac:dyDescent="0.3">
      <c r="B6" s="67"/>
      <c r="C6" s="68"/>
      <c r="D6" s="69"/>
      <c r="E6" s="46" t="s">
        <v>1345</v>
      </c>
      <c r="F6" s="47" t="s">
        <v>1346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1347</v>
      </c>
    </row>
    <row r="7" spans="2:29" ht="49.9" customHeight="1" x14ac:dyDescent="0.3">
      <c r="B7" s="67"/>
      <c r="C7" s="68"/>
      <c r="D7" s="69"/>
      <c r="E7" s="46" t="s">
        <v>1348</v>
      </c>
      <c r="F7" s="47" t="s">
        <v>1349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1350</v>
      </c>
    </row>
    <row r="8" spans="2:29" ht="49.9" customHeight="1" x14ac:dyDescent="0.3">
      <c r="B8" s="67"/>
      <c r="C8" s="68"/>
      <c r="D8" s="69"/>
      <c r="E8" s="46" t="s">
        <v>1351</v>
      </c>
      <c r="F8" s="47" t="s">
        <v>1352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1353</v>
      </c>
    </row>
    <row r="9" spans="2:29" ht="49.9" customHeight="1" x14ac:dyDescent="0.3">
      <c r="B9" s="65"/>
      <c r="C9" s="55"/>
      <c r="D9" s="57"/>
      <c r="E9" s="46" t="s">
        <v>1354</v>
      </c>
      <c r="F9" s="47" t="s">
        <v>1355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1356</v>
      </c>
      <c r="C10" s="54" t="s">
        <v>1338</v>
      </c>
      <c r="D10" s="56" t="s">
        <v>1339</v>
      </c>
      <c r="E10" s="46" t="s">
        <v>1340</v>
      </c>
      <c r="F10" s="47" t="s">
        <v>1341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Concrete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1342</v>
      </c>
    </row>
    <row r="11" spans="2:29" ht="49.9" customHeight="1" x14ac:dyDescent="0.3">
      <c r="B11" s="67"/>
      <c r="C11" s="68"/>
      <c r="D11" s="69"/>
      <c r="E11" s="46" t="s">
        <v>1343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1344</v>
      </c>
    </row>
    <row r="12" spans="2:29" ht="49.9" customHeight="1" x14ac:dyDescent="0.3">
      <c r="B12" s="67"/>
      <c r="C12" s="68"/>
      <c r="D12" s="69"/>
      <c r="E12" s="46" t="s">
        <v>1345</v>
      </c>
      <c r="F12" s="47" t="s">
        <v>1346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1347</v>
      </c>
    </row>
    <row r="13" spans="2:29" ht="49.9" customHeight="1" x14ac:dyDescent="0.3">
      <c r="B13" s="67"/>
      <c r="C13" s="68"/>
      <c r="D13" s="69"/>
      <c r="E13" s="46" t="s">
        <v>1348</v>
      </c>
      <c r="F13" s="47" t="s">
        <v>1349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1350</v>
      </c>
    </row>
    <row r="14" spans="2:29" ht="49.9" customHeight="1" x14ac:dyDescent="0.3">
      <c r="B14" s="67"/>
      <c r="C14" s="68"/>
      <c r="D14" s="69"/>
      <c r="E14" s="46" t="s">
        <v>1351</v>
      </c>
      <c r="F14" s="47" t="s">
        <v>1352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Plastering Work</v>
      </c>
      <c r="K14" s="49" t="str">
        <f>VLOOKUP($F14,'WM-AR'!$A$6:$AK$1629,8,FALSE)</f>
        <v>Plastering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External Masonry Wall</v>
      </c>
      <c r="Q14" s="49">
        <f>VLOOKUP($F14,'WM-AR'!$A$6:$AK$1629,20,FALSE)</f>
        <v>0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1353</v>
      </c>
    </row>
    <row r="15" spans="2:29" ht="49.9" customHeight="1" x14ac:dyDescent="0.3">
      <c r="B15" s="65"/>
      <c r="C15" s="55"/>
      <c r="D15" s="57"/>
      <c r="E15" s="46" t="s">
        <v>1354</v>
      </c>
      <c r="F15" s="47" t="s">
        <v>1355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Painting Work</v>
      </c>
      <c r="K15" s="49" t="str">
        <f>VLOOKUP($F15,'WM-AR'!$A$6:$AK$1629,8,FALSE)</f>
        <v>External Wall Painting</v>
      </c>
      <c r="L15" s="49" t="str">
        <f>VLOOKUP($F15,'WM-AR'!$A$6:$AK$1629,10,FALSE)</f>
        <v>Acrylic Emulsion Paint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>
        <f>VLOOKUP($F15,'WM-AR'!$A$6:$AK$1629,20,FALSE)</f>
        <v>0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>
        <f>VLOOKUP($F15,'WM-AR'!$A$6:$AK$1629,26,FALSE)</f>
        <v>0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/>
    </row>
    <row r="16" spans="2:29" ht="49.9" customHeight="1" x14ac:dyDescent="0.3">
      <c r="B16" s="64" t="s">
        <v>1356</v>
      </c>
      <c r="C16" s="54" t="s">
        <v>1357</v>
      </c>
      <c r="D16" s="56" t="s">
        <v>1358</v>
      </c>
      <c r="E16" s="46" t="s">
        <v>1359</v>
      </c>
      <c r="F16" s="47" t="s">
        <v>1360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Burnt Clay Brick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[0.5B] w/ All Reinf.(Lath, Steel Tie, Anchor Bar, Mortar, ETC.), Filler, Sealant, Lintel/Sill for Opening, ETC.</v>
      </c>
      <c r="R16" s="49">
        <f>VLOOKUP($F16,'WM-AR'!$A$6:$AK$1629,22,FALSE)</f>
        <v>0</v>
      </c>
      <c r="S16" s="49" t="str">
        <f>VLOOKUP($F16,'WM-AR'!$A$6:$AK$1629,24,FALSE)</f>
        <v>THK≤90mm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1361</v>
      </c>
    </row>
    <row r="17" spans="2:29" ht="49.9" customHeight="1" x14ac:dyDescent="0.3">
      <c r="B17" s="67"/>
      <c r="C17" s="68"/>
      <c r="D17" s="69"/>
      <c r="E17" s="46" t="s">
        <v>1343</v>
      </c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 t="s">
        <v>1344</v>
      </c>
    </row>
    <row r="18" spans="2:29" ht="49.9" customHeight="1" x14ac:dyDescent="0.3">
      <c r="B18" s="67"/>
      <c r="C18" s="68"/>
      <c r="D18" s="69"/>
      <c r="E18" s="46" t="s">
        <v>1345</v>
      </c>
      <c r="F18" s="47" t="s">
        <v>1346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Masonry Work</v>
      </c>
      <c r="K18" s="49" t="str">
        <f>VLOOKUP($F18,'WM-AR'!$A$6:$AK$1629,8,FALSE)</f>
        <v>Insulation</v>
      </c>
      <c r="L18" s="49" t="str">
        <f>VLOOKUP($F18,'WM-AR'!$A$6:$AK$1629,10,FALSE)</f>
        <v>Glass Wool (Fiberglass)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 t="str">
        <f>VLOOKUP($F18,'WM-AR'!$A$6:$AK$1629,20,FALSE)</f>
        <v>Minimum Density of 50 kg/m3</v>
      </c>
      <c r="R18" s="49">
        <f>VLOOKUP($F18,'WM-AR'!$A$6:$AK$1629,22,FALSE)</f>
        <v>0</v>
      </c>
      <c r="S18" s="49" t="str">
        <f>VLOOKUP($F18,'WM-AR'!$A$6:$AK$1629,24,FALSE)</f>
        <v>THK&lt;50mm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1347</v>
      </c>
    </row>
    <row r="19" spans="2:29" ht="49.9" customHeight="1" x14ac:dyDescent="0.3">
      <c r="B19" s="65"/>
      <c r="C19" s="55"/>
      <c r="D19" s="57"/>
      <c r="E19" s="46" t="s">
        <v>1362</v>
      </c>
      <c r="F19" s="47" t="s">
        <v>1349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Masonry Work</v>
      </c>
      <c r="K19" s="49" t="str">
        <f>VLOOKUP($F19,'WM-AR'!$A$6:$AK$1629,8,FALSE)</f>
        <v>Concrete Brick</v>
      </c>
      <c r="L19" s="49">
        <f>VLOOKUP($F19,'WM-AR'!$A$6:$AK$1629,10,FALSE)</f>
        <v>0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 t="str">
        <f>VLOOKUP($F19,'WM-AR'!$A$6:$AK$1629,20,FALSE)</f>
        <v>[1.0B] w/ All Reinf.(Lath, Steel Tie, Anchor Bar, Mortar, ETC.), Filler, Sealant, Lintel/Sill for Opening, ETC.</v>
      </c>
      <c r="R19" s="49">
        <f>VLOOKUP($F19,'WM-AR'!$A$6:$AK$1629,22,FALSE)</f>
        <v>0</v>
      </c>
      <c r="S19" s="49" t="str">
        <f>VLOOKUP($F19,'WM-AR'!$A$6:$AK$1629,24,FALSE)</f>
        <v>90mm&lt;THK≤190mm</v>
      </c>
      <c r="T19" s="50">
        <f>VLOOKUP($F19,'WM-AR'!$A$6:$AK$1629,25,FALSE)</f>
        <v>0</v>
      </c>
      <c r="U19" s="50" t="str">
        <f>VLOOKUP($F19,'WM-AR'!$A$6:$AK$1629,26,FALSE)</f>
        <v>THK=(  )mm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 t="s">
        <v>1363</v>
      </c>
    </row>
    <row r="20" spans="2:29" ht="49.9" customHeight="1" x14ac:dyDescent="0.3">
      <c r="B20" s="64" t="s">
        <v>1356</v>
      </c>
      <c r="C20" s="54" t="s">
        <v>1357</v>
      </c>
      <c r="D20" s="56" t="s">
        <v>1364</v>
      </c>
      <c r="E20" s="46" t="s">
        <v>1365</v>
      </c>
      <c r="F20" s="47" t="s">
        <v>1366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Reinforced Concrete Block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50mm&lt;THK≤100mm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1367</v>
      </c>
    </row>
    <row r="21" spans="2:29" ht="49.9" customHeight="1" x14ac:dyDescent="0.3">
      <c r="B21" s="67"/>
      <c r="C21" s="68"/>
      <c r="D21" s="69"/>
      <c r="E21" s="46" t="s">
        <v>1343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1344</v>
      </c>
    </row>
    <row r="22" spans="2:29" ht="49.9" customHeight="1" x14ac:dyDescent="0.3">
      <c r="B22" s="67"/>
      <c r="C22" s="68"/>
      <c r="D22" s="69"/>
      <c r="E22" s="46" t="s">
        <v>1345</v>
      </c>
      <c r="F22" s="47" t="s">
        <v>1346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1347</v>
      </c>
    </row>
    <row r="23" spans="2:29" ht="49.9" customHeight="1" x14ac:dyDescent="0.3">
      <c r="B23" s="67"/>
      <c r="C23" s="68"/>
      <c r="D23" s="69"/>
      <c r="E23" s="46" t="s">
        <v>1368</v>
      </c>
      <c r="F23" s="47" t="s">
        <v>1349</v>
      </c>
      <c r="G23" s="47"/>
      <c r="H23" s="49" t="str">
        <f>VLOOKUP($F23,'WM-AR'!$A$6:$AK$1629,34,FALSE)</f>
        <v>M2</v>
      </c>
      <c r="I23" s="49" t="str">
        <f>VLOOKUP($F23,'WM-AR'!$A$6:$AK$1629,4,FALSE)</f>
        <v>Finishing Work</v>
      </c>
      <c r="J23" s="49" t="str">
        <f>VLOOKUP($F23,'WM-AR'!$A$6:$AK$1629,6,FALSE)</f>
        <v>Masonry Work</v>
      </c>
      <c r="K23" s="49" t="str">
        <f>VLOOKUP($F23,'WM-AR'!$A$6:$AK$1629,8,FALSE)</f>
        <v>Concrete Brick</v>
      </c>
      <c r="L23" s="49">
        <f>VLOOKUP($F23,'WM-AR'!$A$6:$AK$1629,10,FALSE)</f>
        <v>0</v>
      </c>
      <c r="M23" s="49">
        <f>VLOOKUP($F23,'WM-AR'!$A$6:$AK$1629,12,FALSE)</f>
        <v>0</v>
      </c>
      <c r="N23" s="49">
        <f>VLOOKUP($F23,'WM-AR'!$A$6:$AK$1629,14,FALSE)</f>
        <v>0</v>
      </c>
      <c r="O23" s="49">
        <f>VLOOKUP($F23,'WM-AR'!$A$6:$AK$1629,16,FALSE)</f>
        <v>0</v>
      </c>
      <c r="P23" s="49">
        <f>VLOOKUP($F23,'WM-AR'!$A$6:$AK$1629,18,FALSE)</f>
        <v>0</v>
      </c>
      <c r="Q23" s="49" t="str">
        <f>VLOOKUP($F23,'WM-AR'!$A$6:$AK$1629,20,FALSE)</f>
        <v>[1.0B] w/ All Reinf.(Lath, Steel Tie, Anchor Bar, Mortar, ETC.), Filler, Sealant, Lintel/Sill for Opening, ETC.</v>
      </c>
      <c r="R23" s="49">
        <f>VLOOKUP($F23,'WM-AR'!$A$6:$AK$1629,22,FALSE)</f>
        <v>0</v>
      </c>
      <c r="S23" s="49" t="str">
        <f>VLOOKUP($F23,'WM-AR'!$A$6:$AK$1629,24,FALSE)</f>
        <v>90mm&lt;THK≤190mm</v>
      </c>
      <c r="T23" s="50">
        <f>VLOOKUP($F23,'WM-AR'!$A$6:$AK$1629,25,FALSE)</f>
        <v>0</v>
      </c>
      <c r="U23" s="50" t="str">
        <f>VLOOKUP($F23,'WM-AR'!$A$6:$AK$1629,26,FALSE)</f>
        <v>THK=(  )mm</v>
      </c>
      <c r="V23" s="50">
        <f>VLOOKUP($F23,'WM-AR'!$A$6:$AK$1629,27,FALSE)</f>
        <v>0</v>
      </c>
      <c r="W23" s="50">
        <f>VLOOKUP($F23,'WM-AR'!$A$6:$AK$1629,28,FALSE)</f>
        <v>0</v>
      </c>
      <c r="X23" s="50">
        <f>VLOOKUP($F23,'WM-AR'!$A$6:$AK$1629,29,FALSE)</f>
        <v>0</v>
      </c>
      <c r="Y23" s="50">
        <f>VLOOKUP($F23,'WM-AR'!$A$6:$AK$1629,30,FALSE)</f>
        <v>0</v>
      </c>
      <c r="Z23" s="50">
        <f>VLOOKUP($F23,'WM-AR'!$A$6:$AK$1629,31,FALSE)</f>
        <v>0</v>
      </c>
      <c r="AA23" s="50">
        <f>VLOOKUP($F23,'WM-AR'!$A$6:$AK$1629,32,FALSE)</f>
        <v>0</v>
      </c>
      <c r="AB23" s="50">
        <f>VLOOKUP($F23,'WM-AR'!$A$6:$AK$1629,33,FALSE)</f>
        <v>0</v>
      </c>
      <c r="AC23" s="66" t="s">
        <v>1369</v>
      </c>
    </row>
    <row r="24" spans="2:29" ht="49.9" customHeight="1" x14ac:dyDescent="0.3">
      <c r="B24" s="67"/>
      <c r="C24" s="68"/>
      <c r="D24" s="69"/>
      <c r="E24" s="46" t="s">
        <v>1351</v>
      </c>
      <c r="F24" s="47" t="s">
        <v>1352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1353</v>
      </c>
    </row>
    <row r="25" spans="2:29" ht="49.9" customHeight="1" x14ac:dyDescent="0.3">
      <c r="B25" s="65"/>
      <c r="C25" s="55"/>
      <c r="D25" s="57"/>
      <c r="E25" s="46" t="s">
        <v>1354</v>
      </c>
      <c r="F25" s="47" t="s">
        <v>1355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" customHeight="1" x14ac:dyDescent="0.3">
      <c r="B26" s="64" t="s">
        <v>1356</v>
      </c>
      <c r="C26" s="54" t="s">
        <v>1357</v>
      </c>
      <c r="D26" s="56" t="s">
        <v>1370</v>
      </c>
      <c r="E26" s="46" t="s">
        <v>1340</v>
      </c>
      <c r="F26" s="47" t="s">
        <v>1341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Concrete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1342</v>
      </c>
    </row>
    <row r="27" spans="2:29" ht="49.9" customHeight="1" x14ac:dyDescent="0.3">
      <c r="B27" s="67"/>
      <c r="C27" s="68"/>
      <c r="D27" s="69"/>
      <c r="E27" s="46" t="s">
        <v>1343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1344</v>
      </c>
    </row>
    <row r="28" spans="2:29" ht="49.9" customHeight="1" x14ac:dyDescent="0.3">
      <c r="B28" s="67"/>
      <c r="C28" s="68"/>
      <c r="D28" s="69"/>
      <c r="E28" s="46" t="s">
        <v>1345</v>
      </c>
      <c r="F28" s="47" t="s">
        <v>1346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1347</v>
      </c>
    </row>
    <row r="29" spans="2:29" ht="49.9" customHeight="1" x14ac:dyDescent="0.3">
      <c r="B29" s="67"/>
      <c r="C29" s="68"/>
      <c r="D29" s="69"/>
      <c r="E29" s="46" t="s">
        <v>1371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" customHeight="1" x14ac:dyDescent="0.3">
      <c r="B30" s="67"/>
      <c r="C30" s="68"/>
      <c r="D30" s="69"/>
      <c r="E30" s="46" t="s">
        <v>1351</v>
      </c>
      <c r="F30" s="47" t="s">
        <v>1352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Plastering Work</v>
      </c>
      <c r="K30" s="49" t="str">
        <f>VLOOKUP($F30,'WM-AR'!$A$6:$AK$1629,8,FALSE)</f>
        <v>Plastering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 t="str">
        <f>VLOOKUP($F30,'WM-AR'!$A$6:$AK$1629,18,FALSE)</f>
        <v>for External Masonry Wall</v>
      </c>
      <c r="Q30" s="49">
        <f>VLOOKUP($F30,'WM-AR'!$A$6:$AK$1629,20,FALSE)</f>
        <v>0</v>
      </c>
      <c r="R30" s="49">
        <f>VLOOKUP($F30,'WM-AR'!$A$6:$AK$1629,22,FALSE)</f>
        <v>0</v>
      </c>
      <c r="S30" s="49">
        <f>VLOOKUP($F30,'WM-AR'!$A$6:$AK$1629,24,FALSE)</f>
        <v>0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1353</v>
      </c>
    </row>
    <row r="31" spans="2:29" ht="49.9" customHeight="1" x14ac:dyDescent="0.3">
      <c r="B31" s="65"/>
      <c r="C31" s="55"/>
      <c r="D31" s="57"/>
      <c r="E31" s="46" t="s">
        <v>1354</v>
      </c>
      <c r="F31" s="47" t="s">
        <v>1355</v>
      </c>
      <c r="G31" s="47"/>
      <c r="H31" s="49" t="str">
        <f>VLOOKUP($F31,'WM-AR'!$A$6:$AK$1629,34,FALSE)</f>
        <v>M2</v>
      </c>
      <c r="I31" s="49" t="str">
        <f>VLOOKUP($F31,'WM-AR'!$A$6:$AK$1629,4,FALSE)</f>
        <v>Finishing Work</v>
      </c>
      <c r="J31" s="49" t="str">
        <f>VLOOKUP($F31,'WM-AR'!$A$6:$AK$1629,6,FALSE)</f>
        <v>Painting Work</v>
      </c>
      <c r="K31" s="49" t="str">
        <f>VLOOKUP($F31,'WM-AR'!$A$6:$AK$1629,8,FALSE)</f>
        <v>External Wall Painting</v>
      </c>
      <c r="L31" s="49" t="str">
        <f>VLOOKUP($F31,'WM-AR'!$A$6:$AK$1629,10,FALSE)</f>
        <v>Acrylic Emulsion Paint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>
        <f>VLOOKUP($F31,'WM-AR'!$A$6:$AK$1629,20,FALSE)</f>
        <v>0</v>
      </c>
      <c r="R31" s="49">
        <f>VLOOKUP($F31,'WM-AR'!$A$6:$AK$1629,22,FALSE)</f>
        <v>0</v>
      </c>
      <c r="S31" s="49">
        <f>VLOOKUP($F31,'WM-AR'!$A$6:$AK$1629,24,FALSE)</f>
        <v>0</v>
      </c>
      <c r="T31" s="50">
        <f>VLOOKUP($F31,'WM-AR'!$A$6:$AK$1629,25,FALSE)</f>
        <v>0</v>
      </c>
      <c r="U31" s="50">
        <f>VLOOKUP($F31,'WM-AR'!$A$6:$AK$1629,26,FALSE)</f>
        <v>0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/>
    </row>
    <row r="32" spans="2:29" ht="49.9" customHeight="1" x14ac:dyDescent="0.3">
      <c r="B32" s="64" t="s">
        <v>1356</v>
      </c>
      <c r="C32" s="54" t="s">
        <v>1372</v>
      </c>
      <c r="D32" s="56" t="s">
        <v>1373</v>
      </c>
      <c r="E32" s="46" t="s">
        <v>1359</v>
      </c>
      <c r="F32" s="47" t="s">
        <v>1360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Burnt Clay Brick</v>
      </c>
      <c r="L32" s="49">
        <f>VLOOKUP($F32,'WM-AR'!$A$6:$AK$1629,10,FALSE)</f>
        <v>0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[0.5B] w/ All Reinf.(Lath, Steel Tie, Anchor Bar, Mortar, ETC.), Filler, Sealant, Lintel/Sill for Opening, ETC.</v>
      </c>
      <c r="R32" s="49">
        <f>VLOOKUP($F32,'WM-AR'!$A$6:$AK$1629,22,FALSE)</f>
        <v>0</v>
      </c>
      <c r="S32" s="49" t="str">
        <f>VLOOKUP($F32,'WM-AR'!$A$6:$AK$1629,24,FALSE)</f>
        <v>THK≤90mm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1361</v>
      </c>
    </row>
    <row r="33" spans="2:29" ht="49.9" customHeight="1" x14ac:dyDescent="0.3">
      <c r="B33" s="67"/>
      <c r="C33" s="68"/>
      <c r="D33" s="69"/>
      <c r="E33" s="46" t="s">
        <v>1343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 t="s">
        <v>1344</v>
      </c>
    </row>
    <row r="34" spans="2:29" ht="49.9" customHeight="1" x14ac:dyDescent="0.3">
      <c r="B34" s="67"/>
      <c r="C34" s="68"/>
      <c r="D34" s="69"/>
      <c r="E34" s="46" t="s">
        <v>1345</v>
      </c>
      <c r="F34" s="47" t="s">
        <v>1346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Masonry Work</v>
      </c>
      <c r="K34" s="49" t="str">
        <f>VLOOKUP($F34,'WM-AR'!$A$6:$AK$1629,8,FALSE)</f>
        <v>Insulation</v>
      </c>
      <c r="L34" s="49" t="str">
        <f>VLOOKUP($F34,'WM-AR'!$A$6:$AK$1629,10,FALSE)</f>
        <v>Glass Wool (Fiberglass)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>
        <f>VLOOKUP($F34,'WM-AR'!$A$6:$AK$1629,18,FALSE)</f>
        <v>0</v>
      </c>
      <c r="Q34" s="49" t="str">
        <f>VLOOKUP($F34,'WM-AR'!$A$6:$AK$1629,20,FALSE)</f>
        <v>Minimum Density of 50 kg/m3</v>
      </c>
      <c r="R34" s="49">
        <f>VLOOKUP($F34,'WM-AR'!$A$6:$AK$1629,22,FALSE)</f>
        <v>0</v>
      </c>
      <c r="S34" s="49" t="str">
        <f>VLOOKUP($F34,'WM-AR'!$A$6:$AK$1629,24,FALSE)</f>
        <v>THK&lt;50mm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1347</v>
      </c>
    </row>
    <row r="35" spans="2:29" ht="49.9" customHeight="1" x14ac:dyDescent="0.3">
      <c r="B35" s="67"/>
      <c r="C35" s="68"/>
      <c r="D35" s="69"/>
      <c r="E35" s="46" t="s">
        <v>1371</v>
      </c>
      <c r="F35" s="47"/>
      <c r="G35" s="47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0"/>
      <c r="U35" s="50"/>
      <c r="V35" s="50"/>
      <c r="W35" s="50"/>
      <c r="X35" s="50"/>
      <c r="Y35" s="50"/>
      <c r="Z35" s="50"/>
      <c r="AA35" s="50"/>
      <c r="AB35" s="50"/>
      <c r="AC35" s="66"/>
    </row>
    <row r="36" spans="2:29" ht="49.9" customHeight="1" x14ac:dyDescent="0.3">
      <c r="B36" s="64" t="s">
        <v>1356</v>
      </c>
      <c r="C36" s="54" t="s">
        <v>1357</v>
      </c>
      <c r="D36" s="56" t="s">
        <v>1374</v>
      </c>
      <c r="E36" s="46" t="s">
        <v>1365</v>
      </c>
      <c r="F36" s="47" t="s">
        <v>1366</v>
      </c>
      <c r="G36" s="47"/>
      <c r="H36" s="49" t="str">
        <f>VLOOKUP($F36,'WM-AR'!$A$6:$AK$1629,34,FALSE)</f>
        <v>M2</v>
      </c>
      <c r="I36" s="49" t="str">
        <f>VLOOKUP($F36,'WM-AR'!$A$6:$AK$1629,4,FALSE)</f>
        <v>Finishing Work</v>
      </c>
      <c r="J36" s="49" t="str">
        <f>VLOOKUP($F36,'WM-AR'!$A$6:$AK$1629,6,FALSE)</f>
        <v>Masonry Work</v>
      </c>
      <c r="K36" s="49" t="str">
        <f>VLOOKUP($F36,'WM-AR'!$A$6:$AK$1629,8,FALSE)</f>
        <v>Reinforced Concrete Block</v>
      </c>
      <c r="L36" s="49">
        <f>VLOOKUP($F36,'WM-AR'!$A$6:$AK$1629,10,FALSE)</f>
        <v>0</v>
      </c>
      <c r="M36" s="49">
        <f>VLOOKUP($F36,'WM-AR'!$A$6:$AK$1629,12,FALSE)</f>
        <v>0</v>
      </c>
      <c r="N36" s="49">
        <f>VLOOKUP($F36,'WM-AR'!$A$6:$AK$1629,14,FALSE)</f>
        <v>0</v>
      </c>
      <c r="O36" s="49">
        <f>VLOOKUP($F36,'WM-AR'!$A$6:$AK$1629,16,FALSE)</f>
        <v>0</v>
      </c>
      <c r="P36" s="49">
        <f>VLOOKUP($F36,'WM-AR'!$A$6:$AK$1629,18,FALSE)</f>
        <v>0</v>
      </c>
      <c r="Q36" s="49" t="str">
        <f>VLOOKUP($F36,'WM-AR'!$A$6:$AK$1629,20,FALSE)</f>
        <v>w/ All Reinf.(Lath, Steel Tie, Anchor Bar, Mortar, ETC.), Filler, Sealant, Lintel/Sill for Opening, ETC.</v>
      </c>
      <c r="R36" s="49">
        <f>VLOOKUP($F36,'WM-AR'!$A$6:$AK$1629,22,FALSE)</f>
        <v>0</v>
      </c>
      <c r="S36" s="49" t="str">
        <f>VLOOKUP($F36,'WM-AR'!$A$6:$AK$1629,24,FALSE)</f>
        <v>50mm&lt;THK≤100mm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1367</v>
      </c>
    </row>
    <row r="37" spans="2:29" ht="49.9" customHeight="1" x14ac:dyDescent="0.3">
      <c r="B37" s="67"/>
      <c r="C37" s="68"/>
      <c r="D37" s="69"/>
      <c r="E37" s="46" t="s">
        <v>1343</v>
      </c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 t="s">
        <v>1344</v>
      </c>
    </row>
    <row r="38" spans="2:29" ht="49.9" customHeight="1" x14ac:dyDescent="0.3">
      <c r="B38" s="67"/>
      <c r="C38" s="68"/>
      <c r="D38" s="69"/>
      <c r="E38" s="46" t="s">
        <v>1345</v>
      </c>
      <c r="F38" s="47" t="s">
        <v>1346</v>
      </c>
      <c r="G38" s="47"/>
      <c r="H38" s="49" t="str">
        <f>VLOOKUP($F38,'WM-AR'!$A$6:$AK$1629,34,FALSE)</f>
        <v>M2</v>
      </c>
      <c r="I38" s="49" t="str">
        <f>VLOOKUP($F38,'WM-AR'!$A$6:$AK$1629,4,FALSE)</f>
        <v>Finishing Work</v>
      </c>
      <c r="J38" s="49" t="str">
        <f>VLOOKUP($F38,'WM-AR'!$A$6:$AK$1629,6,FALSE)</f>
        <v>Masonry Work</v>
      </c>
      <c r="K38" s="49" t="str">
        <f>VLOOKUP($F38,'WM-AR'!$A$6:$AK$1629,8,FALSE)</f>
        <v>Insulation</v>
      </c>
      <c r="L38" s="49" t="str">
        <f>VLOOKUP($F38,'WM-AR'!$A$6:$AK$1629,10,FALSE)</f>
        <v>Glass Wool (Fiberglass)</v>
      </c>
      <c r="M38" s="49">
        <f>VLOOKUP($F38,'WM-AR'!$A$6:$AK$1629,12,FALSE)</f>
        <v>0</v>
      </c>
      <c r="N38" s="49">
        <f>VLOOKUP($F38,'WM-AR'!$A$6:$AK$1629,14,FALSE)</f>
        <v>0</v>
      </c>
      <c r="O38" s="49">
        <f>VLOOKUP($F38,'WM-AR'!$A$6:$AK$1629,16,FALSE)</f>
        <v>0</v>
      </c>
      <c r="P38" s="49">
        <f>VLOOKUP($F38,'WM-AR'!$A$6:$AK$1629,18,FALSE)</f>
        <v>0</v>
      </c>
      <c r="Q38" s="49" t="str">
        <f>VLOOKUP($F38,'WM-AR'!$A$6:$AK$1629,20,FALSE)</f>
        <v>Minimum Density of 50 kg/m3</v>
      </c>
      <c r="R38" s="49">
        <f>VLOOKUP($F38,'WM-AR'!$A$6:$AK$1629,22,FALSE)</f>
        <v>0</v>
      </c>
      <c r="S38" s="49" t="str">
        <f>VLOOKUP($F38,'WM-AR'!$A$6:$AK$1629,24,FALSE)</f>
        <v>THK&lt;50mm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1347</v>
      </c>
    </row>
    <row r="39" spans="2:29" ht="49.9" customHeight="1" x14ac:dyDescent="0.3">
      <c r="B39" s="67"/>
      <c r="C39" s="68"/>
      <c r="D39" s="69"/>
      <c r="E39" s="46" t="s">
        <v>1371</v>
      </c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ht="49.9" customHeight="1" x14ac:dyDescent="0.3">
      <c r="B40" s="67"/>
      <c r="C40" s="68"/>
      <c r="D40" s="69"/>
      <c r="E40" s="46" t="s">
        <v>1351</v>
      </c>
      <c r="F40" s="47" t="s">
        <v>1352</v>
      </c>
      <c r="G40" s="47"/>
      <c r="H40" s="49" t="str">
        <f>VLOOKUP($F40,'WM-AR'!$A$6:$AK$1629,34,FALSE)</f>
        <v>M2</v>
      </c>
      <c r="I40" s="49" t="str">
        <f>VLOOKUP($F40,'WM-AR'!$A$6:$AK$1629,4,FALSE)</f>
        <v>Finishing Work</v>
      </c>
      <c r="J40" s="49" t="str">
        <f>VLOOKUP($F40,'WM-AR'!$A$6:$AK$1629,6,FALSE)</f>
        <v>Plastering Work</v>
      </c>
      <c r="K40" s="49" t="str">
        <f>VLOOKUP($F40,'WM-AR'!$A$6:$AK$1629,8,FALSE)</f>
        <v>Plastering</v>
      </c>
      <c r="L40" s="49">
        <f>VLOOKUP($F40,'WM-AR'!$A$6:$AK$1629,10,FALSE)</f>
        <v>0</v>
      </c>
      <c r="M40" s="49">
        <f>VLOOKUP($F40,'WM-AR'!$A$6:$AK$1629,12,FALSE)</f>
        <v>0</v>
      </c>
      <c r="N40" s="49">
        <f>VLOOKUP($F40,'WM-AR'!$A$6:$AK$1629,14,FALSE)</f>
        <v>0</v>
      </c>
      <c r="O40" s="49">
        <f>VLOOKUP($F40,'WM-AR'!$A$6:$AK$1629,16,FALSE)</f>
        <v>0</v>
      </c>
      <c r="P40" s="49" t="str">
        <f>VLOOKUP($F40,'WM-AR'!$A$6:$AK$1629,18,FALSE)</f>
        <v>for External Masonry Wall</v>
      </c>
      <c r="Q40" s="49">
        <f>VLOOKUP($F40,'WM-AR'!$A$6:$AK$1629,20,FALSE)</f>
        <v>0</v>
      </c>
      <c r="R40" s="49">
        <f>VLOOKUP($F40,'WM-AR'!$A$6:$AK$1629,22,FALSE)</f>
        <v>0</v>
      </c>
      <c r="S40" s="49">
        <f>VLOOKUP($F40,'WM-AR'!$A$6:$AK$1629,24,FALSE)</f>
        <v>0</v>
      </c>
      <c r="T40" s="50">
        <f>VLOOKUP($F40,'WM-AR'!$A$6:$AK$1629,25,FALSE)</f>
        <v>0</v>
      </c>
      <c r="U40" s="50" t="str">
        <f>VLOOKUP($F40,'WM-AR'!$A$6:$AK$1629,26,FALSE)</f>
        <v>THK=(  )mm</v>
      </c>
      <c r="V40" s="50">
        <f>VLOOKUP($F40,'WM-AR'!$A$6:$AK$1629,27,FALSE)</f>
        <v>0</v>
      </c>
      <c r="W40" s="50">
        <f>VLOOKUP($F40,'WM-AR'!$A$6:$AK$1629,28,FALSE)</f>
        <v>0</v>
      </c>
      <c r="X40" s="50">
        <f>VLOOKUP($F40,'WM-AR'!$A$6:$AK$1629,29,FALSE)</f>
        <v>0</v>
      </c>
      <c r="Y40" s="50">
        <f>VLOOKUP($F40,'WM-AR'!$A$6:$AK$1629,30,FALSE)</f>
        <v>0</v>
      </c>
      <c r="Z40" s="50">
        <f>VLOOKUP($F40,'WM-AR'!$A$6:$AK$1629,31,FALSE)</f>
        <v>0</v>
      </c>
      <c r="AA40" s="50">
        <f>VLOOKUP($F40,'WM-AR'!$A$6:$AK$1629,32,FALSE)</f>
        <v>0</v>
      </c>
      <c r="AB40" s="50">
        <f>VLOOKUP($F40,'WM-AR'!$A$6:$AK$1629,33,FALSE)</f>
        <v>0</v>
      </c>
      <c r="AC40" s="66" t="s">
        <v>1353</v>
      </c>
    </row>
    <row r="41" spans="2:29" ht="49.9" customHeight="1" x14ac:dyDescent="0.3">
      <c r="B41" s="65"/>
      <c r="C41" s="55"/>
      <c r="D41" s="57"/>
      <c r="E41" s="46" t="s">
        <v>1354</v>
      </c>
      <c r="F41" s="47" t="s">
        <v>1355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/>
    </row>
    <row r="42" spans="2:29" ht="49.9" customHeight="1" x14ac:dyDescent="0.3">
      <c r="B42" s="64" t="s">
        <v>1375</v>
      </c>
      <c r="C42" s="54" t="s">
        <v>1376</v>
      </c>
      <c r="D42" s="56" t="s">
        <v>1377</v>
      </c>
      <c r="E42" s="46" t="s">
        <v>1378</v>
      </c>
      <c r="F42" s="47" t="s">
        <v>1379</v>
      </c>
      <c r="G42" s="47"/>
      <c r="H42" s="49" t="str">
        <f>VLOOKUP($F42,'WM-AR'!$A$6:$AK$1629,34,FALSE)</f>
        <v>M2</v>
      </c>
      <c r="I42" s="49" t="str">
        <f>VLOOKUP($F42,'WM-AR'!$A$6:$AK$1629,4,FALSE)</f>
        <v>Cladding Work</v>
      </c>
      <c r="J42" s="49" t="str">
        <f>VLOOKUP($F42,'WM-AR'!$A$6:$AK$1629,6,FALSE)</f>
        <v>-</v>
      </c>
      <c r="K42" s="49" t="str">
        <f>VLOOKUP($F42,'WM-AR'!$A$6:$AK$1629,8,FALSE)</f>
        <v>Sandwich Panel</v>
      </c>
      <c r="L42" s="49" t="str">
        <f>VLOOKUP($F42,'WM-AR'!$A$6:$AK$1629,10,FALSE)</f>
        <v>Corrugated Galvanized Steel Sheet Sandwich Panel, Fire Protective Rating: N/A</v>
      </c>
      <c r="M42" s="49">
        <f>VLOOKUP($F42,'WM-AR'!$A$6:$AK$1629,12,FALSE)</f>
        <v>0</v>
      </c>
      <c r="N42" s="49">
        <f>VLOOKUP($F42,'WM-AR'!$A$6:$AK$1629,14,FALSE)</f>
        <v>0</v>
      </c>
      <c r="O42" s="49" t="str">
        <f>VLOOKUP($F42,'WM-AR'!$A$6:$AK$1629,16,FALSE)</f>
        <v>Mineral Wool (Rock Wool)</v>
      </c>
      <c r="P42" s="49" t="str">
        <f>VLOOKUP($F42,'WM-AR'!$A$6:$AK$1629,18,FALSE)</f>
        <v>for Wall</v>
      </c>
      <c r="Q42" s="49" t="str">
        <f>VLOOKUP($F42,'WM-AR'!$A$6:$AK$1629,20,FALSE)</f>
        <v>w/ Accessories, Flashing</v>
      </c>
      <c r="R42" s="49">
        <f>VLOOKUP($F42,'WM-AR'!$A$6:$AK$1629,22,FALSE)</f>
        <v>0</v>
      </c>
      <c r="S42" s="49" t="str">
        <f>VLOOKUP($F42,'WM-AR'!$A$6:$AK$1629,24,FALSE)</f>
        <v>50mm≤THK&lt;70mm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">
        <v>1347</v>
      </c>
    </row>
    <row r="43" spans="2:29" ht="49.9" customHeight="1" x14ac:dyDescent="0.3">
      <c r="B43" s="65"/>
      <c r="C43" s="55"/>
      <c r="D43" s="57"/>
      <c r="E43" s="46"/>
      <c r="F43" s="47"/>
      <c r="G43" s="47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50"/>
      <c r="U43" s="50"/>
      <c r="V43" s="50"/>
      <c r="W43" s="50"/>
      <c r="X43" s="50"/>
      <c r="Y43" s="50"/>
      <c r="Z43" s="50"/>
      <c r="AA43" s="50"/>
      <c r="AB43" s="50"/>
      <c r="AC43" s="66"/>
    </row>
    <row r="44" spans="2:29" ht="49.9" customHeight="1" x14ac:dyDescent="0.3">
      <c r="B44" s="64" t="s">
        <v>1375</v>
      </c>
      <c r="C44" s="54" t="s">
        <v>1380</v>
      </c>
      <c r="D44" s="56" t="s">
        <v>1377</v>
      </c>
      <c r="E44" s="46" t="s">
        <v>1381</v>
      </c>
      <c r="F44" s="47" t="s">
        <v>1382</v>
      </c>
      <c r="G44" s="47"/>
      <c r="H44" s="49" t="str">
        <f>VLOOKUP($F44,'WM-AR'!$A$6:$AK$1629,34,FALSE)</f>
        <v>M2</v>
      </c>
      <c r="I44" s="49" t="str">
        <f>VLOOKUP($F44,'WM-AR'!$A$6:$AK$1629,4,FALSE)</f>
        <v>Cladding Work</v>
      </c>
      <c r="J44" s="49" t="str">
        <f>VLOOKUP($F44,'WM-AR'!$A$6:$AK$1629,6,FALSE)</f>
        <v>-</v>
      </c>
      <c r="K44" s="49" t="str">
        <f>VLOOKUP($F44,'WM-AR'!$A$6:$AK$1629,8,FALSE)</f>
        <v>Sandwich Panel</v>
      </c>
      <c r="L44" s="49" t="str">
        <f>VLOOKUP($F44,'WM-AR'!$A$6:$AK$1629,10,FALSE)</f>
        <v>Corrugated Galvanized Steel Sheet Sandwich Panel, Fire Protective Rating: N/A</v>
      </c>
      <c r="M44" s="49">
        <f>VLOOKUP($F44,'WM-AR'!$A$6:$AK$1629,12,FALSE)</f>
        <v>0</v>
      </c>
      <c r="N44" s="49">
        <f>VLOOKUP($F44,'WM-AR'!$A$6:$AK$1629,14,FALSE)</f>
        <v>0</v>
      </c>
      <c r="O44" s="49" t="str">
        <f>VLOOKUP($F44,'WM-AR'!$A$6:$AK$1629,16,FALSE)</f>
        <v>Glass Wool (Fiberglass)</v>
      </c>
      <c r="P44" s="49" t="str">
        <f>VLOOKUP($F44,'WM-AR'!$A$6:$AK$1629,18,FALSE)</f>
        <v>for Wall</v>
      </c>
      <c r="Q44" s="49" t="str">
        <f>VLOOKUP($F44,'WM-AR'!$A$6:$AK$1629,20,FALSE)</f>
        <v>w/ Accessories, Flashing</v>
      </c>
      <c r="R44" s="49">
        <f>VLOOKUP($F44,'WM-AR'!$A$6:$AK$1629,22,FALSE)</f>
        <v>0</v>
      </c>
      <c r="S44" s="49" t="str">
        <f>VLOOKUP($F44,'WM-AR'!$A$6:$AK$1629,24,FALSE)</f>
        <v>50mm≤THK&lt;70mm</v>
      </c>
      <c r="T44" s="50">
        <f>VLOOKUP($F44,'WM-AR'!$A$6:$AK$1629,25,FALSE)</f>
        <v>0</v>
      </c>
      <c r="U44" s="50" t="str">
        <f>VLOOKUP($F44,'WM-AR'!$A$6:$AK$1629,26,FALSE)</f>
        <v>THK=(  )mm</v>
      </c>
      <c r="V44" s="50">
        <f>VLOOKUP($F44,'WM-AR'!$A$6:$AK$1629,27,FALSE)</f>
        <v>0</v>
      </c>
      <c r="W44" s="50">
        <f>VLOOKUP($F44,'WM-AR'!$A$6:$AK$1629,28,FALSE)</f>
        <v>0</v>
      </c>
      <c r="X44" s="50">
        <f>VLOOKUP($F44,'WM-AR'!$A$6:$AK$1629,29,FALSE)</f>
        <v>0</v>
      </c>
      <c r="Y44" s="50">
        <f>VLOOKUP($F44,'WM-AR'!$A$6:$AK$1629,30,FALSE)</f>
        <v>0</v>
      </c>
      <c r="Z44" s="50">
        <f>VLOOKUP($F44,'WM-AR'!$A$6:$AK$1629,31,FALSE)</f>
        <v>0</v>
      </c>
      <c r="AA44" s="50">
        <f>VLOOKUP($F44,'WM-AR'!$A$6:$AK$1629,32,FALSE)</f>
        <v>0</v>
      </c>
      <c r="AB44" s="50">
        <f>VLOOKUP($F44,'WM-AR'!$A$6:$AK$1629,33,FALSE)</f>
        <v>0</v>
      </c>
      <c r="AC44" s="66" t="s">
        <v>1347</v>
      </c>
    </row>
    <row r="45" spans="2:29" ht="49.9" customHeight="1" x14ac:dyDescent="0.3">
      <c r="B45" s="65"/>
      <c r="C45" s="55"/>
      <c r="D45" s="57"/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s="61" customFormat="1" ht="34.9" customHeight="1" x14ac:dyDescent="0.3">
      <c r="B46" s="92">
        <v>5</v>
      </c>
      <c r="C46" s="93" t="s">
        <v>1383</v>
      </c>
      <c r="D46" s="94"/>
      <c r="E46" s="95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7"/>
      <c r="AC46" s="96"/>
    </row>
    <row r="47" spans="2:29" ht="49.9" customHeight="1" x14ac:dyDescent="0.3">
      <c r="B47" s="64" t="s">
        <v>1384</v>
      </c>
      <c r="C47" s="54" t="s">
        <v>1385</v>
      </c>
      <c r="D47" s="56" t="s">
        <v>1386</v>
      </c>
      <c r="E47" s="46" t="s">
        <v>1387</v>
      </c>
      <c r="F47" s="47" t="s">
        <v>1355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External Wall Painting</v>
      </c>
      <c r="L47" s="49" t="str">
        <f>VLOOKUP($F47,'WM-AR'!$A$6:$AK$1629,10,FALSE)</f>
        <v>Acrylic Emulsion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 t="str">
        <f>K47</f>
        <v>External Wall Painting</v>
      </c>
    </row>
    <row r="48" spans="2:29" ht="49.9" customHeight="1" x14ac:dyDescent="0.3">
      <c r="B48" s="65"/>
      <c r="C48" s="55" t="str">
        <f>D47</f>
        <v xml:space="preserve">Emulsion Paint on Cement Plaster </v>
      </c>
      <c r="D48" s="57"/>
      <c r="E48" s="46" t="s">
        <v>1388</v>
      </c>
      <c r="F48" s="47" t="s">
        <v>1352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External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tr">
        <f>P48</f>
        <v>for External Masonry Wall</v>
      </c>
    </row>
    <row r="49" spans="2:29" ht="49.9" customHeight="1" x14ac:dyDescent="0.3">
      <c r="B49" s="64" t="s">
        <v>1389</v>
      </c>
      <c r="C49" s="54" t="s">
        <v>1390</v>
      </c>
      <c r="D49" s="56" t="s">
        <v>1391</v>
      </c>
      <c r="E49" s="46" t="s">
        <v>1387</v>
      </c>
      <c r="F49" s="47" t="s">
        <v>1355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External Wall Painting</v>
      </c>
      <c r="L49" s="49" t="str">
        <f>VLOOKUP($F49,'WM-AR'!$A$6:$AK$1629,10,FALSE)</f>
        <v>Acrylic Emulsion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 t="str">
        <f>K49</f>
        <v>External Wall Painting</v>
      </c>
    </row>
    <row r="50" spans="2:29" ht="49.9" customHeight="1" x14ac:dyDescent="0.3">
      <c r="B50" s="65"/>
      <c r="C50" s="55" t="str">
        <f>D49</f>
        <v>Emulsion Paint on Fair Faced Concrete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" customHeight="1" x14ac:dyDescent="0.3">
      <c r="B51" s="64" t="s">
        <v>1392</v>
      </c>
      <c r="C51" s="54" t="s">
        <v>1393</v>
      </c>
      <c r="D51" s="56" t="s">
        <v>1394</v>
      </c>
      <c r="E51" s="46"/>
      <c r="F51" s="47"/>
      <c r="G51" s="47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50"/>
      <c r="U51" s="50"/>
      <c r="V51" s="50"/>
      <c r="W51" s="50"/>
      <c r="X51" s="50"/>
      <c r="Y51" s="50"/>
      <c r="Z51" s="50"/>
      <c r="AA51" s="50"/>
      <c r="AB51" s="50"/>
      <c r="AC51" s="66"/>
    </row>
    <row r="52" spans="2:29" ht="49.9" customHeight="1" x14ac:dyDescent="0.3">
      <c r="B52" s="65"/>
      <c r="C52" s="55" t="s">
        <v>1394</v>
      </c>
      <c r="D52" s="57"/>
      <c r="E52" s="46"/>
      <c r="F52" s="47"/>
      <c r="G52" s="47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50"/>
      <c r="U52" s="50"/>
      <c r="V52" s="50"/>
      <c r="W52" s="50"/>
      <c r="X52" s="50"/>
      <c r="Y52" s="50"/>
      <c r="Z52" s="50"/>
      <c r="AA52" s="50"/>
      <c r="AB52" s="50"/>
      <c r="AC52" s="66"/>
    </row>
    <row r="53" spans="2:29" ht="49.9" customHeight="1" x14ac:dyDescent="0.3">
      <c r="B53" s="64" t="s">
        <v>1395</v>
      </c>
      <c r="C53" s="54" t="s">
        <v>1396</v>
      </c>
      <c r="D53" s="56"/>
      <c r="E53" s="46"/>
      <c r="F53" s="47"/>
      <c r="G53" s="47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50"/>
      <c r="U53" s="50"/>
      <c r="V53" s="50"/>
      <c r="W53" s="50"/>
      <c r="X53" s="50"/>
      <c r="Y53" s="50"/>
      <c r="Z53" s="50"/>
      <c r="AA53" s="50"/>
      <c r="AB53" s="50"/>
      <c r="AC53" s="66"/>
    </row>
    <row r="54" spans="2:29" ht="49.9" customHeight="1" x14ac:dyDescent="0.3">
      <c r="B54" s="65"/>
      <c r="C54" s="55"/>
      <c r="D54" s="57"/>
      <c r="E54" s="46"/>
      <c r="F54" s="47"/>
      <c r="G54" s="47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50"/>
      <c r="U54" s="50"/>
      <c r="V54" s="50"/>
      <c r="W54" s="50"/>
      <c r="X54" s="50"/>
      <c r="Y54" s="50"/>
      <c r="Z54" s="50"/>
      <c r="AA54" s="50"/>
      <c r="AB54" s="50"/>
      <c r="AC54" s="66"/>
    </row>
    <row r="55" spans="2:29" ht="49.9" customHeight="1" x14ac:dyDescent="0.3">
      <c r="B55" s="64" t="s">
        <v>1397</v>
      </c>
      <c r="C55" s="54" t="s">
        <v>1398</v>
      </c>
      <c r="D55" s="56"/>
      <c r="E55" s="46"/>
      <c r="F55" s="47"/>
      <c r="G55" s="47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50"/>
      <c r="U55" s="50"/>
      <c r="V55" s="50"/>
      <c r="W55" s="50"/>
      <c r="X55" s="50"/>
      <c r="Y55" s="50"/>
      <c r="Z55" s="50"/>
      <c r="AA55" s="50"/>
      <c r="AB55" s="50"/>
      <c r="AC55" s="66"/>
    </row>
    <row r="56" spans="2:29" ht="49.9" customHeight="1" x14ac:dyDescent="0.3">
      <c r="B56" s="65"/>
      <c r="C56" s="55" t="s">
        <v>912</v>
      </c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'WM-AR'!$A$6:$A$1629</xm:f>
          </x14:formula1>
          <xm:sqref>F47:G56 F4:G45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BFA6-E852-40C7-B845-B81FFC05BFB4}">
  <sheetPr>
    <tabColor rgb="FFFF66FF"/>
  </sheetPr>
  <dimension ref="A1:L45"/>
  <sheetViews>
    <sheetView zoomScale="70" zoomScaleNormal="70" workbookViewId="0">
      <pane xSplit="4" ySplit="7" topLeftCell="E22" activePane="bottomRight" state="frozen"/>
      <selection pane="topRight" activeCell="E1" sqref="E1"/>
      <selection pane="bottomLeft" activeCell="A8" sqref="A8"/>
      <selection pane="bottomRight" activeCell="H32" sqref="H32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1" width="15.75" style="126" customWidth="1"/>
    <col min="12" max="12" width="49.875" style="126" customWidth="1"/>
    <col min="13" max="16384" width="8.75" style="126"/>
  </cols>
  <sheetData>
    <row r="1" spans="1:12" x14ac:dyDescent="0.3">
      <c r="A1" s="178"/>
      <c r="B1" s="178"/>
      <c r="C1" s="178"/>
      <c r="D1" s="179"/>
    </row>
    <row r="2" spans="1:12" ht="34.9" customHeight="1" x14ac:dyDescent="0.3">
      <c r="A2" s="178"/>
      <c r="B2" s="244" t="s">
        <v>1399</v>
      </c>
      <c r="C2" s="201"/>
      <c r="D2" s="202"/>
      <c r="E2" s="196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45" t="s">
        <v>1</v>
      </c>
    </row>
    <row r="4" spans="1:12" ht="30" customHeight="1" x14ac:dyDescent="0.3">
      <c r="B4" s="286" t="s">
        <v>1400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970</v>
      </c>
      <c r="I4" s="127" t="s">
        <v>971</v>
      </c>
      <c r="J4" s="126" t="s">
        <v>972</v>
      </c>
    </row>
    <row r="5" spans="1:12" ht="30" customHeight="1" x14ac:dyDescent="0.3">
      <c r="B5" s="286" t="s">
        <v>1401</v>
      </c>
      <c r="D5" s="127" t="s">
        <v>9</v>
      </c>
      <c r="E5" s="127" t="s">
        <v>974</v>
      </c>
      <c r="F5" s="127" t="s">
        <v>975</v>
      </c>
    </row>
    <row r="6" spans="1:12" ht="30" customHeight="1" x14ac:dyDescent="0.3">
      <c r="B6" s="267" t="s">
        <v>5779</v>
      </c>
      <c r="C6" s="275"/>
      <c r="D6" s="268"/>
      <c r="E6" s="268"/>
      <c r="F6" s="268"/>
      <c r="G6" s="268"/>
      <c r="H6" s="268"/>
      <c r="I6" s="268"/>
      <c r="J6" s="268"/>
      <c r="K6" s="268"/>
      <c r="L6" s="269"/>
    </row>
    <row r="7" spans="1:12" ht="48" customHeight="1" x14ac:dyDescent="0.3">
      <c r="B7" s="136" t="s">
        <v>5778</v>
      </c>
      <c r="C7" s="136" t="s">
        <v>4</v>
      </c>
      <c r="D7" s="136" t="s">
        <v>1403</v>
      </c>
      <c r="E7" s="193" t="s">
        <v>1404</v>
      </c>
      <c r="F7" s="136" t="s">
        <v>5777</v>
      </c>
      <c r="G7" s="136" t="s">
        <v>369</v>
      </c>
      <c r="H7" s="136" t="s">
        <v>370</v>
      </c>
      <c r="I7" s="136" t="s">
        <v>371</v>
      </c>
      <c r="J7" s="136" t="s">
        <v>372</v>
      </c>
      <c r="K7" s="136" t="s">
        <v>1405</v>
      </c>
      <c r="L7" s="137" t="s">
        <v>20</v>
      </c>
    </row>
    <row r="8" spans="1:12" x14ac:dyDescent="0.3">
      <c r="B8" s="316"/>
      <c r="C8" s="136"/>
      <c r="D8" s="136"/>
      <c r="E8" s="193"/>
      <c r="F8" s="136"/>
      <c r="G8" s="315"/>
      <c r="H8" s="315"/>
      <c r="I8" s="136"/>
      <c r="J8" s="136"/>
      <c r="K8" s="136"/>
      <c r="L8" s="137"/>
    </row>
    <row r="9" spans="1:12" ht="54" x14ac:dyDescent="0.3">
      <c r="B9" s="306" t="s">
        <v>1406</v>
      </c>
      <c r="C9" s="183" t="s">
        <v>1407</v>
      </c>
      <c r="D9" s="184" t="s">
        <v>1408</v>
      </c>
      <c r="E9" s="128"/>
      <c r="F9" s="128" t="s">
        <v>24</v>
      </c>
      <c r="G9" s="131" t="s">
        <v>1409</v>
      </c>
      <c r="H9" s="131"/>
      <c r="I9" s="131" t="s">
        <v>1410</v>
      </c>
      <c r="J9" s="129" t="s">
        <v>1411</v>
      </c>
      <c r="K9" s="129"/>
      <c r="L9" s="131"/>
    </row>
    <row r="10" spans="1:12" ht="54" x14ac:dyDescent="0.3">
      <c r="B10" s="282"/>
      <c r="C10" s="183" t="s">
        <v>1412</v>
      </c>
      <c r="D10" s="184" t="s">
        <v>1413</v>
      </c>
      <c r="E10" s="128"/>
      <c r="F10" s="128" t="s">
        <v>24</v>
      </c>
      <c r="G10" s="131" t="s">
        <v>1414</v>
      </c>
      <c r="H10" s="131" t="s">
        <v>1415</v>
      </c>
      <c r="I10" s="131" t="s">
        <v>1410</v>
      </c>
      <c r="J10" s="129" t="s">
        <v>1411</v>
      </c>
      <c r="K10" s="129"/>
      <c r="L10" s="131"/>
    </row>
    <row r="11" spans="1:12" ht="54" x14ac:dyDescent="0.3">
      <c r="B11" s="139"/>
      <c r="C11" s="183" t="s">
        <v>1416</v>
      </c>
      <c r="D11" s="184" t="s">
        <v>1417</v>
      </c>
      <c r="E11" s="227"/>
      <c r="F11" s="128" t="s">
        <v>24</v>
      </c>
      <c r="G11" s="131" t="s">
        <v>1409</v>
      </c>
      <c r="H11" s="131"/>
      <c r="I11" s="131" t="s">
        <v>1410</v>
      </c>
      <c r="J11" s="129" t="s">
        <v>1411</v>
      </c>
      <c r="K11" s="128" t="s">
        <v>1418</v>
      </c>
      <c r="L11" s="128"/>
    </row>
    <row r="12" spans="1:12" ht="52.9" customHeight="1" x14ac:dyDescent="0.3">
      <c r="B12" s="139"/>
      <c r="C12" s="183"/>
      <c r="D12" s="184"/>
      <c r="E12" s="227"/>
      <c r="F12" s="199"/>
      <c r="G12" s="199"/>
      <c r="H12" s="254"/>
      <c r="I12" s="254"/>
      <c r="J12" s="180"/>
      <c r="K12" s="180"/>
      <c r="L12" s="128"/>
    </row>
    <row r="13" spans="1:12" ht="31.9" customHeight="1" x14ac:dyDescent="0.3">
      <c r="B13" s="139"/>
      <c r="C13" s="183"/>
      <c r="D13" s="188"/>
      <c r="E13" s="128"/>
      <c r="F13" s="128"/>
      <c r="G13" s="128"/>
      <c r="H13" s="254"/>
      <c r="I13" s="254"/>
      <c r="J13" s="128"/>
      <c r="K13" s="128"/>
      <c r="L13" s="180"/>
    </row>
    <row r="14" spans="1:12" ht="54" x14ac:dyDescent="0.3">
      <c r="B14" s="306" t="s">
        <v>1419</v>
      </c>
      <c r="C14" s="183" t="s">
        <v>1420</v>
      </c>
      <c r="D14" s="184" t="s">
        <v>1421</v>
      </c>
      <c r="E14" s="128"/>
      <c r="F14" s="131" t="s">
        <v>1422</v>
      </c>
      <c r="G14" s="129"/>
      <c r="H14" s="129" t="s">
        <v>1411</v>
      </c>
      <c r="I14" s="131" t="s">
        <v>1410</v>
      </c>
      <c r="J14" s="131" t="s">
        <v>1423</v>
      </c>
      <c r="K14" s="131" t="s">
        <v>1424</v>
      </c>
      <c r="L14" s="128"/>
    </row>
    <row r="15" spans="1:12" ht="54" x14ac:dyDescent="0.3">
      <c r="B15" s="139"/>
      <c r="C15" s="183" t="s">
        <v>1425</v>
      </c>
      <c r="D15" s="184" t="s">
        <v>1426</v>
      </c>
      <c r="E15" s="128"/>
      <c r="F15" s="131" t="s">
        <v>1422</v>
      </c>
      <c r="G15" s="129"/>
      <c r="H15" s="129" t="s">
        <v>1411</v>
      </c>
      <c r="I15" s="131" t="s">
        <v>1410</v>
      </c>
      <c r="J15" s="131" t="s">
        <v>1423</v>
      </c>
      <c r="K15" s="128" t="s">
        <v>1427</v>
      </c>
      <c r="L15" s="128"/>
    </row>
    <row r="16" spans="1:12" ht="54" x14ac:dyDescent="0.3">
      <c r="B16" s="139"/>
      <c r="C16" s="183" t="s">
        <v>1428</v>
      </c>
      <c r="D16" s="184" t="s">
        <v>1429</v>
      </c>
      <c r="E16" s="128"/>
      <c r="F16" s="128" t="s">
        <v>24</v>
      </c>
      <c r="G16" s="131" t="s">
        <v>1409</v>
      </c>
      <c r="H16" s="129" t="s">
        <v>1411</v>
      </c>
      <c r="I16" s="131" t="s">
        <v>1410</v>
      </c>
      <c r="J16" s="128" t="s">
        <v>1430</v>
      </c>
      <c r="K16" s="128" t="s">
        <v>1418</v>
      </c>
      <c r="L16" s="128"/>
    </row>
    <row r="17" spans="2:12" ht="54" x14ac:dyDescent="0.3">
      <c r="B17" s="139"/>
      <c r="C17" s="183" t="s">
        <v>1431</v>
      </c>
      <c r="D17" s="184" t="s">
        <v>1432</v>
      </c>
      <c r="E17" s="128"/>
      <c r="F17" s="128" t="s">
        <v>24</v>
      </c>
      <c r="G17" s="131" t="s">
        <v>1409</v>
      </c>
      <c r="H17" s="129" t="s">
        <v>1411</v>
      </c>
      <c r="I17" s="131" t="s">
        <v>1410</v>
      </c>
      <c r="J17" s="128" t="s">
        <v>1430</v>
      </c>
      <c r="K17" s="128" t="s">
        <v>1427</v>
      </c>
      <c r="L17" s="128"/>
    </row>
    <row r="18" spans="2:12" ht="54" x14ac:dyDescent="0.3">
      <c r="B18" s="139"/>
      <c r="C18" s="183" t="s">
        <v>1433</v>
      </c>
      <c r="D18" s="184" t="s">
        <v>1434</v>
      </c>
      <c r="E18" s="128"/>
      <c r="F18" s="128" t="s">
        <v>24</v>
      </c>
      <c r="G18" s="131" t="s">
        <v>1414</v>
      </c>
      <c r="H18" s="129" t="s">
        <v>1411</v>
      </c>
      <c r="I18" s="131" t="s">
        <v>1410</v>
      </c>
      <c r="J18" s="131" t="s">
        <v>1423</v>
      </c>
      <c r="K18" s="128" t="s">
        <v>1427</v>
      </c>
      <c r="L18" s="128"/>
    </row>
    <row r="19" spans="2:12" ht="54" x14ac:dyDescent="0.3">
      <c r="B19" s="139"/>
      <c r="C19" s="183" t="s">
        <v>1435</v>
      </c>
      <c r="D19" s="184" t="s">
        <v>1436</v>
      </c>
      <c r="E19" s="128"/>
      <c r="F19" s="128" t="s">
        <v>24</v>
      </c>
      <c r="G19" s="131" t="s">
        <v>1409</v>
      </c>
      <c r="H19" s="129" t="s">
        <v>1411</v>
      </c>
      <c r="I19" s="131" t="s">
        <v>1410</v>
      </c>
      <c r="J19" s="131" t="s">
        <v>1423</v>
      </c>
      <c r="K19" s="131" t="s">
        <v>1424</v>
      </c>
      <c r="L19" s="128"/>
    </row>
    <row r="20" spans="2:12" ht="53.45" customHeight="1" x14ac:dyDescent="0.3">
      <c r="B20" s="139"/>
      <c r="C20" s="183"/>
      <c r="D20" s="188"/>
      <c r="E20" s="128"/>
      <c r="F20" s="128"/>
      <c r="G20" s="128"/>
      <c r="H20" s="128"/>
      <c r="I20" s="129"/>
      <c r="J20" s="128"/>
      <c r="K20" s="128"/>
      <c r="L20" s="128"/>
    </row>
    <row r="21" spans="2:12" ht="54" x14ac:dyDescent="0.3">
      <c r="B21" s="306" t="s">
        <v>1437</v>
      </c>
      <c r="C21" s="183" t="s">
        <v>1438</v>
      </c>
      <c r="D21" s="184" t="s">
        <v>1439</v>
      </c>
      <c r="E21" s="227"/>
      <c r="F21" s="128" t="s">
        <v>24</v>
      </c>
      <c r="G21" s="131"/>
      <c r="H21" s="129" t="s">
        <v>1411</v>
      </c>
      <c r="I21" s="131" t="s">
        <v>1410</v>
      </c>
      <c r="J21" s="131" t="s">
        <v>1423</v>
      </c>
      <c r="K21" s="131" t="s">
        <v>1440</v>
      </c>
      <c r="L21" s="128"/>
    </row>
    <row r="22" spans="2:12" ht="54" x14ac:dyDescent="0.3">
      <c r="B22" s="282"/>
      <c r="C22" s="183" t="s">
        <v>1441</v>
      </c>
      <c r="D22" s="184" t="s">
        <v>1442</v>
      </c>
      <c r="E22" s="227"/>
      <c r="F22" s="128" t="s">
        <v>24</v>
      </c>
      <c r="G22" s="131"/>
      <c r="H22" s="129" t="s">
        <v>1411</v>
      </c>
      <c r="I22" s="131" t="s">
        <v>1410</v>
      </c>
      <c r="J22" s="131" t="s">
        <v>1423</v>
      </c>
      <c r="K22" s="131" t="s">
        <v>1409</v>
      </c>
      <c r="L22" s="128"/>
    </row>
    <row r="23" spans="2:12" ht="49.9" customHeight="1" x14ac:dyDescent="0.3">
      <c r="B23" s="139"/>
      <c r="C23" s="183"/>
      <c r="D23" s="188"/>
      <c r="E23" s="128"/>
      <c r="F23" s="199"/>
      <c r="G23" s="199"/>
      <c r="H23" s="199"/>
      <c r="I23" s="199"/>
      <c r="J23" s="199"/>
      <c r="K23" s="180"/>
      <c r="L23" s="180"/>
    </row>
    <row r="24" spans="2:12" ht="30" customHeight="1" x14ac:dyDescent="0.3">
      <c r="B24" s="128"/>
      <c r="C24" s="183" t="s">
        <v>146</v>
      </c>
      <c r="D24" s="217" t="s">
        <v>146</v>
      </c>
      <c r="E24" s="128"/>
      <c r="F24" s="128"/>
      <c r="G24" s="128"/>
      <c r="H24" s="128"/>
      <c r="I24" s="129"/>
      <c r="J24" s="128"/>
      <c r="K24" s="128"/>
      <c r="L24" s="128"/>
    </row>
    <row r="25" spans="2:12" ht="30" customHeight="1" x14ac:dyDescent="0.3">
      <c r="B25" s="189" t="s">
        <v>147</v>
      </c>
      <c r="C25" s="239" t="s">
        <v>148</v>
      </c>
      <c r="D25" s="240"/>
      <c r="E25" s="143"/>
      <c r="F25" s="141" t="s">
        <v>149</v>
      </c>
      <c r="G25" s="144"/>
      <c r="H25" s="144"/>
      <c r="I25" s="145"/>
      <c r="J25" s="144"/>
      <c r="K25" s="144"/>
      <c r="L25" s="143"/>
    </row>
    <row r="26" spans="2:12" ht="30" customHeight="1" x14ac:dyDescent="0.3">
      <c r="B26" s="139"/>
      <c r="C26" s="239" t="s">
        <v>150</v>
      </c>
      <c r="D26" s="240"/>
      <c r="E26" s="143"/>
      <c r="F26" s="141" t="s">
        <v>151</v>
      </c>
      <c r="G26" s="144"/>
      <c r="H26" s="144"/>
      <c r="I26" s="145"/>
      <c r="J26" s="144"/>
      <c r="K26" s="144"/>
      <c r="L26" s="143"/>
    </row>
    <row r="27" spans="2:12" ht="30" customHeight="1" x14ac:dyDescent="0.3">
      <c r="B27" s="139"/>
      <c r="C27" s="239" t="s">
        <v>152</v>
      </c>
      <c r="D27" s="240"/>
      <c r="E27" s="143"/>
      <c r="F27" s="141" t="s">
        <v>153</v>
      </c>
      <c r="G27" s="144"/>
      <c r="H27" s="144"/>
      <c r="I27" s="145"/>
      <c r="J27" s="144"/>
      <c r="K27" s="144"/>
      <c r="L27" s="143"/>
    </row>
    <row r="28" spans="2:12" ht="30" customHeight="1" x14ac:dyDescent="0.3">
      <c r="B28" s="140"/>
      <c r="C28" s="239" t="s">
        <v>154</v>
      </c>
      <c r="D28" s="240"/>
      <c r="E28" s="143"/>
      <c r="F28" s="141" t="s">
        <v>155</v>
      </c>
      <c r="G28" s="144"/>
      <c r="H28" s="144"/>
      <c r="I28" s="145"/>
      <c r="J28" s="144"/>
      <c r="K28" s="144"/>
      <c r="L28" s="143"/>
    </row>
    <row r="29" spans="2:12" ht="30" customHeight="1" x14ac:dyDescent="0.3">
      <c r="B29" s="267" t="s">
        <v>1541</v>
      </c>
      <c r="C29" s="275"/>
      <c r="D29" s="268"/>
      <c r="E29" s="268"/>
      <c r="F29" s="268"/>
      <c r="G29" s="268"/>
      <c r="H29" s="268"/>
      <c r="I29" s="268"/>
      <c r="J29" s="268"/>
      <c r="K29" s="268"/>
      <c r="L29" s="269"/>
    </row>
    <row r="30" spans="2:12" ht="48" customHeight="1" x14ac:dyDescent="0.3">
      <c r="B30" s="136" t="s">
        <v>1541</v>
      </c>
      <c r="C30" s="136" t="s">
        <v>1455</v>
      </c>
      <c r="D30" s="136" t="s">
        <v>5780</v>
      </c>
      <c r="E30" s="193" t="s">
        <v>367</v>
      </c>
      <c r="F30" s="136" t="s">
        <v>5777</v>
      </c>
      <c r="G30" s="136" t="s">
        <v>369</v>
      </c>
      <c r="H30" s="136" t="s">
        <v>370</v>
      </c>
      <c r="I30" s="136" t="s">
        <v>371</v>
      </c>
      <c r="J30" s="136" t="s">
        <v>372</v>
      </c>
      <c r="K30" s="136" t="s">
        <v>1405</v>
      </c>
      <c r="L30" s="137" t="s">
        <v>20</v>
      </c>
    </row>
    <row r="31" spans="2:12" ht="27" x14ac:dyDescent="0.3">
      <c r="B31" s="316"/>
      <c r="C31" s="136"/>
      <c r="D31" s="136"/>
      <c r="E31" s="193"/>
      <c r="F31" s="136"/>
      <c r="G31" s="315" t="s">
        <v>1062</v>
      </c>
      <c r="H31" s="315" t="s">
        <v>1063</v>
      </c>
      <c r="I31" s="136"/>
      <c r="J31" s="136"/>
      <c r="K31" s="136"/>
      <c r="L31" s="137"/>
    </row>
    <row r="32" spans="2:12" ht="46.15" customHeight="1" x14ac:dyDescent="0.3">
      <c r="B32" s="257" t="s">
        <v>1443</v>
      </c>
      <c r="C32" s="183" t="s">
        <v>1444</v>
      </c>
      <c r="D32" s="184" t="s">
        <v>1066</v>
      </c>
      <c r="E32" s="128"/>
      <c r="F32" s="128" t="s">
        <v>1445</v>
      </c>
      <c r="G32" s="131" t="s">
        <v>1067</v>
      </c>
      <c r="H32" s="131" t="s">
        <v>1068</v>
      </c>
      <c r="I32" s="129"/>
      <c r="J32" s="128"/>
      <c r="K32" s="128"/>
      <c r="L32" s="131" t="s">
        <v>1069</v>
      </c>
    </row>
    <row r="33" spans="2:12" ht="46.15" customHeight="1" x14ac:dyDescent="0.3">
      <c r="B33" s="270"/>
      <c r="C33" s="183" t="s">
        <v>1446</v>
      </c>
      <c r="D33" s="184" t="s">
        <v>1071</v>
      </c>
      <c r="E33" s="128"/>
      <c r="F33" s="128" t="s">
        <v>1445</v>
      </c>
      <c r="G33" s="131" t="s">
        <v>1072</v>
      </c>
      <c r="H33" s="131" t="s">
        <v>1073</v>
      </c>
      <c r="I33" s="129"/>
      <c r="J33" s="128"/>
      <c r="K33" s="128"/>
      <c r="L33" s="128"/>
    </row>
    <row r="34" spans="2:12" ht="46.15" customHeight="1" x14ac:dyDescent="0.3">
      <c r="B34" s="270"/>
      <c r="C34" s="183"/>
      <c r="D34" s="184"/>
      <c r="E34" s="128"/>
      <c r="F34" s="128"/>
      <c r="G34" s="131"/>
      <c r="H34" s="131"/>
      <c r="I34" s="129"/>
      <c r="J34" s="128"/>
      <c r="K34" s="128"/>
      <c r="L34" s="128"/>
    </row>
    <row r="35" spans="2:12" ht="46.15" customHeight="1" x14ac:dyDescent="0.3">
      <c r="B35" s="270"/>
      <c r="C35" s="183" t="s">
        <v>1447</v>
      </c>
      <c r="D35" s="184" t="s">
        <v>1075</v>
      </c>
      <c r="E35" s="128"/>
      <c r="F35" s="128" t="s">
        <v>1445</v>
      </c>
      <c r="G35" s="131" t="s">
        <v>1076</v>
      </c>
      <c r="H35" s="131" t="s">
        <v>1068</v>
      </c>
      <c r="I35" s="129"/>
      <c r="J35" s="128"/>
      <c r="K35" s="128"/>
      <c r="L35" s="131" t="s">
        <v>1077</v>
      </c>
    </row>
    <row r="36" spans="2:12" ht="46.15" customHeight="1" x14ac:dyDescent="0.3">
      <c r="B36" s="270"/>
      <c r="C36" s="183" t="s">
        <v>1448</v>
      </c>
      <c r="D36" s="184" t="s">
        <v>1079</v>
      </c>
      <c r="E36" s="128"/>
      <c r="F36" s="128" t="s">
        <v>1445</v>
      </c>
      <c r="G36" s="131" t="s">
        <v>1076</v>
      </c>
      <c r="H36" s="131" t="s">
        <v>1073</v>
      </c>
      <c r="I36" s="129"/>
      <c r="J36" s="128"/>
      <c r="K36" s="128"/>
      <c r="L36" s="128"/>
    </row>
    <row r="37" spans="2:12" ht="34.9" customHeight="1" x14ac:dyDescent="0.3">
      <c r="B37" s="139"/>
      <c r="C37" s="183"/>
      <c r="D37" s="184"/>
      <c r="E37" s="128"/>
      <c r="F37" s="128"/>
      <c r="G37" s="128"/>
      <c r="H37" s="128"/>
      <c r="I37" s="129"/>
      <c r="J37" s="128"/>
      <c r="K37" s="128"/>
      <c r="L37" s="128"/>
    </row>
    <row r="38" spans="2:12" ht="46.15" customHeight="1" x14ac:dyDescent="0.3">
      <c r="B38" s="257" t="s">
        <v>1449</v>
      </c>
      <c r="C38" s="183" t="s">
        <v>1450</v>
      </c>
      <c r="D38" s="184" t="s">
        <v>1451</v>
      </c>
      <c r="E38" s="128"/>
      <c r="F38" s="128" t="s">
        <v>1445</v>
      </c>
      <c r="G38" s="131" t="s">
        <v>1451</v>
      </c>
      <c r="H38" s="131"/>
      <c r="I38" s="129"/>
      <c r="J38" s="128"/>
      <c r="K38" s="128"/>
      <c r="L38" s="128"/>
    </row>
    <row r="39" spans="2:12" ht="40.5" x14ac:dyDescent="0.3">
      <c r="B39" s="270"/>
      <c r="C39" s="183" t="s">
        <v>1452</v>
      </c>
      <c r="D39" s="184" t="s">
        <v>1453</v>
      </c>
      <c r="E39" s="128"/>
      <c r="F39" s="128" t="s">
        <v>1445</v>
      </c>
      <c r="G39" s="131" t="s">
        <v>1453</v>
      </c>
      <c r="H39" s="128"/>
      <c r="I39" s="129"/>
      <c r="J39" s="128"/>
      <c r="K39" s="128"/>
      <c r="L39" s="128"/>
    </row>
    <row r="40" spans="2:12" ht="34.9" customHeight="1" x14ac:dyDescent="0.3">
      <c r="B40" s="139"/>
      <c r="C40" s="183"/>
      <c r="D40" s="184"/>
      <c r="E40" s="128"/>
      <c r="F40" s="128"/>
      <c r="G40" s="128"/>
      <c r="H40" s="128"/>
      <c r="I40" s="129"/>
      <c r="J40" s="128"/>
      <c r="K40" s="128"/>
      <c r="L40" s="128"/>
    </row>
    <row r="41" spans="2:12" ht="30" customHeight="1" x14ac:dyDescent="0.3">
      <c r="B41" s="128"/>
      <c r="C41" s="183" t="s">
        <v>146</v>
      </c>
      <c r="D41" s="217" t="s">
        <v>146</v>
      </c>
      <c r="E41" s="128"/>
      <c r="F41" s="128"/>
      <c r="G41" s="128"/>
      <c r="H41" s="128"/>
      <c r="I41" s="129"/>
      <c r="J41" s="128"/>
      <c r="K41" s="128"/>
      <c r="L41" s="128"/>
    </row>
    <row r="42" spans="2:12" ht="30" customHeight="1" x14ac:dyDescent="0.3">
      <c r="B42" s="189" t="s">
        <v>147</v>
      </c>
      <c r="C42" s="239" t="s">
        <v>1091</v>
      </c>
      <c r="D42" s="240"/>
      <c r="E42" s="143"/>
      <c r="F42" s="141"/>
      <c r="G42" s="144"/>
      <c r="H42" s="144"/>
      <c r="I42" s="145"/>
      <c r="J42" s="144"/>
      <c r="K42" s="144"/>
      <c r="L42" s="143"/>
    </row>
    <row r="43" spans="2:12" ht="30" customHeight="1" x14ac:dyDescent="0.3">
      <c r="B43" s="139"/>
      <c r="C43" s="239"/>
      <c r="D43" s="240"/>
      <c r="E43" s="143"/>
      <c r="F43" s="141"/>
      <c r="G43" s="144"/>
      <c r="H43" s="144"/>
      <c r="I43" s="145"/>
      <c r="J43" s="144"/>
      <c r="K43" s="144"/>
      <c r="L43" s="143"/>
    </row>
    <row r="44" spans="2:12" ht="30" customHeight="1" x14ac:dyDescent="0.3">
      <c r="B44" s="139"/>
      <c r="C44" s="239"/>
      <c r="D44" s="240"/>
      <c r="E44" s="143"/>
      <c r="F44" s="141"/>
      <c r="G44" s="144"/>
      <c r="H44" s="144"/>
      <c r="I44" s="145"/>
      <c r="J44" s="144"/>
      <c r="K44" s="144"/>
      <c r="L44" s="143"/>
    </row>
    <row r="45" spans="2:12" ht="30" customHeight="1" x14ac:dyDescent="0.3">
      <c r="B45" s="140"/>
      <c r="C45" s="239"/>
      <c r="D45" s="240"/>
      <c r="E45" s="143"/>
      <c r="F45" s="141"/>
      <c r="G45" s="144"/>
      <c r="H45" s="144"/>
      <c r="I45" s="145"/>
      <c r="J45" s="144"/>
      <c r="K45" s="144"/>
      <c r="L45" s="143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3794-4987-4731-831F-D9F640AE539E}">
  <sheetPr>
    <tabColor rgb="FFFF66FF"/>
  </sheetPr>
  <dimension ref="C2:Y44"/>
  <sheetViews>
    <sheetView zoomScale="70" zoomScaleNormal="70" workbookViewId="0">
      <pane xSplit="14" ySplit="5" topLeftCell="O6" activePane="bottomRight" state="frozen"/>
      <selection pane="topRight" activeCell="M1" sqref="M1"/>
      <selection pane="bottomLeft" activeCell="A6" sqref="A6"/>
      <selection pane="bottomRight" activeCell="J47" sqref="J47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5" width="10.25" style="126" customWidth="1"/>
    <col min="6" max="6" width="6.25" style="126" customWidth="1"/>
    <col min="7" max="7" width="16.875" style="126" customWidth="1"/>
    <col min="8" max="14" width="15.75" style="126" customWidth="1"/>
    <col min="15" max="15" width="1.625" style="126" customWidth="1"/>
    <col min="16" max="16" width="6.75" style="126" customWidth="1"/>
    <col min="17" max="17" width="11.75" style="127" customWidth="1"/>
    <col min="18" max="18" width="10.25" style="126" customWidth="1"/>
    <col min="19" max="25" width="15.75" style="126" customWidth="1"/>
    <col min="26" max="16384" width="8.75" style="126"/>
  </cols>
  <sheetData>
    <row r="2" spans="3:25" ht="17.25" x14ac:dyDescent="0.3">
      <c r="C2" s="203" t="s">
        <v>1454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N2" s="196"/>
      <c r="P2" s="203" t="s">
        <v>394</v>
      </c>
      <c r="Q2" s="208"/>
      <c r="R2" s="197"/>
      <c r="S2" s="196"/>
      <c r="T2" s="203"/>
      <c r="U2" s="203"/>
      <c r="V2" s="203"/>
      <c r="W2" s="196"/>
      <c r="X2" s="196"/>
      <c r="Y2" s="196"/>
    </row>
    <row r="3" spans="3:25" x14ac:dyDescent="0.3">
      <c r="C3" s="200" t="s">
        <v>1</v>
      </c>
      <c r="D3" s="209"/>
      <c r="Q3" s="209"/>
    </row>
    <row r="4" spans="3:25" ht="25.15" customHeight="1" x14ac:dyDescent="0.3">
      <c r="C4" s="271" t="s">
        <v>1402</v>
      </c>
      <c r="D4" s="272"/>
      <c r="E4" s="273"/>
      <c r="F4" s="273"/>
      <c r="G4" s="273"/>
      <c r="H4" s="273"/>
      <c r="I4" s="273"/>
      <c r="J4" s="273"/>
      <c r="K4" s="273"/>
      <c r="L4" s="272"/>
      <c r="M4" s="273"/>
      <c r="N4" s="274"/>
      <c r="P4" s="271" t="s">
        <v>1402</v>
      </c>
      <c r="Q4" s="272"/>
      <c r="R4" s="273"/>
      <c r="S4" s="273"/>
      <c r="T4" s="273"/>
      <c r="U4" s="273"/>
      <c r="V4" s="273"/>
      <c r="W4" s="272"/>
      <c r="X4" s="273"/>
      <c r="Y4" s="274"/>
    </row>
    <row r="5" spans="3:25" ht="30" customHeight="1" x14ac:dyDescent="0.3">
      <c r="C5" s="137" t="s">
        <v>398</v>
      </c>
      <c r="D5" s="136" t="s">
        <v>395</v>
      </c>
      <c r="E5" s="137" t="s">
        <v>397</v>
      </c>
      <c r="F5" s="136" t="s">
        <v>1455</v>
      </c>
      <c r="G5" s="136" t="s">
        <v>400</v>
      </c>
      <c r="H5" s="136" t="s">
        <v>368</v>
      </c>
      <c r="I5" s="136" t="s">
        <v>369</v>
      </c>
      <c r="J5" s="136" t="s">
        <v>370</v>
      </c>
      <c r="K5" s="136" t="s">
        <v>371</v>
      </c>
      <c r="L5" s="136" t="s">
        <v>372</v>
      </c>
      <c r="M5" s="136" t="s">
        <v>1405</v>
      </c>
      <c r="N5" s="137" t="s">
        <v>20</v>
      </c>
      <c r="P5" s="137" t="s">
        <v>398</v>
      </c>
      <c r="Q5" s="136" t="s">
        <v>395</v>
      </c>
      <c r="R5" s="137" t="s">
        <v>397</v>
      </c>
      <c r="S5" s="136" t="s">
        <v>368</v>
      </c>
      <c r="T5" s="136" t="s">
        <v>369</v>
      </c>
      <c r="U5" s="136" t="s">
        <v>370</v>
      </c>
      <c r="V5" s="136" t="s">
        <v>371</v>
      </c>
      <c r="W5" s="136" t="s">
        <v>372</v>
      </c>
      <c r="X5" s="136" t="s">
        <v>1405</v>
      </c>
      <c r="Y5" s="137" t="s">
        <v>20</v>
      </c>
    </row>
    <row r="6" spans="3:25" ht="60" customHeight="1" x14ac:dyDescent="0.3">
      <c r="C6" s="325" t="s">
        <v>1456</v>
      </c>
      <c r="D6" s="326"/>
      <c r="E6" s="327"/>
      <c r="F6" s="300" t="s">
        <v>1457</v>
      </c>
      <c r="G6" s="218" t="str">
        <f>VLOOKUP($F6,'Roof Style No'!$C$9:$D$24,2,FALSE)</f>
        <v>Lightweight Concrete(Slope)+Insulation+Waterproofing</v>
      </c>
      <c r="H6" s="218" t="str">
        <f>VLOOKUP($F6,'Roof Style No'!$C$9:$K$24,4,FALSE)</f>
        <v>Concrete Slab</v>
      </c>
      <c r="I6" s="218" t="str">
        <f>VLOOKUP($F6,'Roof Style No'!$C$9:$K$24,5,FALSE)</f>
        <v>Light-Weight Concrete Screed (Slope 1%)</v>
      </c>
      <c r="J6" s="218">
        <f>VLOOKUP($F6,'Roof Style No'!$C$9:$K$24,6,FALSE)</f>
        <v>0</v>
      </c>
      <c r="K6" s="218" t="str">
        <f>VLOOKUP($F6,'Roof Style No'!$C$9:$K$24,7,FALSE)</f>
        <v>Rigid Extruded Polystyrene Foam Insulation(XPS)</v>
      </c>
      <c r="L6" s="218" t="str">
        <f>VLOOKUP($F6,'Roof Style No'!$C$9:$K$24,8,FALSE)</f>
        <v>Waterproofing Membrane-EPDM(or Equivalent)</v>
      </c>
      <c r="M6" s="218">
        <f>VLOOKUP($F6,'Roof Style No'!$C$9:$K$24,9,FALSE)</f>
        <v>0</v>
      </c>
      <c r="N6" s="195"/>
      <c r="P6" s="252" t="s">
        <v>1456</v>
      </c>
      <c r="Q6" s="194"/>
      <c r="R6" s="194"/>
      <c r="S6" s="195"/>
      <c r="T6" s="195"/>
      <c r="U6" s="195"/>
      <c r="V6" s="195"/>
      <c r="W6" s="194"/>
      <c r="X6" s="195"/>
      <c r="Y6" s="195"/>
    </row>
    <row r="7" spans="3:25" ht="49.9" customHeight="1" x14ac:dyDescent="0.3">
      <c r="C7" s="181" t="s">
        <v>172</v>
      </c>
      <c r="D7" s="131"/>
      <c r="E7" s="131"/>
      <c r="F7" s="299" t="s">
        <v>1457</v>
      </c>
      <c r="G7" s="180" t="str">
        <f>VLOOKUP($F7,'Roof Style No'!$C$9:$D$24,2,FALSE)</f>
        <v>Lightweight Concrete(Slope)+Insulation+Waterproofing</v>
      </c>
      <c r="H7" s="180" t="str">
        <f>VLOOKUP($F7,'Roof Style No'!$C$9:$K$24,4,FALSE)</f>
        <v>Concrete Slab</v>
      </c>
      <c r="I7" s="180" t="str">
        <f>VLOOKUP($F7,'Roof Style No'!$C$9:$K$24,5,FALSE)</f>
        <v>Light-Weight Concrete Screed (Slope 1%)</v>
      </c>
      <c r="J7" s="180">
        <f>VLOOKUP($F7,'Roof Style No'!$C$9:$K$24,6,FALSE)</f>
        <v>0</v>
      </c>
      <c r="K7" s="180" t="str">
        <f>VLOOKUP($F7,'Roof Style No'!$C$9:$K$24,7,FALSE)</f>
        <v>Rigid Extruded Polystyrene Foam Insulation(XPS)</v>
      </c>
      <c r="L7" s="180" t="str">
        <f>VLOOKUP($F7,'Roof Style No'!$C$9:$K$24,8,FALSE)</f>
        <v>Waterproofing Membrane-EPDM(or Equivalent)</v>
      </c>
      <c r="M7" s="180">
        <f>VLOOKUP($F7,'Roof Style No'!$C$9:$K$24,9,FALSE)</f>
        <v>0</v>
      </c>
      <c r="N7" s="181"/>
      <c r="P7" s="181" t="s">
        <v>172</v>
      </c>
      <c r="Q7" s="131"/>
      <c r="R7" s="131"/>
      <c r="S7" s="199" t="s">
        <v>24</v>
      </c>
      <c r="T7" s="199" t="s">
        <v>376</v>
      </c>
      <c r="U7" s="199"/>
      <c r="V7" s="250" t="s">
        <v>377</v>
      </c>
      <c r="W7" s="253" t="s">
        <v>378</v>
      </c>
      <c r="X7" s="180"/>
      <c r="Y7" s="180"/>
    </row>
    <row r="8" spans="3:25" ht="49.9" customHeight="1" x14ac:dyDescent="0.3">
      <c r="C8" s="181" t="s">
        <v>691</v>
      </c>
      <c r="D8" s="131"/>
      <c r="E8" s="131"/>
      <c r="F8" s="299" t="s">
        <v>1458</v>
      </c>
      <c r="G8" s="180" t="str">
        <f>VLOOKUP($F8,'Roof Style No'!$C$9:$D$24,2,FALSE)</f>
        <v>Mortar Screed Concrete(Slope)+Insulation+Waterproofing</v>
      </c>
      <c r="H8" s="180" t="str">
        <f>VLOOKUP($F8,'Roof Style No'!$C$9:$K$24,4,FALSE)</f>
        <v>Concrete Slab</v>
      </c>
      <c r="I8" s="180" t="str">
        <f>VLOOKUP($F8,'Roof Style No'!$C$9:$K$24,5,FALSE)</f>
        <v>Mortar Screed (Slope 1%)</v>
      </c>
      <c r="J8" s="180" t="str">
        <f>VLOOKUP($F8,'Roof Style No'!$C$9:$K$24,6,FALSE)</f>
        <v>PE Sheet (Vapor Barrier)</v>
      </c>
      <c r="K8" s="180" t="str">
        <f>VLOOKUP($F8,'Roof Style No'!$C$9:$K$24,7,FALSE)</f>
        <v>Rigid Extruded Polystyrene Foam Insulation(XPS)</v>
      </c>
      <c r="L8" s="180" t="str">
        <f>VLOOKUP($F8,'Roof Style No'!$C$9:$K$24,8,FALSE)</f>
        <v>Waterproofing Membrane-EPDM(or Equivalent)</v>
      </c>
      <c r="M8" s="180">
        <f>VLOOKUP($F8,'Roof Style No'!$C$9:$K$24,9,FALSE)</f>
        <v>0</v>
      </c>
      <c r="N8" s="181"/>
      <c r="P8" s="181" t="s">
        <v>691</v>
      </c>
      <c r="Q8" s="131"/>
      <c r="R8" s="131"/>
      <c r="S8" s="199" t="s">
        <v>24</v>
      </c>
      <c r="T8" s="199" t="s">
        <v>1459</v>
      </c>
      <c r="U8" s="199" t="s">
        <v>1460</v>
      </c>
      <c r="V8" s="250" t="s">
        <v>1461</v>
      </c>
      <c r="W8" s="253" t="s">
        <v>1462</v>
      </c>
      <c r="X8" s="180"/>
      <c r="Y8" s="180"/>
    </row>
    <row r="9" spans="3:25" ht="49.9" customHeight="1" x14ac:dyDescent="0.3">
      <c r="C9" s="181" t="s">
        <v>1219</v>
      </c>
      <c r="D9" s="131"/>
      <c r="E9" s="131"/>
      <c r="F9" s="299" t="s">
        <v>1463</v>
      </c>
      <c r="G9" s="180" t="str">
        <f>VLOOKUP($F9,'Roof Style No'!$C$9:$D$24,2,FALSE)</f>
        <v>Lightweight Concrete(Slope)+Insulation+Waterproofing+Gravel</v>
      </c>
      <c r="H9" s="180" t="str">
        <f>VLOOKUP($F9,'Roof Style No'!$C$9:$K$24,4,FALSE)</f>
        <v>Concrete Slab</v>
      </c>
      <c r="I9" s="180" t="str">
        <f>VLOOKUP($F9,'Roof Style No'!$C$9:$K$24,5,FALSE)</f>
        <v>Light-Weight Concrete Screed (Slope 1%)</v>
      </c>
      <c r="J9" s="180">
        <f>VLOOKUP($F9,'Roof Style No'!$C$9:$K$24,6,FALSE)</f>
        <v>0</v>
      </c>
      <c r="K9" s="180" t="str">
        <f>VLOOKUP($F9,'Roof Style No'!$C$9:$K$24,7,FALSE)</f>
        <v>Rigid Extruded Polystyrene Foam Insulation(XPS)</v>
      </c>
      <c r="L9" s="180" t="str">
        <f>VLOOKUP($F9,'Roof Style No'!$C$9:$K$24,8,FALSE)</f>
        <v>Waterproofing Membrane-EPDM(or Equivalent)</v>
      </c>
      <c r="M9" s="180" t="str">
        <f>VLOOKUP($F9,'Roof Style No'!$C$9:$K$24,9,FALSE)</f>
        <v>Gravel for Roof</v>
      </c>
      <c r="N9" s="181"/>
      <c r="P9" s="181" t="s">
        <v>1219</v>
      </c>
      <c r="Q9" s="131"/>
      <c r="R9" s="131"/>
      <c r="S9" s="199" t="s">
        <v>24</v>
      </c>
      <c r="T9" s="199" t="s">
        <v>1464</v>
      </c>
      <c r="U9" s="253" t="s">
        <v>1465</v>
      </c>
      <c r="V9" s="250" t="s">
        <v>1466</v>
      </c>
      <c r="W9" s="199" t="s">
        <v>1467</v>
      </c>
      <c r="X9" s="180" t="s">
        <v>1468</v>
      </c>
      <c r="Y9" s="180"/>
    </row>
    <row r="10" spans="3:25" ht="42.75" customHeight="1" x14ac:dyDescent="0.3">
      <c r="C10" s="181" t="s">
        <v>513</v>
      </c>
      <c r="D10" s="131" t="s">
        <v>475</v>
      </c>
      <c r="E10" s="131"/>
      <c r="F10" s="131"/>
      <c r="G10" s="131"/>
      <c r="H10" s="180"/>
      <c r="I10" s="199"/>
      <c r="J10" s="199"/>
      <c r="K10" s="199"/>
      <c r="L10" s="180"/>
      <c r="M10" s="180"/>
      <c r="N10" s="181"/>
      <c r="P10" s="181" t="s">
        <v>513</v>
      </c>
      <c r="Q10" s="131" t="s">
        <v>475</v>
      </c>
      <c r="R10" s="131"/>
      <c r="S10" s="180" t="s">
        <v>1469</v>
      </c>
      <c r="T10" s="182" t="s">
        <v>1470</v>
      </c>
      <c r="U10" s="182" t="s">
        <v>1471</v>
      </c>
      <c r="V10" s="182" t="s">
        <v>1472</v>
      </c>
      <c r="W10" s="180"/>
      <c r="X10" s="180"/>
      <c r="Y10" s="180"/>
    </row>
    <row r="11" spans="3:25" ht="60" customHeight="1" x14ac:dyDescent="0.3">
      <c r="C11" s="325" t="s">
        <v>1473</v>
      </c>
      <c r="D11" s="326"/>
      <c r="E11" s="327"/>
      <c r="F11" s="300" t="s">
        <v>1474</v>
      </c>
      <c r="G11" s="218" t="str">
        <f>VLOOKUP($F11,'Roof Style No'!$C$9:$D$24,2,FALSE)</f>
        <v>Concrete Slab(Slope)+Waterproofing+Insulation+Protection Concrete</v>
      </c>
      <c r="H11" s="218" t="str">
        <f>VLOOKUP($F11,'Roof Style No'!$C$9:$K$24,4,FALSE)</f>
        <v>Concrete Slab
(Slope 1%)</v>
      </c>
      <c r="I11" s="218">
        <f>VLOOKUP($F11,'Roof Style No'!$C$9:$K$24,5,FALSE)</f>
        <v>0</v>
      </c>
      <c r="J11" s="218" t="str">
        <f>VLOOKUP($F11,'Roof Style No'!$C$9:$K$24,6,FALSE)</f>
        <v>Waterproofing Membrane-EPDM(or Equivalent)</v>
      </c>
      <c r="K11" s="218" t="str">
        <f>VLOOKUP($F11,'Roof Style No'!$C$9:$K$24,7,FALSE)</f>
        <v>Rigid Extruded Polystyrene Foam Insulation(XPS)</v>
      </c>
      <c r="L11" s="218" t="str">
        <f>VLOOKUP($F11,'Roof Style No'!$C$9:$K$24,8,FALSE)</f>
        <v>PE Sheet (Vapor Barrier) 2Plies</v>
      </c>
      <c r="M11" s="218" t="str">
        <f>VLOOKUP($F11,'Roof Style No'!$C$9:$K$24,9,FALSE)</f>
        <v>Protective Concrete w/ Steel Trowel Finish</v>
      </c>
      <c r="N11" s="195"/>
      <c r="P11" s="252" t="s">
        <v>1473</v>
      </c>
      <c r="Q11" s="194"/>
      <c r="R11" s="194"/>
      <c r="S11" s="195"/>
      <c r="T11" s="195"/>
      <c r="U11" s="195"/>
      <c r="V11" s="195"/>
      <c r="W11" s="194"/>
      <c r="X11" s="195"/>
      <c r="Y11" s="195"/>
    </row>
    <row r="12" spans="3:25" ht="45" x14ac:dyDescent="0.3">
      <c r="C12" s="181" t="s">
        <v>583</v>
      </c>
      <c r="D12" s="242"/>
      <c r="E12" s="131"/>
      <c r="F12" s="299" t="s">
        <v>1474</v>
      </c>
      <c r="G12" s="180" t="str">
        <f>VLOOKUP($F12,'Roof Style No'!$C$9:$D$24,2,FALSE)</f>
        <v>Concrete Slab(Slope)+Waterproofing+Insulation+Protection Concrete</v>
      </c>
      <c r="H12" s="180" t="str">
        <f>VLOOKUP($F12,'Roof Style No'!$C$9:$K$24,4,FALSE)</f>
        <v>Concrete Slab
(Slope 1%)</v>
      </c>
      <c r="I12" s="180">
        <f>VLOOKUP($F12,'Roof Style No'!$C$9:$K$24,5,FALSE)</f>
        <v>0</v>
      </c>
      <c r="J12" s="180" t="str">
        <f>VLOOKUP($F12,'Roof Style No'!$C$9:$K$24,6,FALSE)</f>
        <v>Waterproofing Membrane-EPDM(or Equivalent)</v>
      </c>
      <c r="K12" s="180" t="str">
        <f>VLOOKUP($F12,'Roof Style No'!$C$9:$K$24,7,FALSE)</f>
        <v>Rigid Extruded Polystyrene Foam Insulation(XPS)</v>
      </c>
      <c r="L12" s="180" t="str">
        <f>VLOOKUP($F12,'Roof Style No'!$C$9:$K$24,8,FALSE)</f>
        <v>PE Sheet (Vapor Barrier) 2Plies</v>
      </c>
      <c r="M12" s="180" t="str">
        <f>VLOOKUP($F12,'Roof Style No'!$C$9:$K$24,9,FALSE)</f>
        <v>Protective Concrete w/ Steel Trowel Finish</v>
      </c>
      <c r="N12" s="181"/>
      <c r="P12" s="181" t="s">
        <v>583</v>
      </c>
      <c r="Q12" s="242"/>
      <c r="R12" s="131"/>
      <c r="S12" s="199" t="s">
        <v>1475</v>
      </c>
      <c r="T12" s="199"/>
      <c r="U12" s="253" t="s">
        <v>1476</v>
      </c>
      <c r="V12" s="250" t="s">
        <v>1477</v>
      </c>
      <c r="W12" s="199" t="s">
        <v>1478</v>
      </c>
      <c r="X12" s="180" t="s">
        <v>1479</v>
      </c>
      <c r="Y12" s="180"/>
    </row>
    <row r="13" spans="3:25" ht="61.15" customHeight="1" x14ac:dyDescent="0.3">
      <c r="C13" s="181" t="s">
        <v>1480</v>
      </c>
      <c r="D13" s="131"/>
      <c r="E13" s="131"/>
      <c r="F13" s="299" t="s">
        <v>1481</v>
      </c>
      <c r="G13" s="180" t="str">
        <f>VLOOKUP($F13,'Roof Style No'!$C$9:$D$24,2,FALSE)</f>
        <v>Concrete Slab(Slope)+Waterproofing+Insulation+Concrete Roof Tile</v>
      </c>
      <c r="H13" s="180" t="str">
        <f>VLOOKUP($F13,'Roof Style No'!$C$9:$K$24,4,FALSE)</f>
        <v>Concrete Slab
(Slope 1%)</v>
      </c>
      <c r="I13" s="180">
        <f>VLOOKUP($F13,'Roof Style No'!$C$9:$K$24,5,FALSE)</f>
        <v>0</v>
      </c>
      <c r="J13" s="180" t="str">
        <f>VLOOKUP($F13,'Roof Style No'!$C$9:$K$24,6,FALSE)</f>
        <v>Waterproofing Membrane-EPDM(or Equivalent)</v>
      </c>
      <c r="K13" s="180" t="str">
        <f>VLOOKUP($F13,'Roof Style No'!$C$9:$K$24,7,FALSE)</f>
        <v>Rigid Extruded Polystyrene Foam Insulation(XPS)</v>
      </c>
      <c r="L13" s="180" t="str">
        <f>VLOOKUP($F13,'Roof Style No'!$C$9:$K$24,8,FALSE)</f>
        <v>PE Sheet (Vapor Barrier) 2Plies</v>
      </c>
      <c r="M13" s="180" t="str">
        <f>VLOOKUP($F13,'Roof Style No'!$C$9:$K$24,9,FALSE)</f>
        <v>Concrete Roof Tile</v>
      </c>
      <c r="N13" s="181"/>
      <c r="P13" s="181" t="s">
        <v>1480</v>
      </c>
      <c r="Q13" s="131"/>
      <c r="R13" s="131"/>
      <c r="S13" s="199" t="s">
        <v>1475</v>
      </c>
      <c r="T13" s="199"/>
      <c r="U13" s="253" t="s">
        <v>1482</v>
      </c>
      <c r="V13" s="250" t="s">
        <v>1483</v>
      </c>
      <c r="W13" s="199" t="s">
        <v>1484</v>
      </c>
      <c r="X13" s="180" t="s">
        <v>1485</v>
      </c>
      <c r="Y13" s="180"/>
    </row>
    <row r="14" spans="3:25" ht="61.15" customHeight="1" x14ac:dyDescent="0.3">
      <c r="C14" s="181" t="s">
        <v>446</v>
      </c>
      <c r="D14" s="131"/>
      <c r="E14" s="131"/>
      <c r="F14" s="299" t="s">
        <v>1481</v>
      </c>
      <c r="G14" s="180" t="str">
        <f>VLOOKUP($F14,'Roof Style No'!$C$9:$D$24,2,FALSE)</f>
        <v>Concrete Slab(Slope)+Waterproofing+Insulation+Concrete Roof Tile</v>
      </c>
      <c r="H14" s="180" t="str">
        <f>VLOOKUP($F14,'Roof Style No'!$C$9:$K$24,4,FALSE)</f>
        <v>Concrete Slab
(Slope 1%)</v>
      </c>
      <c r="I14" s="180">
        <f>VLOOKUP($F14,'Roof Style No'!$C$9:$K$24,5,FALSE)</f>
        <v>0</v>
      </c>
      <c r="J14" s="180" t="str">
        <f>VLOOKUP($F14,'Roof Style No'!$C$9:$K$24,6,FALSE)</f>
        <v>Waterproofing Membrane-EPDM(or Equivalent)</v>
      </c>
      <c r="K14" s="180" t="str">
        <f>VLOOKUP($F14,'Roof Style No'!$C$9:$K$24,7,FALSE)</f>
        <v>Rigid Extruded Polystyrene Foam Insulation(XPS)</v>
      </c>
      <c r="L14" s="180" t="str">
        <f>VLOOKUP($F14,'Roof Style No'!$C$9:$K$24,8,FALSE)</f>
        <v>PE Sheet (Vapor Barrier) 2Plies</v>
      </c>
      <c r="M14" s="180" t="str">
        <f>VLOOKUP($F14,'Roof Style No'!$C$9:$K$24,9,FALSE)</f>
        <v>Concrete Roof Tile</v>
      </c>
      <c r="N14" s="181"/>
      <c r="P14" s="181" t="s">
        <v>446</v>
      </c>
      <c r="Q14" s="131"/>
      <c r="R14" s="131"/>
      <c r="S14" s="199" t="s">
        <v>1486</v>
      </c>
      <c r="T14" s="199"/>
      <c r="U14" s="253" t="s">
        <v>1487</v>
      </c>
      <c r="V14" s="250" t="s">
        <v>1488</v>
      </c>
      <c r="W14" s="199" t="s">
        <v>391</v>
      </c>
      <c r="X14" s="180" t="s">
        <v>1489</v>
      </c>
      <c r="Y14" s="181"/>
    </row>
    <row r="15" spans="3:25" ht="61.15" customHeight="1" x14ac:dyDescent="0.3">
      <c r="C15" s="181" t="s">
        <v>1490</v>
      </c>
      <c r="D15" s="131"/>
      <c r="E15" s="131"/>
      <c r="F15" s="299" t="s">
        <v>1491</v>
      </c>
      <c r="G15" s="180" t="str">
        <f>VLOOKUP($F15,'Roof Style No'!$C$9:$D$24,2,FALSE)</f>
        <v>Lightweight Concrete(Slope)+Waterproofing+Insulation+Roof Tile</v>
      </c>
      <c r="H15" s="180" t="str">
        <f>VLOOKUP($F15,'Roof Style No'!$C$9:$K$24,4,FALSE)</f>
        <v>Concrete Slab</v>
      </c>
      <c r="I15" s="180" t="str">
        <f>VLOOKUP($F15,'Roof Style No'!$C$9:$K$24,5,FALSE)</f>
        <v>Light-Weight Concrete Screed (Slope 1%)</v>
      </c>
      <c r="J15" s="180" t="str">
        <f>VLOOKUP($F15,'Roof Style No'!$C$9:$K$24,6,FALSE)</f>
        <v>Waterproofing Membrane-EPDM(or Equivalent)</v>
      </c>
      <c r="K15" s="180" t="str">
        <f>VLOOKUP($F15,'Roof Style No'!$C$9:$K$24,7,FALSE)</f>
        <v>Rigid Extruded Polystyrene Foam Insulation(XPS)</v>
      </c>
      <c r="L15" s="180" t="str">
        <f>VLOOKUP($F15,'Roof Style No'!$C$9:$K$24,8,FALSE)</f>
        <v>Geotextile</v>
      </c>
      <c r="M15" s="180" t="str">
        <f>VLOOKUP($F15,'Roof Style No'!$C$9:$K$24,9,FALSE)</f>
        <v>Concrete Roof Tile</v>
      </c>
      <c r="N15" s="131"/>
      <c r="P15" s="181" t="s">
        <v>1490</v>
      </c>
      <c r="Q15" s="131"/>
      <c r="R15" s="131"/>
      <c r="S15" s="199" t="s">
        <v>1492</v>
      </c>
      <c r="T15" s="199" t="s">
        <v>382</v>
      </c>
      <c r="U15" s="253" t="s">
        <v>383</v>
      </c>
      <c r="V15" s="250" t="s">
        <v>384</v>
      </c>
      <c r="W15" s="180"/>
      <c r="X15" s="180" t="s">
        <v>385</v>
      </c>
      <c r="Y15" s="131" t="s">
        <v>1493</v>
      </c>
    </row>
    <row r="16" spans="3:25" ht="61.15" customHeight="1" x14ac:dyDescent="0.3">
      <c r="C16" s="180" t="s">
        <v>1494</v>
      </c>
      <c r="D16" s="131"/>
      <c r="E16" s="131"/>
      <c r="F16" s="299" t="s">
        <v>1491</v>
      </c>
      <c r="G16" s="180" t="str">
        <f>VLOOKUP($F16,'Roof Style No'!$C$9:$D$24,2,FALSE)</f>
        <v>Lightweight Concrete(Slope)+Waterproofing+Insulation+Roof Tile</v>
      </c>
      <c r="H16" s="180" t="str">
        <f>VLOOKUP($F16,'Roof Style No'!$C$9:$K$24,4,FALSE)</f>
        <v>Concrete Slab</v>
      </c>
      <c r="I16" s="180" t="str">
        <f>VLOOKUP($F16,'Roof Style No'!$C$9:$K$24,5,FALSE)</f>
        <v>Light-Weight Concrete Screed (Slope 1%)</v>
      </c>
      <c r="J16" s="180" t="str">
        <f>VLOOKUP($F16,'Roof Style No'!$C$9:$K$24,6,FALSE)</f>
        <v>Waterproofing Membrane-EPDM(or Equivalent)</v>
      </c>
      <c r="K16" s="180" t="str">
        <f>VLOOKUP($F16,'Roof Style No'!$C$9:$K$24,7,FALSE)</f>
        <v>Rigid Extruded Polystyrene Foam Insulation(XPS)</v>
      </c>
      <c r="L16" s="180" t="str">
        <f>VLOOKUP($F16,'Roof Style No'!$C$9:$K$24,8,FALSE)</f>
        <v>Geotextile</v>
      </c>
      <c r="M16" s="180" t="str">
        <f>VLOOKUP($F16,'Roof Style No'!$C$9:$K$24,9,FALSE)</f>
        <v>Concrete Roof Tile</v>
      </c>
      <c r="N16" s="131"/>
      <c r="P16" s="180" t="s">
        <v>1494</v>
      </c>
      <c r="Q16" s="131"/>
      <c r="R16" s="131"/>
      <c r="S16" s="199" t="s">
        <v>1492</v>
      </c>
      <c r="T16" s="199" t="s">
        <v>1495</v>
      </c>
      <c r="U16" s="253" t="s">
        <v>1496</v>
      </c>
      <c r="V16" s="250" t="s">
        <v>1497</v>
      </c>
      <c r="W16" s="180"/>
      <c r="X16" s="180" t="s">
        <v>1498</v>
      </c>
      <c r="Y16" s="131" t="s">
        <v>1499</v>
      </c>
    </row>
    <row r="17" spans="3:25" ht="61.15" customHeight="1" x14ac:dyDescent="0.3">
      <c r="C17" s="181" t="s">
        <v>1500</v>
      </c>
      <c r="D17" s="131"/>
      <c r="E17" s="131"/>
      <c r="F17" s="299" t="s">
        <v>1501</v>
      </c>
      <c r="G17" s="180" t="str">
        <f>VLOOKUP($F17,'Roof Style No'!$C$9:$D$24,2,FALSE)</f>
        <v>Mortar Screed Concrete(Slope)+Waterproofing+Insulation+Roof Tile</v>
      </c>
      <c r="H17" s="180" t="str">
        <f>VLOOKUP($F17,'Roof Style No'!$C$9:$K$24,4,FALSE)</f>
        <v>Concrete Slab</v>
      </c>
      <c r="I17" s="180" t="str">
        <f>VLOOKUP($F17,'Roof Style No'!$C$9:$K$24,5,FALSE)</f>
        <v>Mortar Screed (Slope 1%)</v>
      </c>
      <c r="J17" s="180" t="str">
        <f>VLOOKUP($F17,'Roof Style No'!$C$9:$K$24,6,FALSE)</f>
        <v>Waterproofing Membrane-EPDM(or Equivalent)</v>
      </c>
      <c r="K17" s="180" t="str">
        <f>VLOOKUP($F17,'Roof Style No'!$C$9:$K$24,7,FALSE)</f>
        <v>Rigid Extruded Polystyrene Foam Insulation(XPS)</v>
      </c>
      <c r="L17" s="180" t="str">
        <f>VLOOKUP($F17,'Roof Style No'!$C$9:$K$24,8,FALSE)</f>
        <v>PE Sheet (Vapor Barrier) 2Plies</v>
      </c>
      <c r="M17" s="180" t="str">
        <f>VLOOKUP($F17,'Roof Style No'!$C$9:$K$24,9,FALSE)</f>
        <v>Concrete Roof Tile</v>
      </c>
      <c r="N17" s="181"/>
      <c r="P17" s="181" t="s">
        <v>1500</v>
      </c>
      <c r="Q17" s="131"/>
      <c r="R17" s="131"/>
      <c r="S17" s="199" t="s">
        <v>24</v>
      </c>
      <c r="T17" s="199" t="s">
        <v>1502</v>
      </c>
      <c r="U17" s="253" t="s">
        <v>1503</v>
      </c>
      <c r="V17" s="180" t="s">
        <v>1504</v>
      </c>
      <c r="W17" s="250" t="s">
        <v>1505</v>
      </c>
      <c r="X17" s="180" t="s">
        <v>1506</v>
      </c>
      <c r="Y17" s="180"/>
    </row>
    <row r="18" spans="3:25" ht="61.15" customHeight="1" x14ac:dyDescent="0.3">
      <c r="C18" s="181" t="s">
        <v>437</v>
      </c>
      <c r="D18" s="131"/>
      <c r="E18" s="131"/>
      <c r="F18" s="299" t="s">
        <v>1507</v>
      </c>
      <c r="G18" s="180" t="str">
        <f>VLOOKUP($F18,'Roof Style No'!$C$9:$D$24,2,FALSE)</f>
        <v>Lightweight Concrete(Slope)+Waterproofing+Insulation+Protection Concrete</v>
      </c>
      <c r="H18" s="180" t="str">
        <f>VLOOKUP($F18,'Roof Style No'!$C$9:$K$24,4,FALSE)</f>
        <v>Concrete Slab</v>
      </c>
      <c r="I18" s="180" t="str">
        <f>VLOOKUP($F18,'Roof Style No'!$C$9:$K$24,5,FALSE)</f>
        <v>Light-Weight Concrete Screed (Slope 1%)</v>
      </c>
      <c r="J18" s="180" t="str">
        <f>VLOOKUP($F18,'Roof Style No'!$C$9:$K$24,6,FALSE)</f>
        <v>Waterproofing Membrane-EPDM(or Equivalent)</v>
      </c>
      <c r="K18" s="180" t="str">
        <f>VLOOKUP($F18,'Roof Style No'!$C$9:$K$24,7,FALSE)</f>
        <v>Rigid Extruded Polystyrene Foam Insulation(XPS)</v>
      </c>
      <c r="L18" s="180" t="str">
        <f>VLOOKUP($F18,'Roof Style No'!$C$9:$K$24,8,FALSE)</f>
        <v>PE Sheet (Vapor Barrier) 2Plies</v>
      </c>
      <c r="M18" s="180" t="str">
        <f>VLOOKUP($F18,'Roof Style No'!$C$9:$K$24,9,FALSE)</f>
        <v>Protective Concrete w/ Steel Trowel Finish</v>
      </c>
      <c r="N18" s="181"/>
      <c r="P18" s="181" t="s">
        <v>437</v>
      </c>
      <c r="Q18" s="131"/>
      <c r="R18" s="131"/>
      <c r="S18" s="199" t="s">
        <v>24</v>
      </c>
      <c r="T18" s="199" t="s">
        <v>1508</v>
      </c>
      <c r="U18" s="253" t="s">
        <v>1509</v>
      </c>
      <c r="V18" s="250" t="s">
        <v>1510</v>
      </c>
      <c r="W18" s="199" t="s">
        <v>1511</v>
      </c>
      <c r="X18" s="180" t="s">
        <v>1512</v>
      </c>
      <c r="Y18" s="180"/>
    </row>
    <row r="19" spans="3:25" ht="61.15" customHeight="1" x14ac:dyDescent="0.3">
      <c r="C19" s="181"/>
      <c r="D19" s="131"/>
      <c r="E19" s="131"/>
      <c r="F19" s="131"/>
      <c r="G19" s="131"/>
      <c r="H19" s="199"/>
      <c r="I19" s="199"/>
      <c r="J19" s="199"/>
      <c r="K19" s="199"/>
      <c r="L19" s="199"/>
      <c r="M19" s="180"/>
      <c r="N19" s="181"/>
      <c r="P19" s="181" t="s">
        <v>465</v>
      </c>
      <c r="Q19" s="131"/>
      <c r="R19" s="131"/>
      <c r="S19" s="199" t="s">
        <v>1513</v>
      </c>
      <c r="T19" s="182" t="s">
        <v>1514</v>
      </c>
      <c r="U19" s="253" t="s">
        <v>1515</v>
      </c>
      <c r="V19" s="250" t="s">
        <v>1516</v>
      </c>
      <c r="W19" s="182" t="s">
        <v>1517</v>
      </c>
      <c r="X19" s="180"/>
      <c r="Y19" s="180"/>
    </row>
    <row r="20" spans="3:25" ht="61.15" customHeight="1" x14ac:dyDescent="0.3">
      <c r="C20" s="181"/>
      <c r="D20" s="131"/>
      <c r="E20" s="131"/>
      <c r="F20" s="131"/>
      <c r="G20" s="131"/>
      <c r="H20" s="199"/>
      <c r="I20" s="199"/>
      <c r="J20" s="199"/>
      <c r="K20" s="199"/>
      <c r="L20" s="199"/>
      <c r="M20" s="180"/>
      <c r="N20" s="181"/>
      <c r="P20" s="181" t="s">
        <v>465</v>
      </c>
      <c r="Q20" s="131"/>
      <c r="R20" s="131"/>
      <c r="S20" s="199" t="s">
        <v>1518</v>
      </c>
      <c r="T20" s="182" t="s">
        <v>1514</v>
      </c>
      <c r="U20" s="253" t="s">
        <v>1519</v>
      </c>
      <c r="V20" s="250" t="s">
        <v>1516</v>
      </c>
      <c r="W20" s="182" t="s">
        <v>1517</v>
      </c>
      <c r="X20" s="180"/>
      <c r="Y20" s="180"/>
    </row>
    <row r="21" spans="3:25" ht="60" customHeight="1" x14ac:dyDescent="0.3">
      <c r="C21" s="325" t="s">
        <v>1520</v>
      </c>
      <c r="D21" s="326"/>
      <c r="E21" s="327"/>
      <c r="F21" s="300" t="s">
        <v>1521</v>
      </c>
      <c r="G21" s="218" t="str">
        <f>VLOOKUP($F21,'Roof Style No'!$C$9:$D$24,2,FALSE)</f>
        <v>Waterproofing+Insulation+Protection Concrete(Slope)</v>
      </c>
      <c r="H21" s="218" t="str">
        <f>VLOOKUP($F21,'Roof Style No'!$C$9:$K$24,4,FALSE)</f>
        <v>Concrete Slab</v>
      </c>
      <c r="I21" s="218">
        <f>VLOOKUP($F21,'Roof Style No'!$C$9:$K$24,5,FALSE)</f>
        <v>0</v>
      </c>
      <c r="J21" s="218" t="str">
        <f>VLOOKUP($F21,'Roof Style No'!$C$9:$K$24,6,FALSE)</f>
        <v>Waterproofing Membrane-EPDM(or Equivalent)</v>
      </c>
      <c r="K21" s="218" t="str">
        <f>VLOOKUP($F21,'Roof Style No'!$C$9:$K$24,7,FALSE)</f>
        <v>Rigid Extruded Polystyrene Foam Insulation(XPS)</v>
      </c>
      <c r="L21" s="218" t="str">
        <f>VLOOKUP($F21,'Roof Style No'!$C$9:$K$24,8,FALSE)</f>
        <v>PE Sheet (Vapor Barrier) 2Plies</v>
      </c>
      <c r="M21" s="218" t="str">
        <f>VLOOKUP($F21,'Roof Style No'!$C$9:$K$24,9,FALSE)</f>
        <v>Protective Concrete w/ Steel Trowel Finish (Slope 1%)</v>
      </c>
      <c r="N21" s="195"/>
      <c r="P21" s="252" t="s">
        <v>1520</v>
      </c>
      <c r="Q21" s="194"/>
      <c r="R21" s="194"/>
      <c r="S21" s="195"/>
      <c r="T21" s="195"/>
      <c r="U21" s="195"/>
      <c r="V21" s="195"/>
      <c r="W21" s="194"/>
      <c r="X21" s="195"/>
      <c r="Y21" s="195"/>
    </row>
    <row r="22" spans="3:25" ht="60" customHeight="1" x14ac:dyDescent="0.3">
      <c r="C22" s="181" t="s">
        <v>481</v>
      </c>
      <c r="D22" s="131"/>
      <c r="E22" s="131"/>
      <c r="F22" s="299" t="s">
        <v>1521</v>
      </c>
      <c r="G22" s="180" t="str">
        <f>VLOOKUP($F22,'Roof Style No'!$C$9:$D$24,2,FALSE)</f>
        <v>Waterproofing+Insulation+Protection Concrete(Slope)</v>
      </c>
      <c r="H22" s="180" t="str">
        <f>VLOOKUP($F22,'Roof Style No'!$C$9:$K$24,4,FALSE)</f>
        <v>Concrete Slab</v>
      </c>
      <c r="I22" s="180">
        <f>VLOOKUP($F22,'Roof Style No'!$C$9:$K$24,5,FALSE)</f>
        <v>0</v>
      </c>
      <c r="J22" s="180" t="str">
        <f>VLOOKUP($F22,'Roof Style No'!$C$9:$K$24,6,FALSE)</f>
        <v>Waterproofing Membrane-EPDM(or Equivalent)</v>
      </c>
      <c r="K22" s="180" t="str">
        <f>VLOOKUP($F22,'Roof Style No'!$C$9:$K$24,7,FALSE)</f>
        <v>Rigid Extruded Polystyrene Foam Insulation(XPS)</v>
      </c>
      <c r="L22" s="180" t="str">
        <f>VLOOKUP($F22,'Roof Style No'!$C$9:$K$24,8,FALSE)</f>
        <v>PE Sheet (Vapor Barrier) 2Plies</v>
      </c>
      <c r="M22" s="180" t="str">
        <f>VLOOKUP($F22,'Roof Style No'!$C$9:$K$24,9,FALSE)</f>
        <v>Protective Concrete w/ Steel Trowel Finish (Slope 1%)</v>
      </c>
      <c r="N22" s="181"/>
      <c r="P22" s="181" t="s">
        <v>481</v>
      </c>
      <c r="Q22" s="131"/>
      <c r="R22" s="131"/>
      <c r="S22" s="199" t="s">
        <v>1522</v>
      </c>
      <c r="T22" s="199"/>
      <c r="U22" s="253" t="s">
        <v>1523</v>
      </c>
      <c r="V22" s="250" t="s">
        <v>1483</v>
      </c>
      <c r="W22" s="199" t="s">
        <v>1478</v>
      </c>
      <c r="X22" s="180" t="s">
        <v>1524</v>
      </c>
      <c r="Y22" s="180"/>
    </row>
    <row r="23" spans="3:25" ht="60" customHeight="1" x14ac:dyDescent="0.3">
      <c r="C23" s="181" t="s">
        <v>1236</v>
      </c>
      <c r="D23" s="131"/>
      <c r="E23" s="131"/>
      <c r="F23" s="299" t="s">
        <v>1521</v>
      </c>
      <c r="G23" s="180" t="str">
        <f>VLOOKUP($F23,'Roof Style No'!$C$9:$D$24,2,FALSE)</f>
        <v>Waterproofing+Insulation+Protection Concrete(Slope)</v>
      </c>
      <c r="H23" s="180" t="str">
        <f>VLOOKUP($F23,'Roof Style No'!$C$9:$K$24,4,FALSE)</f>
        <v>Concrete Slab</v>
      </c>
      <c r="I23" s="180">
        <f>VLOOKUP($F23,'Roof Style No'!$C$9:$K$24,5,FALSE)</f>
        <v>0</v>
      </c>
      <c r="J23" s="180" t="str">
        <f>VLOOKUP($F23,'Roof Style No'!$C$9:$K$24,6,FALSE)</f>
        <v>Waterproofing Membrane-EPDM(or Equivalent)</v>
      </c>
      <c r="K23" s="180" t="str">
        <f>VLOOKUP($F23,'Roof Style No'!$C$9:$K$24,7,FALSE)</f>
        <v>Rigid Extruded Polystyrene Foam Insulation(XPS)</v>
      </c>
      <c r="L23" s="180" t="str">
        <f>VLOOKUP($F23,'Roof Style No'!$C$9:$K$24,8,FALSE)</f>
        <v>PE Sheet (Vapor Barrier) 2Plies</v>
      </c>
      <c r="M23" s="180" t="str">
        <f>VLOOKUP($F23,'Roof Style No'!$C$9:$K$24,9,FALSE)</f>
        <v>Protective Concrete w/ Steel Trowel Finish (Slope 1%)</v>
      </c>
      <c r="N23" s="181"/>
      <c r="P23" s="181" t="s">
        <v>1236</v>
      </c>
      <c r="Q23" s="131"/>
      <c r="R23" s="131"/>
      <c r="S23" s="199" t="s">
        <v>1522</v>
      </c>
      <c r="T23" s="199"/>
      <c r="U23" s="253" t="s">
        <v>1523</v>
      </c>
      <c r="V23" s="250" t="s">
        <v>1483</v>
      </c>
      <c r="W23" s="199" t="s">
        <v>1478</v>
      </c>
      <c r="X23" s="180" t="s">
        <v>1525</v>
      </c>
      <c r="Y23" s="180" t="s">
        <v>1526</v>
      </c>
    </row>
    <row r="24" spans="3:25" ht="60" customHeight="1" x14ac:dyDescent="0.3">
      <c r="C24" s="181" t="s">
        <v>627</v>
      </c>
      <c r="D24" s="131"/>
      <c r="E24" s="131"/>
      <c r="F24" s="299" t="s">
        <v>1521</v>
      </c>
      <c r="G24" s="180" t="str">
        <f>VLOOKUP($F24,'Roof Style No'!$C$9:$D$24,2,FALSE)</f>
        <v>Waterproofing+Insulation+Protection Concrete(Slope)</v>
      </c>
      <c r="H24" s="180" t="str">
        <f>VLOOKUP($F24,'Roof Style No'!$C$9:$K$24,4,FALSE)</f>
        <v>Concrete Slab</v>
      </c>
      <c r="I24" s="180">
        <f>VLOOKUP($F24,'Roof Style No'!$C$9:$K$24,5,FALSE)</f>
        <v>0</v>
      </c>
      <c r="J24" s="180" t="str">
        <f>VLOOKUP($F24,'Roof Style No'!$C$9:$K$24,6,FALSE)</f>
        <v>Waterproofing Membrane-EPDM(or Equivalent)</v>
      </c>
      <c r="K24" s="180" t="str">
        <f>VLOOKUP($F24,'Roof Style No'!$C$9:$K$24,7,FALSE)</f>
        <v>Rigid Extruded Polystyrene Foam Insulation(XPS)</v>
      </c>
      <c r="L24" s="180" t="str">
        <f>VLOOKUP($F24,'Roof Style No'!$C$9:$K$24,8,FALSE)</f>
        <v>PE Sheet (Vapor Barrier) 2Plies</v>
      </c>
      <c r="M24" s="180" t="str">
        <f>VLOOKUP($F24,'Roof Style No'!$C$9:$K$24,9,FALSE)</f>
        <v>Protective Concrete w/ Steel Trowel Finish (Slope 1%)</v>
      </c>
      <c r="N24" s="181"/>
      <c r="P24" s="181" t="s">
        <v>627</v>
      </c>
      <c r="Q24" s="131"/>
      <c r="R24" s="131"/>
      <c r="S24" s="199" t="s">
        <v>24</v>
      </c>
      <c r="T24" s="199"/>
      <c r="U24" s="253" t="s">
        <v>1527</v>
      </c>
      <c r="V24" s="250" t="s">
        <v>1528</v>
      </c>
      <c r="W24" s="199" t="s">
        <v>1529</v>
      </c>
      <c r="X24" s="199" t="s">
        <v>1530</v>
      </c>
      <c r="Y24" s="180"/>
    </row>
    <row r="25" spans="3:25" ht="61.15" customHeight="1" x14ac:dyDescent="0.3">
      <c r="C25" s="180" t="s">
        <v>1285</v>
      </c>
      <c r="D25" s="131"/>
      <c r="E25" s="131"/>
      <c r="F25" s="299" t="s">
        <v>1521</v>
      </c>
      <c r="G25" s="180" t="str">
        <f>VLOOKUP($F25,'Roof Style No'!$C$9:$D$24,2,FALSE)</f>
        <v>Waterproofing+Insulation+Protection Concrete(Slope)</v>
      </c>
      <c r="H25" s="180" t="str">
        <f>VLOOKUP($F25,'Roof Style No'!$C$9:$K$24,4,FALSE)</f>
        <v>Concrete Slab</v>
      </c>
      <c r="I25" s="180">
        <f>VLOOKUP($F25,'Roof Style No'!$C$9:$K$24,5,FALSE)</f>
        <v>0</v>
      </c>
      <c r="J25" s="180" t="str">
        <f>VLOOKUP($F25,'Roof Style No'!$C$9:$K$24,6,FALSE)</f>
        <v>Waterproofing Membrane-EPDM(or Equivalent)</v>
      </c>
      <c r="K25" s="180" t="str">
        <f>VLOOKUP($F25,'Roof Style No'!$C$9:$K$24,7,FALSE)</f>
        <v>Rigid Extruded Polystyrene Foam Insulation(XPS)</v>
      </c>
      <c r="L25" s="180" t="str">
        <f>VLOOKUP($F25,'Roof Style No'!$C$9:$K$24,8,FALSE)</f>
        <v>PE Sheet (Vapor Barrier) 2Plies</v>
      </c>
      <c r="M25" s="180" t="str">
        <f>VLOOKUP($F25,'Roof Style No'!$C$9:$K$24,9,FALSE)</f>
        <v>Protective Concrete w/ Steel Trowel Finish (Slope 1%)</v>
      </c>
      <c r="N25" s="180"/>
      <c r="P25" s="180" t="s">
        <v>1285</v>
      </c>
      <c r="Q25" s="131"/>
      <c r="R25" s="131"/>
      <c r="S25" s="199" t="s">
        <v>1492</v>
      </c>
      <c r="T25" s="199"/>
      <c r="U25" s="253" t="s">
        <v>389</v>
      </c>
      <c r="V25" s="250" t="s">
        <v>390</v>
      </c>
      <c r="W25" s="199" t="s">
        <v>391</v>
      </c>
      <c r="X25" s="199" t="s">
        <v>392</v>
      </c>
      <c r="Y25" s="199"/>
    </row>
    <row r="26" spans="3:25" ht="61.15" customHeight="1" x14ac:dyDescent="0.3">
      <c r="C26" s="180" t="s">
        <v>1531</v>
      </c>
      <c r="D26" s="131"/>
      <c r="E26" s="131"/>
      <c r="F26" s="299" t="s">
        <v>1532</v>
      </c>
      <c r="G26" s="180" t="str">
        <f>VLOOKUP($F26,'Roof Style No'!$C$9:$D$24,2,FALSE)</f>
        <v>Waterproofing+Insulation+Lightweight Concrete(Slope)</v>
      </c>
      <c r="H26" s="180" t="str">
        <f>VLOOKUP($F26,'Roof Style No'!$C$9:$K$24,4,FALSE)</f>
        <v>Concrete Slab</v>
      </c>
      <c r="I26" s="180">
        <f>VLOOKUP($F26,'Roof Style No'!$C$9:$K$24,5,FALSE)</f>
        <v>0</v>
      </c>
      <c r="J26" s="180" t="str">
        <f>VLOOKUP($F26,'Roof Style No'!$C$9:$K$24,6,FALSE)</f>
        <v>Waterproofing Membrane-EPDM(or Equivalent)</v>
      </c>
      <c r="K26" s="180" t="str">
        <f>VLOOKUP($F26,'Roof Style No'!$C$9:$K$24,7,FALSE)</f>
        <v>Rigid Extruded Polystyrene Foam Insulation(XPS)</v>
      </c>
      <c r="L26" s="180" t="str">
        <f>VLOOKUP($F26,'Roof Style No'!$C$9:$K$24,8,FALSE)</f>
        <v>PE Sheet (Vapor Barrier) 2Plies</v>
      </c>
      <c r="M26" s="180" t="str">
        <f>VLOOKUP($F26,'Roof Style No'!$C$9:$K$24,9,FALSE)</f>
        <v>Light-Weight Concrete Screed (Slope 1%)</v>
      </c>
      <c r="N26" s="180"/>
      <c r="P26" s="180" t="s">
        <v>1531</v>
      </c>
      <c r="Q26" s="131"/>
      <c r="R26" s="131"/>
      <c r="S26" s="199" t="s">
        <v>24</v>
      </c>
      <c r="T26" s="199"/>
      <c r="U26" s="253" t="s">
        <v>1533</v>
      </c>
      <c r="V26" s="250" t="s">
        <v>1534</v>
      </c>
      <c r="W26" s="199" t="s">
        <v>391</v>
      </c>
      <c r="X26" s="180" t="s">
        <v>1535</v>
      </c>
      <c r="Y26" s="180"/>
    </row>
    <row r="27" spans="3:25" ht="69" customHeight="1" x14ac:dyDescent="0.3">
      <c r="C27" s="180" t="s">
        <v>1268</v>
      </c>
      <c r="D27" s="131"/>
      <c r="E27" s="131"/>
      <c r="F27" s="299" t="s">
        <v>1521</v>
      </c>
      <c r="G27" s="180" t="str">
        <f>VLOOKUP($F27,'Roof Style No'!$C$9:$D$24,2,FALSE)</f>
        <v>Waterproofing+Insulation+Protection Concrete(Slope)</v>
      </c>
      <c r="H27" s="180" t="str">
        <f>VLOOKUP($F27,'Roof Style No'!$C$9:$K$24,4,FALSE)</f>
        <v>Concrete Slab</v>
      </c>
      <c r="I27" s="180">
        <f>VLOOKUP($F27,'Roof Style No'!$C$9:$K$24,5,FALSE)</f>
        <v>0</v>
      </c>
      <c r="J27" s="180" t="str">
        <f>VLOOKUP($F27,'Roof Style No'!$C$9:$K$24,6,FALSE)</f>
        <v>Waterproofing Membrane-EPDM(or Equivalent)</v>
      </c>
      <c r="K27" s="180" t="str">
        <f>VLOOKUP($F27,'Roof Style No'!$C$9:$K$24,7,FALSE)</f>
        <v>Rigid Extruded Polystyrene Foam Insulation(XPS)</v>
      </c>
      <c r="L27" s="180" t="str">
        <f>VLOOKUP($F27,'Roof Style No'!$C$9:$K$24,8,FALSE)</f>
        <v>PE Sheet (Vapor Barrier) 2Plies</v>
      </c>
      <c r="M27" s="180" t="str">
        <f>VLOOKUP($F27,'Roof Style No'!$C$9:$K$24,9,FALSE)</f>
        <v>Protective Concrete w/ Steel Trowel Finish (Slope 1%)</v>
      </c>
      <c r="N27" s="180"/>
      <c r="P27" s="180" t="s">
        <v>1268</v>
      </c>
      <c r="Q27" s="131"/>
      <c r="R27" s="131"/>
      <c r="S27" s="199" t="s">
        <v>1536</v>
      </c>
      <c r="T27" s="253" t="s">
        <v>1537</v>
      </c>
      <c r="U27" s="182" t="s">
        <v>1538</v>
      </c>
      <c r="V27" s="250" t="s">
        <v>1539</v>
      </c>
      <c r="W27" s="199" t="s">
        <v>1538</v>
      </c>
      <c r="X27" s="180" t="s">
        <v>1540</v>
      </c>
      <c r="Y27" s="180"/>
    </row>
    <row r="28" spans="3:25" ht="69" customHeight="1" x14ac:dyDescent="0.3">
      <c r="C28" s="180"/>
      <c r="D28" s="131"/>
      <c r="E28" s="131"/>
      <c r="F28" s="299"/>
      <c r="G28" s="180"/>
      <c r="H28" s="180"/>
      <c r="I28" s="180"/>
      <c r="J28" s="180"/>
      <c r="K28" s="180"/>
      <c r="L28" s="180"/>
      <c r="M28" s="180"/>
      <c r="N28" s="180"/>
      <c r="P28" s="180"/>
      <c r="Q28" s="131"/>
      <c r="R28" s="131"/>
      <c r="S28" s="199"/>
      <c r="T28" s="199"/>
      <c r="U28" s="199"/>
      <c r="V28" s="199"/>
      <c r="W28" s="199"/>
      <c r="X28" s="180"/>
      <c r="Y28" s="180"/>
    </row>
    <row r="29" spans="3:25" ht="25.15" customHeight="1" x14ac:dyDescent="0.3">
      <c r="C29" s="271" t="s">
        <v>1541</v>
      </c>
      <c r="D29" s="272"/>
      <c r="E29" s="273"/>
      <c r="F29" s="273"/>
      <c r="G29" s="273"/>
      <c r="H29" s="273"/>
      <c r="I29" s="273"/>
      <c r="J29" s="273"/>
      <c r="K29" s="273"/>
      <c r="L29" s="272"/>
      <c r="M29" s="273"/>
      <c r="N29" s="274"/>
      <c r="P29" s="271" t="s">
        <v>1541</v>
      </c>
      <c r="Q29" s="272"/>
      <c r="R29" s="273"/>
      <c r="S29" s="273"/>
      <c r="T29" s="273"/>
      <c r="U29" s="273"/>
      <c r="V29" s="273"/>
      <c r="W29" s="272"/>
      <c r="X29" s="273"/>
      <c r="Y29" s="274"/>
    </row>
    <row r="30" spans="3:25" ht="30" customHeight="1" x14ac:dyDescent="0.3">
      <c r="C30" s="137" t="s">
        <v>398</v>
      </c>
      <c r="D30" s="136" t="s">
        <v>395</v>
      </c>
      <c r="E30" s="137" t="s">
        <v>397</v>
      </c>
      <c r="F30" s="137"/>
      <c r="G30" s="137"/>
      <c r="H30" s="136"/>
      <c r="I30" s="136" t="s">
        <v>1062</v>
      </c>
      <c r="J30" s="136" t="s">
        <v>1063</v>
      </c>
      <c r="K30" s="136"/>
      <c r="L30" s="136"/>
      <c r="M30" s="137"/>
      <c r="N30" s="137" t="s">
        <v>20</v>
      </c>
      <c r="P30" s="137" t="s">
        <v>398</v>
      </c>
      <c r="Q30" s="136" t="s">
        <v>395</v>
      </c>
      <c r="R30" s="137" t="s">
        <v>397</v>
      </c>
      <c r="S30" s="136" t="s">
        <v>368</v>
      </c>
      <c r="T30" s="136" t="s">
        <v>369</v>
      </c>
      <c r="U30" s="136" t="s">
        <v>370</v>
      </c>
      <c r="V30" s="136" t="s">
        <v>371</v>
      </c>
      <c r="W30" s="136" t="s">
        <v>372</v>
      </c>
      <c r="X30" s="137"/>
      <c r="Y30" s="137" t="s">
        <v>20</v>
      </c>
    </row>
    <row r="31" spans="3:25" ht="49.9" customHeight="1" x14ac:dyDescent="0.3">
      <c r="C31" s="195"/>
      <c r="D31" s="194"/>
      <c r="E31" s="194"/>
      <c r="F31" s="300" t="s">
        <v>1253</v>
      </c>
      <c r="G31" s="218" t="e">
        <f>VLOOKUP($F31,'Roof Style No'!$C$32:$D$41,2,FALSE)</f>
        <v>#N/A</v>
      </c>
      <c r="H31" s="218"/>
      <c r="I31" s="218" t="e">
        <f>VLOOKUP($F31,'Roof Style No'!$C$32:$K$41,5,FALSE)</f>
        <v>#N/A</v>
      </c>
      <c r="J31" s="218" t="e">
        <f>VLOOKUP($F31,'Roof Style No'!$C$32:$K$41,6,FALSE)</f>
        <v>#N/A</v>
      </c>
      <c r="K31" s="195"/>
      <c r="L31" s="194"/>
      <c r="M31" s="195"/>
      <c r="N31" s="195"/>
      <c r="P31" s="195"/>
      <c r="Q31" s="194"/>
      <c r="R31" s="194"/>
      <c r="S31" s="195"/>
      <c r="T31" s="195"/>
      <c r="U31" s="195"/>
      <c r="V31" s="195"/>
      <c r="W31" s="194"/>
      <c r="X31" s="195"/>
      <c r="Y31" s="195"/>
    </row>
    <row r="32" spans="3:25" ht="49.9" customHeight="1" x14ac:dyDescent="0.3">
      <c r="C32" s="181" t="s">
        <v>1192</v>
      </c>
      <c r="D32" s="131" t="s">
        <v>1542</v>
      </c>
      <c r="E32" s="131"/>
      <c r="F32" s="299" t="s">
        <v>1543</v>
      </c>
      <c r="G32" s="180" t="str">
        <f>VLOOKUP($F32,'Roof Style No'!$C$32:$D$41,2,FALSE)</f>
        <v>Steel Sandwich Panel (Mineral Wool Insulation)</v>
      </c>
      <c r="H32" s="180"/>
      <c r="I32" s="180" t="str">
        <f>VLOOKUP($F32,'Roof Style No'!$C$32:$K$41,5,FALSE)</f>
        <v>Corrugated Galvanized Steel Sheet Sandwich Panel</v>
      </c>
      <c r="J32" s="180" t="str">
        <f>VLOOKUP($F32,'Roof Style No'!$C$32:$K$41,6,FALSE)</f>
        <v>Mineral Wool (Rock Wool)</v>
      </c>
      <c r="K32" s="180"/>
      <c r="L32" s="180"/>
      <c r="M32" s="180"/>
      <c r="N32" s="181"/>
      <c r="P32" s="181" t="s">
        <v>1192</v>
      </c>
      <c r="Q32" s="131" t="s">
        <v>1542</v>
      </c>
      <c r="R32" s="131"/>
      <c r="S32" s="199"/>
      <c r="T32" s="199" t="s">
        <v>1544</v>
      </c>
      <c r="U32" s="199"/>
      <c r="V32" s="199"/>
      <c r="W32" s="180"/>
      <c r="X32" s="180"/>
      <c r="Y32" s="180"/>
    </row>
    <row r="33" spans="3:25" ht="49.9" customHeight="1" x14ac:dyDescent="0.3">
      <c r="C33" s="181"/>
      <c r="D33" s="131"/>
      <c r="E33" s="131"/>
      <c r="F33" s="299"/>
      <c r="G33" s="180"/>
      <c r="H33" s="180"/>
      <c r="I33" s="180"/>
      <c r="J33" s="180"/>
      <c r="K33" s="180"/>
      <c r="L33" s="180"/>
      <c r="M33" s="180"/>
      <c r="N33" s="181"/>
      <c r="P33" s="181"/>
      <c r="Q33" s="131"/>
      <c r="R33" s="131"/>
      <c r="S33" s="199"/>
      <c r="T33" s="199"/>
      <c r="U33" s="199"/>
      <c r="V33" s="199"/>
      <c r="W33" s="180"/>
      <c r="X33" s="180"/>
      <c r="Y33" s="180"/>
    </row>
    <row r="34" spans="3:25" ht="49.9" customHeight="1" x14ac:dyDescent="0.3">
      <c r="C34" s="181" t="s">
        <v>627</v>
      </c>
      <c r="D34" s="131" t="s">
        <v>1252</v>
      </c>
      <c r="E34" s="131"/>
      <c r="F34" s="299" t="s">
        <v>1545</v>
      </c>
      <c r="G34" s="180" t="str">
        <f>VLOOKUP($F34,'Roof Style No'!$C$32:$D$41,2,FALSE)</f>
        <v>Steel Sandwich Panel (Glass Wool Insulation)</v>
      </c>
      <c r="H34" s="180"/>
      <c r="I34" s="180" t="str">
        <f>VLOOKUP($F34,'Roof Style No'!$C$32:$K$41,5,FALSE)</f>
        <v>Corrugated Galvanized Steel Sheet Sandwich Panel</v>
      </c>
      <c r="J34" s="180" t="str">
        <f>VLOOKUP($F34,'Roof Style No'!$C$32:$K$41,6,FALSE)</f>
        <v>Glass Wool (Fiberglass)</v>
      </c>
      <c r="K34" s="180"/>
      <c r="L34" s="180"/>
      <c r="M34" s="180"/>
      <c r="N34" s="181"/>
      <c r="P34" s="181" t="s">
        <v>627</v>
      </c>
      <c r="Q34" s="131" t="s">
        <v>1252</v>
      </c>
      <c r="R34" s="131"/>
      <c r="S34" s="199"/>
      <c r="T34" s="199" t="s">
        <v>1546</v>
      </c>
      <c r="U34" s="199"/>
      <c r="V34" s="199"/>
      <c r="W34" s="180"/>
      <c r="X34" s="180"/>
      <c r="Y34" s="180"/>
    </row>
    <row r="35" spans="3:25" ht="49.9" customHeight="1" x14ac:dyDescent="0.3">
      <c r="C35" s="181" t="s">
        <v>627</v>
      </c>
      <c r="D35" s="131" t="s">
        <v>1547</v>
      </c>
      <c r="E35" s="131"/>
      <c r="F35" s="299" t="s">
        <v>1545</v>
      </c>
      <c r="G35" s="180" t="str">
        <f>VLOOKUP($F35,'Roof Style No'!$C$32:$D$41,2,FALSE)</f>
        <v>Steel Sandwich Panel (Glass Wool Insulation)</v>
      </c>
      <c r="H35" s="180"/>
      <c r="I35" s="180" t="str">
        <f>VLOOKUP($F35,'Roof Style No'!$C$32:$K$41,5,FALSE)</f>
        <v>Corrugated Galvanized Steel Sheet Sandwich Panel</v>
      </c>
      <c r="J35" s="180" t="str">
        <f>VLOOKUP($F35,'Roof Style No'!$C$32:$K$41,6,FALSE)</f>
        <v>Glass Wool (Fiberglass)</v>
      </c>
      <c r="K35" s="199"/>
      <c r="L35" s="180"/>
      <c r="M35" s="180"/>
      <c r="N35" s="181"/>
      <c r="P35" s="181" t="s">
        <v>627</v>
      </c>
      <c r="Q35" s="131" t="s">
        <v>1547</v>
      </c>
      <c r="R35" s="131"/>
      <c r="S35" s="180"/>
      <c r="T35" s="199" t="s">
        <v>1548</v>
      </c>
      <c r="U35" s="199"/>
      <c r="V35" s="199"/>
      <c r="W35" s="180"/>
      <c r="X35" s="180"/>
      <c r="Y35" s="180"/>
    </row>
    <row r="36" spans="3:25" ht="49.9" customHeight="1" x14ac:dyDescent="0.3">
      <c r="C36" s="181" t="s">
        <v>1192</v>
      </c>
      <c r="D36" s="131" t="s">
        <v>787</v>
      </c>
      <c r="E36" s="131"/>
      <c r="F36" s="299" t="s">
        <v>1545</v>
      </c>
      <c r="G36" s="180" t="str">
        <f>VLOOKUP($F36,'Roof Style No'!$C$32:$D$41,2,FALSE)</f>
        <v>Steel Sandwich Panel (Glass Wool Insulation)</v>
      </c>
      <c r="H36" s="180"/>
      <c r="I36" s="180" t="str">
        <f>VLOOKUP($F36,'Roof Style No'!$C$32:$K$41,5,FALSE)</f>
        <v>Corrugated Galvanized Steel Sheet Sandwich Panel</v>
      </c>
      <c r="J36" s="180" t="str">
        <f>VLOOKUP($F36,'Roof Style No'!$C$32:$K$41,6,FALSE)</f>
        <v>Glass Wool (Fiberglass)</v>
      </c>
      <c r="K36" s="199"/>
      <c r="L36" s="180"/>
      <c r="M36" s="180"/>
      <c r="N36" s="181"/>
      <c r="P36" s="181" t="s">
        <v>1192</v>
      </c>
      <c r="Q36" s="131" t="s">
        <v>787</v>
      </c>
      <c r="R36" s="131"/>
      <c r="S36" s="180"/>
      <c r="T36" s="199" t="s">
        <v>1549</v>
      </c>
      <c r="U36" s="199"/>
      <c r="V36" s="199"/>
      <c r="W36" s="180"/>
      <c r="X36" s="180"/>
      <c r="Y36" s="180"/>
    </row>
    <row r="37" spans="3:25" ht="49.9" customHeight="1" x14ac:dyDescent="0.3">
      <c r="C37" s="181" t="s">
        <v>465</v>
      </c>
      <c r="D37" s="131" t="s">
        <v>638</v>
      </c>
      <c r="E37" s="131"/>
      <c r="F37" s="299" t="s">
        <v>1545</v>
      </c>
      <c r="G37" s="180" t="str">
        <f>VLOOKUP($F37,'Roof Style No'!$C$32:$D$41,2,FALSE)</f>
        <v>Steel Sandwich Panel (Glass Wool Insulation)</v>
      </c>
      <c r="H37" s="180"/>
      <c r="I37" s="180" t="str">
        <f>VLOOKUP($F37,'Roof Style No'!$C$32:$K$41,5,FALSE)</f>
        <v>Corrugated Galvanized Steel Sheet Sandwich Panel</v>
      </c>
      <c r="J37" s="180" t="str">
        <f>VLOOKUP($F37,'Roof Style No'!$C$32:$K$41,6,FALSE)</f>
        <v>Glass Wool (Fiberglass)</v>
      </c>
      <c r="K37" s="199"/>
      <c r="L37" s="180"/>
      <c r="M37" s="180"/>
      <c r="N37" s="181"/>
      <c r="P37" s="181" t="s">
        <v>465</v>
      </c>
      <c r="Q37" s="131" t="s">
        <v>638</v>
      </c>
      <c r="R37" s="131"/>
      <c r="S37" s="180"/>
      <c r="T37" s="199" t="s">
        <v>1550</v>
      </c>
      <c r="U37" s="199"/>
      <c r="V37" s="199"/>
      <c r="W37" s="180"/>
      <c r="X37" s="180"/>
      <c r="Y37" s="180"/>
    </row>
    <row r="38" spans="3:25" ht="49.9" customHeight="1" x14ac:dyDescent="0.3">
      <c r="C38" s="181" t="s">
        <v>465</v>
      </c>
      <c r="D38" s="131" t="s">
        <v>1551</v>
      </c>
      <c r="E38" s="131"/>
      <c r="F38" s="299" t="s">
        <v>1545</v>
      </c>
      <c r="G38" s="180" t="str">
        <f>VLOOKUP($F38,'Roof Style No'!$C$32:$D$41,2,FALSE)</f>
        <v>Steel Sandwich Panel (Glass Wool Insulation)</v>
      </c>
      <c r="H38" s="180"/>
      <c r="I38" s="180" t="str">
        <f>VLOOKUP($F38,'Roof Style No'!$C$32:$K$41,5,FALSE)</f>
        <v>Corrugated Galvanized Steel Sheet Sandwich Panel</v>
      </c>
      <c r="J38" s="180" t="str">
        <f>VLOOKUP($F38,'Roof Style No'!$C$32:$K$41,6,FALSE)</f>
        <v>Glass Wool (Fiberglass)</v>
      </c>
      <c r="K38" s="199"/>
      <c r="L38" s="180"/>
      <c r="M38" s="180"/>
      <c r="N38" s="181"/>
      <c r="P38" s="181" t="s">
        <v>465</v>
      </c>
      <c r="Q38" s="131" t="s">
        <v>1551</v>
      </c>
      <c r="R38" s="131"/>
      <c r="S38" s="180"/>
      <c r="T38" s="199" t="s">
        <v>1552</v>
      </c>
      <c r="U38" s="199"/>
      <c r="V38" s="199"/>
      <c r="W38" s="180"/>
      <c r="X38" s="180"/>
      <c r="Y38" s="180"/>
    </row>
    <row r="39" spans="3:25" ht="49.9" customHeight="1" x14ac:dyDescent="0.3">
      <c r="C39" s="181"/>
      <c r="D39" s="131"/>
      <c r="E39" s="131"/>
      <c r="F39" s="299"/>
      <c r="G39" s="180"/>
      <c r="H39" s="180"/>
      <c r="I39" s="180"/>
      <c r="J39" s="180"/>
      <c r="K39" s="199"/>
      <c r="L39" s="180"/>
      <c r="M39" s="180"/>
      <c r="N39" s="181"/>
      <c r="P39" s="181"/>
      <c r="Q39" s="131"/>
      <c r="R39" s="131"/>
      <c r="S39" s="180"/>
      <c r="T39" s="199"/>
      <c r="U39" s="199"/>
      <c r="V39" s="199"/>
      <c r="W39" s="180"/>
      <c r="X39" s="180"/>
      <c r="Y39" s="180"/>
    </row>
    <row r="40" spans="3:25" ht="49.9" customHeight="1" x14ac:dyDescent="0.3">
      <c r="C40" s="181" t="s">
        <v>446</v>
      </c>
      <c r="D40" s="131" t="s">
        <v>782</v>
      </c>
      <c r="E40" s="131"/>
      <c r="F40" s="299" t="s">
        <v>1553</v>
      </c>
      <c r="G40" s="180" t="str">
        <f>VLOOKUP($F40,'Roof Style No'!$C$32:$D$41,2,FALSE)</f>
        <v>Aluminum Sandwich Panel (Mineral Wool Insulation)</v>
      </c>
      <c r="H40" s="180"/>
      <c r="I40" s="180" t="str">
        <f>VLOOKUP($F40,'Roof Style No'!$C$32:$K$41,5,FALSE)</f>
        <v>Corrugated Aluminum Sheet Sandwich Panel</v>
      </c>
      <c r="J40" s="180" t="str">
        <f>VLOOKUP($F40,'Roof Style No'!$C$32:$K$41,6,FALSE)</f>
        <v>Mineral Wool (Rock Wool)</v>
      </c>
      <c r="K40" s="199"/>
      <c r="L40" s="180"/>
      <c r="M40" s="180"/>
      <c r="N40" s="181"/>
      <c r="P40" s="181" t="s">
        <v>446</v>
      </c>
      <c r="Q40" s="131" t="s">
        <v>782</v>
      </c>
      <c r="R40" s="131"/>
      <c r="S40" s="180"/>
      <c r="T40" s="199" t="s">
        <v>1554</v>
      </c>
      <c r="U40" s="199"/>
      <c r="V40" s="199"/>
      <c r="W40" s="180"/>
      <c r="X40" s="180"/>
      <c r="Y40" s="180"/>
    </row>
    <row r="41" spans="3:25" ht="49.9" customHeight="1" x14ac:dyDescent="0.3">
      <c r="C41" s="181"/>
      <c r="D41" s="131"/>
      <c r="E41" s="131"/>
      <c r="F41" s="299"/>
      <c r="G41" s="180"/>
      <c r="H41" s="180"/>
      <c r="I41" s="180"/>
      <c r="J41" s="180"/>
      <c r="K41" s="199"/>
      <c r="L41" s="180"/>
      <c r="M41" s="180"/>
      <c r="N41" s="181"/>
      <c r="P41" s="181"/>
      <c r="Q41" s="131"/>
      <c r="R41" s="131"/>
      <c r="S41" s="180"/>
      <c r="T41" s="199"/>
      <c r="U41" s="199"/>
      <c r="V41" s="199"/>
      <c r="W41" s="180"/>
      <c r="X41" s="180"/>
      <c r="Y41" s="180"/>
    </row>
    <row r="42" spans="3:25" ht="49.9" customHeight="1" x14ac:dyDescent="0.3">
      <c r="C42" s="181"/>
      <c r="D42" s="131"/>
      <c r="E42" s="131"/>
      <c r="F42" s="131"/>
      <c r="G42" s="131"/>
      <c r="H42" s="180"/>
      <c r="I42" s="199"/>
      <c r="J42" s="199"/>
      <c r="K42" s="199"/>
      <c r="L42" s="180"/>
      <c r="M42" s="180"/>
      <c r="N42" s="181"/>
      <c r="P42" s="181" t="s">
        <v>1268</v>
      </c>
      <c r="Q42" s="131" t="s">
        <v>1269</v>
      </c>
      <c r="R42" s="131"/>
      <c r="S42" s="180"/>
      <c r="T42" s="182" t="s">
        <v>1555</v>
      </c>
      <c r="U42" s="199"/>
      <c r="V42" s="199"/>
      <c r="W42" s="180"/>
      <c r="X42" s="180"/>
      <c r="Y42" s="180"/>
    </row>
    <row r="43" spans="3:25" ht="49.9" customHeight="1" x14ac:dyDescent="0.3">
      <c r="C43" s="181"/>
      <c r="D43" s="131"/>
      <c r="E43" s="131"/>
      <c r="F43" s="131"/>
      <c r="G43" s="131"/>
      <c r="H43" s="180"/>
      <c r="I43" s="199"/>
      <c r="J43" s="199"/>
      <c r="K43" s="199"/>
      <c r="L43" s="180"/>
      <c r="M43" s="180"/>
      <c r="N43" s="181"/>
      <c r="P43" s="181" t="s">
        <v>465</v>
      </c>
      <c r="Q43" s="131" t="s">
        <v>1290</v>
      </c>
      <c r="R43" s="131"/>
      <c r="S43" s="180"/>
      <c r="T43" s="182" t="s">
        <v>1291</v>
      </c>
      <c r="U43" s="199"/>
      <c r="V43" s="199"/>
      <c r="W43" s="180"/>
      <c r="X43" s="180"/>
      <c r="Y43" s="180"/>
    </row>
    <row r="44" spans="3:25" ht="49.9" customHeight="1" x14ac:dyDescent="0.3">
      <c r="C44" s="181"/>
      <c r="D44" s="131"/>
      <c r="E44" s="131"/>
      <c r="F44" s="131"/>
      <c r="G44" s="131"/>
      <c r="H44" s="180"/>
      <c r="I44" s="199"/>
      <c r="J44" s="199"/>
      <c r="K44" s="199"/>
      <c r="L44" s="180"/>
      <c r="M44" s="180"/>
      <c r="N44" s="181"/>
      <c r="P44" s="181" t="s">
        <v>513</v>
      </c>
      <c r="Q44" s="131" t="s">
        <v>1298</v>
      </c>
      <c r="R44" s="131"/>
      <c r="S44" s="180"/>
      <c r="T44" s="182" t="s">
        <v>1556</v>
      </c>
      <c r="U44" s="199"/>
      <c r="V44" s="199"/>
      <c r="W44" s="180"/>
      <c r="X44" s="180"/>
      <c r="Y44" s="180"/>
    </row>
  </sheetData>
  <dataConsolidate>
    <dataRefs count="1">
      <dataRef ref="C4:C15" sheet="Int Finish Style No"/>
    </dataRefs>
  </dataConsolidate>
  <mergeCells count="3">
    <mergeCell ref="C6:E6"/>
    <mergeCell ref="C11:E11"/>
    <mergeCell ref="C21:E21"/>
  </mergeCells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F8E5B8-E3AC-40A4-930B-4836A219D5F2}">
          <x14:formula1>
            <xm:f>'Roof Style No'!$C$9:$C$24</xm:f>
          </x14:formula1>
          <xm:sqref>F11:F18 F6:F9 F21:F28</xm:sqref>
        </x14:dataValidation>
        <x14:dataValidation type="list" allowBlank="1" showInputMessage="1" showErrorMessage="1" xr:uid="{87C81B12-4311-4127-AE7F-418068702326}">
          <x14:formula1>
            <xm:f>'Roof Style No'!$C$32:$C$41</xm:f>
          </x14:formula1>
          <xm:sqref>F31:F41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5EBA-CE14-4A31-B471-AEF4B598B095}">
  <sheetPr>
    <tabColor rgb="FFFF66FF"/>
  </sheetPr>
  <dimension ref="B2:AC19"/>
  <sheetViews>
    <sheetView zoomScale="70" zoomScaleNormal="70" workbookViewId="0">
      <pane xSplit="6" ySplit="2" topLeftCell="G3" activePane="bottomRight" state="frozen"/>
      <selection pane="topRight" activeCell="K12" sqref="K12"/>
      <selection pane="bottomLeft" activeCell="K12" sqref="K12"/>
      <selection pane="bottomRight" activeCell="J10" sqref="J10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58">
        <v>6</v>
      </c>
      <c r="C3" s="62" t="s">
        <v>1557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" customHeight="1" x14ac:dyDescent="0.3">
      <c r="B4" s="64" t="s">
        <v>1558</v>
      </c>
      <c r="C4" s="54" t="s">
        <v>1559</v>
      </c>
      <c r="D4" s="56" t="s">
        <v>1560</v>
      </c>
      <c r="E4" s="46" t="s">
        <v>1561</v>
      </c>
      <c r="F4" s="47" t="s">
        <v>1562</v>
      </c>
      <c r="G4" s="47"/>
      <c r="H4" s="49" t="str">
        <f>VLOOKUP($F4,'WM-AR'!$A$6:$AK$1629,34,FALSE)</f>
        <v>M3</v>
      </c>
      <c r="I4" s="49" t="str">
        <f>VLOOKUP($F4,'WM-AR'!$A$6:$AK$1629,4,FALSE)</f>
        <v>Finishing Work</v>
      </c>
      <c r="J4" s="49" t="str">
        <f>VLOOKUP($F4,'WM-AR'!$A$6:$AK$1629,6,FALSE)</f>
        <v>Roof Work</v>
      </c>
      <c r="K4" s="49" t="str">
        <f>VLOOKUP($F4,'WM-AR'!$A$6:$AK$1629,8,FALSE)</f>
        <v>Roof Screed</v>
      </c>
      <c r="L4" s="49" t="str">
        <f>VLOOKUP($F4,'WM-AR'!$A$6:$AK$1629,10,FALSE)</f>
        <v>Bed Mortar Screed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w/o Welded Wire Fabric</v>
      </c>
      <c r="R4" s="49">
        <f>VLOOKUP($F4,'WM-AR'!$A$6:$AK$1629,22,FALSE)</f>
        <v>0</v>
      </c>
      <c r="S4" s="49" t="str">
        <f>VLOOKUP($F4,'WM-AR'!$A$6:$AK$1629,24,FALSE)</f>
        <v>30mm≤Min. THK&lt;50mm</v>
      </c>
      <c r="T4" s="50">
        <f>VLOOKUP($F4,'WM-AR'!$A$6:$AK$1629,25,FALSE)</f>
        <v>0</v>
      </c>
      <c r="U4" s="50" t="str">
        <f>VLOOKUP($F4,'WM-AR'!$A$6:$AK$1629,26,FALSE)</f>
        <v>Min. THK=(  )mm, Slope=(  )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tr">
        <f>U4</f>
        <v>Min. THK=(  )mm, Slope=(  )</v>
      </c>
    </row>
    <row r="5" spans="2:29" ht="49.9" customHeight="1" x14ac:dyDescent="0.3">
      <c r="B5" s="67"/>
      <c r="C5" s="68" t="str">
        <f>D4</f>
        <v>Protective Conc. on Water Proof Membrane with Rigid Insulation</v>
      </c>
      <c r="D5" s="69" t="s">
        <v>1563</v>
      </c>
      <c r="E5" s="46" t="s">
        <v>1564</v>
      </c>
      <c r="F5" s="47" t="s">
        <v>1565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Roof Work</v>
      </c>
      <c r="K5" s="49" t="str">
        <f>VLOOKUP($F5,'WM-AR'!$A$6:$AK$1629,8,FALSE)</f>
        <v>Welded Wire Fabric</v>
      </c>
      <c r="L5" s="49">
        <f>VLOOKUP($F5,'WM-AR'!$A$6:$AK$1629,10,FALSE)</f>
        <v>0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 t="str">
        <f>VLOOKUP($F5,'WM-AR'!$A$6:$AK$1629,24,FALSE)</f>
        <v>DIA≤6mm</v>
      </c>
      <c r="T5" s="50">
        <f>VLOOKUP($F5,'WM-AR'!$A$6:$AK$1629,25,FALSE)</f>
        <v>0</v>
      </c>
      <c r="U5" s="50" t="str">
        <f>VLOOKUP($F5,'WM-AR'!$A$6:$AK$1629,26,FALSE)</f>
        <v>Mesh Size=DIA(  )mm x (  )mm x (  )mm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 t="str">
        <f>U5</f>
        <v>Mesh Size=DIA(  )mm x (  )mm x (  )mm</v>
      </c>
    </row>
    <row r="6" spans="2:29" ht="49.9" customHeight="1" x14ac:dyDescent="0.3">
      <c r="B6" s="67"/>
      <c r="C6" s="68"/>
      <c r="D6" s="69"/>
      <c r="E6" s="46" t="s">
        <v>1566</v>
      </c>
      <c r="F6" s="47" t="s">
        <v>1567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Roof Work</v>
      </c>
      <c r="K6" s="49" t="str">
        <f>VLOOKUP($F6,'WM-AR'!$A$6:$AK$1629,8,FALSE)</f>
        <v>Waterproofing Membrane</v>
      </c>
      <c r="L6" s="49" t="str">
        <f>VLOOKUP($F6,'WM-AR'!$A$6:$AK$1629,10,FALSE)</f>
        <v>EPDM(or Equivalent)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w/ Accessories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tr">
        <f>L6</f>
        <v>EPDM(or Equivalent)</v>
      </c>
    </row>
    <row r="7" spans="2:29" ht="49.9" customHeight="1" x14ac:dyDescent="0.3">
      <c r="B7" s="67"/>
      <c r="C7" s="68"/>
      <c r="D7" s="69"/>
      <c r="E7" s="46" t="s">
        <v>1568</v>
      </c>
      <c r="F7" s="47" t="s">
        <v>1569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Roof Work</v>
      </c>
      <c r="K7" s="49" t="str">
        <f>VLOOKUP($F7,'WM-AR'!$A$6:$AK$1629,8,FALSE)</f>
        <v>Roof Insulation</v>
      </c>
      <c r="L7" s="49" t="str">
        <f>VLOOKUP($F7,'WM-AR'!$A$6:$AK$1629,10,FALSE)</f>
        <v>Rigid Extruded Polystyrene Foam Insulation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 t="str">
        <f>VLOOKUP($F7,'WM-AR'!$A$6:$AK$1629,24,FALSE)</f>
        <v>100mm≤THK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tr">
        <f>L7</f>
        <v>Rigid Extruded Polystyrene Foam Insulation</v>
      </c>
    </row>
    <row r="8" spans="2:29" ht="49.9" customHeight="1" x14ac:dyDescent="0.3">
      <c r="B8" s="67"/>
      <c r="C8" s="68"/>
      <c r="D8" s="69"/>
      <c r="E8" s="46" t="s">
        <v>1570</v>
      </c>
      <c r="F8" s="47" t="s">
        <v>1571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Roof Work</v>
      </c>
      <c r="K8" s="49" t="str">
        <f>VLOOKUP($F8,'WM-AR'!$A$6:$AK$1629,8,FALSE)</f>
        <v>PE Sheet (Vapor Barrier)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tr">
        <f>K8</f>
        <v>PE Sheet (Vapor Barrier)</v>
      </c>
    </row>
    <row r="9" spans="2:29" ht="49.9" customHeight="1" x14ac:dyDescent="0.3">
      <c r="B9" s="65"/>
      <c r="C9" s="55"/>
      <c r="D9" s="57"/>
      <c r="E9" s="46" t="s">
        <v>1572</v>
      </c>
      <c r="F9" s="47" t="s">
        <v>1573</v>
      </c>
      <c r="G9" s="47"/>
      <c r="H9" s="49" t="str">
        <f>VLOOKUP($F9,'WM-AR'!$A$6:$AK$1629,34,FALSE)</f>
        <v>M3</v>
      </c>
      <c r="I9" s="49" t="str">
        <f>VLOOKUP($F9,'WM-AR'!$A$6:$AK$1629,4,FALSE)</f>
        <v>Finishing Work</v>
      </c>
      <c r="J9" s="49" t="str">
        <f>VLOOKUP($F9,'WM-AR'!$A$6:$AK$1629,6,FALSE)</f>
        <v>Roof Work</v>
      </c>
      <c r="K9" s="49" t="str">
        <f>VLOOKUP($F9,'WM-AR'!$A$6:$AK$1629,8,FALSE)</f>
        <v>Protective Concrete w/ Steel Trowel Finish</v>
      </c>
      <c r="L9" s="49">
        <f>VLOOKUP($F9,'WM-AR'!$A$6:$AK$1629,10,FALSE)</f>
        <v>0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 t="str">
        <f>K9</f>
        <v>Protective Concrete w/ Steel Trowel Finish</v>
      </c>
    </row>
    <row r="10" spans="2:29" ht="49.9" customHeight="1" x14ac:dyDescent="0.3">
      <c r="B10" s="64" t="s">
        <v>1574</v>
      </c>
      <c r="C10" s="54" t="s">
        <v>1575</v>
      </c>
      <c r="D10" s="56" t="s">
        <v>1576</v>
      </c>
      <c r="E10" s="46"/>
      <c r="F10" s="47"/>
      <c r="G10" s="47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  <c r="U10" s="50"/>
      <c r="V10" s="50"/>
      <c r="W10" s="50"/>
      <c r="X10" s="50"/>
      <c r="Y10" s="50"/>
      <c r="Z10" s="50"/>
      <c r="AA10" s="50"/>
      <c r="AB10" s="50"/>
      <c r="AC10" s="66"/>
    </row>
    <row r="11" spans="2:29" ht="49.9" customHeight="1" x14ac:dyDescent="0.3">
      <c r="B11" s="65"/>
      <c r="C11" s="55" t="str">
        <f>D10</f>
        <v>Roof Tile on Water Proof Membrane with Rigid Insulation</v>
      </c>
      <c r="D11" s="57"/>
      <c r="E11" s="46"/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/>
    </row>
    <row r="12" spans="2:29" ht="49.9" customHeight="1" x14ac:dyDescent="0.3">
      <c r="B12" s="64" t="s">
        <v>1577</v>
      </c>
      <c r="C12" s="54" t="s">
        <v>1578</v>
      </c>
      <c r="D12" s="56"/>
      <c r="E12" s="46"/>
      <c r="F12" s="47"/>
      <c r="G12" s="47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  <c r="U12" s="50"/>
      <c r="V12" s="50"/>
      <c r="W12" s="50"/>
      <c r="X12" s="50"/>
      <c r="Y12" s="50"/>
      <c r="Z12" s="50"/>
      <c r="AA12" s="50"/>
      <c r="AB12" s="50"/>
      <c r="AC12" s="66"/>
    </row>
    <row r="13" spans="2:29" ht="49.9" customHeight="1" x14ac:dyDescent="0.3">
      <c r="B13" s="65"/>
      <c r="C13" s="55"/>
      <c r="D13" s="57"/>
      <c r="E13" s="46"/>
      <c r="F13" s="47"/>
      <c r="G13" s="47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66"/>
    </row>
    <row r="14" spans="2:29" ht="49.9" customHeight="1" x14ac:dyDescent="0.3">
      <c r="B14" s="64" t="s">
        <v>1579</v>
      </c>
      <c r="C14" s="54" t="s">
        <v>1580</v>
      </c>
      <c r="D14" s="56"/>
      <c r="E14" s="46"/>
      <c r="F14" s="47"/>
      <c r="G14" s="47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  <c r="U14" s="50"/>
      <c r="V14" s="50"/>
      <c r="W14" s="50"/>
      <c r="X14" s="50"/>
      <c r="Y14" s="50"/>
      <c r="Z14" s="50"/>
      <c r="AA14" s="50"/>
      <c r="AB14" s="50"/>
      <c r="AC14" s="66"/>
    </row>
    <row r="15" spans="2:29" ht="49.9" customHeight="1" x14ac:dyDescent="0.3">
      <c r="B15" s="65"/>
      <c r="C15" s="55"/>
      <c r="D15" s="57"/>
      <c r="E15" s="46"/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/>
    </row>
    <row r="16" spans="2:29" ht="49.9" customHeight="1" x14ac:dyDescent="0.3">
      <c r="B16" s="64" t="s">
        <v>1581</v>
      </c>
      <c r="C16" s="54" t="s">
        <v>1582</v>
      </c>
      <c r="D16" s="56"/>
      <c r="E16" s="46"/>
      <c r="F16" s="47"/>
      <c r="G16" s="47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  <c r="U16" s="50"/>
      <c r="V16" s="50"/>
      <c r="W16" s="50"/>
      <c r="X16" s="50"/>
      <c r="Y16" s="50"/>
      <c r="Z16" s="50"/>
      <c r="AA16" s="50"/>
      <c r="AB16" s="50"/>
      <c r="AC16" s="66"/>
    </row>
    <row r="17" spans="2:29" ht="49.9" customHeight="1" x14ac:dyDescent="0.3">
      <c r="B17" s="65"/>
      <c r="C17" s="55"/>
      <c r="D17" s="57"/>
      <c r="E17" s="46"/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/>
    </row>
    <row r="18" spans="2:29" ht="49.9" customHeight="1" x14ac:dyDescent="0.3">
      <c r="B18" s="64" t="s">
        <v>1583</v>
      </c>
      <c r="C18" s="54" t="s">
        <v>1584</v>
      </c>
      <c r="D18" s="56"/>
      <c r="E18" s="46"/>
      <c r="F18" s="47"/>
      <c r="G18" s="47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  <c r="U18" s="50"/>
      <c r="V18" s="50"/>
      <c r="W18" s="50"/>
      <c r="X18" s="50"/>
      <c r="Y18" s="50"/>
      <c r="Z18" s="50"/>
      <c r="AA18" s="50"/>
      <c r="AB18" s="50"/>
      <c r="AC18" s="66"/>
    </row>
    <row r="19" spans="2:29" ht="49.9" customHeight="1" x14ac:dyDescent="0.3">
      <c r="B19" s="65"/>
      <c r="C19" s="55" t="s">
        <v>912</v>
      </c>
      <c r="D19" s="57"/>
      <c r="E19" s="46"/>
      <c r="F19" s="47"/>
      <c r="G19" s="47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0"/>
      <c r="V19" s="50"/>
      <c r="W19" s="50"/>
      <c r="X19" s="50"/>
      <c r="Y19" s="50"/>
      <c r="Z19" s="50"/>
      <c r="AA19" s="50"/>
      <c r="AB19" s="50"/>
      <c r="AC19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B91BA4-BBC3-4458-A7BC-FA14F752462B}">
          <x14:formula1>
            <xm:f>'WM-AR'!$A$6:$A$1629</xm:f>
          </x14:formula1>
          <xm:sqref>F4:G19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1</vt:i4>
      </vt:variant>
    </vt:vector>
  </HeadingPairs>
  <TitlesOfParts>
    <vt:vector size="23" baseType="lpstr">
      <vt:lpstr>Int Finish Style No</vt:lpstr>
      <vt:lpstr>Int Finish 표준</vt:lpstr>
      <vt:lpstr>Int Finish WM</vt:lpstr>
      <vt:lpstr>Wall Style No</vt:lpstr>
      <vt:lpstr>Wall 표준</vt:lpstr>
      <vt:lpstr>Wall WM</vt:lpstr>
      <vt:lpstr>Roof Style No</vt:lpstr>
      <vt:lpstr>Roof 표준</vt:lpstr>
      <vt:lpstr>Roof WM</vt:lpstr>
      <vt:lpstr>Door Style No</vt:lpstr>
      <vt:lpstr>Door 표준</vt:lpstr>
      <vt:lpstr>Door WM</vt:lpstr>
      <vt:lpstr>Window Style No</vt:lpstr>
      <vt:lpstr>Window 표준</vt:lpstr>
      <vt:lpstr>Window WM</vt:lpstr>
      <vt:lpstr>WM-AR</vt:lpstr>
      <vt:lpstr>Sample</vt:lpstr>
      <vt:lpstr>Building List</vt:lpstr>
      <vt:lpstr>적용 규칙</vt:lpstr>
      <vt:lpstr>E-Space Form</vt:lpstr>
      <vt:lpstr>E-Space Room List</vt:lpstr>
      <vt:lpstr>도면</vt:lpstr>
      <vt:lpstr>'Building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</dc:creator>
  <cp:keywords/>
  <dc:description/>
  <cp:lastModifiedBy>장만규(JANG MAN KYU) 매니저</cp:lastModifiedBy>
  <cp:revision/>
  <dcterms:created xsi:type="dcterms:W3CDTF">2021-11-19T01:00:19Z</dcterms:created>
  <dcterms:modified xsi:type="dcterms:W3CDTF">2024-01-23T09:20:38Z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1ee6e5-21a0-48c4-8af4-6cc1347f763e_Enabled">
    <vt:lpwstr>true</vt:lpwstr>
  </property>
  <property fmtid="{D5CDD505-2E9C-101B-9397-08002B2CF9AE}" pid="3" name="MSIP_Label_a11ee6e5-21a0-48c4-8af4-6cc1347f763e_SetDate">
    <vt:lpwstr>2023-11-29T02:15:31Z</vt:lpwstr>
  </property>
  <property fmtid="{D5CDD505-2E9C-101B-9397-08002B2CF9AE}" pid="4" name="MSIP_Label_a11ee6e5-21a0-48c4-8af4-6cc1347f763e_Method">
    <vt:lpwstr>Standard</vt:lpwstr>
  </property>
  <property fmtid="{D5CDD505-2E9C-101B-9397-08002B2CF9AE}" pid="5" name="MSIP_Label_a11ee6e5-21a0-48c4-8af4-6cc1347f763e_Name">
    <vt:lpwstr>일반(Anyuser)</vt:lpwstr>
  </property>
  <property fmtid="{D5CDD505-2E9C-101B-9397-08002B2CF9AE}" pid="6" name="MSIP_Label_a11ee6e5-21a0-48c4-8af4-6cc1347f763e_SiteId">
    <vt:lpwstr>a27ddcc1-bea5-4183-aa29-fd96d7612a1d</vt:lpwstr>
  </property>
  <property fmtid="{D5CDD505-2E9C-101B-9397-08002B2CF9AE}" pid="7" name="MSIP_Label_a11ee6e5-21a0-48c4-8af4-6cc1347f763e_ActionId">
    <vt:lpwstr>56ae54a7-d945-49fd-b5e5-0be706b9e5b0</vt:lpwstr>
  </property>
  <property fmtid="{D5CDD505-2E9C-101B-9397-08002B2CF9AE}" pid="8" name="MSIP_Label_a11ee6e5-21a0-48c4-8af4-6cc1347f763e_ContentBits">
    <vt:lpwstr>0</vt:lpwstr>
  </property>
</Properties>
</file>