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">[1]대비표!#REF!</definedName>
    <definedName name="___1A1_">{#N/A,#N/A,TRUE,"Basic";#N/A,#N/A,TRUE,"EXT-TABLE";#N/A,#N/A,TRUE,"STEEL";#N/A,#N/A,TRUE,"INT-Table";#N/A,#N/A,TRUE,"STEEL";#N/A,#N/A,TRUE,"Door"}</definedName>
    <definedName name="___A1">{#N/A,#N/A,TRUE,"Basic";#N/A,#N/A,TRUE,"EXT-TABLE";#N/A,#N/A,TRUE,"STEEL";#N/A,#N/A,TRUE,"INT-Table";#N/A,#N/A,TRUE,"STEEL";#N/A,#N/A,TRUE,"Door"}</definedName>
    <definedName name="__123Graph_A">#REF!</definedName>
    <definedName name="__123Graph_ACurrent">'[2]Eq. Mobilization'!#REF!</definedName>
    <definedName name="__123Graph_B">#REF!</definedName>
    <definedName name="__123Graph_BCurrent">'[2]Eq. Mobilization'!#REF!</definedName>
    <definedName name="__123Graph_BPERFORMANCE">[3]BQMPALOC!#REF!</definedName>
    <definedName name="__123Graph_C">[4]DRUM!#REF!</definedName>
    <definedName name="__123Graph_D">#REF!</definedName>
    <definedName name="__123Graph_E">#REF!</definedName>
    <definedName name="__123Graph_F">[5]B!#REF!</definedName>
    <definedName name="__123Graph_LBL_A">'[2]Eq. Mobilization'!#REF!</definedName>
    <definedName name="__123Graph_LBL_B">'[2]Eq. Mobilization'!#REF!</definedName>
    <definedName name="__123Graph_X">[4]DRUM!#REF!</definedName>
    <definedName name="__123Graph_XCurrent">'[2]Eq. Mobilization'!#REF!</definedName>
    <definedName name="__1A1_">{#N/A,#N/A,TRUE,"Basic";#N/A,#N/A,TRUE,"EXT-TABLE";#N/A,#N/A,TRUE,"STEEL";#N/A,#N/A,TRUE,"INT-Table";#N/A,#N/A,TRUE,"STEEL";#N/A,#N/A,TRUE,"Door"}</definedName>
    <definedName name="__A1">{#N/A,#N/A,TRUE,"Basic";#N/A,#N/A,TRUE,"EXT-TABLE";#N/A,#N/A,TRUE,"STEEL";#N/A,#N/A,TRUE,"INT-Table";#N/A,#N/A,TRUE,"STEEL";#N/A,#N/A,TRUE,"Door"}</definedName>
    <definedName name="_00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>[3]BQMPALOC!#REF!</definedName>
    <definedName name="_11A1_">{#N/A,#N/A,TRUE,"Basic";#N/A,#N/A,TRUE,"EXT-TABLE";#N/A,#N/A,TRUE,"STEEL";#N/A,#N/A,TRUE,"INT-Table";#N/A,#N/A,TRUE,"STEEL";#N/A,#N/A,TRUE,"Door"}</definedName>
    <definedName name="_11A1__1">{#N/A,#N/A,TRUE,"Basic";#N/A,#N/A,TRUE,"EXT-TABLE";#N/A,#N/A,TRUE,"STEEL";#N/A,#N/A,TRUE,"INT-Table";#N/A,#N/A,TRUE,"STEEL";#N/A,#N/A,TRUE,"Door"}</definedName>
    <definedName name="_11A1__1_1">{#N/A,#N/A,TRUE,"Basic";#N/A,#N/A,TRUE,"EXT-TABLE";#N/A,#N/A,TRUE,"STEEL";#N/A,#N/A,TRUE,"INT-Table";#N/A,#N/A,TRUE,"STEEL";#N/A,#N/A,TRUE,"Door"}</definedName>
    <definedName name="_11A1__1_2">{#N/A,#N/A,TRUE,"Basic";#N/A,#N/A,TRUE,"EXT-TABLE";#N/A,#N/A,TRUE,"STEEL";#N/A,#N/A,TRUE,"INT-Table";#N/A,#N/A,TRUE,"STEEL";#N/A,#N/A,TRUE,"Door"}</definedName>
    <definedName name="_11A1__2">{#N/A,#N/A,TRUE,"Basic";#N/A,#N/A,TRUE,"EXT-TABLE";#N/A,#N/A,TRUE,"STEEL";#N/A,#N/A,TRUE,"INT-Table";#N/A,#N/A,TRUE,"STEEL";#N/A,#N/A,TRUE,"Door"}</definedName>
    <definedName name="_11A1__2_1">{#N/A,#N/A,TRUE,"Basic";#N/A,#N/A,TRUE,"EXT-TABLE";#N/A,#N/A,TRUE,"STEEL";#N/A,#N/A,TRUE,"INT-Table";#N/A,#N/A,TRUE,"STEEL";#N/A,#N/A,TRUE,"Door"}</definedName>
    <definedName name="_11A1__2_2">{#N/A,#N/A,TRUE,"Basic";#N/A,#N/A,TRUE,"EXT-TABLE";#N/A,#N/A,TRUE,"STEEL";#N/A,#N/A,TRUE,"INT-Table";#N/A,#N/A,TRUE,"STEEL";#N/A,#N/A,TRUE,"Door"}</definedName>
    <definedName name="_11A1__3">{#N/A,#N/A,TRUE,"Basic";#N/A,#N/A,TRUE,"EXT-TABLE";#N/A,#N/A,TRUE,"STEEL";#N/A,#N/A,TRUE,"INT-Table";#N/A,#N/A,TRUE,"STEEL";#N/A,#N/A,TRUE,"Door"}</definedName>
    <definedName name="_11A1__3_1">{#N/A,#N/A,TRUE,"Basic";#N/A,#N/A,TRUE,"EXT-TABLE";#N/A,#N/A,TRUE,"STEEL";#N/A,#N/A,TRUE,"INT-Table";#N/A,#N/A,TRUE,"STEEL";#N/A,#N/A,TRUE,"Door"}</definedName>
    <definedName name="_11A1__3_2">{#N/A,#N/A,TRUE,"Basic";#N/A,#N/A,TRUE,"EXT-TABLE";#N/A,#N/A,TRUE,"STEEL";#N/A,#N/A,TRUE,"INT-Table";#N/A,#N/A,TRUE,"STEEL";#N/A,#N/A,TRUE,"Door"}</definedName>
    <definedName name="_11A1__4">{#N/A,#N/A,TRUE,"Basic";#N/A,#N/A,TRUE,"EXT-TABLE";#N/A,#N/A,TRUE,"STEEL";#N/A,#N/A,TRUE,"INT-Table";#N/A,#N/A,TRUE,"STEEL";#N/A,#N/A,TRUE,"Door"}</definedName>
    <definedName name="_11A1__4_1">{#N/A,#N/A,TRUE,"Basic";#N/A,#N/A,TRUE,"EXT-TABLE";#N/A,#N/A,TRUE,"STEEL";#N/A,#N/A,TRUE,"INT-Table";#N/A,#N/A,TRUE,"STEEL";#N/A,#N/A,TRUE,"Door"}</definedName>
    <definedName name="_11A1__4_2">{#N/A,#N/A,TRUE,"Basic";#N/A,#N/A,TRUE,"EXT-TABLE";#N/A,#N/A,TRUE,"STEEL";#N/A,#N/A,TRUE,"INT-Table";#N/A,#N/A,TRUE,"STEEL";#N/A,#N/A,TRUE,"Door"}</definedName>
    <definedName name="_11A1__5">{#N/A,#N/A,TRUE,"Basic";#N/A,#N/A,TRUE,"EXT-TABLE";#N/A,#N/A,TRUE,"STEEL";#N/A,#N/A,TRUE,"INT-Table";#N/A,#N/A,TRUE,"STEEL";#N/A,#N/A,TRUE,"Door"}</definedName>
    <definedName name="_11A1__5_1">{#N/A,#N/A,TRUE,"Basic";#N/A,#N/A,TRUE,"EXT-TABLE";#N/A,#N/A,TRUE,"STEEL";#N/A,#N/A,TRUE,"INT-Table";#N/A,#N/A,TRUE,"STEEL";#N/A,#N/A,TRUE,"Door"}</definedName>
    <definedName name="_11A1__5_2">{#N/A,#N/A,TRUE,"Basic";#N/A,#N/A,TRUE,"EXT-TABLE";#N/A,#N/A,TRUE,"STEEL";#N/A,#N/A,TRUE,"INT-Table";#N/A,#N/A,TRUE,"STEEL";#N/A,#N/A,TRUE,"Door"}</definedName>
    <definedName name="_1A1_">{#N/A,#N/A,TRUE,"Basic";#N/A,#N/A,TRUE,"EXT-TABLE";#N/A,#N/A,TRUE,"STEEL";#N/A,#N/A,TRUE,"INT-Table";#N/A,#N/A,TRUE,"STEEL";#N/A,#N/A,TRUE,"Door"}</definedName>
    <definedName name="_1F">[1]대비표!#REF!</definedName>
    <definedName name="_2A1_">{#N/A,#N/A,TRUE,"Basic";#N/A,#N/A,TRUE,"EXT-TABLE";#N/A,#N/A,TRUE,"STEEL";#N/A,#N/A,TRUE,"INT-Table";#N/A,#N/A,TRUE,"STEEL";#N/A,#N/A,TRUE,"Door"}</definedName>
    <definedName name="_2a129_">{"Offgrid",#N/A,FALSE,"OFFGRID";"Region",#N/A,FALSE,"REGION";"Offgrid -2",#N/A,FALSE,"OFFGRID";"WTP",#N/A,FALSE,"WTP";"WTP -2",#N/A,FALSE,"WTP";"Project",#N/A,FALSE,"PROJECT";"Summary -2",#N/A,FALSE,"SUMMARY"}</definedName>
    <definedName name="_2F">[6]노임단가!#REF!</definedName>
    <definedName name="_3_0__123Grap">#REF!</definedName>
    <definedName name="_3S">'[7]6PILE  (돌출)'!#REF!</definedName>
    <definedName name="_4_0_0_F">[1]대비표!#REF!</definedName>
    <definedName name="_4_0_F">[6]노임단가!#REF!</definedName>
    <definedName name="_4a130_">{"Offgrid",#N/A,FALSE,"OFFGRID";"Region",#N/A,FALSE,"REGION";"Offgrid -2",#N/A,FALSE,"OFFGRID";"WTP",#N/A,FALSE,"WTP";"WTP -2",#N/A,FALSE,"WTP";"Project",#N/A,FALSE,"PROJECT";"Summary -2",#N/A,FALSE,"SUMMARY"}</definedName>
    <definedName name="_5_0_0_F">[1]산근!#REF!</definedName>
    <definedName name="_5_0_S">'[7]6PILE  (돌출)'!#REF!</definedName>
    <definedName name="_6_2___Parse">[6]노임단가!#REF!</definedName>
    <definedName name="_6F">[1]대비표!#REF!</definedName>
    <definedName name="_7_2_0_Parse">[6]노임단가!#REF!</definedName>
    <definedName name="_9_0_0_F">'[1]집계표(OPTION)'!#REF!</definedName>
    <definedName name="_A1">{#N/A,#N/A,TRUE,"Basic";#N/A,#N/A,TRUE,"EXT-TABLE";#N/A,#N/A,TRUE,"STEEL";#N/A,#N/A,TRUE,"INT-Table";#N/A,#N/A,TRUE,"STEEL";#N/A,#N/A,TRUE,"Door"}</definedName>
    <definedName name="_BB1">{"'장비'!$A$3:$M$12"}</definedName>
    <definedName name="_Dist_Bin">[8]찍기!#REF!</definedName>
    <definedName name="_er1">{#N/A,#N/A,TRUE,"Basic";#N/A,#N/A,TRUE,"EXT-TABLE";#N/A,#N/A,TRUE,"STEEL";#N/A,#N/A,TRUE,"INT-Table";#N/A,#N/A,TRUE,"STEEL";#N/A,#N/A,TRUE,"Door"}</definedName>
    <definedName name="_Fill">#REF!</definedName>
    <definedName name="_xlnm._FilterDatabase">#REF!</definedName>
    <definedName name="_HHH1">{"'장비'!$A$3:$M$12"}</definedName>
    <definedName name="_Key1">#REF!</definedName>
    <definedName name="_Key2">#REF!</definedName>
    <definedName name="_KEY3">#REF!</definedName>
    <definedName name="_key4">#REF!</definedName>
    <definedName name="_kfkf">#REF!</definedName>
    <definedName name="_MCC3">{#N/A,#N/A,FALSE,"CCTV"}</definedName>
    <definedName name="_MM1">{"'장비'!$A$3:$M$12"}</definedName>
    <definedName name="_Order1">255</definedName>
    <definedName name="_Order2">255</definedName>
    <definedName name="_Parse_In">#REF!</definedName>
    <definedName name="_Parse_Out">#REF!</definedName>
    <definedName name="_PK2">{"'장비'!$A$3:$M$12"}</definedName>
    <definedName name="_PKG3">{"'장비'!$A$3:$M$12"}</definedName>
    <definedName name="_qqq222">{"'장비'!$A$3:$M$12"}</definedName>
    <definedName name="_Regression_Int">1</definedName>
    <definedName name="_Regression_Out">#REF!</definedName>
    <definedName name="_Regression_X">#REF!</definedName>
    <definedName name="_Regression_Y">#REF!</definedName>
    <definedName name="_Sort">#REF!</definedName>
    <definedName name="_t1">#REF!</definedName>
    <definedName name="_t2">#REF!</definedName>
    <definedName name="_Table1_In1">[9]inter!#REF!</definedName>
    <definedName name="_Table1_Out">[9]inter!#REF!</definedName>
    <definedName name="_WJS1">{"'장비'!$A$3:$M$12"}</definedName>
    <definedName name="_woogi">#REF!</definedName>
    <definedName name="_woogi2">#REF!</definedName>
    <definedName name="_woogi24">#REF!</definedName>
    <definedName name="_woogi3">#REF!</definedName>
    <definedName name="_재ㅐ햐">#REF!</definedName>
    <definedName name="´cAE°eE¹">#REF!</definedName>
    <definedName name="￠￥cAE¡ÆeEⓒo">#REF!</definedName>
    <definedName name="a">{"Book1","my ddc.xls"}</definedName>
    <definedName name="aaaaa">{#N/A,#N/A,TRUE,"Basic";#N/A,#N/A,TRUE,"EXT-TABLE";#N/A,#N/A,TRUE,"STEEL";#N/A,#N/A,TRUE,"INT-Table";#N/A,#N/A,TRUE,"STEEL";#N/A,#N/A,TRUE,"Door"}</definedName>
    <definedName name="aaaaa_1">{#N/A,#N/A,TRUE,"Basic";#N/A,#N/A,TRUE,"EXT-TABLE";#N/A,#N/A,TRUE,"STEEL";#N/A,#N/A,TRUE,"INT-Table";#N/A,#N/A,TRUE,"STEEL";#N/A,#N/A,TRUE,"Door"}</definedName>
    <definedName name="aaaaa_1_1">{#N/A,#N/A,TRUE,"Basic";#N/A,#N/A,TRUE,"EXT-TABLE";#N/A,#N/A,TRUE,"STEEL";#N/A,#N/A,TRUE,"INT-Table";#N/A,#N/A,TRUE,"STEEL";#N/A,#N/A,TRUE,"Door"}</definedName>
    <definedName name="aaaaa_1_2">{#N/A,#N/A,TRUE,"Basic";#N/A,#N/A,TRUE,"EXT-TABLE";#N/A,#N/A,TRUE,"STEEL";#N/A,#N/A,TRUE,"INT-Table";#N/A,#N/A,TRUE,"STEEL";#N/A,#N/A,TRUE,"Door"}</definedName>
    <definedName name="aaaaa_2">{#N/A,#N/A,TRUE,"Basic";#N/A,#N/A,TRUE,"EXT-TABLE";#N/A,#N/A,TRUE,"STEEL";#N/A,#N/A,TRUE,"INT-Table";#N/A,#N/A,TRUE,"STEEL";#N/A,#N/A,TRUE,"Door"}</definedName>
    <definedName name="aaaaa_2_1">{#N/A,#N/A,TRUE,"Basic";#N/A,#N/A,TRUE,"EXT-TABLE";#N/A,#N/A,TRUE,"STEEL";#N/A,#N/A,TRUE,"INT-Table";#N/A,#N/A,TRUE,"STEEL";#N/A,#N/A,TRUE,"Door"}</definedName>
    <definedName name="aaaaa_2_2">{#N/A,#N/A,TRUE,"Basic";#N/A,#N/A,TRUE,"EXT-TABLE";#N/A,#N/A,TRUE,"STEEL";#N/A,#N/A,TRUE,"INT-Table";#N/A,#N/A,TRUE,"STEEL";#N/A,#N/A,TRUE,"Door"}</definedName>
    <definedName name="aaaaa_3">{#N/A,#N/A,TRUE,"Basic";#N/A,#N/A,TRUE,"EXT-TABLE";#N/A,#N/A,TRUE,"STEEL";#N/A,#N/A,TRUE,"INT-Table";#N/A,#N/A,TRUE,"STEEL";#N/A,#N/A,TRUE,"Door"}</definedName>
    <definedName name="aaaaa_3_1">{#N/A,#N/A,TRUE,"Basic";#N/A,#N/A,TRUE,"EXT-TABLE";#N/A,#N/A,TRUE,"STEEL";#N/A,#N/A,TRUE,"INT-Table";#N/A,#N/A,TRUE,"STEEL";#N/A,#N/A,TRUE,"Door"}</definedName>
    <definedName name="aaaaa_3_2">{#N/A,#N/A,TRUE,"Basic";#N/A,#N/A,TRUE,"EXT-TABLE";#N/A,#N/A,TRUE,"STEEL";#N/A,#N/A,TRUE,"INT-Table";#N/A,#N/A,TRUE,"STEEL";#N/A,#N/A,TRUE,"Door"}</definedName>
    <definedName name="aaaaa_4">{#N/A,#N/A,TRUE,"Basic";#N/A,#N/A,TRUE,"EXT-TABLE";#N/A,#N/A,TRUE,"STEEL";#N/A,#N/A,TRUE,"INT-Table";#N/A,#N/A,TRUE,"STEEL";#N/A,#N/A,TRUE,"Door"}</definedName>
    <definedName name="aaaaa_4_1">{#N/A,#N/A,TRUE,"Basic";#N/A,#N/A,TRUE,"EXT-TABLE";#N/A,#N/A,TRUE,"STEEL";#N/A,#N/A,TRUE,"INT-Table";#N/A,#N/A,TRUE,"STEEL";#N/A,#N/A,TRUE,"Door"}</definedName>
    <definedName name="aaaaa_4_2">{#N/A,#N/A,TRUE,"Basic";#N/A,#N/A,TRUE,"EXT-TABLE";#N/A,#N/A,TRUE,"STEEL";#N/A,#N/A,TRUE,"INT-Table";#N/A,#N/A,TRUE,"STEEL";#N/A,#N/A,TRUE,"Door"}</definedName>
    <definedName name="aaaaa_5">{#N/A,#N/A,TRUE,"Basic";#N/A,#N/A,TRUE,"EXT-TABLE";#N/A,#N/A,TRUE,"STEEL";#N/A,#N/A,TRUE,"INT-Table";#N/A,#N/A,TRUE,"STEEL";#N/A,#N/A,TRUE,"Door"}</definedName>
    <definedName name="aaaaa_5_1">{#N/A,#N/A,TRUE,"Basic";#N/A,#N/A,TRUE,"EXT-TABLE";#N/A,#N/A,TRUE,"STEEL";#N/A,#N/A,TRUE,"INT-Table";#N/A,#N/A,TRUE,"STEEL";#N/A,#N/A,TRUE,"Door"}</definedName>
    <definedName name="aaaaa_5_2">{#N/A,#N/A,TRUE,"Basic";#N/A,#N/A,TRUE,"EXT-TABLE";#N/A,#N/A,TRUE,"STEEL";#N/A,#N/A,TRUE,"INT-Table";#N/A,#N/A,TRUE,"STEEL";#N/A,#N/A,TRUE,"Door"}</definedName>
    <definedName name="AAAAA1">{#N/A,#N/A,TRUE,"Basic";#N/A,#N/A,TRUE,"EXT-TABLE";#N/A,#N/A,TRUE,"STEEL";#N/A,#N/A,TRUE,"INT-Table";#N/A,#N/A,TRUE,"STEEL";#N/A,#N/A,TRUE,"Door"}</definedName>
    <definedName name="AAAAA1_1">{#N/A,#N/A,TRUE,"Basic";#N/A,#N/A,TRUE,"EXT-TABLE";#N/A,#N/A,TRUE,"STEEL";#N/A,#N/A,TRUE,"INT-Table";#N/A,#N/A,TRUE,"STEEL";#N/A,#N/A,TRUE,"Door"}</definedName>
    <definedName name="AAAAA1_1_1">{#N/A,#N/A,TRUE,"Basic";#N/A,#N/A,TRUE,"EXT-TABLE";#N/A,#N/A,TRUE,"STEEL";#N/A,#N/A,TRUE,"INT-Table";#N/A,#N/A,TRUE,"STEEL";#N/A,#N/A,TRUE,"Door"}</definedName>
    <definedName name="AAAAA1_1_2">{#N/A,#N/A,TRUE,"Basic";#N/A,#N/A,TRUE,"EXT-TABLE";#N/A,#N/A,TRUE,"STEEL";#N/A,#N/A,TRUE,"INT-Table";#N/A,#N/A,TRUE,"STEEL";#N/A,#N/A,TRUE,"Door"}</definedName>
    <definedName name="AAAAA1_2">{#N/A,#N/A,TRUE,"Basic";#N/A,#N/A,TRUE,"EXT-TABLE";#N/A,#N/A,TRUE,"STEEL";#N/A,#N/A,TRUE,"INT-Table";#N/A,#N/A,TRUE,"STEEL";#N/A,#N/A,TRUE,"Door"}</definedName>
    <definedName name="AAAAA1_2_1">{#N/A,#N/A,TRUE,"Basic";#N/A,#N/A,TRUE,"EXT-TABLE";#N/A,#N/A,TRUE,"STEEL";#N/A,#N/A,TRUE,"INT-Table";#N/A,#N/A,TRUE,"STEEL";#N/A,#N/A,TRUE,"Door"}</definedName>
    <definedName name="AAAAA1_2_2">{#N/A,#N/A,TRUE,"Basic";#N/A,#N/A,TRUE,"EXT-TABLE";#N/A,#N/A,TRUE,"STEEL";#N/A,#N/A,TRUE,"INT-Table";#N/A,#N/A,TRUE,"STEEL";#N/A,#N/A,TRUE,"Door"}</definedName>
    <definedName name="AAAAA1_3">{#N/A,#N/A,TRUE,"Basic";#N/A,#N/A,TRUE,"EXT-TABLE";#N/A,#N/A,TRUE,"STEEL";#N/A,#N/A,TRUE,"INT-Table";#N/A,#N/A,TRUE,"STEEL";#N/A,#N/A,TRUE,"Door"}</definedName>
    <definedName name="AAAAA1_3_1">{#N/A,#N/A,TRUE,"Basic";#N/A,#N/A,TRUE,"EXT-TABLE";#N/A,#N/A,TRUE,"STEEL";#N/A,#N/A,TRUE,"INT-Table";#N/A,#N/A,TRUE,"STEEL";#N/A,#N/A,TRUE,"Door"}</definedName>
    <definedName name="AAAAA1_3_2">{#N/A,#N/A,TRUE,"Basic";#N/A,#N/A,TRUE,"EXT-TABLE";#N/A,#N/A,TRUE,"STEEL";#N/A,#N/A,TRUE,"INT-Table";#N/A,#N/A,TRUE,"STEEL";#N/A,#N/A,TRUE,"Door"}</definedName>
    <definedName name="AAAAA1_4">{#N/A,#N/A,TRUE,"Basic";#N/A,#N/A,TRUE,"EXT-TABLE";#N/A,#N/A,TRUE,"STEEL";#N/A,#N/A,TRUE,"INT-Table";#N/A,#N/A,TRUE,"STEEL";#N/A,#N/A,TRUE,"Door"}</definedName>
    <definedName name="AAAAA1_4_1">{#N/A,#N/A,TRUE,"Basic";#N/A,#N/A,TRUE,"EXT-TABLE";#N/A,#N/A,TRUE,"STEEL";#N/A,#N/A,TRUE,"INT-Table";#N/A,#N/A,TRUE,"STEEL";#N/A,#N/A,TRUE,"Door"}</definedName>
    <definedName name="AAAAA1_4_2">{#N/A,#N/A,TRUE,"Basic";#N/A,#N/A,TRUE,"EXT-TABLE";#N/A,#N/A,TRUE,"STEEL";#N/A,#N/A,TRUE,"INT-Table";#N/A,#N/A,TRUE,"STEEL";#N/A,#N/A,TRUE,"Door"}</definedName>
    <definedName name="AAAAA1_5">{#N/A,#N/A,TRUE,"Basic";#N/A,#N/A,TRUE,"EXT-TABLE";#N/A,#N/A,TRUE,"STEEL";#N/A,#N/A,TRUE,"INT-Table";#N/A,#N/A,TRUE,"STEEL";#N/A,#N/A,TRUE,"Door"}</definedName>
    <definedName name="AAAAA1_5_1">{#N/A,#N/A,TRUE,"Basic";#N/A,#N/A,TRUE,"EXT-TABLE";#N/A,#N/A,TRUE,"STEEL";#N/A,#N/A,TRUE,"INT-Table";#N/A,#N/A,TRUE,"STEEL";#N/A,#N/A,TRUE,"Door"}</definedName>
    <definedName name="AAAAA1_5_2">{#N/A,#N/A,TRUE,"Basic";#N/A,#N/A,TRUE,"EXT-TABLE";#N/A,#N/A,TRUE,"STEEL";#N/A,#N/A,TRUE,"INT-Table";#N/A,#N/A,TRUE,"STEEL";#N/A,#N/A,TRUE,"Door"}</definedName>
    <definedName name="aaaaaaa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>{#N/A,#N/A,FALSE,"배수2"}</definedName>
    <definedName name="ab">{#N/A,#N/A,TRUE,"Basic";#N/A,#N/A,TRUE,"EXT-TABLE";#N/A,#N/A,TRUE,"STEEL";#N/A,#N/A,TRUE,"INT-Table";#N/A,#N/A,TRUE,"STEEL";#N/A,#N/A,TRUE,"Door"}</definedName>
    <definedName name="ab_1">{#N/A,#N/A,TRUE,"Basic";#N/A,#N/A,TRUE,"EXT-TABLE";#N/A,#N/A,TRUE,"STEEL";#N/A,#N/A,TRUE,"INT-Table";#N/A,#N/A,TRUE,"STEEL";#N/A,#N/A,TRUE,"Door"}</definedName>
    <definedName name="ab_1_1">{#N/A,#N/A,TRUE,"Basic";#N/A,#N/A,TRUE,"EXT-TABLE";#N/A,#N/A,TRUE,"STEEL";#N/A,#N/A,TRUE,"INT-Table";#N/A,#N/A,TRUE,"STEEL";#N/A,#N/A,TRUE,"Door"}</definedName>
    <definedName name="ab_1_2">{#N/A,#N/A,TRUE,"Basic";#N/A,#N/A,TRUE,"EXT-TABLE";#N/A,#N/A,TRUE,"STEEL";#N/A,#N/A,TRUE,"INT-Table";#N/A,#N/A,TRUE,"STEEL";#N/A,#N/A,TRUE,"Door"}</definedName>
    <definedName name="ab_2">{#N/A,#N/A,TRUE,"Basic";#N/A,#N/A,TRUE,"EXT-TABLE";#N/A,#N/A,TRUE,"STEEL";#N/A,#N/A,TRUE,"INT-Table";#N/A,#N/A,TRUE,"STEEL";#N/A,#N/A,TRUE,"Door"}</definedName>
    <definedName name="ab_2_1">{#N/A,#N/A,TRUE,"Basic";#N/A,#N/A,TRUE,"EXT-TABLE";#N/A,#N/A,TRUE,"STEEL";#N/A,#N/A,TRUE,"INT-Table";#N/A,#N/A,TRUE,"STEEL";#N/A,#N/A,TRUE,"Door"}</definedName>
    <definedName name="ab_2_2">{#N/A,#N/A,TRUE,"Basic";#N/A,#N/A,TRUE,"EXT-TABLE";#N/A,#N/A,TRUE,"STEEL";#N/A,#N/A,TRUE,"INT-Table";#N/A,#N/A,TRUE,"STEEL";#N/A,#N/A,TRUE,"Door"}</definedName>
    <definedName name="ab_3">{#N/A,#N/A,TRUE,"Basic";#N/A,#N/A,TRUE,"EXT-TABLE";#N/A,#N/A,TRUE,"STEEL";#N/A,#N/A,TRUE,"INT-Table";#N/A,#N/A,TRUE,"STEEL";#N/A,#N/A,TRUE,"Door"}</definedName>
    <definedName name="ab_3_1">{#N/A,#N/A,TRUE,"Basic";#N/A,#N/A,TRUE,"EXT-TABLE";#N/A,#N/A,TRUE,"STEEL";#N/A,#N/A,TRUE,"INT-Table";#N/A,#N/A,TRUE,"STEEL";#N/A,#N/A,TRUE,"Door"}</definedName>
    <definedName name="ab_3_2">{#N/A,#N/A,TRUE,"Basic";#N/A,#N/A,TRUE,"EXT-TABLE";#N/A,#N/A,TRUE,"STEEL";#N/A,#N/A,TRUE,"INT-Table";#N/A,#N/A,TRUE,"STEEL";#N/A,#N/A,TRUE,"Door"}</definedName>
    <definedName name="ab_4">{#N/A,#N/A,TRUE,"Basic";#N/A,#N/A,TRUE,"EXT-TABLE";#N/A,#N/A,TRUE,"STEEL";#N/A,#N/A,TRUE,"INT-Table";#N/A,#N/A,TRUE,"STEEL";#N/A,#N/A,TRUE,"Door"}</definedName>
    <definedName name="ab_4_1">{#N/A,#N/A,TRUE,"Basic";#N/A,#N/A,TRUE,"EXT-TABLE";#N/A,#N/A,TRUE,"STEEL";#N/A,#N/A,TRUE,"INT-Table";#N/A,#N/A,TRUE,"STEEL";#N/A,#N/A,TRUE,"Door"}</definedName>
    <definedName name="ab_4_2">{#N/A,#N/A,TRUE,"Basic";#N/A,#N/A,TRUE,"EXT-TABLE";#N/A,#N/A,TRUE,"STEEL";#N/A,#N/A,TRUE,"INT-Table";#N/A,#N/A,TRUE,"STEEL";#N/A,#N/A,TRUE,"Door"}</definedName>
    <definedName name="ab_5">{#N/A,#N/A,TRUE,"Basic";#N/A,#N/A,TRUE,"EXT-TABLE";#N/A,#N/A,TRUE,"STEEL";#N/A,#N/A,TRUE,"INT-Table";#N/A,#N/A,TRUE,"STEEL";#N/A,#N/A,TRUE,"Door"}</definedName>
    <definedName name="ab_5_1">{#N/A,#N/A,TRUE,"Basic";#N/A,#N/A,TRUE,"EXT-TABLE";#N/A,#N/A,TRUE,"STEEL";#N/A,#N/A,TRUE,"INT-Table";#N/A,#N/A,TRUE,"STEEL";#N/A,#N/A,TRUE,"Door"}</definedName>
    <definedName name="ab_5_2">{#N/A,#N/A,TRUE,"Basic";#N/A,#N/A,TRUE,"EXT-TABLE";#N/A,#N/A,TRUE,"STEEL";#N/A,#N/A,TRUE,"INT-Table";#N/A,#N/A,TRUE,"STEEL";#N/A,#N/A,TRUE,"Door"}</definedName>
    <definedName name="abc">{#N/A,#N/A,TRUE,"Basic";#N/A,#N/A,TRUE,"EXT-TABLE";#N/A,#N/A,TRUE,"STEEL";#N/A,#N/A,TRUE,"INT-Table";#N/A,#N/A,TRUE,"STEEL";#N/A,#N/A,TRUE,"Door"}</definedName>
    <definedName name="abc_1">{#N/A,#N/A,TRUE,"Basic";#N/A,#N/A,TRUE,"EXT-TABLE";#N/A,#N/A,TRUE,"STEEL";#N/A,#N/A,TRUE,"INT-Table";#N/A,#N/A,TRUE,"STEEL";#N/A,#N/A,TRUE,"Door"}</definedName>
    <definedName name="abc_1_1">{#N/A,#N/A,TRUE,"Basic";#N/A,#N/A,TRUE,"EXT-TABLE";#N/A,#N/A,TRUE,"STEEL";#N/A,#N/A,TRUE,"INT-Table";#N/A,#N/A,TRUE,"STEEL";#N/A,#N/A,TRUE,"Door"}</definedName>
    <definedName name="abc_1_2">{#N/A,#N/A,TRUE,"Basic";#N/A,#N/A,TRUE,"EXT-TABLE";#N/A,#N/A,TRUE,"STEEL";#N/A,#N/A,TRUE,"INT-Table";#N/A,#N/A,TRUE,"STEEL";#N/A,#N/A,TRUE,"Door"}</definedName>
    <definedName name="abc_2">{#N/A,#N/A,TRUE,"Basic";#N/A,#N/A,TRUE,"EXT-TABLE";#N/A,#N/A,TRUE,"STEEL";#N/A,#N/A,TRUE,"INT-Table";#N/A,#N/A,TRUE,"STEEL";#N/A,#N/A,TRUE,"Door"}</definedName>
    <definedName name="abc_2_1">{#N/A,#N/A,TRUE,"Basic";#N/A,#N/A,TRUE,"EXT-TABLE";#N/A,#N/A,TRUE,"STEEL";#N/A,#N/A,TRUE,"INT-Table";#N/A,#N/A,TRUE,"STEEL";#N/A,#N/A,TRUE,"Door"}</definedName>
    <definedName name="abc_2_2">{#N/A,#N/A,TRUE,"Basic";#N/A,#N/A,TRUE,"EXT-TABLE";#N/A,#N/A,TRUE,"STEEL";#N/A,#N/A,TRUE,"INT-Table";#N/A,#N/A,TRUE,"STEEL";#N/A,#N/A,TRUE,"Door"}</definedName>
    <definedName name="abc_3">{#N/A,#N/A,TRUE,"Basic";#N/A,#N/A,TRUE,"EXT-TABLE";#N/A,#N/A,TRUE,"STEEL";#N/A,#N/A,TRUE,"INT-Table";#N/A,#N/A,TRUE,"STEEL";#N/A,#N/A,TRUE,"Door"}</definedName>
    <definedName name="abc_3_1">{#N/A,#N/A,TRUE,"Basic";#N/A,#N/A,TRUE,"EXT-TABLE";#N/A,#N/A,TRUE,"STEEL";#N/A,#N/A,TRUE,"INT-Table";#N/A,#N/A,TRUE,"STEEL";#N/A,#N/A,TRUE,"Door"}</definedName>
    <definedName name="abc_3_2">{#N/A,#N/A,TRUE,"Basic";#N/A,#N/A,TRUE,"EXT-TABLE";#N/A,#N/A,TRUE,"STEEL";#N/A,#N/A,TRUE,"INT-Table";#N/A,#N/A,TRUE,"STEEL";#N/A,#N/A,TRUE,"Door"}</definedName>
    <definedName name="abc_4">{#N/A,#N/A,TRUE,"Basic";#N/A,#N/A,TRUE,"EXT-TABLE";#N/A,#N/A,TRUE,"STEEL";#N/A,#N/A,TRUE,"INT-Table";#N/A,#N/A,TRUE,"STEEL";#N/A,#N/A,TRUE,"Door"}</definedName>
    <definedName name="abc_4_1">{#N/A,#N/A,TRUE,"Basic";#N/A,#N/A,TRUE,"EXT-TABLE";#N/A,#N/A,TRUE,"STEEL";#N/A,#N/A,TRUE,"INT-Table";#N/A,#N/A,TRUE,"STEEL";#N/A,#N/A,TRUE,"Door"}</definedName>
    <definedName name="abc_4_2">{#N/A,#N/A,TRUE,"Basic";#N/A,#N/A,TRUE,"EXT-TABLE";#N/A,#N/A,TRUE,"STEEL";#N/A,#N/A,TRUE,"INT-Table";#N/A,#N/A,TRUE,"STEEL";#N/A,#N/A,TRUE,"Door"}</definedName>
    <definedName name="abc_5">{#N/A,#N/A,TRUE,"Basic";#N/A,#N/A,TRUE,"EXT-TABLE";#N/A,#N/A,TRUE,"STEEL";#N/A,#N/A,TRUE,"INT-Table";#N/A,#N/A,TRUE,"STEEL";#N/A,#N/A,TRUE,"Door"}</definedName>
    <definedName name="abc_5_1">{#N/A,#N/A,TRUE,"Basic";#N/A,#N/A,TRUE,"EXT-TABLE";#N/A,#N/A,TRUE,"STEEL";#N/A,#N/A,TRUE,"INT-Table";#N/A,#N/A,TRUE,"STEEL";#N/A,#N/A,TRUE,"Door"}</definedName>
    <definedName name="abc_5_2">{#N/A,#N/A,TRUE,"Basic";#N/A,#N/A,TRUE,"EXT-TABLE";#N/A,#N/A,TRUE,"STEEL";#N/A,#N/A,TRUE,"INT-Table";#N/A,#N/A,TRUE,"STEEL";#N/A,#N/A,TRUE,"Door"}</definedName>
    <definedName name="ac">#REF!</definedName>
    <definedName name="adfsd">#REF!</definedName>
    <definedName name="aeee">{#N/A,#N/A,FALSE,"CCTV"}</definedName>
    <definedName name="AEFWTWRWE">{#N/A,#N/A,FALSE,"배수1"}</definedName>
    <definedName name="aew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>{#N/A,#N/A,FALSE,"부대1"}</definedName>
    <definedName name="AFASFAS">{#N/A,#N/A,FALSE,"조골재"}</definedName>
    <definedName name="AFD">{#N/A,#N/A,FALSE,"CCTV"}</definedName>
    <definedName name="afdasgh">{#N/A,#N/A,FALSE,"CCTV"}</definedName>
    <definedName name="afdsfdg">{#N/A,#N/A,FALSE,"CCTV"}</definedName>
    <definedName name="AFDSFDSFDSAF">{#N/A,#N/A,FALSE,"혼합골재"}</definedName>
    <definedName name="AFDSFSADFSA">{#N/A,#N/A,FALSE,"토공2"}</definedName>
    <definedName name="AFFFFFFFFFFFFFFF">{#N/A,#N/A,FALSE,"단가표지"}</definedName>
    <definedName name="afffgff">{#N/A,#N/A,FALSE,"CCTV"}</definedName>
    <definedName name="AFSAFS">{#N/A,#N/A,FALSE,"표지목차"}</definedName>
    <definedName name="AFSAFSA">{#N/A,#N/A,FALSE,"이정표"}</definedName>
    <definedName name="AFSAFSAF">{#N/A,#N/A,FALSE,"운반시간"}</definedName>
    <definedName name="AFSDAFSA">{#N/A,#N/A,FALSE,"속도"}</definedName>
    <definedName name="AFSSAFSAFSAFSAFSAD">{#N/A,#N/A,FALSE,"배수1"}</definedName>
    <definedName name="AH">{#N/A,#N/A,FALSE,"CCTV"}</definedName>
    <definedName name="ALL">{#N/A,#N/A,TRUE,"Basic";#N/A,#N/A,TRUE,"EXT-TABLE";#N/A,#N/A,TRUE,"STEEL";#N/A,#N/A,TRUE,"INT-Table";#N/A,#N/A,TRUE,"STEEL";#N/A,#N/A,TRUE,"Door"}</definedName>
    <definedName name="anscount">1</definedName>
    <definedName name="AQE">{"'장비'!$A$3:$M$12"}</definedName>
    <definedName name="AQW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>{#N/A,#N/A,TRUE,"Basic";#N/A,#N/A,TRUE,"EXT-TABLE";#N/A,#N/A,TRUE,"STEEL";#N/A,#N/A,TRUE,"INT-Table";#N/A,#N/A,TRUE,"STEEL";#N/A,#N/A,TRUE,"Door"}</definedName>
    <definedName name="area1_1">{#N/A,#N/A,TRUE,"Basic";#N/A,#N/A,TRUE,"EXT-TABLE";#N/A,#N/A,TRUE,"STEEL";#N/A,#N/A,TRUE,"INT-Table";#N/A,#N/A,TRUE,"STEEL";#N/A,#N/A,TRUE,"Door"}</definedName>
    <definedName name="area1_1_1">{#N/A,#N/A,TRUE,"Basic";#N/A,#N/A,TRUE,"EXT-TABLE";#N/A,#N/A,TRUE,"STEEL";#N/A,#N/A,TRUE,"INT-Table";#N/A,#N/A,TRUE,"STEEL";#N/A,#N/A,TRUE,"Door"}</definedName>
    <definedName name="area1_1_2">{#N/A,#N/A,TRUE,"Basic";#N/A,#N/A,TRUE,"EXT-TABLE";#N/A,#N/A,TRUE,"STEEL";#N/A,#N/A,TRUE,"INT-Table";#N/A,#N/A,TRUE,"STEEL";#N/A,#N/A,TRUE,"Door"}</definedName>
    <definedName name="area1_2">{#N/A,#N/A,TRUE,"Basic";#N/A,#N/A,TRUE,"EXT-TABLE";#N/A,#N/A,TRUE,"STEEL";#N/A,#N/A,TRUE,"INT-Table";#N/A,#N/A,TRUE,"STEEL";#N/A,#N/A,TRUE,"Door"}</definedName>
    <definedName name="area1_2_1">{#N/A,#N/A,TRUE,"Basic";#N/A,#N/A,TRUE,"EXT-TABLE";#N/A,#N/A,TRUE,"STEEL";#N/A,#N/A,TRUE,"INT-Table";#N/A,#N/A,TRUE,"STEEL";#N/A,#N/A,TRUE,"Door"}</definedName>
    <definedName name="area1_2_2">{#N/A,#N/A,TRUE,"Basic";#N/A,#N/A,TRUE,"EXT-TABLE";#N/A,#N/A,TRUE,"STEEL";#N/A,#N/A,TRUE,"INT-Table";#N/A,#N/A,TRUE,"STEEL";#N/A,#N/A,TRUE,"Door"}</definedName>
    <definedName name="area1_3">{#N/A,#N/A,TRUE,"Basic";#N/A,#N/A,TRUE,"EXT-TABLE";#N/A,#N/A,TRUE,"STEEL";#N/A,#N/A,TRUE,"INT-Table";#N/A,#N/A,TRUE,"STEEL";#N/A,#N/A,TRUE,"Door"}</definedName>
    <definedName name="area1_3_1">{#N/A,#N/A,TRUE,"Basic";#N/A,#N/A,TRUE,"EXT-TABLE";#N/A,#N/A,TRUE,"STEEL";#N/A,#N/A,TRUE,"INT-Table";#N/A,#N/A,TRUE,"STEEL";#N/A,#N/A,TRUE,"Door"}</definedName>
    <definedName name="area1_3_2">{#N/A,#N/A,TRUE,"Basic";#N/A,#N/A,TRUE,"EXT-TABLE";#N/A,#N/A,TRUE,"STEEL";#N/A,#N/A,TRUE,"INT-Table";#N/A,#N/A,TRUE,"STEEL";#N/A,#N/A,TRUE,"Door"}</definedName>
    <definedName name="area1_4">{#N/A,#N/A,TRUE,"Basic";#N/A,#N/A,TRUE,"EXT-TABLE";#N/A,#N/A,TRUE,"STEEL";#N/A,#N/A,TRUE,"INT-Table";#N/A,#N/A,TRUE,"STEEL";#N/A,#N/A,TRUE,"Door"}</definedName>
    <definedName name="area1_4_1">{#N/A,#N/A,TRUE,"Basic";#N/A,#N/A,TRUE,"EXT-TABLE";#N/A,#N/A,TRUE,"STEEL";#N/A,#N/A,TRUE,"INT-Table";#N/A,#N/A,TRUE,"STEEL";#N/A,#N/A,TRUE,"Door"}</definedName>
    <definedName name="area1_4_2">{#N/A,#N/A,TRUE,"Basic";#N/A,#N/A,TRUE,"EXT-TABLE";#N/A,#N/A,TRUE,"STEEL";#N/A,#N/A,TRUE,"INT-Table";#N/A,#N/A,TRUE,"STEEL";#N/A,#N/A,TRUE,"Door"}</definedName>
    <definedName name="area1_5">{#N/A,#N/A,TRUE,"Basic";#N/A,#N/A,TRUE,"EXT-TABLE";#N/A,#N/A,TRUE,"STEEL";#N/A,#N/A,TRUE,"INT-Table";#N/A,#N/A,TRUE,"STEEL";#N/A,#N/A,TRUE,"Door"}</definedName>
    <definedName name="area1_5_1">{#N/A,#N/A,TRUE,"Basic";#N/A,#N/A,TRUE,"EXT-TABLE";#N/A,#N/A,TRUE,"STEEL";#N/A,#N/A,TRUE,"INT-Table";#N/A,#N/A,TRUE,"STEEL";#N/A,#N/A,TRUE,"Door"}</definedName>
    <definedName name="area1_5_2">{#N/A,#N/A,TRUE,"Basic";#N/A,#N/A,TRUE,"EXT-TABLE";#N/A,#N/A,TRUE,"STEEL";#N/A,#N/A,TRUE,"INT-Table";#N/A,#N/A,TRUE,"STEEL";#N/A,#N/A,TRUE,"Door"}</definedName>
    <definedName name="armor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>{#N/A,#N/A,FALSE,"CCTV"}</definedName>
    <definedName name="asas">{#N/A,#N/A,TRUE,"Basic";#N/A,#N/A,TRUE,"EXT-TABLE";#N/A,#N/A,TRUE,"STEEL";#N/A,#N/A,TRUE,"INT-Table";#N/A,#N/A,TRUE,"STEEL";#N/A,#N/A,TRUE,"Door"}</definedName>
    <definedName name="asas_1">{#N/A,#N/A,TRUE,"Basic";#N/A,#N/A,TRUE,"EXT-TABLE";#N/A,#N/A,TRUE,"STEEL";#N/A,#N/A,TRUE,"INT-Table";#N/A,#N/A,TRUE,"STEEL";#N/A,#N/A,TRUE,"Door"}</definedName>
    <definedName name="asas_1_1">{#N/A,#N/A,TRUE,"Basic";#N/A,#N/A,TRUE,"EXT-TABLE";#N/A,#N/A,TRUE,"STEEL";#N/A,#N/A,TRUE,"INT-Table";#N/A,#N/A,TRUE,"STEEL";#N/A,#N/A,TRUE,"Door"}</definedName>
    <definedName name="asas_1_2">{#N/A,#N/A,TRUE,"Basic";#N/A,#N/A,TRUE,"EXT-TABLE";#N/A,#N/A,TRUE,"STEEL";#N/A,#N/A,TRUE,"INT-Table";#N/A,#N/A,TRUE,"STEEL";#N/A,#N/A,TRUE,"Door"}</definedName>
    <definedName name="asas_2">{#N/A,#N/A,TRUE,"Basic";#N/A,#N/A,TRUE,"EXT-TABLE";#N/A,#N/A,TRUE,"STEEL";#N/A,#N/A,TRUE,"INT-Table";#N/A,#N/A,TRUE,"STEEL";#N/A,#N/A,TRUE,"Door"}</definedName>
    <definedName name="asas_2_1">{#N/A,#N/A,TRUE,"Basic";#N/A,#N/A,TRUE,"EXT-TABLE";#N/A,#N/A,TRUE,"STEEL";#N/A,#N/A,TRUE,"INT-Table";#N/A,#N/A,TRUE,"STEEL";#N/A,#N/A,TRUE,"Door"}</definedName>
    <definedName name="asas_2_2">{#N/A,#N/A,TRUE,"Basic";#N/A,#N/A,TRUE,"EXT-TABLE";#N/A,#N/A,TRUE,"STEEL";#N/A,#N/A,TRUE,"INT-Table";#N/A,#N/A,TRUE,"STEEL";#N/A,#N/A,TRUE,"Door"}</definedName>
    <definedName name="asas_3">{#N/A,#N/A,TRUE,"Basic";#N/A,#N/A,TRUE,"EXT-TABLE";#N/A,#N/A,TRUE,"STEEL";#N/A,#N/A,TRUE,"INT-Table";#N/A,#N/A,TRUE,"STEEL";#N/A,#N/A,TRUE,"Door"}</definedName>
    <definedName name="asas_3_1">{#N/A,#N/A,TRUE,"Basic";#N/A,#N/A,TRUE,"EXT-TABLE";#N/A,#N/A,TRUE,"STEEL";#N/A,#N/A,TRUE,"INT-Table";#N/A,#N/A,TRUE,"STEEL";#N/A,#N/A,TRUE,"Door"}</definedName>
    <definedName name="asas_3_2">{#N/A,#N/A,TRUE,"Basic";#N/A,#N/A,TRUE,"EXT-TABLE";#N/A,#N/A,TRUE,"STEEL";#N/A,#N/A,TRUE,"INT-Table";#N/A,#N/A,TRUE,"STEEL";#N/A,#N/A,TRUE,"Door"}</definedName>
    <definedName name="asas_4">{#N/A,#N/A,TRUE,"Basic";#N/A,#N/A,TRUE,"EXT-TABLE";#N/A,#N/A,TRUE,"STEEL";#N/A,#N/A,TRUE,"INT-Table";#N/A,#N/A,TRUE,"STEEL";#N/A,#N/A,TRUE,"Door"}</definedName>
    <definedName name="asas_4_1">{#N/A,#N/A,TRUE,"Basic";#N/A,#N/A,TRUE,"EXT-TABLE";#N/A,#N/A,TRUE,"STEEL";#N/A,#N/A,TRUE,"INT-Table";#N/A,#N/A,TRUE,"STEEL";#N/A,#N/A,TRUE,"Door"}</definedName>
    <definedName name="asas_4_2">{#N/A,#N/A,TRUE,"Basic";#N/A,#N/A,TRUE,"EXT-TABLE";#N/A,#N/A,TRUE,"STEEL";#N/A,#N/A,TRUE,"INT-Table";#N/A,#N/A,TRUE,"STEEL";#N/A,#N/A,TRUE,"Door"}</definedName>
    <definedName name="asas_5">{#N/A,#N/A,TRUE,"Basic";#N/A,#N/A,TRUE,"EXT-TABLE";#N/A,#N/A,TRUE,"STEEL";#N/A,#N/A,TRUE,"INT-Table";#N/A,#N/A,TRUE,"STEEL";#N/A,#N/A,TRUE,"Door"}</definedName>
    <definedName name="asas_5_1">{#N/A,#N/A,TRUE,"Basic";#N/A,#N/A,TRUE,"EXT-TABLE";#N/A,#N/A,TRUE,"STEEL";#N/A,#N/A,TRUE,"INT-Table";#N/A,#N/A,TRUE,"STEEL";#N/A,#N/A,TRUE,"Door"}</definedName>
    <definedName name="asas_5_2">{#N/A,#N/A,TRUE,"Basic";#N/A,#N/A,TRUE,"EXT-TABLE";#N/A,#N/A,TRUE,"STEEL";#N/A,#N/A,TRUE,"INT-Table";#N/A,#N/A,TRUE,"STEEL";#N/A,#N/A,TRUE,"Door"}</definedName>
    <definedName name="asd">{"Book1","DOC&amp;DWG.xls"}</definedName>
    <definedName name="ASDF">#REF!</definedName>
    <definedName name="ASDFD">{#N/A,#N/A,FALSE,"CCTV"}</definedName>
    <definedName name="ASFG">#REF!</definedName>
    <definedName name="ASFSA">{#N/A,#N/A,FALSE,"포장1";#N/A,#N/A,FALSE,"포장1"}</definedName>
    <definedName name="ASFSADFSAFSA">{#N/A,#N/A,FALSE,"부대2"}</definedName>
    <definedName name="ASFSADFSDGAFDSAF">{#N/A,#N/A,FALSE,"2~8번"}</definedName>
    <definedName name="ASFSAFAS">{#N/A,#N/A,FALSE,"2~8번"}</definedName>
    <definedName name="ASFSAFASFSA">{#N/A,#N/A,FALSE,"혼합골재"}</definedName>
    <definedName name="ASFSAFSA">{#N/A,#N/A,FALSE,"혼합골재"}</definedName>
    <definedName name="ASFSDAFSAF">{#N/A,#N/A,FALSE,"표지목차"}</definedName>
    <definedName name="ASFSDFSDFSAD">{#N/A,#N/A,FALSE,"2~8번"}</definedName>
    <definedName name="ASG">#REF!</definedName>
    <definedName name="AZ">#REF!</definedName>
    <definedName name="B.2.2.2">{#N/A,#N/A,FALSE,"CCTV"}</definedName>
    <definedName name="BA">{#N/A,#N/A,TRUE,"Basic";#N/A,#N/A,TRUE,"EXT-TABLE";#N/A,#N/A,TRUE,"STEEL";#N/A,#N/A,TRUE,"INT-Table";#N/A,#N/A,TRUE,"STEEL";#N/A,#N/A,TRUE,"Door"}</definedName>
    <definedName name="BASE">{#N/A,#N/A,TRUE,"Basic";#N/A,#N/A,TRUE,"EXT-TABLE";#N/A,#N/A,TRUE,"STEEL";#N/A,#N/A,TRUE,"INT-Table";#N/A,#N/A,TRUE,"STEEL";#N/A,#N/A,TRUE,"Door"}</definedName>
    <definedName name="BASE_1">{#N/A,#N/A,TRUE,"Basic";#N/A,#N/A,TRUE,"EXT-TABLE";#N/A,#N/A,TRUE,"STEEL";#N/A,#N/A,TRUE,"INT-Table";#N/A,#N/A,TRUE,"STEEL";#N/A,#N/A,TRUE,"Door"}</definedName>
    <definedName name="BASE_1_1">{#N/A,#N/A,TRUE,"Basic";#N/A,#N/A,TRUE,"EXT-TABLE";#N/A,#N/A,TRUE,"STEEL";#N/A,#N/A,TRUE,"INT-Table";#N/A,#N/A,TRUE,"STEEL";#N/A,#N/A,TRUE,"Door"}</definedName>
    <definedName name="BASE_1_2">{#N/A,#N/A,TRUE,"Basic";#N/A,#N/A,TRUE,"EXT-TABLE";#N/A,#N/A,TRUE,"STEEL";#N/A,#N/A,TRUE,"INT-Table";#N/A,#N/A,TRUE,"STEEL";#N/A,#N/A,TRUE,"Door"}</definedName>
    <definedName name="BASE_2">{#N/A,#N/A,TRUE,"Basic";#N/A,#N/A,TRUE,"EXT-TABLE";#N/A,#N/A,TRUE,"STEEL";#N/A,#N/A,TRUE,"INT-Table";#N/A,#N/A,TRUE,"STEEL";#N/A,#N/A,TRUE,"Door"}</definedName>
    <definedName name="BASE_2_1">{#N/A,#N/A,TRUE,"Basic";#N/A,#N/A,TRUE,"EXT-TABLE";#N/A,#N/A,TRUE,"STEEL";#N/A,#N/A,TRUE,"INT-Table";#N/A,#N/A,TRUE,"STEEL";#N/A,#N/A,TRUE,"Door"}</definedName>
    <definedName name="BASE_2_2">{#N/A,#N/A,TRUE,"Basic";#N/A,#N/A,TRUE,"EXT-TABLE";#N/A,#N/A,TRUE,"STEEL";#N/A,#N/A,TRUE,"INT-Table";#N/A,#N/A,TRUE,"STEEL";#N/A,#N/A,TRUE,"Door"}</definedName>
    <definedName name="BASE_3">{#N/A,#N/A,TRUE,"Basic";#N/A,#N/A,TRUE,"EXT-TABLE";#N/A,#N/A,TRUE,"STEEL";#N/A,#N/A,TRUE,"INT-Table";#N/A,#N/A,TRUE,"STEEL";#N/A,#N/A,TRUE,"Door"}</definedName>
    <definedName name="BASE_3_1">{#N/A,#N/A,TRUE,"Basic";#N/A,#N/A,TRUE,"EXT-TABLE";#N/A,#N/A,TRUE,"STEEL";#N/A,#N/A,TRUE,"INT-Table";#N/A,#N/A,TRUE,"STEEL";#N/A,#N/A,TRUE,"Door"}</definedName>
    <definedName name="BASE_3_2">{#N/A,#N/A,TRUE,"Basic";#N/A,#N/A,TRUE,"EXT-TABLE";#N/A,#N/A,TRUE,"STEEL";#N/A,#N/A,TRUE,"INT-Table";#N/A,#N/A,TRUE,"STEEL";#N/A,#N/A,TRUE,"Door"}</definedName>
    <definedName name="BASE_4">{#N/A,#N/A,TRUE,"Basic";#N/A,#N/A,TRUE,"EXT-TABLE";#N/A,#N/A,TRUE,"STEEL";#N/A,#N/A,TRUE,"INT-Table";#N/A,#N/A,TRUE,"STEEL";#N/A,#N/A,TRUE,"Door"}</definedName>
    <definedName name="BASE_4_1">{#N/A,#N/A,TRUE,"Basic";#N/A,#N/A,TRUE,"EXT-TABLE";#N/A,#N/A,TRUE,"STEEL";#N/A,#N/A,TRUE,"INT-Table";#N/A,#N/A,TRUE,"STEEL";#N/A,#N/A,TRUE,"Door"}</definedName>
    <definedName name="BASE_4_2">{#N/A,#N/A,TRUE,"Basic";#N/A,#N/A,TRUE,"EXT-TABLE";#N/A,#N/A,TRUE,"STEEL";#N/A,#N/A,TRUE,"INT-Table";#N/A,#N/A,TRUE,"STEEL";#N/A,#N/A,TRUE,"Door"}</definedName>
    <definedName name="BASE_5">{#N/A,#N/A,TRUE,"Basic";#N/A,#N/A,TRUE,"EXT-TABLE";#N/A,#N/A,TRUE,"STEEL";#N/A,#N/A,TRUE,"INT-Table";#N/A,#N/A,TRUE,"STEEL";#N/A,#N/A,TRUE,"Door"}</definedName>
    <definedName name="BASE_5_1">{#N/A,#N/A,TRUE,"Basic";#N/A,#N/A,TRUE,"EXT-TABLE";#N/A,#N/A,TRUE,"STEEL";#N/A,#N/A,TRUE,"INT-Table";#N/A,#N/A,TRUE,"STEEL";#N/A,#N/A,TRUE,"Door"}</definedName>
    <definedName name="BASE_5_2">{#N/A,#N/A,TRUE,"Basic";#N/A,#N/A,TRUE,"EXT-TABLE";#N/A,#N/A,TRUE,"STEEL";#N/A,#N/A,TRUE,"INT-Table";#N/A,#N/A,TRUE,"STEEL";#N/A,#N/A,TRUE,"Door"}</definedName>
    <definedName name="bcd">{#N/A,#N/A,TRUE,"Basic";#N/A,#N/A,TRUE,"EXT-TABLE";#N/A,#N/A,TRUE,"STEEL";#N/A,#N/A,TRUE,"INT-Table";#N/A,#N/A,TRUE,"STEEL";#N/A,#N/A,TRUE,"Door"}</definedName>
    <definedName name="bcd_1">{#N/A,#N/A,TRUE,"Basic";#N/A,#N/A,TRUE,"EXT-TABLE";#N/A,#N/A,TRUE,"STEEL";#N/A,#N/A,TRUE,"INT-Table";#N/A,#N/A,TRUE,"STEEL";#N/A,#N/A,TRUE,"Door"}</definedName>
    <definedName name="bcd_1_1">{#N/A,#N/A,TRUE,"Basic";#N/A,#N/A,TRUE,"EXT-TABLE";#N/A,#N/A,TRUE,"STEEL";#N/A,#N/A,TRUE,"INT-Table";#N/A,#N/A,TRUE,"STEEL";#N/A,#N/A,TRUE,"Door"}</definedName>
    <definedName name="bcd_1_2">{#N/A,#N/A,TRUE,"Basic";#N/A,#N/A,TRUE,"EXT-TABLE";#N/A,#N/A,TRUE,"STEEL";#N/A,#N/A,TRUE,"INT-Table";#N/A,#N/A,TRUE,"STEEL";#N/A,#N/A,TRUE,"Door"}</definedName>
    <definedName name="bcd_2">{#N/A,#N/A,TRUE,"Basic";#N/A,#N/A,TRUE,"EXT-TABLE";#N/A,#N/A,TRUE,"STEEL";#N/A,#N/A,TRUE,"INT-Table";#N/A,#N/A,TRUE,"STEEL";#N/A,#N/A,TRUE,"Door"}</definedName>
    <definedName name="bcd_2_1">{#N/A,#N/A,TRUE,"Basic";#N/A,#N/A,TRUE,"EXT-TABLE";#N/A,#N/A,TRUE,"STEEL";#N/A,#N/A,TRUE,"INT-Table";#N/A,#N/A,TRUE,"STEEL";#N/A,#N/A,TRUE,"Door"}</definedName>
    <definedName name="bcd_2_2">{#N/A,#N/A,TRUE,"Basic";#N/A,#N/A,TRUE,"EXT-TABLE";#N/A,#N/A,TRUE,"STEEL";#N/A,#N/A,TRUE,"INT-Table";#N/A,#N/A,TRUE,"STEEL";#N/A,#N/A,TRUE,"Door"}</definedName>
    <definedName name="bcd_3">{#N/A,#N/A,TRUE,"Basic";#N/A,#N/A,TRUE,"EXT-TABLE";#N/A,#N/A,TRUE,"STEEL";#N/A,#N/A,TRUE,"INT-Table";#N/A,#N/A,TRUE,"STEEL";#N/A,#N/A,TRUE,"Door"}</definedName>
    <definedName name="bcd_3_1">{#N/A,#N/A,TRUE,"Basic";#N/A,#N/A,TRUE,"EXT-TABLE";#N/A,#N/A,TRUE,"STEEL";#N/A,#N/A,TRUE,"INT-Table";#N/A,#N/A,TRUE,"STEEL";#N/A,#N/A,TRUE,"Door"}</definedName>
    <definedName name="bcd_3_2">{#N/A,#N/A,TRUE,"Basic";#N/A,#N/A,TRUE,"EXT-TABLE";#N/A,#N/A,TRUE,"STEEL";#N/A,#N/A,TRUE,"INT-Table";#N/A,#N/A,TRUE,"STEEL";#N/A,#N/A,TRUE,"Door"}</definedName>
    <definedName name="bcd_4">{#N/A,#N/A,TRUE,"Basic";#N/A,#N/A,TRUE,"EXT-TABLE";#N/A,#N/A,TRUE,"STEEL";#N/A,#N/A,TRUE,"INT-Table";#N/A,#N/A,TRUE,"STEEL";#N/A,#N/A,TRUE,"Door"}</definedName>
    <definedName name="bcd_4_1">{#N/A,#N/A,TRUE,"Basic";#N/A,#N/A,TRUE,"EXT-TABLE";#N/A,#N/A,TRUE,"STEEL";#N/A,#N/A,TRUE,"INT-Table";#N/A,#N/A,TRUE,"STEEL";#N/A,#N/A,TRUE,"Door"}</definedName>
    <definedName name="bcd_4_2">{#N/A,#N/A,TRUE,"Basic";#N/A,#N/A,TRUE,"EXT-TABLE";#N/A,#N/A,TRUE,"STEEL";#N/A,#N/A,TRUE,"INT-Table";#N/A,#N/A,TRUE,"STEEL";#N/A,#N/A,TRUE,"Door"}</definedName>
    <definedName name="bcd_5">{#N/A,#N/A,TRUE,"Basic";#N/A,#N/A,TRUE,"EXT-TABLE";#N/A,#N/A,TRUE,"STEEL";#N/A,#N/A,TRUE,"INT-Table";#N/A,#N/A,TRUE,"STEEL";#N/A,#N/A,TRUE,"Door"}</definedName>
    <definedName name="bcd_5_1">{#N/A,#N/A,TRUE,"Basic";#N/A,#N/A,TRUE,"EXT-TABLE";#N/A,#N/A,TRUE,"STEEL";#N/A,#N/A,TRUE,"INT-Table";#N/A,#N/A,TRUE,"STEEL";#N/A,#N/A,TRUE,"Door"}</definedName>
    <definedName name="bcd_5_2">{#N/A,#N/A,TRUE,"Basic";#N/A,#N/A,TRUE,"EXT-TABLE";#N/A,#N/A,TRUE,"STEEL";#N/A,#N/A,TRUE,"INT-Table";#N/A,#N/A,TRUE,"STEEL";#N/A,#N/A,TRUE,"Door"}</definedName>
    <definedName name="BD5산근">#REF!</definedName>
    <definedName name="BD5수량집계">#REF!</definedName>
    <definedName name="BELL">{#N/A,#N/A,TRUE,"Basic";#N/A,#N/A,TRUE,"EXT-TABLE";#N/A,#N/A,TRUE,"STEEL";#N/A,#N/A,TRUE,"INT-Table";#N/A,#N/A,TRUE,"STEEL";#N/A,#N/A,TRUE,"Door"}</definedName>
    <definedName name="BELL_1">{#N/A,#N/A,TRUE,"Basic";#N/A,#N/A,TRUE,"EXT-TABLE";#N/A,#N/A,TRUE,"STEEL";#N/A,#N/A,TRUE,"INT-Table";#N/A,#N/A,TRUE,"STEEL";#N/A,#N/A,TRUE,"Door"}</definedName>
    <definedName name="BELL_1_1">{#N/A,#N/A,TRUE,"Basic";#N/A,#N/A,TRUE,"EXT-TABLE";#N/A,#N/A,TRUE,"STEEL";#N/A,#N/A,TRUE,"INT-Table";#N/A,#N/A,TRUE,"STEEL";#N/A,#N/A,TRUE,"Door"}</definedName>
    <definedName name="BELL_1_2">{#N/A,#N/A,TRUE,"Basic";#N/A,#N/A,TRUE,"EXT-TABLE";#N/A,#N/A,TRUE,"STEEL";#N/A,#N/A,TRUE,"INT-Table";#N/A,#N/A,TRUE,"STEEL";#N/A,#N/A,TRUE,"Door"}</definedName>
    <definedName name="BELL_2">{#N/A,#N/A,TRUE,"Basic";#N/A,#N/A,TRUE,"EXT-TABLE";#N/A,#N/A,TRUE,"STEEL";#N/A,#N/A,TRUE,"INT-Table";#N/A,#N/A,TRUE,"STEEL";#N/A,#N/A,TRUE,"Door"}</definedName>
    <definedName name="BELL_2_1">{#N/A,#N/A,TRUE,"Basic";#N/A,#N/A,TRUE,"EXT-TABLE";#N/A,#N/A,TRUE,"STEEL";#N/A,#N/A,TRUE,"INT-Table";#N/A,#N/A,TRUE,"STEEL";#N/A,#N/A,TRUE,"Door"}</definedName>
    <definedName name="BELL_2_2">{#N/A,#N/A,TRUE,"Basic";#N/A,#N/A,TRUE,"EXT-TABLE";#N/A,#N/A,TRUE,"STEEL";#N/A,#N/A,TRUE,"INT-Table";#N/A,#N/A,TRUE,"STEEL";#N/A,#N/A,TRUE,"Door"}</definedName>
    <definedName name="BELL_3">{#N/A,#N/A,TRUE,"Basic";#N/A,#N/A,TRUE,"EXT-TABLE";#N/A,#N/A,TRUE,"STEEL";#N/A,#N/A,TRUE,"INT-Table";#N/A,#N/A,TRUE,"STEEL";#N/A,#N/A,TRUE,"Door"}</definedName>
    <definedName name="BELL_3_1">{#N/A,#N/A,TRUE,"Basic";#N/A,#N/A,TRUE,"EXT-TABLE";#N/A,#N/A,TRUE,"STEEL";#N/A,#N/A,TRUE,"INT-Table";#N/A,#N/A,TRUE,"STEEL";#N/A,#N/A,TRUE,"Door"}</definedName>
    <definedName name="BELL_3_2">{#N/A,#N/A,TRUE,"Basic";#N/A,#N/A,TRUE,"EXT-TABLE";#N/A,#N/A,TRUE,"STEEL";#N/A,#N/A,TRUE,"INT-Table";#N/A,#N/A,TRUE,"STEEL";#N/A,#N/A,TRUE,"Door"}</definedName>
    <definedName name="BELL_4">{#N/A,#N/A,TRUE,"Basic";#N/A,#N/A,TRUE,"EXT-TABLE";#N/A,#N/A,TRUE,"STEEL";#N/A,#N/A,TRUE,"INT-Table";#N/A,#N/A,TRUE,"STEEL";#N/A,#N/A,TRUE,"Door"}</definedName>
    <definedName name="BELL_4_1">{#N/A,#N/A,TRUE,"Basic";#N/A,#N/A,TRUE,"EXT-TABLE";#N/A,#N/A,TRUE,"STEEL";#N/A,#N/A,TRUE,"INT-Table";#N/A,#N/A,TRUE,"STEEL";#N/A,#N/A,TRUE,"Door"}</definedName>
    <definedName name="BELL_4_2">{#N/A,#N/A,TRUE,"Basic";#N/A,#N/A,TRUE,"EXT-TABLE";#N/A,#N/A,TRUE,"STEEL";#N/A,#N/A,TRUE,"INT-Table";#N/A,#N/A,TRUE,"STEEL";#N/A,#N/A,TRUE,"Door"}</definedName>
    <definedName name="BELL_5">{#N/A,#N/A,TRUE,"Basic";#N/A,#N/A,TRUE,"EXT-TABLE";#N/A,#N/A,TRUE,"STEEL";#N/A,#N/A,TRUE,"INT-Table";#N/A,#N/A,TRUE,"STEEL";#N/A,#N/A,TRUE,"Door"}</definedName>
    <definedName name="BELL_5_1">{#N/A,#N/A,TRUE,"Basic";#N/A,#N/A,TRUE,"EXT-TABLE";#N/A,#N/A,TRUE,"STEEL";#N/A,#N/A,TRUE,"INT-Table";#N/A,#N/A,TRUE,"STEEL";#N/A,#N/A,TRUE,"Door"}</definedName>
    <definedName name="BELL_5_2">{#N/A,#N/A,TRUE,"Basic";#N/A,#N/A,TRUE,"EXT-TABLE";#N/A,#N/A,TRUE,"STEEL";#N/A,#N/A,TRUE,"INT-Table";#N/A,#N/A,TRUE,"STEEL";#N/A,#N/A,TRUE,"Door"}</definedName>
    <definedName name="bfbfdhfdhdfgh">{#N/A,#N/A,FALSE,"CCTV"}</definedName>
    <definedName name="BFDFB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>{"'Sheet1'!$L$16"}</definedName>
    <definedName name="blockc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>{#N/A,#N/A,FALSE,"CCTV"}</definedName>
    <definedName name="CARL1">{#N/A,#N/A,FALSE,"CCTV"}</definedName>
    <definedName name="CARL2">{#N/A,#N/A,FALSE,"CCTV"}</definedName>
    <definedName name="casson3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>{#N/A,#N/A,FALSE,"CCTV"}</definedName>
    <definedName name="CCR빈양식">{#N/A,#N/A,FALSE,"CCTV"}</definedName>
    <definedName name="cde">{#N/A,#N/A,TRUE,"Basic";#N/A,#N/A,TRUE,"EXT-TABLE";#N/A,#N/A,TRUE,"STEEL";#N/A,#N/A,TRUE,"INT-Table";#N/A,#N/A,TRUE,"STEEL";#N/A,#N/A,TRUE,"Door"}</definedName>
    <definedName name="chemical">{#N/A,#N/A,FALSE,"CCTV"}</definedName>
    <definedName name="chl">{#N/A,#N/A,TRUE,"Basic";#N/A,#N/A,TRUE,"EXT-TABLE";#N/A,#N/A,TRUE,"STEEL";#N/A,#N/A,TRUE,"INT-Table";#N/A,#N/A,TRUE,"STEEL";#N/A,#N/A,TRUE,"Door"}</definedName>
    <definedName name="chl_1">{#N/A,#N/A,TRUE,"Basic";#N/A,#N/A,TRUE,"EXT-TABLE";#N/A,#N/A,TRUE,"STEEL";#N/A,#N/A,TRUE,"INT-Table";#N/A,#N/A,TRUE,"STEEL";#N/A,#N/A,TRUE,"Door"}</definedName>
    <definedName name="chl_1_1">{#N/A,#N/A,TRUE,"Basic";#N/A,#N/A,TRUE,"EXT-TABLE";#N/A,#N/A,TRUE,"STEEL";#N/A,#N/A,TRUE,"INT-Table";#N/A,#N/A,TRUE,"STEEL";#N/A,#N/A,TRUE,"Door"}</definedName>
    <definedName name="chl_1_2">{#N/A,#N/A,TRUE,"Basic";#N/A,#N/A,TRUE,"EXT-TABLE";#N/A,#N/A,TRUE,"STEEL";#N/A,#N/A,TRUE,"INT-Table";#N/A,#N/A,TRUE,"STEEL";#N/A,#N/A,TRUE,"Door"}</definedName>
    <definedName name="chl_2">{#N/A,#N/A,TRUE,"Basic";#N/A,#N/A,TRUE,"EXT-TABLE";#N/A,#N/A,TRUE,"STEEL";#N/A,#N/A,TRUE,"INT-Table";#N/A,#N/A,TRUE,"STEEL";#N/A,#N/A,TRUE,"Door"}</definedName>
    <definedName name="chl_2_1">{#N/A,#N/A,TRUE,"Basic";#N/A,#N/A,TRUE,"EXT-TABLE";#N/A,#N/A,TRUE,"STEEL";#N/A,#N/A,TRUE,"INT-Table";#N/A,#N/A,TRUE,"STEEL";#N/A,#N/A,TRUE,"Door"}</definedName>
    <definedName name="chl_2_2">{#N/A,#N/A,TRUE,"Basic";#N/A,#N/A,TRUE,"EXT-TABLE";#N/A,#N/A,TRUE,"STEEL";#N/A,#N/A,TRUE,"INT-Table";#N/A,#N/A,TRUE,"STEEL";#N/A,#N/A,TRUE,"Door"}</definedName>
    <definedName name="chl_3">{#N/A,#N/A,TRUE,"Basic";#N/A,#N/A,TRUE,"EXT-TABLE";#N/A,#N/A,TRUE,"STEEL";#N/A,#N/A,TRUE,"INT-Table";#N/A,#N/A,TRUE,"STEEL";#N/A,#N/A,TRUE,"Door"}</definedName>
    <definedName name="chl_3_1">{#N/A,#N/A,TRUE,"Basic";#N/A,#N/A,TRUE,"EXT-TABLE";#N/A,#N/A,TRUE,"STEEL";#N/A,#N/A,TRUE,"INT-Table";#N/A,#N/A,TRUE,"STEEL";#N/A,#N/A,TRUE,"Door"}</definedName>
    <definedName name="chl_3_2">{#N/A,#N/A,TRUE,"Basic";#N/A,#N/A,TRUE,"EXT-TABLE";#N/A,#N/A,TRUE,"STEEL";#N/A,#N/A,TRUE,"INT-Table";#N/A,#N/A,TRUE,"STEEL";#N/A,#N/A,TRUE,"Door"}</definedName>
    <definedName name="chl_4">{#N/A,#N/A,TRUE,"Basic";#N/A,#N/A,TRUE,"EXT-TABLE";#N/A,#N/A,TRUE,"STEEL";#N/A,#N/A,TRUE,"INT-Table";#N/A,#N/A,TRUE,"STEEL";#N/A,#N/A,TRUE,"Door"}</definedName>
    <definedName name="chl_4_1">{#N/A,#N/A,TRUE,"Basic";#N/A,#N/A,TRUE,"EXT-TABLE";#N/A,#N/A,TRUE,"STEEL";#N/A,#N/A,TRUE,"INT-Table";#N/A,#N/A,TRUE,"STEEL";#N/A,#N/A,TRUE,"Door"}</definedName>
    <definedName name="chl_4_2">{#N/A,#N/A,TRUE,"Basic";#N/A,#N/A,TRUE,"EXT-TABLE";#N/A,#N/A,TRUE,"STEEL";#N/A,#N/A,TRUE,"INT-Table";#N/A,#N/A,TRUE,"STEEL";#N/A,#N/A,TRUE,"Door"}</definedName>
    <definedName name="chl_5">{#N/A,#N/A,TRUE,"Basic";#N/A,#N/A,TRUE,"EXT-TABLE";#N/A,#N/A,TRUE,"STEEL";#N/A,#N/A,TRUE,"INT-Table";#N/A,#N/A,TRUE,"STEEL";#N/A,#N/A,TRUE,"Door"}</definedName>
    <definedName name="chl_5_1">{#N/A,#N/A,TRUE,"Basic";#N/A,#N/A,TRUE,"EXT-TABLE";#N/A,#N/A,TRUE,"STEEL";#N/A,#N/A,TRUE,"INT-Table";#N/A,#N/A,TRUE,"STEEL";#N/A,#N/A,TRUE,"Door"}</definedName>
    <definedName name="chl_5_2">{#N/A,#N/A,TRUE,"Basic";#N/A,#N/A,TRUE,"EXT-TABLE";#N/A,#N/A,TRUE,"STEEL";#N/A,#N/A,TRUE,"INT-Table";#N/A,#N/A,TRUE,"STEEL";#N/A,#N/A,TRUE,"Door"}</definedName>
    <definedName name="civil2">{"'장비'!$A$3:$M$12"}</definedName>
    <definedName name="commg">{"'장비'!$A$3:$M$12"}</definedName>
    <definedName name="cost">{#N/A,#N/A,TRUE,"Basic";#N/A,#N/A,TRUE,"EXT-TABLE";#N/A,#N/A,TRUE,"STEEL";#N/A,#N/A,TRUE,"INT-Table";#N/A,#N/A,TRUE,"STEEL";#N/A,#N/A,TRUE,"Door"}</definedName>
    <definedName name="cost_1">{#N/A,#N/A,TRUE,"Basic";#N/A,#N/A,TRUE,"EXT-TABLE";#N/A,#N/A,TRUE,"STEEL";#N/A,#N/A,TRUE,"INT-Table";#N/A,#N/A,TRUE,"STEEL";#N/A,#N/A,TRUE,"Door"}</definedName>
    <definedName name="cost_1_1">{#N/A,#N/A,TRUE,"Basic";#N/A,#N/A,TRUE,"EXT-TABLE";#N/A,#N/A,TRUE,"STEEL";#N/A,#N/A,TRUE,"INT-Table";#N/A,#N/A,TRUE,"STEEL";#N/A,#N/A,TRUE,"Door"}</definedName>
    <definedName name="cost_1_2">{#N/A,#N/A,TRUE,"Basic";#N/A,#N/A,TRUE,"EXT-TABLE";#N/A,#N/A,TRUE,"STEEL";#N/A,#N/A,TRUE,"INT-Table";#N/A,#N/A,TRUE,"STEEL";#N/A,#N/A,TRUE,"Door"}</definedName>
    <definedName name="cost_2">{#N/A,#N/A,TRUE,"Basic";#N/A,#N/A,TRUE,"EXT-TABLE";#N/A,#N/A,TRUE,"STEEL";#N/A,#N/A,TRUE,"INT-Table";#N/A,#N/A,TRUE,"STEEL";#N/A,#N/A,TRUE,"Door"}</definedName>
    <definedName name="cost_2_1">{#N/A,#N/A,TRUE,"Basic";#N/A,#N/A,TRUE,"EXT-TABLE";#N/A,#N/A,TRUE,"STEEL";#N/A,#N/A,TRUE,"INT-Table";#N/A,#N/A,TRUE,"STEEL";#N/A,#N/A,TRUE,"Door"}</definedName>
    <definedName name="cost_2_2">{#N/A,#N/A,TRUE,"Basic";#N/A,#N/A,TRUE,"EXT-TABLE";#N/A,#N/A,TRUE,"STEEL";#N/A,#N/A,TRUE,"INT-Table";#N/A,#N/A,TRUE,"STEEL";#N/A,#N/A,TRUE,"Door"}</definedName>
    <definedName name="cost_3">{#N/A,#N/A,TRUE,"Basic";#N/A,#N/A,TRUE,"EXT-TABLE";#N/A,#N/A,TRUE,"STEEL";#N/A,#N/A,TRUE,"INT-Table";#N/A,#N/A,TRUE,"STEEL";#N/A,#N/A,TRUE,"Door"}</definedName>
    <definedName name="cost_3_1">{#N/A,#N/A,TRUE,"Basic";#N/A,#N/A,TRUE,"EXT-TABLE";#N/A,#N/A,TRUE,"STEEL";#N/A,#N/A,TRUE,"INT-Table";#N/A,#N/A,TRUE,"STEEL";#N/A,#N/A,TRUE,"Door"}</definedName>
    <definedName name="cost_3_2">{#N/A,#N/A,TRUE,"Basic";#N/A,#N/A,TRUE,"EXT-TABLE";#N/A,#N/A,TRUE,"STEEL";#N/A,#N/A,TRUE,"INT-Table";#N/A,#N/A,TRUE,"STEEL";#N/A,#N/A,TRUE,"Door"}</definedName>
    <definedName name="cost_4">{#N/A,#N/A,TRUE,"Basic";#N/A,#N/A,TRUE,"EXT-TABLE";#N/A,#N/A,TRUE,"STEEL";#N/A,#N/A,TRUE,"INT-Table";#N/A,#N/A,TRUE,"STEEL";#N/A,#N/A,TRUE,"Door"}</definedName>
    <definedName name="cost_4_1">{#N/A,#N/A,TRUE,"Basic";#N/A,#N/A,TRUE,"EXT-TABLE";#N/A,#N/A,TRUE,"STEEL";#N/A,#N/A,TRUE,"INT-Table";#N/A,#N/A,TRUE,"STEEL";#N/A,#N/A,TRUE,"Door"}</definedName>
    <definedName name="cost_4_2">{#N/A,#N/A,TRUE,"Basic";#N/A,#N/A,TRUE,"EXT-TABLE";#N/A,#N/A,TRUE,"STEEL";#N/A,#N/A,TRUE,"INT-Table";#N/A,#N/A,TRUE,"STEEL";#N/A,#N/A,TRUE,"Door"}</definedName>
    <definedName name="cost_5">{#N/A,#N/A,TRUE,"Basic";#N/A,#N/A,TRUE,"EXT-TABLE";#N/A,#N/A,TRUE,"STEEL";#N/A,#N/A,TRUE,"INT-Table";#N/A,#N/A,TRUE,"STEEL";#N/A,#N/A,TRUE,"Door"}</definedName>
    <definedName name="cost_5_1">{#N/A,#N/A,TRUE,"Basic";#N/A,#N/A,TRUE,"EXT-TABLE";#N/A,#N/A,TRUE,"STEEL";#N/A,#N/A,TRUE,"INT-Table";#N/A,#N/A,TRUE,"STEEL";#N/A,#N/A,TRUE,"Door"}</definedName>
    <definedName name="cost_5_2">{#N/A,#N/A,TRUE,"Basic";#N/A,#N/A,TRUE,"EXT-TABLE";#N/A,#N/A,TRUE,"STEEL";#N/A,#N/A,TRUE,"INT-Table";#N/A,#N/A,TRUE,"STEEL";#N/A,#N/A,TRUE,"Door"}</definedName>
    <definedName name="COST2">{#N/A,#N/A,TRUE,"Basic";#N/A,#N/A,TRUE,"EXT-TABLE";#N/A,#N/A,TRUE,"STEEL";#N/A,#N/A,TRUE,"INT-Table";#N/A,#N/A,TRUE,"STEEL";#N/A,#N/A,TRUE,"Door"}</definedName>
    <definedName name="COST2_1">{#N/A,#N/A,TRUE,"Basic";#N/A,#N/A,TRUE,"EXT-TABLE";#N/A,#N/A,TRUE,"STEEL";#N/A,#N/A,TRUE,"INT-Table";#N/A,#N/A,TRUE,"STEEL";#N/A,#N/A,TRUE,"Door"}</definedName>
    <definedName name="COST2_1_1">{#N/A,#N/A,TRUE,"Basic";#N/A,#N/A,TRUE,"EXT-TABLE";#N/A,#N/A,TRUE,"STEEL";#N/A,#N/A,TRUE,"INT-Table";#N/A,#N/A,TRUE,"STEEL";#N/A,#N/A,TRUE,"Door"}</definedName>
    <definedName name="COST2_1_2">{#N/A,#N/A,TRUE,"Basic";#N/A,#N/A,TRUE,"EXT-TABLE";#N/A,#N/A,TRUE,"STEEL";#N/A,#N/A,TRUE,"INT-Table";#N/A,#N/A,TRUE,"STEEL";#N/A,#N/A,TRUE,"Door"}</definedName>
    <definedName name="COST2_2">{#N/A,#N/A,TRUE,"Basic";#N/A,#N/A,TRUE,"EXT-TABLE";#N/A,#N/A,TRUE,"STEEL";#N/A,#N/A,TRUE,"INT-Table";#N/A,#N/A,TRUE,"STEEL";#N/A,#N/A,TRUE,"Door"}</definedName>
    <definedName name="COST2_2_1">{#N/A,#N/A,TRUE,"Basic";#N/A,#N/A,TRUE,"EXT-TABLE";#N/A,#N/A,TRUE,"STEEL";#N/A,#N/A,TRUE,"INT-Table";#N/A,#N/A,TRUE,"STEEL";#N/A,#N/A,TRUE,"Door"}</definedName>
    <definedName name="COST2_2_2">{#N/A,#N/A,TRUE,"Basic";#N/A,#N/A,TRUE,"EXT-TABLE";#N/A,#N/A,TRUE,"STEEL";#N/A,#N/A,TRUE,"INT-Table";#N/A,#N/A,TRUE,"STEEL";#N/A,#N/A,TRUE,"Door"}</definedName>
    <definedName name="COST2_3">{#N/A,#N/A,TRUE,"Basic";#N/A,#N/A,TRUE,"EXT-TABLE";#N/A,#N/A,TRUE,"STEEL";#N/A,#N/A,TRUE,"INT-Table";#N/A,#N/A,TRUE,"STEEL";#N/A,#N/A,TRUE,"Door"}</definedName>
    <definedName name="COST2_3_1">{#N/A,#N/A,TRUE,"Basic";#N/A,#N/A,TRUE,"EXT-TABLE";#N/A,#N/A,TRUE,"STEEL";#N/A,#N/A,TRUE,"INT-Table";#N/A,#N/A,TRUE,"STEEL";#N/A,#N/A,TRUE,"Door"}</definedName>
    <definedName name="COST2_3_2">{#N/A,#N/A,TRUE,"Basic";#N/A,#N/A,TRUE,"EXT-TABLE";#N/A,#N/A,TRUE,"STEEL";#N/A,#N/A,TRUE,"INT-Table";#N/A,#N/A,TRUE,"STEEL";#N/A,#N/A,TRUE,"Door"}</definedName>
    <definedName name="COST2_4">{#N/A,#N/A,TRUE,"Basic";#N/A,#N/A,TRUE,"EXT-TABLE";#N/A,#N/A,TRUE,"STEEL";#N/A,#N/A,TRUE,"INT-Table";#N/A,#N/A,TRUE,"STEEL";#N/A,#N/A,TRUE,"Door"}</definedName>
    <definedName name="COST2_4_1">{#N/A,#N/A,TRUE,"Basic";#N/A,#N/A,TRUE,"EXT-TABLE";#N/A,#N/A,TRUE,"STEEL";#N/A,#N/A,TRUE,"INT-Table";#N/A,#N/A,TRUE,"STEEL";#N/A,#N/A,TRUE,"Door"}</definedName>
    <definedName name="COST2_4_2">{#N/A,#N/A,TRUE,"Basic";#N/A,#N/A,TRUE,"EXT-TABLE";#N/A,#N/A,TRUE,"STEEL";#N/A,#N/A,TRUE,"INT-Table";#N/A,#N/A,TRUE,"STEEL";#N/A,#N/A,TRUE,"Door"}</definedName>
    <definedName name="COST2_5">{#N/A,#N/A,TRUE,"Basic";#N/A,#N/A,TRUE,"EXT-TABLE";#N/A,#N/A,TRUE,"STEEL";#N/A,#N/A,TRUE,"INT-Table";#N/A,#N/A,TRUE,"STEEL";#N/A,#N/A,TRUE,"Door"}</definedName>
    <definedName name="COST2_5_1">{#N/A,#N/A,TRUE,"Basic";#N/A,#N/A,TRUE,"EXT-TABLE";#N/A,#N/A,TRUE,"STEEL";#N/A,#N/A,TRUE,"INT-Table";#N/A,#N/A,TRUE,"STEEL";#N/A,#N/A,TRUE,"Door"}</definedName>
    <definedName name="COST2_5_2">{#N/A,#N/A,TRUE,"Basic";#N/A,#N/A,TRUE,"EXT-TABLE";#N/A,#N/A,TRUE,"STEEL";#N/A,#N/A,TRUE,"INT-Table";#N/A,#N/A,TRUE,"STEEL";#N/A,#N/A,TRUE,"Door"}</definedName>
    <definedName name="cost3">{#N/A,#N/A,TRUE,"Basic";#N/A,#N/A,TRUE,"EXT-TABLE";#N/A,#N/A,TRUE,"STEEL";#N/A,#N/A,TRUE,"INT-Table";#N/A,#N/A,TRUE,"STEEL";#N/A,#N/A,TRUE,"Door"}</definedName>
    <definedName name="cover">#REF!</definedName>
    <definedName name="cpf">{#N/A,#N/A,TRUE,"Basic";#N/A,#N/A,TRUE,"EXT-TABLE";#N/A,#N/A,TRUE,"STEEL";#N/A,#N/A,TRUE,"INT-Table";#N/A,#N/A,TRUE,"STEEL";#N/A,#N/A,TRUE,"Door"}</definedName>
    <definedName name="cpf_1">{#N/A,#N/A,TRUE,"Basic";#N/A,#N/A,TRUE,"EXT-TABLE";#N/A,#N/A,TRUE,"STEEL";#N/A,#N/A,TRUE,"INT-Table";#N/A,#N/A,TRUE,"STEEL";#N/A,#N/A,TRUE,"Door"}</definedName>
    <definedName name="cpf_1_1">{#N/A,#N/A,TRUE,"Basic";#N/A,#N/A,TRUE,"EXT-TABLE";#N/A,#N/A,TRUE,"STEEL";#N/A,#N/A,TRUE,"INT-Table";#N/A,#N/A,TRUE,"STEEL";#N/A,#N/A,TRUE,"Door"}</definedName>
    <definedName name="cpf_1_2">{#N/A,#N/A,TRUE,"Basic";#N/A,#N/A,TRUE,"EXT-TABLE";#N/A,#N/A,TRUE,"STEEL";#N/A,#N/A,TRUE,"INT-Table";#N/A,#N/A,TRUE,"STEEL";#N/A,#N/A,TRUE,"Door"}</definedName>
    <definedName name="cpf_2">{#N/A,#N/A,TRUE,"Basic";#N/A,#N/A,TRUE,"EXT-TABLE";#N/A,#N/A,TRUE,"STEEL";#N/A,#N/A,TRUE,"INT-Table";#N/A,#N/A,TRUE,"STEEL";#N/A,#N/A,TRUE,"Door"}</definedName>
    <definedName name="cpf_2_1">{#N/A,#N/A,TRUE,"Basic";#N/A,#N/A,TRUE,"EXT-TABLE";#N/A,#N/A,TRUE,"STEEL";#N/A,#N/A,TRUE,"INT-Table";#N/A,#N/A,TRUE,"STEEL";#N/A,#N/A,TRUE,"Door"}</definedName>
    <definedName name="cpf_2_2">{#N/A,#N/A,TRUE,"Basic";#N/A,#N/A,TRUE,"EXT-TABLE";#N/A,#N/A,TRUE,"STEEL";#N/A,#N/A,TRUE,"INT-Table";#N/A,#N/A,TRUE,"STEEL";#N/A,#N/A,TRUE,"Door"}</definedName>
    <definedName name="cpf_3">{#N/A,#N/A,TRUE,"Basic";#N/A,#N/A,TRUE,"EXT-TABLE";#N/A,#N/A,TRUE,"STEEL";#N/A,#N/A,TRUE,"INT-Table";#N/A,#N/A,TRUE,"STEEL";#N/A,#N/A,TRUE,"Door"}</definedName>
    <definedName name="cpf_3_1">{#N/A,#N/A,TRUE,"Basic";#N/A,#N/A,TRUE,"EXT-TABLE";#N/A,#N/A,TRUE,"STEEL";#N/A,#N/A,TRUE,"INT-Table";#N/A,#N/A,TRUE,"STEEL";#N/A,#N/A,TRUE,"Door"}</definedName>
    <definedName name="cpf_3_2">{#N/A,#N/A,TRUE,"Basic";#N/A,#N/A,TRUE,"EXT-TABLE";#N/A,#N/A,TRUE,"STEEL";#N/A,#N/A,TRUE,"INT-Table";#N/A,#N/A,TRUE,"STEEL";#N/A,#N/A,TRUE,"Door"}</definedName>
    <definedName name="cpf_4">{#N/A,#N/A,TRUE,"Basic";#N/A,#N/A,TRUE,"EXT-TABLE";#N/A,#N/A,TRUE,"STEEL";#N/A,#N/A,TRUE,"INT-Table";#N/A,#N/A,TRUE,"STEEL";#N/A,#N/A,TRUE,"Door"}</definedName>
    <definedName name="cpf_4_1">{#N/A,#N/A,TRUE,"Basic";#N/A,#N/A,TRUE,"EXT-TABLE";#N/A,#N/A,TRUE,"STEEL";#N/A,#N/A,TRUE,"INT-Table";#N/A,#N/A,TRUE,"STEEL";#N/A,#N/A,TRUE,"Door"}</definedName>
    <definedName name="cpf_4_2">{#N/A,#N/A,TRUE,"Basic";#N/A,#N/A,TRUE,"EXT-TABLE";#N/A,#N/A,TRUE,"STEEL";#N/A,#N/A,TRUE,"INT-Table";#N/A,#N/A,TRUE,"STEEL";#N/A,#N/A,TRUE,"Door"}</definedName>
    <definedName name="cpf_5">{#N/A,#N/A,TRUE,"Basic";#N/A,#N/A,TRUE,"EXT-TABLE";#N/A,#N/A,TRUE,"STEEL";#N/A,#N/A,TRUE,"INT-Table";#N/A,#N/A,TRUE,"STEEL";#N/A,#N/A,TRUE,"Door"}</definedName>
    <definedName name="cpf_5_1">{#N/A,#N/A,TRUE,"Basic";#N/A,#N/A,TRUE,"EXT-TABLE";#N/A,#N/A,TRUE,"STEEL";#N/A,#N/A,TRUE,"INT-Table";#N/A,#N/A,TRUE,"STEEL";#N/A,#N/A,TRUE,"Door"}</definedName>
    <definedName name="cpf_5_2">{#N/A,#N/A,TRUE,"Basic";#N/A,#N/A,TRUE,"EXT-TABLE";#N/A,#N/A,TRUE,"STEEL";#N/A,#N/A,TRUE,"INT-Table";#N/A,#N/A,TRUE,"STEEL";#N/A,#N/A,TRUE,"Door"}</definedName>
    <definedName name="CQ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>#REF!</definedName>
    <definedName name="data3">#REF!</definedName>
    <definedName name="dataww">#REF!</definedName>
    <definedName name="DBB">{#N/A,#N/A,TRUE,"Basic";#N/A,#N/A,TRUE,"EXT-TABLE";#N/A,#N/A,TRUE,"STEEL";#N/A,#N/A,TRUE,"INT-Table";#N/A,#N/A,TRUE,"STEEL";#N/A,#N/A,TRUE,"Door"}</definedName>
    <definedName name="ddddd">{#N/A,#N/A,TRUE,"Basic";#N/A,#N/A,TRUE,"EXT-TABLE";#N/A,#N/A,TRUE,"STEEL";#N/A,#N/A,TRUE,"INT-Table";#N/A,#N/A,TRUE,"STEEL";#N/A,#N/A,TRUE,"Door"}</definedName>
    <definedName name="ddddd_1">{#N/A,#N/A,TRUE,"Basic";#N/A,#N/A,TRUE,"EXT-TABLE";#N/A,#N/A,TRUE,"STEEL";#N/A,#N/A,TRUE,"INT-Table";#N/A,#N/A,TRUE,"STEEL";#N/A,#N/A,TRUE,"Door"}</definedName>
    <definedName name="ddddd_1_1">{#N/A,#N/A,TRUE,"Basic";#N/A,#N/A,TRUE,"EXT-TABLE";#N/A,#N/A,TRUE,"STEEL";#N/A,#N/A,TRUE,"INT-Table";#N/A,#N/A,TRUE,"STEEL";#N/A,#N/A,TRUE,"Door"}</definedName>
    <definedName name="ddddd_1_2">{#N/A,#N/A,TRUE,"Basic";#N/A,#N/A,TRUE,"EXT-TABLE";#N/A,#N/A,TRUE,"STEEL";#N/A,#N/A,TRUE,"INT-Table";#N/A,#N/A,TRUE,"STEEL";#N/A,#N/A,TRUE,"Door"}</definedName>
    <definedName name="ddddd_2">{#N/A,#N/A,TRUE,"Basic";#N/A,#N/A,TRUE,"EXT-TABLE";#N/A,#N/A,TRUE,"STEEL";#N/A,#N/A,TRUE,"INT-Table";#N/A,#N/A,TRUE,"STEEL";#N/A,#N/A,TRUE,"Door"}</definedName>
    <definedName name="ddddd_2_1">{#N/A,#N/A,TRUE,"Basic";#N/A,#N/A,TRUE,"EXT-TABLE";#N/A,#N/A,TRUE,"STEEL";#N/A,#N/A,TRUE,"INT-Table";#N/A,#N/A,TRUE,"STEEL";#N/A,#N/A,TRUE,"Door"}</definedName>
    <definedName name="ddddd_2_2">{#N/A,#N/A,TRUE,"Basic";#N/A,#N/A,TRUE,"EXT-TABLE";#N/A,#N/A,TRUE,"STEEL";#N/A,#N/A,TRUE,"INT-Table";#N/A,#N/A,TRUE,"STEEL";#N/A,#N/A,TRUE,"Door"}</definedName>
    <definedName name="ddddd_3">{#N/A,#N/A,TRUE,"Basic";#N/A,#N/A,TRUE,"EXT-TABLE";#N/A,#N/A,TRUE,"STEEL";#N/A,#N/A,TRUE,"INT-Table";#N/A,#N/A,TRUE,"STEEL";#N/A,#N/A,TRUE,"Door"}</definedName>
    <definedName name="ddddd_3_1">{#N/A,#N/A,TRUE,"Basic";#N/A,#N/A,TRUE,"EXT-TABLE";#N/A,#N/A,TRUE,"STEEL";#N/A,#N/A,TRUE,"INT-Table";#N/A,#N/A,TRUE,"STEEL";#N/A,#N/A,TRUE,"Door"}</definedName>
    <definedName name="ddddd_3_2">{#N/A,#N/A,TRUE,"Basic";#N/A,#N/A,TRUE,"EXT-TABLE";#N/A,#N/A,TRUE,"STEEL";#N/A,#N/A,TRUE,"INT-Table";#N/A,#N/A,TRUE,"STEEL";#N/A,#N/A,TRUE,"Door"}</definedName>
    <definedName name="ddddd_4">{#N/A,#N/A,TRUE,"Basic";#N/A,#N/A,TRUE,"EXT-TABLE";#N/A,#N/A,TRUE,"STEEL";#N/A,#N/A,TRUE,"INT-Table";#N/A,#N/A,TRUE,"STEEL";#N/A,#N/A,TRUE,"Door"}</definedName>
    <definedName name="ddddd_4_1">{#N/A,#N/A,TRUE,"Basic";#N/A,#N/A,TRUE,"EXT-TABLE";#N/A,#N/A,TRUE,"STEEL";#N/A,#N/A,TRUE,"INT-Table";#N/A,#N/A,TRUE,"STEEL";#N/A,#N/A,TRUE,"Door"}</definedName>
    <definedName name="ddddd_4_2">{#N/A,#N/A,TRUE,"Basic";#N/A,#N/A,TRUE,"EXT-TABLE";#N/A,#N/A,TRUE,"STEEL";#N/A,#N/A,TRUE,"INT-Table";#N/A,#N/A,TRUE,"STEEL";#N/A,#N/A,TRUE,"Door"}</definedName>
    <definedName name="ddddd_5">{#N/A,#N/A,TRUE,"Basic";#N/A,#N/A,TRUE,"EXT-TABLE";#N/A,#N/A,TRUE,"STEEL";#N/A,#N/A,TRUE,"INT-Table";#N/A,#N/A,TRUE,"STEEL";#N/A,#N/A,TRUE,"Door"}</definedName>
    <definedName name="ddddd_5_1">{#N/A,#N/A,TRUE,"Basic";#N/A,#N/A,TRUE,"EXT-TABLE";#N/A,#N/A,TRUE,"STEEL";#N/A,#N/A,TRUE,"INT-Table";#N/A,#N/A,TRUE,"STEEL";#N/A,#N/A,TRUE,"Door"}</definedName>
    <definedName name="ddddd_5_2">{#N/A,#N/A,TRUE,"Basic";#N/A,#N/A,TRUE,"EXT-TABLE";#N/A,#N/A,TRUE,"STEEL";#N/A,#N/A,TRUE,"INT-Table";#N/A,#N/A,TRUE,"STEEL";#N/A,#N/A,TRUE,"Door"}</definedName>
    <definedName name="ddddddddddddd">{#N/A,#N/A,TRUE,"Basic";#N/A,#N/A,TRUE,"EXT-TABLE";#N/A,#N/A,TRUE,"STEEL";#N/A,#N/A,TRUE,"INT-Table";#N/A,#N/A,TRUE,"STEEL";#N/A,#N/A,TRUE,"Door"}</definedName>
    <definedName name="dddddddddddddd">{#N/A,#N/A,TRUE,"Basic";#N/A,#N/A,TRUE,"EXT-TABLE";#N/A,#N/A,TRUE,"STEEL";#N/A,#N/A,TRUE,"INT-Table";#N/A,#N/A,TRUE,"STEEL";#N/A,#N/A,TRUE,"Door"}</definedName>
    <definedName name="dddddddddddddd_1">{#N/A,#N/A,TRUE,"Basic";#N/A,#N/A,TRUE,"EXT-TABLE";#N/A,#N/A,TRUE,"STEEL";#N/A,#N/A,TRUE,"INT-Table";#N/A,#N/A,TRUE,"STEEL";#N/A,#N/A,TRUE,"Door"}</definedName>
    <definedName name="dddddddddddddd_1_1">{#N/A,#N/A,TRUE,"Basic";#N/A,#N/A,TRUE,"EXT-TABLE";#N/A,#N/A,TRUE,"STEEL";#N/A,#N/A,TRUE,"INT-Table";#N/A,#N/A,TRUE,"STEEL";#N/A,#N/A,TRUE,"Door"}</definedName>
    <definedName name="dddddddddddddd_1_2">{#N/A,#N/A,TRUE,"Basic";#N/A,#N/A,TRUE,"EXT-TABLE";#N/A,#N/A,TRUE,"STEEL";#N/A,#N/A,TRUE,"INT-Table";#N/A,#N/A,TRUE,"STEEL";#N/A,#N/A,TRUE,"Door"}</definedName>
    <definedName name="dddddddddddddd_2">{#N/A,#N/A,TRUE,"Basic";#N/A,#N/A,TRUE,"EXT-TABLE";#N/A,#N/A,TRUE,"STEEL";#N/A,#N/A,TRUE,"INT-Table";#N/A,#N/A,TRUE,"STEEL";#N/A,#N/A,TRUE,"Door"}</definedName>
    <definedName name="dddddddddddddd_2_1">{#N/A,#N/A,TRUE,"Basic";#N/A,#N/A,TRUE,"EXT-TABLE";#N/A,#N/A,TRUE,"STEEL";#N/A,#N/A,TRUE,"INT-Table";#N/A,#N/A,TRUE,"STEEL";#N/A,#N/A,TRUE,"Door"}</definedName>
    <definedName name="dddddddddddddd_2_2">{#N/A,#N/A,TRUE,"Basic";#N/A,#N/A,TRUE,"EXT-TABLE";#N/A,#N/A,TRUE,"STEEL";#N/A,#N/A,TRUE,"INT-Table";#N/A,#N/A,TRUE,"STEEL";#N/A,#N/A,TRUE,"Door"}</definedName>
    <definedName name="dddddddddddddd_3">{#N/A,#N/A,TRUE,"Basic";#N/A,#N/A,TRUE,"EXT-TABLE";#N/A,#N/A,TRUE,"STEEL";#N/A,#N/A,TRUE,"INT-Table";#N/A,#N/A,TRUE,"STEEL";#N/A,#N/A,TRUE,"Door"}</definedName>
    <definedName name="dddddddddddddd_3_1">{#N/A,#N/A,TRUE,"Basic";#N/A,#N/A,TRUE,"EXT-TABLE";#N/A,#N/A,TRUE,"STEEL";#N/A,#N/A,TRUE,"INT-Table";#N/A,#N/A,TRUE,"STEEL";#N/A,#N/A,TRUE,"Door"}</definedName>
    <definedName name="dddddddddddddd_3_2">{#N/A,#N/A,TRUE,"Basic";#N/A,#N/A,TRUE,"EXT-TABLE";#N/A,#N/A,TRUE,"STEEL";#N/A,#N/A,TRUE,"INT-Table";#N/A,#N/A,TRUE,"STEEL";#N/A,#N/A,TRUE,"Door"}</definedName>
    <definedName name="dddddddddddddd_4">{#N/A,#N/A,TRUE,"Basic";#N/A,#N/A,TRUE,"EXT-TABLE";#N/A,#N/A,TRUE,"STEEL";#N/A,#N/A,TRUE,"INT-Table";#N/A,#N/A,TRUE,"STEEL";#N/A,#N/A,TRUE,"Door"}</definedName>
    <definedName name="dddddddddddddd_4_1">{#N/A,#N/A,TRUE,"Basic";#N/A,#N/A,TRUE,"EXT-TABLE";#N/A,#N/A,TRUE,"STEEL";#N/A,#N/A,TRUE,"INT-Table";#N/A,#N/A,TRUE,"STEEL";#N/A,#N/A,TRUE,"Door"}</definedName>
    <definedName name="dddddddddddddd_4_2">{#N/A,#N/A,TRUE,"Basic";#N/A,#N/A,TRUE,"EXT-TABLE";#N/A,#N/A,TRUE,"STEEL";#N/A,#N/A,TRUE,"INT-Table";#N/A,#N/A,TRUE,"STEEL";#N/A,#N/A,TRUE,"Door"}</definedName>
    <definedName name="dddddddddddddd_5">{#N/A,#N/A,TRUE,"Basic";#N/A,#N/A,TRUE,"EXT-TABLE";#N/A,#N/A,TRUE,"STEEL";#N/A,#N/A,TRUE,"INT-Table";#N/A,#N/A,TRUE,"STEEL";#N/A,#N/A,TRUE,"Door"}</definedName>
    <definedName name="dddddddddddddd_5_1">{#N/A,#N/A,TRUE,"Basic";#N/A,#N/A,TRUE,"EXT-TABLE";#N/A,#N/A,TRUE,"STEEL";#N/A,#N/A,TRUE,"INT-Table";#N/A,#N/A,TRUE,"STEEL";#N/A,#N/A,TRUE,"Door"}</definedName>
    <definedName name="dddddddddddddd_5_2">{#N/A,#N/A,TRUE,"Basic";#N/A,#N/A,TRUE,"EXT-TABLE";#N/A,#N/A,TRUE,"STEEL";#N/A,#N/A,TRUE,"INT-Table";#N/A,#N/A,TRUE,"STEEL";#N/A,#N/A,TRUE,"Door"}</definedName>
    <definedName name="DDDDFDF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>{#N/A,#N/A,FALSE,"CCTV"}</definedName>
    <definedName name="DDFDF">#REF!</definedName>
    <definedName name="DFD">{#N/A,#N/A,FALSE,"명세표"}</definedName>
    <definedName name="DFHDFHRE">{#N/A,#N/A,FALSE,"속도"}</definedName>
    <definedName name="DFSAFSAFD">#REF!</definedName>
    <definedName name="DFSDF">#REF!</definedName>
    <definedName name="DFSF">#REF!</definedName>
    <definedName name="dgagd">{#N/A,#N/A,TRUE,"Basic";#N/A,#N/A,TRUE,"EXT-TABLE";#N/A,#N/A,TRUE,"STEEL";#N/A,#N/A,TRUE,"INT-Table";#N/A,#N/A,TRUE,"STEEL";#N/A,#N/A,TRUE,"Door"}</definedName>
    <definedName name="dgagd_1">{#N/A,#N/A,TRUE,"Basic";#N/A,#N/A,TRUE,"EXT-TABLE";#N/A,#N/A,TRUE,"STEEL";#N/A,#N/A,TRUE,"INT-Table";#N/A,#N/A,TRUE,"STEEL";#N/A,#N/A,TRUE,"Door"}</definedName>
    <definedName name="dgagd_1_1">{#N/A,#N/A,TRUE,"Basic";#N/A,#N/A,TRUE,"EXT-TABLE";#N/A,#N/A,TRUE,"STEEL";#N/A,#N/A,TRUE,"INT-Table";#N/A,#N/A,TRUE,"STEEL";#N/A,#N/A,TRUE,"Door"}</definedName>
    <definedName name="dgagd_1_2">{#N/A,#N/A,TRUE,"Basic";#N/A,#N/A,TRUE,"EXT-TABLE";#N/A,#N/A,TRUE,"STEEL";#N/A,#N/A,TRUE,"INT-Table";#N/A,#N/A,TRUE,"STEEL";#N/A,#N/A,TRUE,"Door"}</definedName>
    <definedName name="dgagd_2">{#N/A,#N/A,TRUE,"Basic";#N/A,#N/A,TRUE,"EXT-TABLE";#N/A,#N/A,TRUE,"STEEL";#N/A,#N/A,TRUE,"INT-Table";#N/A,#N/A,TRUE,"STEEL";#N/A,#N/A,TRUE,"Door"}</definedName>
    <definedName name="dgagd_2_1">{#N/A,#N/A,TRUE,"Basic";#N/A,#N/A,TRUE,"EXT-TABLE";#N/A,#N/A,TRUE,"STEEL";#N/A,#N/A,TRUE,"INT-Table";#N/A,#N/A,TRUE,"STEEL";#N/A,#N/A,TRUE,"Door"}</definedName>
    <definedName name="dgagd_2_2">{#N/A,#N/A,TRUE,"Basic";#N/A,#N/A,TRUE,"EXT-TABLE";#N/A,#N/A,TRUE,"STEEL";#N/A,#N/A,TRUE,"INT-Table";#N/A,#N/A,TRUE,"STEEL";#N/A,#N/A,TRUE,"Door"}</definedName>
    <definedName name="dgagd_3">{#N/A,#N/A,TRUE,"Basic";#N/A,#N/A,TRUE,"EXT-TABLE";#N/A,#N/A,TRUE,"STEEL";#N/A,#N/A,TRUE,"INT-Table";#N/A,#N/A,TRUE,"STEEL";#N/A,#N/A,TRUE,"Door"}</definedName>
    <definedName name="dgagd_3_1">{#N/A,#N/A,TRUE,"Basic";#N/A,#N/A,TRUE,"EXT-TABLE";#N/A,#N/A,TRUE,"STEEL";#N/A,#N/A,TRUE,"INT-Table";#N/A,#N/A,TRUE,"STEEL";#N/A,#N/A,TRUE,"Door"}</definedName>
    <definedName name="dgagd_3_2">{#N/A,#N/A,TRUE,"Basic";#N/A,#N/A,TRUE,"EXT-TABLE";#N/A,#N/A,TRUE,"STEEL";#N/A,#N/A,TRUE,"INT-Table";#N/A,#N/A,TRUE,"STEEL";#N/A,#N/A,TRUE,"Door"}</definedName>
    <definedName name="dgagd_4">{#N/A,#N/A,TRUE,"Basic";#N/A,#N/A,TRUE,"EXT-TABLE";#N/A,#N/A,TRUE,"STEEL";#N/A,#N/A,TRUE,"INT-Table";#N/A,#N/A,TRUE,"STEEL";#N/A,#N/A,TRUE,"Door"}</definedName>
    <definedName name="dgagd_4_1">{#N/A,#N/A,TRUE,"Basic";#N/A,#N/A,TRUE,"EXT-TABLE";#N/A,#N/A,TRUE,"STEEL";#N/A,#N/A,TRUE,"INT-Table";#N/A,#N/A,TRUE,"STEEL";#N/A,#N/A,TRUE,"Door"}</definedName>
    <definedName name="dgagd_4_2">{#N/A,#N/A,TRUE,"Basic";#N/A,#N/A,TRUE,"EXT-TABLE";#N/A,#N/A,TRUE,"STEEL";#N/A,#N/A,TRUE,"INT-Table";#N/A,#N/A,TRUE,"STEEL";#N/A,#N/A,TRUE,"Door"}</definedName>
    <definedName name="dgagd_5">{#N/A,#N/A,TRUE,"Basic";#N/A,#N/A,TRUE,"EXT-TABLE";#N/A,#N/A,TRUE,"STEEL";#N/A,#N/A,TRUE,"INT-Table";#N/A,#N/A,TRUE,"STEEL";#N/A,#N/A,TRUE,"Door"}</definedName>
    <definedName name="dgagd_5_1">{#N/A,#N/A,TRUE,"Basic";#N/A,#N/A,TRUE,"EXT-TABLE";#N/A,#N/A,TRUE,"STEEL";#N/A,#N/A,TRUE,"INT-Table";#N/A,#N/A,TRUE,"STEEL";#N/A,#N/A,TRUE,"Door"}</definedName>
    <definedName name="dgagd_5_2">{#N/A,#N/A,TRUE,"Basic";#N/A,#N/A,TRUE,"EXT-TABLE";#N/A,#N/A,TRUE,"STEEL";#N/A,#N/A,TRUE,"INT-Table";#N/A,#N/A,TRUE,"STEEL";#N/A,#N/A,TRUE,"Door"}</definedName>
    <definedName name="DG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>{#N/A,#N/A,FALSE,"CCTV"}</definedName>
    <definedName name="DGSDFGSDFGD">{#N/A,#N/A,TRUE,"Basic";#N/A,#N/A,TRUE,"EXT-TABLE";#N/A,#N/A,TRUE,"STEEL";#N/A,#N/A,TRUE,"INT-Table";#N/A,#N/A,TRUE,"STEEL";#N/A,#N/A,TRUE,"Door"}</definedName>
    <definedName name="DIAMOND">{"'장비'!$A$3:$M$12"}</definedName>
    <definedName name="DIGN">{#N/A,#N/A,TRUE,"Basic";#N/A,#N/A,TRUE,"EXT-TABLE";#N/A,#N/A,TRUE,"STEEL";#N/A,#N/A,TRUE,"INT-Table";#N/A,#N/A,TRUE,"STEEL";#N/A,#N/A,TRUE,"Door"}</definedName>
    <definedName name="DIGN_1">{#N/A,#N/A,TRUE,"Basic";#N/A,#N/A,TRUE,"EXT-TABLE";#N/A,#N/A,TRUE,"STEEL";#N/A,#N/A,TRUE,"INT-Table";#N/A,#N/A,TRUE,"STEEL";#N/A,#N/A,TRUE,"Door"}</definedName>
    <definedName name="DIGN_1_1">{#N/A,#N/A,TRUE,"Basic";#N/A,#N/A,TRUE,"EXT-TABLE";#N/A,#N/A,TRUE,"STEEL";#N/A,#N/A,TRUE,"INT-Table";#N/A,#N/A,TRUE,"STEEL";#N/A,#N/A,TRUE,"Door"}</definedName>
    <definedName name="DIGN_1_2">{#N/A,#N/A,TRUE,"Basic";#N/A,#N/A,TRUE,"EXT-TABLE";#N/A,#N/A,TRUE,"STEEL";#N/A,#N/A,TRUE,"INT-Table";#N/A,#N/A,TRUE,"STEEL";#N/A,#N/A,TRUE,"Door"}</definedName>
    <definedName name="DIGN_2">{#N/A,#N/A,TRUE,"Basic";#N/A,#N/A,TRUE,"EXT-TABLE";#N/A,#N/A,TRUE,"STEEL";#N/A,#N/A,TRUE,"INT-Table";#N/A,#N/A,TRUE,"STEEL";#N/A,#N/A,TRUE,"Door"}</definedName>
    <definedName name="DIGN_2_1">{#N/A,#N/A,TRUE,"Basic";#N/A,#N/A,TRUE,"EXT-TABLE";#N/A,#N/A,TRUE,"STEEL";#N/A,#N/A,TRUE,"INT-Table";#N/A,#N/A,TRUE,"STEEL";#N/A,#N/A,TRUE,"Door"}</definedName>
    <definedName name="DIGN_2_2">{#N/A,#N/A,TRUE,"Basic";#N/A,#N/A,TRUE,"EXT-TABLE";#N/A,#N/A,TRUE,"STEEL";#N/A,#N/A,TRUE,"INT-Table";#N/A,#N/A,TRUE,"STEEL";#N/A,#N/A,TRUE,"Door"}</definedName>
    <definedName name="DIGN_3">{#N/A,#N/A,TRUE,"Basic";#N/A,#N/A,TRUE,"EXT-TABLE";#N/A,#N/A,TRUE,"STEEL";#N/A,#N/A,TRUE,"INT-Table";#N/A,#N/A,TRUE,"STEEL";#N/A,#N/A,TRUE,"Door"}</definedName>
    <definedName name="DIGN_3_1">{#N/A,#N/A,TRUE,"Basic";#N/A,#N/A,TRUE,"EXT-TABLE";#N/A,#N/A,TRUE,"STEEL";#N/A,#N/A,TRUE,"INT-Table";#N/A,#N/A,TRUE,"STEEL";#N/A,#N/A,TRUE,"Door"}</definedName>
    <definedName name="DIGN_3_2">{#N/A,#N/A,TRUE,"Basic";#N/A,#N/A,TRUE,"EXT-TABLE";#N/A,#N/A,TRUE,"STEEL";#N/A,#N/A,TRUE,"INT-Table";#N/A,#N/A,TRUE,"STEEL";#N/A,#N/A,TRUE,"Door"}</definedName>
    <definedName name="DIGN_4">{#N/A,#N/A,TRUE,"Basic";#N/A,#N/A,TRUE,"EXT-TABLE";#N/A,#N/A,TRUE,"STEEL";#N/A,#N/A,TRUE,"INT-Table";#N/A,#N/A,TRUE,"STEEL";#N/A,#N/A,TRUE,"Door"}</definedName>
    <definedName name="DIGN_4_1">{#N/A,#N/A,TRUE,"Basic";#N/A,#N/A,TRUE,"EXT-TABLE";#N/A,#N/A,TRUE,"STEEL";#N/A,#N/A,TRUE,"INT-Table";#N/A,#N/A,TRUE,"STEEL";#N/A,#N/A,TRUE,"Door"}</definedName>
    <definedName name="DIGN_4_2">{#N/A,#N/A,TRUE,"Basic";#N/A,#N/A,TRUE,"EXT-TABLE";#N/A,#N/A,TRUE,"STEEL";#N/A,#N/A,TRUE,"INT-Table";#N/A,#N/A,TRUE,"STEEL";#N/A,#N/A,TRUE,"Door"}</definedName>
    <definedName name="DIGN_5">{#N/A,#N/A,TRUE,"Basic";#N/A,#N/A,TRUE,"EXT-TABLE";#N/A,#N/A,TRUE,"STEEL";#N/A,#N/A,TRUE,"INT-Table";#N/A,#N/A,TRUE,"STEEL";#N/A,#N/A,TRUE,"Door"}</definedName>
    <definedName name="DIGN_5_1">{#N/A,#N/A,TRUE,"Basic";#N/A,#N/A,TRUE,"EXT-TABLE";#N/A,#N/A,TRUE,"STEEL";#N/A,#N/A,TRUE,"INT-Table";#N/A,#N/A,TRUE,"STEEL";#N/A,#N/A,TRUE,"Door"}</definedName>
    <definedName name="DIGN_5_2">{#N/A,#N/A,TRUE,"Basic";#N/A,#N/A,TRUE,"EXT-TABLE";#N/A,#N/A,TRUE,"STEEL";#N/A,#N/A,TRUE,"INT-Table";#N/A,#N/A,TRUE,"STEEL";#N/A,#N/A,TRUE,"Door"}</definedName>
    <definedName name="Discount">#REF!</definedName>
    <definedName name="display_area_2">#REF!</definedName>
    <definedName name="dkdkdkdkd">{#N/A,#N/A,FALSE,"명세표"}</definedName>
    <definedName name="DKDLFJKDS">{#N/A,#N/A,TRUE,"Basic";#N/A,#N/A,TRUE,"EXT-TABLE";#N/A,#N/A,TRUE,"STEEL";#N/A,#N/A,TRUE,"INT-Table";#N/A,#N/A,TRUE,"STEEL";#N/A,#N/A,TRUE,"Door"}</definedName>
    <definedName name="DKDLFJKDS_1">{#N/A,#N/A,TRUE,"Basic";#N/A,#N/A,TRUE,"EXT-TABLE";#N/A,#N/A,TRUE,"STEEL";#N/A,#N/A,TRUE,"INT-Table";#N/A,#N/A,TRUE,"STEEL";#N/A,#N/A,TRUE,"Door"}</definedName>
    <definedName name="DKDLFJKDS_1_1">{#N/A,#N/A,TRUE,"Basic";#N/A,#N/A,TRUE,"EXT-TABLE";#N/A,#N/A,TRUE,"STEEL";#N/A,#N/A,TRUE,"INT-Table";#N/A,#N/A,TRUE,"STEEL";#N/A,#N/A,TRUE,"Door"}</definedName>
    <definedName name="DKDLFJKDS_1_2">{#N/A,#N/A,TRUE,"Basic";#N/A,#N/A,TRUE,"EXT-TABLE";#N/A,#N/A,TRUE,"STEEL";#N/A,#N/A,TRUE,"INT-Table";#N/A,#N/A,TRUE,"STEEL";#N/A,#N/A,TRUE,"Door"}</definedName>
    <definedName name="DKDLFJKDS_2">{#N/A,#N/A,TRUE,"Basic";#N/A,#N/A,TRUE,"EXT-TABLE";#N/A,#N/A,TRUE,"STEEL";#N/A,#N/A,TRUE,"INT-Table";#N/A,#N/A,TRUE,"STEEL";#N/A,#N/A,TRUE,"Door"}</definedName>
    <definedName name="DKDLFJKDS_2_1">{#N/A,#N/A,TRUE,"Basic";#N/A,#N/A,TRUE,"EXT-TABLE";#N/A,#N/A,TRUE,"STEEL";#N/A,#N/A,TRUE,"INT-Table";#N/A,#N/A,TRUE,"STEEL";#N/A,#N/A,TRUE,"Door"}</definedName>
    <definedName name="DKDLFJKDS_2_2">{#N/A,#N/A,TRUE,"Basic";#N/A,#N/A,TRUE,"EXT-TABLE";#N/A,#N/A,TRUE,"STEEL";#N/A,#N/A,TRUE,"INT-Table";#N/A,#N/A,TRUE,"STEEL";#N/A,#N/A,TRUE,"Door"}</definedName>
    <definedName name="DKDLFJKDS_3">{#N/A,#N/A,TRUE,"Basic";#N/A,#N/A,TRUE,"EXT-TABLE";#N/A,#N/A,TRUE,"STEEL";#N/A,#N/A,TRUE,"INT-Table";#N/A,#N/A,TRUE,"STEEL";#N/A,#N/A,TRUE,"Door"}</definedName>
    <definedName name="DKDLFJKDS_3_1">{#N/A,#N/A,TRUE,"Basic";#N/A,#N/A,TRUE,"EXT-TABLE";#N/A,#N/A,TRUE,"STEEL";#N/A,#N/A,TRUE,"INT-Table";#N/A,#N/A,TRUE,"STEEL";#N/A,#N/A,TRUE,"Door"}</definedName>
    <definedName name="DKDLFJKDS_3_2">{#N/A,#N/A,TRUE,"Basic";#N/A,#N/A,TRUE,"EXT-TABLE";#N/A,#N/A,TRUE,"STEEL";#N/A,#N/A,TRUE,"INT-Table";#N/A,#N/A,TRUE,"STEEL";#N/A,#N/A,TRUE,"Door"}</definedName>
    <definedName name="DKDLFJKDS_4">{#N/A,#N/A,TRUE,"Basic";#N/A,#N/A,TRUE,"EXT-TABLE";#N/A,#N/A,TRUE,"STEEL";#N/A,#N/A,TRUE,"INT-Table";#N/A,#N/A,TRUE,"STEEL";#N/A,#N/A,TRUE,"Door"}</definedName>
    <definedName name="DKDLFJKDS_4_1">{#N/A,#N/A,TRUE,"Basic";#N/A,#N/A,TRUE,"EXT-TABLE";#N/A,#N/A,TRUE,"STEEL";#N/A,#N/A,TRUE,"INT-Table";#N/A,#N/A,TRUE,"STEEL";#N/A,#N/A,TRUE,"Door"}</definedName>
    <definedName name="DKDLFJKDS_4_2">{#N/A,#N/A,TRUE,"Basic";#N/A,#N/A,TRUE,"EXT-TABLE";#N/A,#N/A,TRUE,"STEEL";#N/A,#N/A,TRUE,"INT-Table";#N/A,#N/A,TRUE,"STEEL";#N/A,#N/A,TRUE,"Door"}</definedName>
    <definedName name="DKDLFJKDS_5">{#N/A,#N/A,TRUE,"Basic";#N/A,#N/A,TRUE,"EXT-TABLE";#N/A,#N/A,TRUE,"STEEL";#N/A,#N/A,TRUE,"INT-Table";#N/A,#N/A,TRUE,"STEEL";#N/A,#N/A,TRUE,"Door"}</definedName>
    <definedName name="DKDLFJKDS_5_1">{#N/A,#N/A,TRUE,"Basic";#N/A,#N/A,TRUE,"EXT-TABLE";#N/A,#N/A,TRUE,"STEEL";#N/A,#N/A,TRUE,"INT-Table";#N/A,#N/A,TRUE,"STEEL";#N/A,#N/A,TRUE,"Door"}</definedName>
    <definedName name="DKDLFJKDS_5_2">{#N/A,#N/A,TRUE,"Basic";#N/A,#N/A,TRUE,"EXT-TABLE";#N/A,#N/A,TRUE,"STEEL";#N/A,#N/A,TRUE,"INT-Table";#N/A,#N/A,TRUE,"STEEL";#N/A,#N/A,TRUE,"Door"}</definedName>
    <definedName name="DMKJUXF">{#N/A,#N/A,FALSE,"포장2"}</definedName>
    <definedName name="DOCUMENT">{"Book1","my ddc.xls"}</definedName>
    <definedName name="Document_array">{"Book1","DOC&amp;DWG.xls"}</definedName>
    <definedName name="Drainag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>{0}</definedName>
    <definedName name="DSGSFWERD">{#N/A,#N/A,FALSE,"골재소요량";#N/A,#N/A,FALSE,"골재소요량"}</definedName>
    <definedName name="dwv">{#N/A,#N/A,TRUE,"Basic";#N/A,#N/A,TRUE,"EXT-TABLE";#N/A,#N/A,TRUE,"STEEL";#N/A,#N/A,TRUE,"INT-Table";#N/A,#N/A,TRUE,"STEEL";#N/A,#N/A,TRUE,"Door"}</definedName>
    <definedName name="dwv_1">{#N/A,#N/A,TRUE,"Basic";#N/A,#N/A,TRUE,"EXT-TABLE";#N/A,#N/A,TRUE,"STEEL";#N/A,#N/A,TRUE,"INT-Table";#N/A,#N/A,TRUE,"STEEL";#N/A,#N/A,TRUE,"Door"}</definedName>
    <definedName name="dwv_1_1">{#N/A,#N/A,TRUE,"Basic";#N/A,#N/A,TRUE,"EXT-TABLE";#N/A,#N/A,TRUE,"STEEL";#N/A,#N/A,TRUE,"INT-Table";#N/A,#N/A,TRUE,"STEEL";#N/A,#N/A,TRUE,"Door"}</definedName>
    <definedName name="dwv_1_2">{#N/A,#N/A,TRUE,"Basic";#N/A,#N/A,TRUE,"EXT-TABLE";#N/A,#N/A,TRUE,"STEEL";#N/A,#N/A,TRUE,"INT-Table";#N/A,#N/A,TRUE,"STEEL";#N/A,#N/A,TRUE,"Door"}</definedName>
    <definedName name="dwv_2">{#N/A,#N/A,TRUE,"Basic";#N/A,#N/A,TRUE,"EXT-TABLE";#N/A,#N/A,TRUE,"STEEL";#N/A,#N/A,TRUE,"INT-Table";#N/A,#N/A,TRUE,"STEEL";#N/A,#N/A,TRUE,"Door"}</definedName>
    <definedName name="dwv_2_1">{#N/A,#N/A,TRUE,"Basic";#N/A,#N/A,TRUE,"EXT-TABLE";#N/A,#N/A,TRUE,"STEEL";#N/A,#N/A,TRUE,"INT-Table";#N/A,#N/A,TRUE,"STEEL";#N/A,#N/A,TRUE,"Door"}</definedName>
    <definedName name="dwv_2_2">{#N/A,#N/A,TRUE,"Basic";#N/A,#N/A,TRUE,"EXT-TABLE";#N/A,#N/A,TRUE,"STEEL";#N/A,#N/A,TRUE,"INT-Table";#N/A,#N/A,TRUE,"STEEL";#N/A,#N/A,TRUE,"Door"}</definedName>
    <definedName name="dwv_3">{#N/A,#N/A,TRUE,"Basic";#N/A,#N/A,TRUE,"EXT-TABLE";#N/A,#N/A,TRUE,"STEEL";#N/A,#N/A,TRUE,"INT-Table";#N/A,#N/A,TRUE,"STEEL";#N/A,#N/A,TRUE,"Door"}</definedName>
    <definedName name="dwv_3_1">{#N/A,#N/A,TRUE,"Basic";#N/A,#N/A,TRUE,"EXT-TABLE";#N/A,#N/A,TRUE,"STEEL";#N/A,#N/A,TRUE,"INT-Table";#N/A,#N/A,TRUE,"STEEL";#N/A,#N/A,TRUE,"Door"}</definedName>
    <definedName name="dwv_3_2">{#N/A,#N/A,TRUE,"Basic";#N/A,#N/A,TRUE,"EXT-TABLE";#N/A,#N/A,TRUE,"STEEL";#N/A,#N/A,TRUE,"INT-Table";#N/A,#N/A,TRUE,"STEEL";#N/A,#N/A,TRUE,"Door"}</definedName>
    <definedName name="dwv_4">{#N/A,#N/A,TRUE,"Basic";#N/A,#N/A,TRUE,"EXT-TABLE";#N/A,#N/A,TRUE,"STEEL";#N/A,#N/A,TRUE,"INT-Table";#N/A,#N/A,TRUE,"STEEL";#N/A,#N/A,TRUE,"Door"}</definedName>
    <definedName name="dwv_4_1">{#N/A,#N/A,TRUE,"Basic";#N/A,#N/A,TRUE,"EXT-TABLE";#N/A,#N/A,TRUE,"STEEL";#N/A,#N/A,TRUE,"INT-Table";#N/A,#N/A,TRUE,"STEEL";#N/A,#N/A,TRUE,"Door"}</definedName>
    <definedName name="dwv_4_2">{#N/A,#N/A,TRUE,"Basic";#N/A,#N/A,TRUE,"EXT-TABLE";#N/A,#N/A,TRUE,"STEEL";#N/A,#N/A,TRUE,"INT-Table";#N/A,#N/A,TRUE,"STEEL";#N/A,#N/A,TRUE,"Door"}</definedName>
    <definedName name="dwv_5">{#N/A,#N/A,TRUE,"Basic";#N/A,#N/A,TRUE,"EXT-TABLE";#N/A,#N/A,TRUE,"STEEL";#N/A,#N/A,TRUE,"INT-Table";#N/A,#N/A,TRUE,"STEEL";#N/A,#N/A,TRUE,"Door"}</definedName>
    <definedName name="dwv_5_1">{#N/A,#N/A,TRUE,"Basic";#N/A,#N/A,TRUE,"EXT-TABLE";#N/A,#N/A,TRUE,"STEEL";#N/A,#N/A,TRUE,"INT-Table";#N/A,#N/A,TRUE,"STEEL";#N/A,#N/A,TRUE,"Door"}</definedName>
    <definedName name="dwv_5_2">{#N/A,#N/A,TRUE,"Basic";#N/A,#N/A,TRUE,"EXT-TABLE";#N/A,#N/A,TRUE,"STEEL";#N/A,#N/A,TRUE,"INT-Table";#N/A,#N/A,TRUE,"STEEL";#N/A,#N/A,TRUE,"Door"}</definedName>
    <definedName name="dyd">BlankMacro1</definedName>
    <definedName name="EC">{#N/A,#N/A,FALSE,"CCTV"}</definedName>
    <definedName name="ED">{#N/A,#N/A,FALSE,"CCTV"}</definedName>
    <definedName name="eeee">{#N/A,#N/A,TRUE,"Basic";#N/A,#N/A,TRUE,"EXT-TABLE";#N/A,#N/A,TRUE,"STEEL";#N/A,#N/A,TRUE,"INT-Table";#N/A,#N/A,TRUE,"STEEL";#N/A,#N/A,TRUE,"Door"}</definedName>
    <definedName name="ELLEN1">{#N/A,#N/A,FALSE,"CCTV"}</definedName>
    <definedName name="ELLEN10">{#N/A,#N/A,FALSE,"CCTV"}</definedName>
    <definedName name="ELLEN11">{#N/A,#N/A,FALSE,"CCTV"}</definedName>
    <definedName name="ELLEN12">{#N/A,#N/A,FALSE,"CCTV"}</definedName>
    <definedName name="ELLEN13">{#N/A,#N/A,FALSE,"CCTV"}</definedName>
    <definedName name="ELLEN14">{#N/A,#N/A,FALSE,"CCTV"}</definedName>
    <definedName name="ELLEN15">{#N/A,#N/A,FALSE,"CCTV"}</definedName>
    <definedName name="ELLEN16">{#N/A,#N/A,FALSE,"CCTV"}</definedName>
    <definedName name="ELLEN17">{#N/A,#N/A,FALSE,"CCTV"}</definedName>
    <definedName name="ELLEN18">{#N/A,#N/A,FALSE,"CCTV"}</definedName>
    <definedName name="ELLEN19">{#N/A,#N/A,FALSE,"CCTV"}</definedName>
    <definedName name="ELLEN2">{#N/A,#N/A,FALSE,"CCTV"}</definedName>
    <definedName name="ELLEN3">{#N/A,#N/A,FALSE,"CCTV"}</definedName>
    <definedName name="ELLEN4">{#N/A,#N/A,FALSE,"CCTV"}</definedName>
    <definedName name="ELLEN5">{#N/A,#N/A,FALSE,"CCTV"}</definedName>
    <definedName name="ELLEN6">{#N/A,#N/A,FALSE,"CCTV"}</definedName>
    <definedName name="ELLEN7">{#N/A,#N/A,FALSE,"CCTV"}</definedName>
    <definedName name="ELLEN8">{#N/A,#N/A,FALSE,"CCTV"}</definedName>
    <definedName name="ELLEN9">{#N/A,#N/A,FALSE,"CCTV"}</definedName>
    <definedName name="EQMOB">BlankMacro1</definedName>
    <definedName name="ER">{#N/A,#N/A,FALSE,"CCTV"}</definedName>
    <definedName name="EWQEQ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>{"'장비'!$A$3:$M$12"}</definedName>
    <definedName name="ewrweq">{"'장비'!$A$3:$M$12"}</definedName>
    <definedName name="eyteyt">{#N/A,#N/A,FALSE,"CCTV"}</definedName>
    <definedName name="fasfsdfsdfasdfsdfsd">{#N/A,#N/A,TRUE,"Basic";#N/A,#N/A,TRUE,"EXT-TABLE";#N/A,#N/A,TRUE,"STEEL";#N/A,#N/A,TRUE,"INT-Table";#N/A,#N/A,TRUE,"STEEL";#N/A,#N/A,TRUE,"Door"}</definedName>
    <definedName name="fasfsdfsdfasdfsdfsd_1">{#N/A,#N/A,TRUE,"Basic";#N/A,#N/A,TRUE,"EXT-TABLE";#N/A,#N/A,TRUE,"STEEL";#N/A,#N/A,TRUE,"INT-Table";#N/A,#N/A,TRUE,"STEEL";#N/A,#N/A,TRUE,"Door"}</definedName>
    <definedName name="fasfsdfsdfasdfsdfsd_1_1">{#N/A,#N/A,TRUE,"Basic";#N/A,#N/A,TRUE,"EXT-TABLE";#N/A,#N/A,TRUE,"STEEL";#N/A,#N/A,TRUE,"INT-Table";#N/A,#N/A,TRUE,"STEEL";#N/A,#N/A,TRUE,"Door"}</definedName>
    <definedName name="fasfsdfsdfasdfsdfsd_1_2">{#N/A,#N/A,TRUE,"Basic";#N/A,#N/A,TRUE,"EXT-TABLE";#N/A,#N/A,TRUE,"STEEL";#N/A,#N/A,TRUE,"INT-Table";#N/A,#N/A,TRUE,"STEEL";#N/A,#N/A,TRUE,"Door"}</definedName>
    <definedName name="fasfsdfsdfasdfsdfsd_2">{#N/A,#N/A,TRUE,"Basic";#N/A,#N/A,TRUE,"EXT-TABLE";#N/A,#N/A,TRUE,"STEEL";#N/A,#N/A,TRUE,"INT-Table";#N/A,#N/A,TRUE,"STEEL";#N/A,#N/A,TRUE,"Door"}</definedName>
    <definedName name="fasfsdfsdfasdfsdfsd_2_1">{#N/A,#N/A,TRUE,"Basic";#N/A,#N/A,TRUE,"EXT-TABLE";#N/A,#N/A,TRUE,"STEEL";#N/A,#N/A,TRUE,"INT-Table";#N/A,#N/A,TRUE,"STEEL";#N/A,#N/A,TRUE,"Door"}</definedName>
    <definedName name="fasfsdfsdfasdfsdfsd_2_2">{#N/A,#N/A,TRUE,"Basic";#N/A,#N/A,TRUE,"EXT-TABLE";#N/A,#N/A,TRUE,"STEEL";#N/A,#N/A,TRUE,"INT-Table";#N/A,#N/A,TRUE,"STEEL";#N/A,#N/A,TRUE,"Door"}</definedName>
    <definedName name="fasfsdfsdfasdfsdfsd_3">{#N/A,#N/A,TRUE,"Basic";#N/A,#N/A,TRUE,"EXT-TABLE";#N/A,#N/A,TRUE,"STEEL";#N/A,#N/A,TRUE,"INT-Table";#N/A,#N/A,TRUE,"STEEL";#N/A,#N/A,TRUE,"Door"}</definedName>
    <definedName name="fasfsdfsdfasdfsdfsd_3_1">{#N/A,#N/A,TRUE,"Basic";#N/A,#N/A,TRUE,"EXT-TABLE";#N/A,#N/A,TRUE,"STEEL";#N/A,#N/A,TRUE,"INT-Table";#N/A,#N/A,TRUE,"STEEL";#N/A,#N/A,TRUE,"Door"}</definedName>
    <definedName name="fasfsdfsdfasdfsdfsd_3_2">{#N/A,#N/A,TRUE,"Basic";#N/A,#N/A,TRUE,"EXT-TABLE";#N/A,#N/A,TRUE,"STEEL";#N/A,#N/A,TRUE,"INT-Table";#N/A,#N/A,TRUE,"STEEL";#N/A,#N/A,TRUE,"Door"}</definedName>
    <definedName name="fasfsdfsdfasdfsdfsd_4">{#N/A,#N/A,TRUE,"Basic";#N/A,#N/A,TRUE,"EXT-TABLE";#N/A,#N/A,TRUE,"STEEL";#N/A,#N/A,TRUE,"INT-Table";#N/A,#N/A,TRUE,"STEEL";#N/A,#N/A,TRUE,"Door"}</definedName>
    <definedName name="fasfsdfsdfasdfsdfsd_4_1">{#N/A,#N/A,TRUE,"Basic";#N/A,#N/A,TRUE,"EXT-TABLE";#N/A,#N/A,TRUE,"STEEL";#N/A,#N/A,TRUE,"INT-Table";#N/A,#N/A,TRUE,"STEEL";#N/A,#N/A,TRUE,"Door"}</definedName>
    <definedName name="fasfsdfsdfasdfsdfsd_4_2">{#N/A,#N/A,TRUE,"Basic";#N/A,#N/A,TRUE,"EXT-TABLE";#N/A,#N/A,TRUE,"STEEL";#N/A,#N/A,TRUE,"INT-Table";#N/A,#N/A,TRUE,"STEEL";#N/A,#N/A,TRUE,"Door"}</definedName>
    <definedName name="fasfsdfsdfasdfsdfsd_5">{#N/A,#N/A,TRUE,"Basic";#N/A,#N/A,TRUE,"EXT-TABLE";#N/A,#N/A,TRUE,"STEEL";#N/A,#N/A,TRUE,"INT-Table";#N/A,#N/A,TRUE,"STEEL";#N/A,#N/A,TRUE,"Door"}</definedName>
    <definedName name="fasfsdfsdfasdfsdfsd_5_1">{#N/A,#N/A,TRUE,"Basic";#N/A,#N/A,TRUE,"EXT-TABLE";#N/A,#N/A,TRUE,"STEEL";#N/A,#N/A,TRUE,"INT-Table";#N/A,#N/A,TRUE,"STEEL";#N/A,#N/A,TRUE,"Door"}</definedName>
    <definedName name="fasfsdfsdfasdfsdfsd_5_2">{#N/A,#N/A,TRUE,"Basic";#N/A,#N/A,TRUE,"EXT-TABLE";#N/A,#N/A,TRUE,"STEEL";#N/A,#N/A,TRUE,"INT-Table";#N/A,#N/A,TRUE,"STEEL";#N/A,#N/A,TRUE,"Door"}</definedName>
    <definedName name="FCode">#REF!</definedName>
    <definedName name="fddfhdfhdgh">{#N/A,#N/A,FALSE,"CCTV"}</definedName>
    <definedName name="FDD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>{#N/A,#N/A,FALSE,"CCTV"}</definedName>
    <definedName name="FDFDF">{#N/A,#N/A,FALSE,"CCTV"}</definedName>
    <definedName name="FDSA">{#N/A,#N/A,FALSE,"CCTV"}</definedName>
    <definedName name="FDSG">{#N/A,#N/A,FALSE,"CCTV"}</definedName>
    <definedName name="FFDGF">{#N/A,#N/A,FALSE,"부대2"}</definedName>
    <definedName name="fff">{"'Sheet1'!$L$16"}</definedName>
    <definedName name="fffff">{#N/A,#N/A,TRUE,"Basic";#N/A,#N/A,TRUE,"EXT-TABLE";#N/A,#N/A,TRUE,"STEEL";#N/A,#N/A,TRUE,"INT-Table";#N/A,#N/A,TRUE,"STEEL";#N/A,#N/A,TRUE,"Door"}</definedName>
    <definedName name="fffff_1">{#N/A,#N/A,TRUE,"Basic";#N/A,#N/A,TRUE,"EXT-TABLE";#N/A,#N/A,TRUE,"STEEL";#N/A,#N/A,TRUE,"INT-Table";#N/A,#N/A,TRUE,"STEEL";#N/A,#N/A,TRUE,"Door"}</definedName>
    <definedName name="fffff_1_1">{#N/A,#N/A,TRUE,"Basic";#N/A,#N/A,TRUE,"EXT-TABLE";#N/A,#N/A,TRUE,"STEEL";#N/A,#N/A,TRUE,"INT-Table";#N/A,#N/A,TRUE,"STEEL";#N/A,#N/A,TRUE,"Door"}</definedName>
    <definedName name="fffff_1_2">{#N/A,#N/A,TRUE,"Basic";#N/A,#N/A,TRUE,"EXT-TABLE";#N/A,#N/A,TRUE,"STEEL";#N/A,#N/A,TRUE,"INT-Table";#N/A,#N/A,TRUE,"STEEL";#N/A,#N/A,TRUE,"Door"}</definedName>
    <definedName name="fffff_2">{#N/A,#N/A,TRUE,"Basic";#N/A,#N/A,TRUE,"EXT-TABLE";#N/A,#N/A,TRUE,"STEEL";#N/A,#N/A,TRUE,"INT-Table";#N/A,#N/A,TRUE,"STEEL";#N/A,#N/A,TRUE,"Door"}</definedName>
    <definedName name="fffff_2_1">{#N/A,#N/A,TRUE,"Basic";#N/A,#N/A,TRUE,"EXT-TABLE";#N/A,#N/A,TRUE,"STEEL";#N/A,#N/A,TRUE,"INT-Table";#N/A,#N/A,TRUE,"STEEL";#N/A,#N/A,TRUE,"Door"}</definedName>
    <definedName name="fffff_2_2">{#N/A,#N/A,TRUE,"Basic";#N/A,#N/A,TRUE,"EXT-TABLE";#N/A,#N/A,TRUE,"STEEL";#N/A,#N/A,TRUE,"INT-Table";#N/A,#N/A,TRUE,"STEEL";#N/A,#N/A,TRUE,"Door"}</definedName>
    <definedName name="fffff_3">{#N/A,#N/A,TRUE,"Basic";#N/A,#N/A,TRUE,"EXT-TABLE";#N/A,#N/A,TRUE,"STEEL";#N/A,#N/A,TRUE,"INT-Table";#N/A,#N/A,TRUE,"STEEL";#N/A,#N/A,TRUE,"Door"}</definedName>
    <definedName name="fffff_3_1">{#N/A,#N/A,TRUE,"Basic";#N/A,#N/A,TRUE,"EXT-TABLE";#N/A,#N/A,TRUE,"STEEL";#N/A,#N/A,TRUE,"INT-Table";#N/A,#N/A,TRUE,"STEEL";#N/A,#N/A,TRUE,"Door"}</definedName>
    <definedName name="fffff_3_2">{#N/A,#N/A,TRUE,"Basic";#N/A,#N/A,TRUE,"EXT-TABLE";#N/A,#N/A,TRUE,"STEEL";#N/A,#N/A,TRUE,"INT-Table";#N/A,#N/A,TRUE,"STEEL";#N/A,#N/A,TRUE,"Door"}</definedName>
    <definedName name="fffff_4">{#N/A,#N/A,TRUE,"Basic";#N/A,#N/A,TRUE,"EXT-TABLE";#N/A,#N/A,TRUE,"STEEL";#N/A,#N/A,TRUE,"INT-Table";#N/A,#N/A,TRUE,"STEEL";#N/A,#N/A,TRUE,"Door"}</definedName>
    <definedName name="fffff_4_1">{#N/A,#N/A,TRUE,"Basic";#N/A,#N/A,TRUE,"EXT-TABLE";#N/A,#N/A,TRUE,"STEEL";#N/A,#N/A,TRUE,"INT-Table";#N/A,#N/A,TRUE,"STEEL";#N/A,#N/A,TRUE,"Door"}</definedName>
    <definedName name="fffff_4_2">{#N/A,#N/A,TRUE,"Basic";#N/A,#N/A,TRUE,"EXT-TABLE";#N/A,#N/A,TRUE,"STEEL";#N/A,#N/A,TRUE,"INT-Table";#N/A,#N/A,TRUE,"STEEL";#N/A,#N/A,TRUE,"Door"}</definedName>
    <definedName name="fffff_5">{#N/A,#N/A,TRUE,"Basic";#N/A,#N/A,TRUE,"EXT-TABLE";#N/A,#N/A,TRUE,"STEEL";#N/A,#N/A,TRUE,"INT-Table";#N/A,#N/A,TRUE,"STEEL";#N/A,#N/A,TRUE,"Door"}</definedName>
    <definedName name="fffff_5_1">{#N/A,#N/A,TRUE,"Basic";#N/A,#N/A,TRUE,"EXT-TABLE";#N/A,#N/A,TRUE,"STEEL";#N/A,#N/A,TRUE,"INT-Table";#N/A,#N/A,TRUE,"STEEL";#N/A,#N/A,TRUE,"Door"}</definedName>
    <definedName name="fffff_5_2">{#N/A,#N/A,TRUE,"Basic";#N/A,#N/A,TRUE,"EXT-TABLE";#N/A,#N/A,TRUE,"STEEL";#N/A,#N/A,TRUE,"INT-Table";#N/A,#N/A,TRUE,"STEEL";#N/A,#N/A,TRUE,"Door"}</definedName>
    <definedName name="ffffff">{#N/A,#N/A,FALSE,"CCTV"}</definedName>
    <definedName name="FGF">{#N/A,#N/A,FALSE,"CCTV"}</definedName>
    <definedName name="FGJFG">{#N/A,#N/A,FALSE,"배수2"}</definedName>
    <definedName name="FGJFK">{#N/A,#N/A,FALSE,"구조2"}</definedName>
    <definedName name="FGJGFJGF">{#N/A,#N/A,FALSE,"포장2"}</definedName>
    <definedName name="FGJGFJGH">{#N/A,#N/A,FALSE,"구조2"}</definedName>
    <definedName name="FGJGFTTJGHK">{#N/A,#N/A,FALSE,"배수2"}</definedName>
    <definedName name="FGJGHJ">{#N/A,#N/A,FALSE,"속도"}</definedName>
    <definedName name="FGJGJG">{#N/A,#N/A,FALSE,"배수1"}</definedName>
    <definedName name="FGJHGFJG">{#N/A,#N/A,FALSE,"구조2"}</definedName>
    <definedName name="fhgjfghfghgf">{#N/A,#N/A,FALSE,"CCTV"}</definedName>
    <definedName name="FJHGJK">{#N/A,#N/A,FALSE,"운반시간"}</definedName>
    <definedName name="FKDJF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>#REF!</definedName>
    <definedName name="FOR">{#N/A,#N/A,FALSE,"CCTV"}</definedName>
    <definedName name="FORMAT">{#N/A,#N/A,FALSE,"CCTV"}</definedName>
    <definedName name="FSAFSAFSA">{#N/A,#N/A,FALSE,"운반시간"}</definedName>
    <definedName name="fsda">{#N/A,#N/A,TRUE,"Basic";#N/A,#N/A,TRUE,"EXT-TABLE";#N/A,#N/A,TRUE,"STEEL";#N/A,#N/A,TRUE,"INT-Table";#N/A,#N/A,TRUE,"STEEL";#N/A,#N/A,TRUE,"Door"}</definedName>
    <definedName name="fsda_1">{#N/A,#N/A,TRUE,"Basic";#N/A,#N/A,TRUE,"EXT-TABLE";#N/A,#N/A,TRUE,"STEEL";#N/A,#N/A,TRUE,"INT-Table";#N/A,#N/A,TRUE,"STEEL";#N/A,#N/A,TRUE,"Door"}</definedName>
    <definedName name="fsda_1_1">{#N/A,#N/A,TRUE,"Basic";#N/A,#N/A,TRUE,"EXT-TABLE";#N/A,#N/A,TRUE,"STEEL";#N/A,#N/A,TRUE,"INT-Table";#N/A,#N/A,TRUE,"STEEL";#N/A,#N/A,TRUE,"Door"}</definedName>
    <definedName name="fsda_1_2">{#N/A,#N/A,TRUE,"Basic";#N/A,#N/A,TRUE,"EXT-TABLE";#N/A,#N/A,TRUE,"STEEL";#N/A,#N/A,TRUE,"INT-Table";#N/A,#N/A,TRUE,"STEEL";#N/A,#N/A,TRUE,"Door"}</definedName>
    <definedName name="fsda_2">{#N/A,#N/A,TRUE,"Basic";#N/A,#N/A,TRUE,"EXT-TABLE";#N/A,#N/A,TRUE,"STEEL";#N/A,#N/A,TRUE,"INT-Table";#N/A,#N/A,TRUE,"STEEL";#N/A,#N/A,TRUE,"Door"}</definedName>
    <definedName name="fsda_2_1">{#N/A,#N/A,TRUE,"Basic";#N/A,#N/A,TRUE,"EXT-TABLE";#N/A,#N/A,TRUE,"STEEL";#N/A,#N/A,TRUE,"INT-Table";#N/A,#N/A,TRUE,"STEEL";#N/A,#N/A,TRUE,"Door"}</definedName>
    <definedName name="fsda_2_2">{#N/A,#N/A,TRUE,"Basic";#N/A,#N/A,TRUE,"EXT-TABLE";#N/A,#N/A,TRUE,"STEEL";#N/A,#N/A,TRUE,"INT-Table";#N/A,#N/A,TRUE,"STEEL";#N/A,#N/A,TRUE,"Door"}</definedName>
    <definedName name="fsda_3">{#N/A,#N/A,TRUE,"Basic";#N/A,#N/A,TRUE,"EXT-TABLE";#N/A,#N/A,TRUE,"STEEL";#N/A,#N/A,TRUE,"INT-Table";#N/A,#N/A,TRUE,"STEEL";#N/A,#N/A,TRUE,"Door"}</definedName>
    <definedName name="fsda_3_1">{#N/A,#N/A,TRUE,"Basic";#N/A,#N/A,TRUE,"EXT-TABLE";#N/A,#N/A,TRUE,"STEEL";#N/A,#N/A,TRUE,"INT-Table";#N/A,#N/A,TRUE,"STEEL";#N/A,#N/A,TRUE,"Door"}</definedName>
    <definedName name="fsda_3_2">{#N/A,#N/A,TRUE,"Basic";#N/A,#N/A,TRUE,"EXT-TABLE";#N/A,#N/A,TRUE,"STEEL";#N/A,#N/A,TRUE,"INT-Table";#N/A,#N/A,TRUE,"STEEL";#N/A,#N/A,TRUE,"Door"}</definedName>
    <definedName name="fsda_4">{#N/A,#N/A,TRUE,"Basic";#N/A,#N/A,TRUE,"EXT-TABLE";#N/A,#N/A,TRUE,"STEEL";#N/A,#N/A,TRUE,"INT-Table";#N/A,#N/A,TRUE,"STEEL";#N/A,#N/A,TRUE,"Door"}</definedName>
    <definedName name="fsda_4_1">{#N/A,#N/A,TRUE,"Basic";#N/A,#N/A,TRUE,"EXT-TABLE";#N/A,#N/A,TRUE,"STEEL";#N/A,#N/A,TRUE,"INT-Table";#N/A,#N/A,TRUE,"STEEL";#N/A,#N/A,TRUE,"Door"}</definedName>
    <definedName name="fsda_4_2">{#N/A,#N/A,TRUE,"Basic";#N/A,#N/A,TRUE,"EXT-TABLE";#N/A,#N/A,TRUE,"STEEL";#N/A,#N/A,TRUE,"INT-Table";#N/A,#N/A,TRUE,"STEEL";#N/A,#N/A,TRUE,"Door"}</definedName>
    <definedName name="fsda_5">{#N/A,#N/A,TRUE,"Basic";#N/A,#N/A,TRUE,"EXT-TABLE";#N/A,#N/A,TRUE,"STEEL";#N/A,#N/A,TRUE,"INT-Table";#N/A,#N/A,TRUE,"STEEL";#N/A,#N/A,TRUE,"Door"}</definedName>
    <definedName name="fsda_5_1">{#N/A,#N/A,TRUE,"Basic";#N/A,#N/A,TRUE,"EXT-TABLE";#N/A,#N/A,TRUE,"STEEL";#N/A,#N/A,TRUE,"INT-Table";#N/A,#N/A,TRUE,"STEEL";#N/A,#N/A,TRUE,"Door"}</definedName>
    <definedName name="fsda_5_2">{#N/A,#N/A,TRUE,"Basic";#N/A,#N/A,TRUE,"EXT-TABLE";#N/A,#N/A,TRUE,"STEEL";#N/A,#N/A,TRUE,"INT-Table";#N/A,#N/A,TRUE,"STEEL";#N/A,#N/A,TRUE,"Door"}</definedName>
    <definedName name="fsdaa">{#N/A,#N/A,TRUE,"Basic";#N/A,#N/A,TRUE,"EXT-TABLE";#N/A,#N/A,TRUE,"STEEL";#N/A,#N/A,TRUE,"INT-Table";#N/A,#N/A,TRUE,"STEEL";#N/A,#N/A,TRUE,"Door"}</definedName>
    <definedName name="fsdaa_1">{#N/A,#N/A,TRUE,"Basic";#N/A,#N/A,TRUE,"EXT-TABLE";#N/A,#N/A,TRUE,"STEEL";#N/A,#N/A,TRUE,"INT-Table";#N/A,#N/A,TRUE,"STEEL";#N/A,#N/A,TRUE,"Door"}</definedName>
    <definedName name="fsdaa_1_1">{#N/A,#N/A,TRUE,"Basic";#N/A,#N/A,TRUE,"EXT-TABLE";#N/A,#N/A,TRUE,"STEEL";#N/A,#N/A,TRUE,"INT-Table";#N/A,#N/A,TRUE,"STEEL";#N/A,#N/A,TRUE,"Door"}</definedName>
    <definedName name="fsdaa_1_2">{#N/A,#N/A,TRUE,"Basic";#N/A,#N/A,TRUE,"EXT-TABLE";#N/A,#N/A,TRUE,"STEEL";#N/A,#N/A,TRUE,"INT-Table";#N/A,#N/A,TRUE,"STEEL";#N/A,#N/A,TRUE,"Door"}</definedName>
    <definedName name="fsdaa_2">{#N/A,#N/A,TRUE,"Basic";#N/A,#N/A,TRUE,"EXT-TABLE";#N/A,#N/A,TRUE,"STEEL";#N/A,#N/A,TRUE,"INT-Table";#N/A,#N/A,TRUE,"STEEL";#N/A,#N/A,TRUE,"Door"}</definedName>
    <definedName name="fsdaa_2_1">{#N/A,#N/A,TRUE,"Basic";#N/A,#N/A,TRUE,"EXT-TABLE";#N/A,#N/A,TRUE,"STEEL";#N/A,#N/A,TRUE,"INT-Table";#N/A,#N/A,TRUE,"STEEL";#N/A,#N/A,TRUE,"Door"}</definedName>
    <definedName name="fsdaa_2_2">{#N/A,#N/A,TRUE,"Basic";#N/A,#N/A,TRUE,"EXT-TABLE";#N/A,#N/A,TRUE,"STEEL";#N/A,#N/A,TRUE,"INT-Table";#N/A,#N/A,TRUE,"STEEL";#N/A,#N/A,TRUE,"Door"}</definedName>
    <definedName name="fsdaa_3">{#N/A,#N/A,TRUE,"Basic";#N/A,#N/A,TRUE,"EXT-TABLE";#N/A,#N/A,TRUE,"STEEL";#N/A,#N/A,TRUE,"INT-Table";#N/A,#N/A,TRUE,"STEEL";#N/A,#N/A,TRUE,"Door"}</definedName>
    <definedName name="fsdaa_3_1">{#N/A,#N/A,TRUE,"Basic";#N/A,#N/A,TRUE,"EXT-TABLE";#N/A,#N/A,TRUE,"STEEL";#N/A,#N/A,TRUE,"INT-Table";#N/A,#N/A,TRUE,"STEEL";#N/A,#N/A,TRUE,"Door"}</definedName>
    <definedName name="fsdaa_3_2">{#N/A,#N/A,TRUE,"Basic";#N/A,#N/A,TRUE,"EXT-TABLE";#N/A,#N/A,TRUE,"STEEL";#N/A,#N/A,TRUE,"INT-Table";#N/A,#N/A,TRUE,"STEEL";#N/A,#N/A,TRUE,"Door"}</definedName>
    <definedName name="fsdaa_4">{#N/A,#N/A,TRUE,"Basic";#N/A,#N/A,TRUE,"EXT-TABLE";#N/A,#N/A,TRUE,"STEEL";#N/A,#N/A,TRUE,"INT-Table";#N/A,#N/A,TRUE,"STEEL";#N/A,#N/A,TRUE,"Door"}</definedName>
    <definedName name="fsdaa_4_1">{#N/A,#N/A,TRUE,"Basic";#N/A,#N/A,TRUE,"EXT-TABLE";#N/A,#N/A,TRUE,"STEEL";#N/A,#N/A,TRUE,"INT-Table";#N/A,#N/A,TRUE,"STEEL";#N/A,#N/A,TRUE,"Door"}</definedName>
    <definedName name="fsdaa_4_2">{#N/A,#N/A,TRUE,"Basic";#N/A,#N/A,TRUE,"EXT-TABLE";#N/A,#N/A,TRUE,"STEEL";#N/A,#N/A,TRUE,"INT-Table";#N/A,#N/A,TRUE,"STEEL";#N/A,#N/A,TRUE,"Door"}</definedName>
    <definedName name="fsdaa_5">{#N/A,#N/A,TRUE,"Basic";#N/A,#N/A,TRUE,"EXT-TABLE";#N/A,#N/A,TRUE,"STEEL";#N/A,#N/A,TRUE,"INT-Table";#N/A,#N/A,TRUE,"STEEL";#N/A,#N/A,TRUE,"Door"}</definedName>
    <definedName name="fsdaa_5_1">{#N/A,#N/A,TRUE,"Basic";#N/A,#N/A,TRUE,"EXT-TABLE";#N/A,#N/A,TRUE,"STEEL";#N/A,#N/A,TRUE,"INT-Table";#N/A,#N/A,TRUE,"STEEL";#N/A,#N/A,TRUE,"Door"}</definedName>
    <definedName name="fsdaa_5_2">{#N/A,#N/A,TRUE,"Basic";#N/A,#N/A,TRUE,"EXT-TABLE";#N/A,#N/A,TRUE,"STEEL";#N/A,#N/A,TRUE,"INT-Table";#N/A,#N/A,TRUE,"STEEL";#N/A,#N/A,TRUE,"Door"}</definedName>
    <definedName name="FSD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>{#N/A,#N/A,FALSE,"배수1"}</definedName>
    <definedName name="FSDFF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>{#N/A,#N/A,FALSE,"2~8번"}</definedName>
    <definedName name="Furniture">{#N/A,#N/A,TRUE,"Basic";#N/A,#N/A,TRUE,"EXT-TABLE";#N/A,#N/A,TRUE,"STEEL";#N/A,#N/A,TRUE,"INT-Table";#N/A,#N/A,TRUE,"STEEL";#N/A,#N/A,TRUE,"Door"}</definedName>
    <definedName name="Furniture_1">{#N/A,#N/A,TRUE,"Basic";#N/A,#N/A,TRUE,"EXT-TABLE";#N/A,#N/A,TRUE,"STEEL";#N/A,#N/A,TRUE,"INT-Table";#N/A,#N/A,TRUE,"STEEL";#N/A,#N/A,TRUE,"Door"}</definedName>
    <definedName name="Furniture_1_1">{#N/A,#N/A,TRUE,"Basic";#N/A,#N/A,TRUE,"EXT-TABLE";#N/A,#N/A,TRUE,"STEEL";#N/A,#N/A,TRUE,"INT-Table";#N/A,#N/A,TRUE,"STEEL";#N/A,#N/A,TRUE,"Door"}</definedName>
    <definedName name="Furniture_1_2">{#N/A,#N/A,TRUE,"Basic";#N/A,#N/A,TRUE,"EXT-TABLE";#N/A,#N/A,TRUE,"STEEL";#N/A,#N/A,TRUE,"INT-Table";#N/A,#N/A,TRUE,"STEEL";#N/A,#N/A,TRUE,"Door"}</definedName>
    <definedName name="Furniture_2">{#N/A,#N/A,TRUE,"Basic";#N/A,#N/A,TRUE,"EXT-TABLE";#N/A,#N/A,TRUE,"STEEL";#N/A,#N/A,TRUE,"INT-Table";#N/A,#N/A,TRUE,"STEEL";#N/A,#N/A,TRUE,"Door"}</definedName>
    <definedName name="Furniture_2_1">{#N/A,#N/A,TRUE,"Basic";#N/A,#N/A,TRUE,"EXT-TABLE";#N/A,#N/A,TRUE,"STEEL";#N/A,#N/A,TRUE,"INT-Table";#N/A,#N/A,TRUE,"STEEL";#N/A,#N/A,TRUE,"Door"}</definedName>
    <definedName name="Furniture_2_2">{#N/A,#N/A,TRUE,"Basic";#N/A,#N/A,TRUE,"EXT-TABLE";#N/A,#N/A,TRUE,"STEEL";#N/A,#N/A,TRUE,"INT-Table";#N/A,#N/A,TRUE,"STEEL";#N/A,#N/A,TRUE,"Door"}</definedName>
    <definedName name="Furniture_3">{#N/A,#N/A,TRUE,"Basic";#N/A,#N/A,TRUE,"EXT-TABLE";#N/A,#N/A,TRUE,"STEEL";#N/A,#N/A,TRUE,"INT-Table";#N/A,#N/A,TRUE,"STEEL";#N/A,#N/A,TRUE,"Door"}</definedName>
    <definedName name="Furniture_3_1">{#N/A,#N/A,TRUE,"Basic";#N/A,#N/A,TRUE,"EXT-TABLE";#N/A,#N/A,TRUE,"STEEL";#N/A,#N/A,TRUE,"INT-Table";#N/A,#N/A,TRUE,"STEEL";#N/A,#N/A,TRUE,"Door"}</definedName>
    <definedName name="Furniture_3_2">{#N/A,#N/A,TRUE,"Basic";#N/A,#N/A,TRUE,"EXT-TABLE";#N/A,#N/A,TRUE,"STEEL";#N/A,#N/A,TRUE,"INT-Table";#N/A,#N/A,TRUE,"STEEL";#N/A,#N/A,TRUE,"Door"}</definedName>
    <definedName name="Furniture_4">{#N/A,#N/A,TRUE,"Basic";#N/A,#N/A,TRUE,"EXT-TABLE";#N/A,#N/A,TRUE,"STEEL";#N/A,#N/A,TRUE,"INT-Table";#N/A,#N/A,TRUE,"STEEL";#N/A,#N/A,TRUE,"Door"}</definedName>
    <definedName name="Furniture_4_1">{#N/A,#N/A,TRUE,"Basic";#N/A,#N/A,TRUE,"EXT-TABLE";#N/A,#N/A,TRUE,"STEEL";#N/A,#N/A,TRUE,"INT-Table";#N/A,#N/A,TRUE,"STEEL";#N/A,#N/A,TRUE,"Door"}</definedName>
    <definedName name="Furniture_4_2">{#N/A,#N/A,TRUE,"Basic";#N/A,#N/A,TRUE,"EXT-TABLE";#N/A,#N/A,TRUE,"STEEL";#N/A,#N/A,TRUE,"INT-Table";#N/A,#N/A,TRUE,"STEEL";#N/A,#N/A,TRUE,"Door"}</definedName>
    <definedName name="Furniture_5">{#N/A,#N/A,TRUE,"Basic";#N/A,#N/A,TRUE,"EXT-TABLE";#N/A,#N/A,TRUE,"STEEL";#N/A,#N/A,TRUE,"INT-Table";#N/A,#N/A,TRUE,"STEEL";#N/A,#N/A,TRUE,"Door"}</definedName>
    <definedName name="Furniture_5_1">{#N/A,#N/A,TRUE,"Basic";#N/A,#N/A,TRUE,"EXT-TABLE";#N/A,#N/A,TRUE,"STEEL";#N/A,#N/A,TRUE,"INT-Table";#N/A,#N/A,TRUE,"STEEL";#N/A,#N/A,TRUE,"Door"}</definedName>
    <definedName name="Furniture_5_2">{#N/A,#N/A,TRUE,"Basic";#N/A,#N/A,TRUE,"EXT-TABLE";#N/A,#N/A,TRUE,"STEEL";#N/A,#N/A,TRUE,"INT-Table";#N/A,#N/A,TRUE,"STEEL";#N/A,#N/A,TRUE,"Door"}</definedName>
    <definedName name="GADFGSDFG">#REF!</definedName>
    <definedName name="GBBB">{#N/A,#N/A,FALSE,"CCTV"}</definedName>
    <definedName name="GD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>#REF!</definedName>
    <definedName name="GFDGD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>{#N/A,#N/A,FALSE,"CCTV"}</definedName>
    <definedName name="G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>{#N/A,#N/A,FALSE,"단가표지"}</definedName>
    <definedName name="gfjgfh">{#N/A,#N/A,FALSE,"CCTV"}</definedName>
    <definedName name="gfjgfhfg">{#N/A,#N/A,FALSE,"CCTV"}</definedName>
    <definedName name="GFJGFJGH">{#N/A,#N/A,FALSE,"2~8번"}</definedName>
    <definedName name="GFJGFJRRJGH">{#N/A,#N/A,FALSE,"배수1"}</definedName>
    <definedName name="GFJHGFJGF">{#N/A,#N/A,FALSE,"혼합골재"}</definedName>
    <definedName name="GFRRJGH">{#N/A,#N/A,FALSE,"단가표지"}</definedName>
    <definedName name="gggg">{"'장비'!$A$3:$M$12"}</definedName>
    <definedName name="GJFGJFGJ">{#N/A,#N/A,FALSE,"골재소요량";#N/A,#N/A,FALSE,"골재소요량"}</definedName>
    <definedName name="GJGFJGFHJ">{#N/A,#N/A,FALSE,"속도"}</definedName>
    <definedName name="GSDGSRWQR">{#N/A,#N/A,FALSE,"속도"}</definedName>
    <definedName name="GV">{#N/A,#N/A,FALSE,"CCTV"}</definedName>
    <definedName name="half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>{#N/A,#N/A,FALSE,"속도"}</definedName>
    <definedName name="HDGFDS">#REF!</definedName>
    <definedName name="hfdgfdg">{#N/A,#N/A,FALSE,"CCTV"}</definedName>
    <definedName name="hfjhhjj">{#N/A,#N/A,FALSE,"CCTV"}</definedName>
    <definedName name="HGDSGJGFJGF">{#N/A,#N/A,FALSE,"배수2"}</definedName>
    <definedName name="HGHH">{#N/A,#N/A,FALSE,"표지목차"}</definedName>
    <definedName name="hgjfgh">{#N/A,#N/A,FALSE,"CCTV"}</definedName>
    <definedName name="hgjgfhgh">{#N/A,#N/A,FALSE,"CCTV"}</definedName>
    <definedName name="HHH">{#N/A,#N/A,TRUE,"Basic";#N/A,#N/A,TRUE,"EXT-TABLE";#N/A,#N/A,TRUE,"STEEL";#N/A,#N/A,TRUE,"INT-Table";#N/A,#N/A,TRUE,"STEEL";#N/A,#N/A,TRUE,"Door"}</definedName>
    <definedName name="HHH_1">{#N/A,#N/A,TRUE,"Basic";#N/A,#N/A,TRUE,"EXT-TABLE";#N/A,#N/A,TRUE,"STEEL";#N/A,#N/A,TRUE,"INT-Table";#N/A,#N/A,TRUE,"STEEL";#N/A,#N/A,TRUE,"Door"}</definedName>
    <definedName name="HHH_1_1">{#N/A,#N/A,TRUE,"Basic";#N/A,#N/A,TRUE,"EXT-TABLE";#N/A,#N/A,TRUE,"STEEL";#N/A,#N/A,TRUE,"INT-Table";#N/A,#N/A,TRUE,"STEEL";#N/A,#N/A,TRUE,"Door"}</definedName>
    <definedName name="HHH_1_2">{#N/A,#N/A,TRUE,"Basic";#N/A,#N/A,TRUE,"EXT-TABLE";#N/A,#N/A,TRUE,"STEEL";#N/A,#N/A,TRUE,"INT-Table";#N/A,#N/A,TRUE,"STEEL";#N/A,#N/A,TRUE,"Door"}</definedName>
    <definedName name="HHH_2">{#N/A,#N/A,TRUE,"Basic";#N/A,#N/A,TRUE,"EXT-TABLE";#N/A,#N/A,TRUE,"STEEL";#N/A,#N/A,TRUE,"INT-Table";#N/A,#N/A,TRUE,"STEEL";#N/A,#N/A,TRUE,"Door"}</definedName>
    <definedName name="HHH_2_1">{#N/A,#N/A,TRUE,"Basic";#N/A,#N/A,TRUE,"EXT-TABLE";#N/A,#N/A,TRUE,"STEEL";#N/A,#N/A,TRUE,"INT-Table";#N/A,#N/A,TRUE,"STEEL";#N/A,#N/A,TRUE,"Door"}</definedName>
    <definedName name="HHH_2_2">{#N/A,#N/A,TRUE,"Basic";#N/A,#N/A,TRUE,"EXT-TABLE";#N/A,#N/A,TRUE,"STEEL";#N/A,#N/A,TRUE,"INT-Table";#N/A,#N/A,TRUE,"STEEL";#N/A,#N/A,TRUE,"Door"}</definedName>
    <definedName name="HHH_3">{#N/A,#N/A,TRUE,"Basic";#N/A,#N/A,TRUE,"EXT-TABLE";#N/A,#N/A,TRUE,"STEEL";#N/A,#N/A,TRUE,"INT-Table";#N/A,#N/A,TRUE,"STEEL";#N/A,#N/A,TRUE,"Door"}</definedName>
    <definedName name="HHH_3_1">{#N/A,#N/A,TRUE,"Basic";#N/A,#N/A,TRUE,"EXT-TABLE";#N/A,#N/A,TRUE,"STEEL";#N/A,#N/A,TRUE,"INT-Table";#N/A,#N/A,TRUE,"STEEL";#N/A,#N/A,TRUE,"Door"}</definedName>
    <definedName name="HHH_3_2">{#N/A,#N/A,TRUE,"Basic";#N/A,#N/A,TRUE,"EXT-TABLE";#N/A,#N/A,TRUE,"STEEL";#N/A,#N/A,TRUE,"INT-Table";#N/A,#N/A,TRUE,"STEEL";#N/A,#N/A,TRUE,"Door"}</definedName>
    <definedName name="HHH_4">{#N/A,#N/A,TRUE,"Basic";#N/A,#N/A,TRUE,"EXT-TABLE";#N/A,#N/A,TRUE,"STEEL";#N/A,#N/A,TRUE,"INT-Table";#N/A,#N/A,TRUE,"STEEL";#N/A,#N/A,TRUE,"Door"}</definedName>
    <definedName name="HHH_4_1">{#N/A,#N/A,TRUE,"Basic";#N/A,#N/A,TRUE,"EXT-TABLE";#N/A,#N/A,TRUE,"STEEL";#N/A,#N/A,TRUE,"INT-Table";#N/A,#N/A,TRUE,"STEEL";#N/A,#N/A,TRUE,"Door"}</definedName>
    <definedName name="HHH_4_2">{#N/A,#N/A,TRUE,"Basic";#N/A,#N/A,TRUE,"EXT-TABLE";#N/A,#N/A,TRUE,"STEEL";#N/A,#N/A,TRUE,"INT-Table";#N/A,#N/A,TRUE,"STEEL";#N/A,#N/A,TRUE,"Door"}</definedName>
    <definedName name="HHH_5">{#N/A,#N/A,TRUE,"Basic";#N/A,#N/A,TRUE,"EXT-TABLE";#N/A,#N/A,TRUE,"STEEL";#N/A,#N/A,TRUE,"INT-Table";#N/A,#N/A,TRUE,"STEEL";#N/A,#N/A,TRUE,"Door"}</definedName>
    <definedName name="HHH_5_1">{#N/A,#N/A,TRUE,"Basic";#N/A,#N/A,TRUE,"EXT-TABLE";#N/A,#N/A,TRUE,"STEEL";#N/A,#N/A,TRUE,"INT-Table";#N/A,#N/A,TRUE,"STEEL";#N/A,#N/A,TRUE,"Door"}</definedName>
    <definedName name="HHH_5_2">{#N/A,#N/A,TRUE,"Basic";#N/A,#N/A,TRUE,"EXT-TABLE";#N/A,#N/A,TRUE,"STEEL";#N/A,#N/A,TRUE,"INT-Table";#N/A,#N/A,TRUE,"STEEL";#N/A,#N/A,TRUE,"Door"}</definedName>
    <definedName name="HHHHH">{#N/A,#N/A,TRUE,"Basic";#N/A,#N/A,TRUE,"EXT-TABLE";#N/A,#N/A,TRUE,"STEEL";#N/A,#N/A,TRUE,"INT-Table";#N/A,#N/A,TRUE,"STEEL";#N/A,#N/A,TRUE,"Door"}</definedName>
    <definedName name="HHHHHHHHHHHHHHHHHHHHH">{#N/A,#N/A,FALSE,"토공2"}</definedName>
    <definedName name="HiddenRows">#REF!</definedName>
    <definedName name="hik">{#N/A,#N/A,FALSE,"TABLE"}</definedName>
    <definedName name="ho">{#N/A,#N/A,FALSE,"TABLE"}</definedName>
    <definedName name="HTML_CodePage">949</definedName>
    <definedName name="HTML_CONTORL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>{"'장비'!$A$3:$M$12"}</definedName>
    <definedName name="HTML1_1">"[mnsavg.xls]Sheet1!$A$1:$AD$11"</definedName>
    <definedName name="HTML1_11">1</definedName>
    <definedName name="HTML1_12">"A:\mnsavg.html"</definedName>
    <definedName name="HTML1_2">1</definedName>
    <definedName name="HTML1_3">"mnsavg"</definedName>
    <definedName name="HTML1_4">"Sheet1"</definedName>
    <definedName name="HTML1_6">-4146</definedName>
    <definedName name="HTML1_7">-4146</definedName>
    <definedName name="HTML1_8">"98-10-26"</definedName>
    <definedName name="HTML1_9">"한국외환은행"</definedName>
    <definedName name="HTML2_1">"[mnsavg.xls]Sheet1!$A$4:$K$33"</definedName>
    <definedName name="HTML2_11">1</definedName>
    <definedName name="HTML2_12">"A:\mnsavg.htm"</definedName>
    <definedName name="HTML2_2">1</definedName>
    <definedName name="HTML2_3">"mnsavg"</definedName>
    <definedName name="HTML2_4">"Sheet1"</definedName>
    <definedName name="HTML2_6">-4146</definedName>
    <definedName name="HTML2_7">-4146</definedName>
    <definedName name="HTML2_8">"98-10-26"</definedName>
    <definedName name="HTML2_9">"한국외환은행"</definedName>
    <definedName name="HTML3_1">"[keb97avrg.xls]Sheet1!$A$4:$O$32"</definedName>
    <definedName name="HTML3_11">1</definedName>
    <definedName name="HTML3_12">"A:\97mns.htm"</definedName>
    <definedName name="HTML3_2">1</definedName>
    <definedName name="HTML3_3">"keb97avrg"</definedName>
    <definedName name="HTML3_4">"Sheet1"</definedName>
    <definedName name="HTML3_6">-4146</definedName>
    <definedName name="HTML3_7">-4146</definedName>
    <definedName name="HTML3_8">"99-02-08"</definedName>
    <definedName name="HTML3_9">"한국외환은행"</definedName>
    <definedName name="HTMLCount">2</definedName>
    <definedName name="IC">#REF!</definedName>
    <definedName name="iiouolkll">{#N/A,#N/A,FALSE,"CCTV"}</definedName>
    <definedName name="imsi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"02/27/2018 23:21:43"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  <definedName name="J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>{#N/A,#N/A,FALSE,"포장2"}</definedName>
    <definedName name="JDFHERHGFJFD">{#N/A,#N/A,FALSE,"포장1";#N/A,#N/A,FALSE,"포장1"}</definedName>
    <definedName name="JDFHETHGFJ">{#N/A,#N/A,FALSE,"조골재"}</definedName>
    <definedName name="JDFHFDJDNDHT">{#N/A,#N/A,FALSE,"토공2"}</definedName>
    <definedName name="JDHDFHERHG">{#N/A,#N/A,FALSE,"이정표"}</definedName>
    <definedName name="JDHGEHGFGJRTYJHFG">{#N/A,#N/A,FALSE,"구조1"}</definedName>
    <definedName name="jhhhh">{#N/A,#N/A,FALSE,"CCTV"}</definedName>
    <definedName name="JJJJJ">{#N/A,#N/A,TRUE,"Basic";#N/A,#N/A,TRUE,"EXT-TABLE";#N/A,#N/A,TRUE,"STEEL";#N/A,#N/A,TRUE,"INT-Table";#N/A,#N/A,TRUE,"STEEL";#N/A,#N/A,TRUE,"Door"}</definedName>
    <definedName name="jjmnj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>{#N/A,#N/A,FALSE,"포장1";#N/A,#N/A,FALSE,"포장1"}</definedName>
    <definedName name="JY">#REF!</definedName>
    <definedName name="JYDFF">{#N/A,#N/A,FALSE,"속도"}</definedName>
    <definedName name="KDJU">{"'장비'!$A$3:$M$12"}</definedName>
    <definedName name="KFGHYH">{#N/A,#N/A,FALSE,"혼합골재"}</definedName>
    <definedName name="KFGJGFJGHGRJGH">{#N/A,#N/A,FALSE,"부대1"}</definedName>
    <definedName name="KFGJREYDFHFD">{#N/A,#N/A,FALSE,"속도"}</definedName>
    <definedName name="KGFJHGJGH">{#N/A,#N/A,FALSE,"2~8번"}</definedName>
    <definedName name="kghlgh">{#N/A,#N/A,FALSE,"CCTV"}</definedName>
    <definedName name="kiulil">{#N/A,#N/A,FALSE,"CCTV"}</definedName>
    <definedName name="kj">#REF!</definedName>
    <definedName name="KJGHJG">{#N/A,#N/A,FALSE,"배수2"}</definedName>
    <definedName name="kjhlh">{#N/A,#N/A,FALSE,"CCTV"}</definedName>
    <definedName name="kjhljhk">{#N/A,#N/A,FALSE,"CCTV"}</definedName>
    <definedName name="ktf">#REF!</definedName>
    <definedName name="kty">#REF!</definedName>
    <definedName name="KUYGGDF">{#N/A,#N/A,FALSE,"표지목차"}</definedName>
    <definedName name="LEE">{#N/A,#N/A,TRUE,"Basic";#N/A,#N/A,TRUE,"EXT-TABLE";#N/A,#N/A,TRUE,"STEEL";#N/A,#N/A,TRUE,"INT-Table";#N/A,#N/A,TRUE,"STEEL";#N/A,#N/A,TRUE,"Door"}</definedName>
    <definedName name="LEE_1">{#N/A,#N/A,TRUE,"Basic";#N/A,#N/A,TRUE,"EXT-TABLE";#N/A,#N/A,TRUE,"STEEL";#N/A,#N/A,TRUE,"INT-Table";#N/A,#N/A,TRUE,"STEEL";#N/A,#N/A,TRUE,"Door"}</definedName>
    <definedName name="LEE_1_1">{#N/A,#N/A,TRUE,"Basic";#N/A,#N/A,TRUE,"EXT-TABLE";#N/A,#N/A,TRUE,"STEEL";#N/A,#N/A,TRUE,"INT-Table";#N/A,#N/A,TRUE,"STEEL";#N/A,#N/A,TRUE,"Door"}</definedName>
    <definedName name="LEE_1_2">{#N/A,#N/A,TRUE,"Basic";#N/A,#N/A,TRUE,"EXT-TABLE";#N/A,#N/A,TRUE,"STEEL";#N/A,#N/A,TRUE,"INT-Table";#N/A,#N/A,TRUE,"STEEL";#N/A,#N/A,TRUE,"Door"}</definedName>
    <definedName name="LEE_2">{#N/A,#N/A,TRUE,"Basic";#N/A,#N/A,TRUE,"EXT-TABLE";#N/A,#N/A,TRUE,"STEEL";#N/A,#N/A,TRUE,"INT-Table";#N/A,#N/A,TRUE,"STEEL";#N/A,#N/A,TRUE,"Door"}</definedName>
    <definedName name="LEE_2_1">{#N/A,#N/A,TRUE,"Basic";#N/A,#N/A,TRUE,"EXT-TABLE";#N/A,#N/A,TRUE,"STEEL";#N/A,#N/A,TRUE,"INT-Table";#N/A,#N/A,TRUE,"STEEL";#N/A,#N/A,TRUE,"Door"}</definedName>
    <definedName name="LEE_2_2">{#N/A,#N/A,TRUE,"Basic";#N/A,#N/A,TRUE,"EXT-TABLE";#N/A,#N/A,TRUE,"STEEL";#N/A,#N/A,TRUE,"INT-Table";#N/A,#N/A,TRUE,"STEEL";#N/A,#N/A,TRUE,"Door"}</definedName>
    <definedName name="LEE_3">{#N/A,#N/A,TRUE,"Basic";#N/A,#N/A,TRUE,"EXT-TABLE";#N/A,#N/A,TRUE,"STEEL";#N/A,#N/A,TRUE,"INT-Table";#N/A,#N/A,TRUE,"STEEL";#N/A,#N/A,TRUE,"Door"}</definedName>
    <definedName name="LEE_3_1">{#N/A,#N/A,TRUE,"Basic";#N/A,#N/A,TRUE,"EXT-TABLE";#N/A,#N/A,TRUE,"STEEL";#N/A,#N/A,TRUE,"INT-Table";#N/A,#N/A,TRUE,"STEEL";#N/A,#N/A,TRUE,"Door"}</definedName>
    <definedName name="LEE_3_2">{#N/A,#N/A,TRUE,"Basic";#N/A,#N/A,TRUE,"EXT-TABLE";#N/A,#N/A,TRUE,"STEEL";#N/A,#N/A,TRUE,"INT-Table";#N/A,#N/A,TRUE,"STEEL";#N/A,#N/A,TRUE,"Door"}</definedName>
    <definedName name="LEE_4">{#N/A,#N/A,TRUE,"Basic";#N/A,#N/A,TRUE,"EXT-TABLE";#N/A,#N/A,TRUE,"STEEL";#N/A,#N/A,TRUE,"INT-Table";#N/A,#N/A,TRUE,"STEEL";#N/A,#N/A,TRUE,"Door"}</definedName>
    <definedName name="LEE_4_1">{#N/A,#N/A,TRUE,"Basic";#N/A,#N/A,TRUE,"EXT-TABLE";#N/A,#N/A,TRUE,"STEEL";#N/A,#N/A,TRUE,"INT-Table";#N/A,#N/A,TRUE,"STEEL";#N/A,#N/A,TRUE,"Door"}</definedName>
    <definedName name="LEE_4_2">{#N/A,#N/A,TRUE,"Basic";#N/A,#N/A,TRUE,"EXT-TABLE";#N/A,#N/A,TRUE,"STEEL";#N/A,#N/A,TRUE,"INT-Table";#N/A,#N/A,TRUE,"STEEL";#N/A,#N/A,TRUE,"Door"}</definedName>
    <definedName name="LEE_5">{#N/A,#N/A,TRUE,"Basic";#N/A,#N/A,TRUE,"EXT-TABLE";#N/A,#N/A,TRUE,"STEEL";#N/A,#N/A,TRUE,"INT-Table";#N/A,#N/A,TRUE,"STEEL";#N/A,#N/A,TRUE,"Door"}</definedName>
    <definedName name="LEE_5_1">{#N/A,#N/A,TRUE,"Basic";#N/A,#N/A,TRUE,"EXT-TABLE";#N/A,#N/A,TRUE,"STEEL";#N/A,#N/A,TRUE,"INT-Table";#N/A,#N/A,TRUE,"STEEL";#N/A,#N/A,TRUE,"Door"}</definedName>
    <definedName name="LEE_5_2">{#N/A,#N/A,TRUE,"Basic";#N/A,#N/A,TRUE,"EXT-TABLE";#N/A,#N/A,TRUE,"STEEL";#N/A,#N/A,TRUE,"INT-Table";#N/A,#N/A,TRUE,"STEEL";#N/A,#N/A,TRUE,"Door"}</definedName>
    <definedName name="list">{#N/A,#N/A,TRUE,"Basic";#N/A,#N/A,TRUE,"EXT-TABLE";#N/A,#N/A,TRUE,"STEEL";#N/A,#N/A,TRUE,"INT-Table";#N/A,#N/A,TRUE,"STEEL";#N/A,#N/A,TRUE,"Door"}</definedName>
    <definedName name="list_1">{#N/A,#N/A,TRUE,"Basic";#N/A,#N/A,TRUE,"EXT-TABLE";#N/A,#N/A,TRUE,"STEEL";#N/A,#N/A,TRUE,"INT-Table";#N/A,#N/A,TRUE,"STEEL";#N/A,#N/A,TRUE,"Door"}</definedName>
    <definedName name="list_1_1">{#N/A,#N/A,TRUE,"Basic";#N/A,#N/A,TRUE,"EXT-TABLE";#N/A,#N/A,TRUE,"STEEL";#N/A,#N/A,TRUE,"INT-Table";#N/A,#N/A,TRUE,"STEEL";#N/A,#N/A,TRUE,"Door"}</definedName>
    <definedName name="list_1_2">{#N/A,#N/A,TRUE,"Basic";#N/A,#N/A,TRUE,"EXT-TABLE";#N/A,#N/A,TRUE,"STEEL";#N/A,#N/A,TRUE,"INT-Table";#N/A,#N/A,TRUE,"STEEL";#N/A,#N/A,TRUE,"Door"}</definedName>
    <definedName name="list_2">{#N/A,#N/A,TRUE,"Basic";#N/A,#N/A,TRUE,"EXT-TABLE";#N/A,#N/A,TRUE,"STEEL";#N/A,#N/A,TRUE,"INT-Table";#N/A,#N/A,TRUE,"STEEL";#N/A,#N/A,TRUE,"Door"}</definedName>
    <definedName name="list_2_1">{#N/A,#N/A,TRUE,"Basic";#N/A,#N/A,TRUE,"EXT-TABLE";#N/A,#N/A,TRUE,"STEEL";#N/A,#N/A,TRUE,"INT-Table";#N/A,#N/A,TRUE,"STEEL";#N/A,#N/A,TRUE,"Door"}</definedName>
    <definedName name="list_2_2">{#N/A,#N/A,TRUE,"Basic";#N/A,#N/A,TRUE,"EXT-TABLE";#N/A,#N/A,TRUE,"STEEL";#N/A,#N/A,TRUE,"INT-Table";#N/A,#N/A,TRUE,"STEEL";#N/A,#N/A,TRUE,"Door"}</definedName>
    <definedName name="list_3">{#N/A,#N/A,TRUE,"Basic";#N/A,#N/A,TRUE,"EXT-TABLE";#N/A,#N/A,TRUE,"STEEL";#N/A,#N/A,TRUE,"INT-Table";#N/A,#N/A,TRUE,"STEEL";#N/A,#N/A,TRUE,"Door"}</definedName>
    <definedName name="list_3_1">{#N/A,#N/A,TRUE,"Basic";#N/A,#N/A,TRUE,"EXT-TABLE";#N/A,#N/A,TRUE,"STEEL";#N/A,#N/A,TRUE,"INT-Table";#N/A,#N/A,TRUE,"STEEL";#N/A,#N/A,TRUE,"Door"}</definedName>
    <definedName name="list_3_2">{#N/A,#N/A,TRUE,"Basic";#N/A,#N/A,TRUE,"EXT-TABLE";#N/A,#N/A,TRUE,"STEEL";#N/A,#N/A,TRUE,"INT-Table";#N/A,#N/A,TRUE,"STEEL";#N/A,#N/A,TRUE,"Door"}</definedName>
    <definedName name="list_4">{#N/A,#N/A,TRUE,"Basic";#N/A,#N/A,TRUE,"EXT-TABLE";#N/A,#N/A,TRUE,"STEEL";#N/A,#N/A,TRUE,"INT-Table";#N/A,#N/A,TRUE,"STEEL";#N/A,#N/A,TRUE,"Door"}</definedName>
    <definedName name="list_4_1">{#N/A,#N/A,TRUE,"Basic";#N/A,#N/A,TRUE,"EXT-TABLE";#N/A,#N/A,TRUE,"STEEL";#N/A,#N/A,TRUE,"INT-Table";#N/A,#N/A,TRUE,"STEEL";#N/A,#N/A,TRUE,"Door"}</definedName>
    <definedName name="list_4_2">{#N/A,#N/A,TRUE,"Basic";#N/A,#N/A,TRUE,"EXT-TABLE";#N/A,#N/A,TRUE,"STEEL";#N/A,#N/A,TRUE,"INT-Table";#N/A,#N/A,TRUE,"STEEL";#N/A,#N/A,TRUE,"Door"}</definedName>
    <definedName name="list_5">{#N/A,#N/A,TRUE,"Basic";#N/A,#N/A,TRUE,"EXT-TABLE";#N/A,#N/A,TRUE,"STEEL";#N/A,#N/A,TRUE,"INT-Table";#N/A,#N/A,TRUE,"STEEL";#N/A,#N/A,TRUE,"Door"}</definedName>
    <definedName name="list_5_1">{#N/A,#N/A,TRUE,"Basic";#N/A,#N/A,TRUE,"EXT-TABLE";#N/A,#N/A,TRUE,"STEEL";#N/A,#N/A,TRUE,"INT-Table";#N/A,#N/A,TRUE,"STEEL";#N/A,#N/A,TRUE,"Door"}</definedName>
    <definedName name="list_5_2">{#N/A,#N/A,TRUE,"Basic";#N/A,#N/A,TRUE,"EXT-TABLE";#N/A,#N/A,TRUE,"STEEL";#N/A,#N/A,TRUE,"INT-Table";#N/A,#N/A,TRUE,"STEEL";#N/A,#N/A,TRUE,"Door"}</definedName>
    <definedName name="list01">{#N/A,#N/A,TRUE,"Basic";#N/A,#N/A,TRUE,"EXT-TABLE";#N/A,#N/A,TRUE,"STEEL";#N/A,#N/A,TRUE,"INT-Table";#N/A,#N/A,TRUE,"STEEL";#N/A,#N/A,TRUE,"Door"}</definedName>
    <definedName name="list01_1">{#N/A,#N/A,TRUE,"Basic";#N/A,#N/A,TRUE,"EXT-TABLE";#N/A,#N/A,TRUE,"STEEL";#N/A,#N/A,TRUE,"INT-Table";#N/A,#N/A,TRUE,"STEEL";#N/A,#N/A,TRUE,"Door"}</definedName>
    <definedName name="list01_1_1">{#N/A,#N/A,TRUE,"Basic";#N/A,#N/A,TRUE,"EXT-TABLE";#N/A,#N/A,TRUE,"STEEL";#N/A,#N/A,TRUE,"INT-Table";#N/A,#N/A,TRUE,"STEEL";#N/A,#N/A,TRUE,"Door"}</definedName>
    <definedName name="list01_1_2">{#N/A,#N/A,TRUE,"Basic";#N/A,#N/A,TRUE,"EXT-TABLE";#N/A,#N/A,TRUE,"STEEL";#N/A,#N/A,TRUE,"INT-Table";#N/A,#N/A,TRUE,"STEEL";#N/A,#N/A,TRUE,"Door"}</definedName>
    <definedName name="list01_2">{#N/A,#N/A,TRUE,"Basic";#N/A,#N/A,TRUE,"EXT-TABLE";#N/A,#N/A,TRUE,"STEEL";#N/A,#N/A,TRUE,"INT-Table";#N/A,#N/A,TRUE,"STEEL";#N/A,#N/A,TRUE,"Door"}</definedName>
    <definedName name="list01_2_1">{#N/A,#N/A,TRUE,"Basic";#N/A,#N/A,TRUE,"EXT-TABLE";#N/A,#N/A,TRUE,"STEEL";#N/A,#N/A,TRUE,"INT-Table";#N/A,#N/A,TRUE,"STEEL";#N/A,#N/A,TRUE,"Door"}</definedName>
    <definedName name="list01_2_2">{#N/A,#N/A,TRUE,"Basic";#N/A,#N/A,TRUE,"EXT-TABLE";#N/A,#N/A,TRUE,"STEEL";#N/A,#N/A,TRUE,"INT-Table";#N/A,#N/A,TRUE,"STEEL";#N/A,#N/A,TRUE,"Door"}</definedName>
    <definedName name="list01_3">{#N/A,#N/A,TRUE,"Basic";#N/A,#N/A,TRUE,"EXT-TABLE";#N/A,#N/A,TRUE,"STEEL";#N/A,#N/A,TRUE,"INT-Table";#N/A,#N/A,TRUE,"STEEL";#N/A,#N/A,TRUE,"Door"}</definedName>
    <definedName name="list01_3_1">{#N/A,#N/A,TRUE,"Basic";#N/A,#N/A,TRUE,"EXT-TABLE";#N/A,#N/A,TRUE,"STEEL";#N/A,#N/A,TRUE,"INT-Table";#N/A,#N/A,TRUE,"STEEL";#N/A,#N/A,TRUE,"Door"}</definedName>
    <definedName name="list01_3_2">{#N/A,#N/A,TRUE,"Basic";#N/A,#N/A,TRUE,"EXT-TABLE";#N/A,#N/A,TRUE,"STEEL";#N/A,#N/A,TRUE,"INT-Table";#N/A,#N/A,TRUE,"STEEL";#N/A,#N/A,TRUE,"Door"}</definedName>
    <definedName name="list01_4">{#N/A,#N/A,TRUE,"Basic";#N/A,#N/A,TRUE,"EXT-TABLE";#N/A,#N/A,TRUE,"STEEL";#N/A,#N/A,TRUE,"INT-Table";#N/A,#N/A,TRUE,"STEEL";#N/A,#N/A,TRUE,"Door"}</definedName>
    <definedName name="list01_4_1">{#N/A,#N/A,TRUE,"Basic";#N/A,#N/A,TRUE,"EXT-TABLE";#N/A,#N/A,TRUE,"STEEL";#N/A,#N/A,TRUE,"INT-Table";#N/A,#N/A,TRUE,"STEEL";#N/A,#N/A,TRUE,"Door"}</definedName>
    <definedName name="list01_4_2">{#N/A,#N/A,TRUE,"Basic";#N/A,#N/A,TRUE,"EXT-TABLE";#N/A,#N/A,TRUE,"STEEL";#N/A,#N/A,TRUE,"INT-Table";#N/A,#N/A,TRUE,"STEEL";#N/A,#N/A,TRUE,"Door"}</definedName>
    <definedName name="list01_5">{#N/A,#N/A,TRUE,"Basic";#N/A,#N/A,TRUE,"EXT-TABLE";#N/A,#N/A,TRUE,"STEEL";#N/A,#N/A,TRUE,"INT-Table";#N/A,#N/A,TRUE,"STEEL";#N/A,#N/A,TRUE,"Door"}</definedName>
    <definedName name="list01_5_1">{#N/A,#N/A,TRUE,"Basic";#N/A,#N/A,TRUE,"EXT-TABLE";#N/A,#N/A,TRUE,"STEEL";#N/A,#N/A,TRUE,"INT-Table";#N/A,#N/A,TRUE,"STEEL";#N/A,#N/A,TRUE,"Door"}</definedName>
    <definedName name="list01_5_2">{#N/A,#N/A,TRUE,"Basic";#N/A,#N/A,TRUE,"EXT-TABLE";#N/A,#N/A,TRUE,"STEEL";#N/A,#N/A,TRUE,"INT-Table";#N/A,#N/A,TRUE,"STEEL";#N/A,#N/A,TRUE,"Door"}</definedName>
    <definedName name="list02">{#N/A,#N/A,TRUE,"Basic";#N/A,#N/A,TRUE,"EXT-TABLE";#N/A,#N/A,TRUE,"STEEL";#N/A,#N/A,TRUE,"INT-Table";#N/A,#N/A,TRUE,"STEEL";#N/A,#N/A,TRUE,"Door"}</definedName>
    <definedName name="list02_1">{#N/A,#N/A,TRUE,"Basic";#N/A,#N/A,TRUE,"EXT-TABLE";#N/A,#N/A,TRUE,"STEEL";#N/A,#N/A,TRUE,"INT-Table";#N/A,#N/A,TRUE,"STEEL";#N/A,#N/A,TRUE,"Door"}</definedName>
    <definedName name="list02_1_1">{#N/A,#N/A,TRUE,"Basic";#N/A,#N/A,TRUE,"EXT-TABLE";#N/A,#N/A,TRUE,"STEEL";#N/A,#N/A,TRUE,"INT-Table";#N/A,#N/A,TRUE,"STEEL";#N/A,#N/A,TRUE,"Door"}</definedName>
    <definedName name="list02_1_2">{#N/A,#N/A,TRUE,"Basic";#N/A,#N/A,TRUE,"EXT-TABLE";#N/A,#N/A,TRUE,"STEEL";#N/A,#N/A,TRUE,"INT-Table";#N/A,#N/A,TRUE,"STEEL";#N/A,#N/A,TRUE,"Door"}</definedName>
    <definedName name="list02_2">{#N/A,#N/A,TRUE,"Basic";#N/A,#N/A,TRUE,"EXT-TABLE";#N/A,#N/A,TRUE,"STEEL";#N/A,#N/A,TRUE,"INT-Table";#N/A,#N/A,TRUE,"STEEL";#N/A,#N/A,TRUE,"Door"}</definedName>
    <definedName name="list02_2_1">{#N/A,#N/A,TRUE,"Basic";#N/A,#N/A,TRUE,"EXT-TABLE";#N/A,#N/A,TRUE,"STEEL";#N/A,#N/A,TRUE,"INT-Table";#N/A,#N/A,TRUE,"STEEL";#N/A,#N/A,TRUE,"Door"}</definedName>
    <definedName name="list02_2_2">{#N/A,#N/A,TRUE,"Basic";#N/A,#N/A,TRUE,"EXT-TABLE";#N/A,#N/A,TRUE,"STEEL";#N/A,#N/A,TRUE,"INT-Table";#N/A,#N/A,TRUE,"STEEL";#N/A,#N/A,TRUE,"Door"}</definedName>
    <definedName name="list02_3">{#N/A,#N/A,TRUE,"Basic";#N/A,#N/A,TRUE,"EXT-TABLE";#N/A,#N/A,TRUE,"STEEL";#N/A,#N/A,TRUE,"INT-Table";#N/A,#N/A,TRUE,"STEEL";#N/A,#N/A,TRUE,"Door"}</definedName>
    <definedName name="list02_3_1">{#N/A,#N/A,TRUE,"Basic";#N/A,#N/A,TRUE,"EXT-TABLE";#N/A,#N/A,TRUE,"STEEL";#N/A,#N/A,TRUE,"INT-Table";#N/A,#N/A,TRUE,"STEEL";#N/A,#N/A,TRUE,"Door"}</definedName>
    <definedName name="list02_3_2">{#N/A,#N/A,TRUE,"Basic";#N/A,#N/A,TRUE,"EXT-TABLE";#N/A,#N/A,TRUE,"STEEL";#N/A,#N/A,TRUE,"INT-Table";#N/A,#N/A,TRUE,"STEEL";#N/A,#N/A,TRUE,"Door"}</definedName>
    <definedName name="list02_4">{#N/A,#N/A,TRUE,"Basic";#N/A,#N/A,TRUE,"EXT-TABLE";#N/A,#N/A,TRUE,"STEEL";#N/A,#N/A,TRUE,"INT-Table";#N/A,#N/A,TRUE,"STEEL";#N/A,#N/A,TRUE,"Door"}</definedName>
    <definedName name="list02_4_1">{#N/A,#N/A,TRUE,"Basic";#N/A,#N/A,TRUE,"EXT-TABLE";#N/A,#N/A,TRUE,"STEEL";#N/A,#N/A,TRUE,"INT-Table";#N/A,#N/A,TRUE,"STEEL";#N/A,#N/A,TRUE,"Door"}</definedName>
    <definedName name="list02_4_2">{#N/A,#N/A,TRUE,"Basic";#N/A,#N/A,TRUE,"EXT-TABLE";#N/A,#N/A,TRUE,"STEEL";#N/A,#N/A,TRUE,"INT-Table";#N/A,#N/A,TRUE,"STEEL";#N/A,#N/A,TRUE,"Door"}</definedName>
    <definedName name="list02_5">{#N/A,#N/A,TRUE,"Basic";#N/A,#N/A,TRUE,"EXT-TABLE";#N/A,#N/A,TRUE,"STEEL";#N/A,#N/A,TRUE,"INT-Table";#N/A,#N/A,TRUE,"STEEL";#N/A,#N/A,TRUE,"Door"}</definedName>
    <definedName name="list02_5_1">{#N/A,#N/A,TRUE,"Basic";#N/A,#N/A,TRUE,"EXT-TABLE";#N/A,#N/A,TRUE,"STEEL";#N/A,#N/A,TRUE,"INT-Table";#N/A,#N/A,TRUE,"STEEL";#N/A,#N/A,TRUE,"Door"}</definedName>
    <definedName name="list02_5_2">{#N/A,#N/A,TRUE,"Basic";#N/A,#N/A,TRUE,"EXT-TABLE";#N/A,#N/A,TRUE,"STEEL";#N/A,#N/A,TRUE,"INT-Table";#N/A,#N/A,TRUE,"STEEL";#N/A,#N/A,TRUE,"Door"}</definedName>
    <definedName name="lklhlkjl">{#N/A,#N/A,FALSE,"CCTV"}</definedName>
    <definedName name="LLLL">{#N/A,#N/A,FALSE,"CCTV"}</definedName>
    <definedName name="master">{#N/A,#N/A,FALSE,"CCTV"}</definedName>
    <definedName name="MCCO">{#N/A,#N/A,FALSE,"CCTV"}</definedName>
    <definedName name="MCCO10">{#N/A,#N/A,FALSE,"CCTV"}</definedName>
    <definedName name="MCCO11">{#N/A,#N/A,FALSE,"CCTV"}</definedName>
    <definedName name="MCCO12">{#N/A,#N/A,FALSE,"CCTV"}</definedName>
    <definedName name="MCCO13">{#N/A,#N/A,FALSE,"CCTV"}</definedName>
    <definedName name="MCCO3">{#N/A,#N/A,FALSE,"CCTV"}</definedName>
    <definedName name="MCCO4">{#N/A,#N/A,FALSE,"CCTV"}</definedName>
    <definedName name="MCCO5">{#N/A,#N/A,FALSE,"CCTV"}</definedName>
    <definedName name="MCCO6">{#N/A,#N/A,FALSE,"CCTV"}</definedName>
    <definedName name="MCCO7">{#N/A,#N/A,FALSE,"CCTV"}</definedName>
    <definedName name="MCCO8">{#N/A,#N/A,FALSE,"CCTV"}</definedName>
    <definedName name="MCCO9">{#N/A,#N/A,FALSE,"CCTV"}</definedName>
    <definedName name="MCCOÙ">{#N/A,#N/A,FALSE,"CCTV"}</definedName>
    <definedName name="MD1수량집계">#REF!</definedName>
    <definedName name="MD총괄수량집계">#REF!</definedName>
    <definedName name="mmm">{"'장비'!$A$3:$M$12"}</definedName>
    <definedName name="mmmmm">{#N/A,#N/A,FALSE,"CCTV"}</definedName>
    <definedName name="MP">{#N/A,#N/A,FALSE,"CCTV"}</definedName>
    <definedName name="n">#REF!</definedName>
    <definedName name="newmane">{#N/A,#N/A,FALSE,"CCTV"}</definedName>
    <definedName name="NEWNAME">{#N/A,#N/A,FALSE,"CCTV"}</definedName>
    <definedName name="NFG">{#N/A,#N/A,FALSE,"배수2"}</definedName>
    <definedName name="NFYJD">{#N/A,#N/A,FALSE,"토공2"}</definedName>
    <definedName name="NGE">{#N/A,#N/A,FALSE,"혼합골재"}</definedName>
    <definedName name="NGFDFNS">{#N/A,#N/A,FALSE,"부대1"}</definedName>
    <definedName name="nkknk">{#N/A,#N/A,FALSE,"CCTV"}</definedName>
    <definedName name="NRNCG">{#N/A,#N/A,FALSE,"2~8번"}</definedName>
    <definedName name="NTRD">{#N/A,#N/A,FALSE,"배수1"}</definedName>
    <definedName name="NUF">{#N/A,#N/A,FALSE,"운반시간"}</definedName>
    <definedName name="NYDDFG">{#N/A,#N/A,FALSE,"조골재"}</definedName>
    <definedName name="NYDTDS">{#N/A,#N/A,FALSE,"구조2"}</definedName>
    <definedName name="NYFD">{#N/A,#N/A,FALSE,"골재소요량";#N/A,#N/A,FALSE,"골재소요량"}</definedName>
    <definedName name="NYTDY">{#N/A,#N/A,FALSE,"단가표지"}</definedName>
    <definedName name="NYTND">{#N/A,#N/A,FALSE,"구조1"}</definedName>
    <definedName name="ODH">#REF!</definedName>
    <definedName name="oililui">{#N/A,#N/A,FALSE,"CCTV"}</definedName>
    <definedName name="OrderTable">#REF!</definedName>
    <definedName name="os">{#N/A,#N/A,FALSE,"TABLE"}</definedName>
    <definedName name="OSBL">{#N/A,#N/A,FALSE,"CCTV"}</definedName>
    <definedName name="Panel">{#N/A,#N/A,TRUE,"Basic";#N/A,#N/A,TRUE,"EXT-TABLE";#N/A,#N/A,TRUE,"STEEL";#N/A,#N/A,TRUE,"INT-Table";#N/A,#N/A,TRUE,"STEEL";#N/A,#N/A,TRUE,"Door"}</definedName>
    <definedName name="Panel_1">{#N/A,#N/A,TRUE,"Basic";#N/A,#N/A,TRUE,"EXT-TABLE";#N/A,#N/A,TRUE,"STEEL";#N/A,#N/A,TRUE,"INT-Table";#N/A,#N/A,TRUE,"STEEL";#N/A,#N/A,TRUE,"Door"}</definedName>
    <definedName name="Panel_1_1">{#N/A,#N/A,TRUE,"Basic";#N/A,#N/A,TRUE,"EXT-TABLE";#N/A,#N/A,TRUE,"STEEL";#N/A,#N/A,TRUE,"INT-Table";#N/A,#N/A,TRUE,"STEEL";#N/A,#N/A,TRUE,"Door"}</definedName>
    <definedName name="Panel_1_2">{#N/A,#N/A,TRUE,"Basic";#N/A,#N/A,TRUE,"EXT-TABLE";#N/A,#N/A,TRUE,"STEEL";#N/A,#N/A,TRUE,"INT-Table";#N/A,#N/A,TRUE,"STEEL";#N/A,#N/A,TRUE,"Door"}</definedName>
    <definedName name="Panel_2">{#N/A,#N/A,TRUE,"Basic";#N/A,#N/A,TRUE,"EXT-TABLE";#N/A,#N/A,TRUE,"STEEL";#N/A,#N/A,TRUE,"INT-Table";#N/A,#N/A,TRUE,"STEEL";#N/A,#N/A,TRUE,"Door"}</definedName>
    <definedName name="Panel_2_1">{#N/A,#N/A,TRUE,"Basic";#N/A,#N/A,TRUE,"EXT-TABLE";#N/A,#N/A,TRUE,"STEEL";#N/A,#N/A,TRUE,"INT-Table";#N/A,#N/A,TRUE,"STEEL";#N/A,#N/A,TRUE,"Door"}</definedName>
    <definedName name="Panel_2_2">{#N/A,#N/A,TRUE,"Basic";#N/A,#N/A,TRUE,"EXT-TABLE";#N/A,#N/A,TRUE,"STEEL";#N/A,#N/A,TRUE,"INT-Table";#N/A,#N/A,TRUE,"STEEL";#N/A,#N/A,TRUE,"Door"}</definedName>
    <definedName name="Panel_3">{#N/A,#N/A,TRUE,"Basic";#N/A,#N/A,TRUE,"EXT-TABLE";#N/A,#N/A,TRUE,"STEEL";#N/A,#N/A,TRUE,"INT-Table";#N/A,#N/A,TRUE,"STEEL";#N/A,#N/A,TRUE,"Door"}</definedName>
    <definedName name="Panel_3_1">{#N/A,#N/A,TRUE,"Basic";#N/A,#N/A,TRUE,"EXT-TABLE";#N/A,#N/A,TRUE,"STEEL";#N/A,#N/A,TRUE,"INT-Table";#N/A,#N/A,TRUE,"STEEL";#N/A,#N/A,TRUE,"Door"}</definedName>
    <definedName name="Panel_3_2">{#N/A,#N/A,TRUE,"Basic";#N/A,#N/A,TRUE,"EXT-TABLE";#N/A,#N/A,TRUE,"STEEL";#N/A,#N/A,TRUE,"INT-Table";#N/A,#N/A,TRUE,"STEEL";#N/A,#N/A,TRUE,"Door"}</definedName>
    <definedName name="Panel_4">{#N/A,#N/A,TRUE,"Basic";#N/A,#N/A,TRUE,"EXT-TABLE";#N/A,#N/A,TRUE,"STEEL";#N/A,#N/A,TRUE,"INT-Table";#N/A,#N/A,TRUE,"STEEL";#N/A,#N/A,TRUE,"Door"}</definedName>
    <definedName name="Panel_4_1">{#N/A,#N/A,TRUE,"Basic";#N/A,#N/A,TRUE,"EXT-TABLE";#N/A,#N/A,TRUE,"STEEL";#N/A,#N/A,TRUE,"INT-Table";#N/A,#N/A,TRUE,"STEEL";#N/A,#N/A,TRUE,"Door"}</definedName>
    <definedName name="Panel_4_2">{#N/A,#N/A,TRUE,"Basic";#N/A,#N/A,TRUE,"EXT-TABLE";#N/A,#N/A,TRUE,"STEEL";#N/A,#N/A,TRUE,"INT-Table";#N/A,#N/A,TRUE,"STEEL";#N/A,#N/A,TRUE,"Door"}</definedName>
    <definedName name="Panel_5">{#N/A,#N/A,TRUE,"Basic";#N/A,#N/A,TRUE,"EXT-TABLE";#N/A,#N/A,TRUE,"STEEL";#N/A,#N/A,TRUE,"INT-Table";#N/A,#N/A,TRUE,"STEEL";#N/A,#N/A,TRUE,"Door"}</definedName>
    <definedName name="Panel_5_1">{#N/A,#N/A,TRUE,"Basic";#N/A,#N/A,TRUE,"EXT-TABLE";#N/A,#N/A,TRUE,"STEEL";#N/A,#N/A,TRUE,"INT-Table";#N/A,#N/A,TRUE,"STEEL";#N/A,#N/A,TRUE,"Door"}</definedName>
    <definedName name="Panel_5_2">{#N/A,#N/A,TRUE,"Basic";#N/A,#N/A,TRUE,"EXT-TABLE";#N/A,#N/A,TRUE,"STEEL";#N/A,#N/A,TRUE,"INT-Table";#N/A,#N/A,TRUE,"STEEL";#N/A,#N/A,TRUE,"Door"}</definedName>
    <definedName name="peroxide">{#N/A,#N/A,FALSE,"CCTV"}</definedName>
    <definedName name="petro2">#REF!</definedName>
    <definedName name="PHASE">{#N/A,#N/A,TRUE,"Basic";#N/A,#N/A,TRUE,"EXT-TABLE";#N/A,#N/A,TRUE,"STEEL";#N/A,#N/A,TRUE,"INT-Table";#N/A,#N/A,TRUE,"STEEL";#N/A,#N/A,TRUE,"Door"}</definedName>
    <definedName name="PHASE_1">{#N/A,#N/A,TRUE,"Basic";#N/A,#N/A,TRUE,"EXT-TABLE";#N/A,#N/A,TRUE,"STEEL";#N/A,#N/A,TRUE,"INT-Table";#N/A,#N/A,TRUE,"STEEL";#N/A,#N/A,TRUE,"Door"}</definedName>
    <definedName name="PHASE_1_1">{#N/A,#N/A,TRUE,"Basic";#N/A,#N/A,TRUE,"EXT-TABLE";#N/A,#N/A,TRUE,"STEEL";#N/A,#N/A,TRUE,"INT-Table";#N/A,#N/A,TRUE,"STEEL";#N/A,#N/A,TRUE,"Door"}</definedName>
    <definedName name="PHASE_1_2">{#N/A,#N/A,TRUE,"Basic";#N/A,#N/A,TRUE,"EXT-TABLE";#N/A,#N/A,TRUE,"STEEL";#N/A,#N/A,TRUE,"INT-Table";#N/A,#N/A,TRUE,"STEEL";#N/A,#N/A,TRUE,"Door"}</definedName>
    <definedName name="PHASE_2">{#N/A,#N/A,TRUE,"Basic";#N/A,#N/A,TRUE,"EXT-TABLE";#N/A,#N/A,TRUE,"STEEL";#N/A,#N/A,TRUE,"INT-Table";#N/A,#N/A,TRUE,"STEEL";#N/A,#N/A,TRUE,"Door"}</definedName>
    <definedName name="PHASE_2_1">{#N/A,#N/A,TRUE,"Basic";#N/A,#N/A,TRUE,"EXT-TABLE";#N/A,#N/A,TRUE,"STEEL";#N/A,#N/A,TRUE,"INT-Table";#N/A,#N/A,TRUE,"STEEL";#N/A,#N/A,TRUE,"Door"}</definedName>
    <definedName name="PHASE_2_2">{#N/A,#N/A,TRUE,"Basic";#N/A,#N/A,TRUE,"EXT-TABLE";#N/A,#N/A,TRUE,"STEEL";#N/A,#N/A,TRUE,"INT-Table";#N/A,#N/A,TRUE,"STEEL";#N/A,#N/A,TRUE,"Door"}</definedName>
    <definedName name="PHASE_3">{#N/A,#N/A,TRUE,"Basic";#N/A,#N/A,TRUE,"EXT-TABLE";#N/A,#N/A,TRUE,"STEEL";#N/A,#N/A,TRUE,"INT-Table";#N/A,#N/A,TRUE,"STEEL";#N/A,#N/A,TRUE,"Door"}</definedName>
    <definedName name="PHASE_3_1">{#N/A,#N/A,TRUE,"Basic";#N/A,#N/A,TRUE,"EXT-TABLE";#N/A,#N/A,TRUE,"STEEL";#N/A,#N/A,TRUE,"INT-Table";#N/A,#N/A,TRUE,"STEEL";#N/A,#N/A,TRUE,"Door"}</definedName>
    <definedName name="PHASE_3_2">{#N/A,#N/A,TRUE,"Basic";#N/A,#N/A,TRUE,"EXT-TABLE";#N/A,#N/A,TRUE,"STEEL";#N/A,#N/A,TRUE,"INT-Table";#N/A,#N/A,TRUE,"STEEL";#N/A,#N/A,TRUE,"Door"}</definedName>
    <definedName name="PHASE_4">{#N/A,#N/A,TRUE,"Basic";#N/A,#N/A,TRUE,"EXT-TABLE";#N/A,#N/A,TRUE,"STEEL";#N/A,#N/A,TRUE,"INT-Table";#N/A,#N/A,TRUE,"STEEL";#N/A,#N/A,TRUE,"Door"}</definedName>
    <definedName name="PHASE_4_1">{#N/A,#N/A,TRUE,"Basic";#N/A,#N/A,TRUE,"EXT-TABLE";#N/A,#N/A,TRUE,"STEEL";#N/A,#N/A,TRUE,"INT-Table";#N/A,#N/A,TRUE,"STEEL";#N/A,#N/A,TRUE,"Door"}</definedName>
    <definedName name="PHASE_4_2">{#N/A,#N/A,TRUE,"Basic";#N/A,#N/A,TRUE,"EXT-TABLE";#N/A,#N/A,TRUE,"STEEL";#N/A,#N/A,TRUE,"INT-Table";#N/A,#N/A,TRUE,"STEEL";#N/A,#N/A,TRUE,"Door"}</definedName>
    <definedName name="PHASE_5">{#N/A,#N/A,TRUE,"Basic";#N/A,#N/A,TRUE,"EXT-TABLE";#N/A,#N/A,TRUE,"STEEL";#N/A,#N/A,TRUE,"INT-Table";#N/A,#N/A,TRUE,"STEEL";#N/A,#N/A,TRUE,"Door"}</definedName>
    <definedName name="PHASE_5_1">{#N/A,#N/A,TRUE,"Basic";#N/A,#N/A,TRUE,"EXT-TABLE";#N/A,#N/A,TRUE,"STEEL";#N/A,#N/A,TRUE,"INT-Table";#N/A,#N/A,TRUE,"STEEL";#N/A,#N/A,TRUE,"Door"}</definedName>
    <definedName name="PHASE_5_2">{#N/A,#N/A,TRUE,"Basic";#N/A,#N/A,TRUE,"EXT-TABLE";#N/A,#N/A,TRUE,"STEEL";#N/A,#N/A,TRUE,"INT-Table";#N/A,#N/A,TRUE,"STEEL";#N/A,#N/A,TRUE,"Door"}</definedName>
    <definedName name="PKAAA">#REF!</definedName>
    <definedName name="PKBB">#REF!</definedName>
    <definedName name="PKCC">#REF!</definedName>
    <definedName name="PKDD">[10]기계내역서!#REF!</definedName>
    <definedName name="PO">{"Book1","DOC&amp;DWG.xls"}</definedName>
    <definedName name="PRAYER">{#N/A,#N/A,FALSE,"CCTV"}</definedName>
    <definedName name="_xlnm.Print_Area" localSheetId="0">Sheet1!$B$2:$AP$313</definedName>
    <definedName name="ProdForm">#REF!</definedName>
    <definedName name="Product">#REF!</definedName>
    <definedName name="Q">{#N/A,#N/A,TRUE,"Basic";#N/A,#N/A,TRUE,"EXT-TABLE";#N/A,#N/A,TRUE,"STEEL";#N/A,#N/A,TRUE,"INT-Table";#N/A,#N/A,TRUE,"STEEL";#N/A,#N/A,TRUE,"Door"}</definedName>
    <definedName name="q_1">{#N/A,#N/A,TRUE,"Basic";#N/A,#N/A,TRUE,"EXT-TABLE";#N/A,#N/A,TRUE,"STEEL";#N/A,#N/A,TRUE,"INT-Table";#N/A,#N/A,TRUE,"STEEL";#N/A,#N/A,TRUE,"Door"}</definedName>
    <definedName name="q_1_1">{#N/A,#N/A,TRUE,"Basic";#N/A,#N/A,TRUE,"EXT-TABLE";#N/A,#N/A,TRUE,"STEEL";#N/A,#N/A,TRUE,"INT-Table";#N/A,#N/A,TRUE,"STEEL";#N/A,#N/A,TRUE,"Door"}</definedName>
    <definedName name="q_1_2">{#N/A,#N/A,TRUE,"Basic";#N/A,#N/A,TRUE,"EXT-TABLE";#N/A,#N/A,TRUE,"STEEL";#N/A,#N/A,TRUE,"INT-Table";#N/A,#N/A,TRUE,"STEEL";#N/A,#N/A,TRUE,"Door"}</definedName>
    <definedName name="q_2">{#N/A,#N/A,TRUE,"Basic";#N/A,#N/A,TRUE,"EXT-TABLE";#N/A,#N/A,TRUE,"STEEL";#N/A,#N/A,TRUE,"INT-Table";#N/A,#N/A,TRUE,"STEEL";#N/A,#N/A,TRUE,"Door"}</definedName>
    <definedName name="q_2_1">{#N/A,#N/A,TRUE,"Basic";#N/A,#N/A,TRUE,"EXT-TABLE";#N/A,#N/A,TRUE,"STEEL";#N/A,#N/A,TRUE,"INT-Table";#N/A,#N/A,TRUE,"STEEL";#N/A,#N/A,TRUE,"Door"}</definedName>
    <definedName name="q_2_2">{#N/A,#N/A,TRUE,"Basic";#N/A,#N/A,TRUE,"EXT-TABLE";#N/A,#N/A,TRUE,"STEEL";#N/A,#N/A,TRUE,"INT-Table";#N/A,#N/A,TRUE,"STEEL";#N/A,#N/A,TRUE,"Door"}</definedName>
    <definedName name="q_3">{#N/A,#N/A,TRUE,"Basic";#N/A,#N/A,TRUE,"EXT-TABLE";#N/A,#N/A,TRUE,"STEEL";#N/A,#N/A,TRUE,"INT-Table";#N/A,#N/A,TRUE,"STEEL";#N/A,#N/A,TRUE,"Door"}</definedName>
    <definedName name="q_3_1">{#N/A,#N/A,TRUE,"Basic";#N/A,#N/A,TRUE,"EXT-TABLE";#N/A,#N/A,TRUE,"STEEL";#N/A,#N/A,TRUE,"INT-Table";#N/A,#N/A,TRUE,"STEEL";#N/A,#N/A,TRUE,"Door"}</definedName>
    <definedName name="q_3_2">{#N/A,#N/A,TRUE,"Basic";#N/A,#N/A,TRUE,"EXT-TABLE";#N/A,#N/A,TRUE,"STEEL";#N/A,#N/A,TRUE,"INT-Table";#N/A,#N/A,TRUE,"STEEL";#N/A,#N/A,TRUE,"Door"}</definedName>
    <definedName name="q_4">{#N/A,#N/A,TRUE,"Basic";#N/A,#N/A,TRUE,"EXT-TABLE";#N/A,#N/A,TRUE,"STEEL";#N/A,#N/A,TRUE,"INT-Table";#N/A,#N/A,TRUE,"STEEL";#N/A,#N/A,TRUE,"Door"}</definedName>
    <definedName name="q_4_1">{#N/A,#N/A,TRUE,"Basic";#N/A,#N/A,TRUE,"EXT-TABLE";#N/A,#N/A,TRUE,"STEEL";#N/A,#N/A,TRUE,"INT-Table";#N/A,#N/A,TRUE,"STEEL";#N/A,#N/A,TRUE,"Door"}</definedName>
    <definedName name="q_4_2">{#N/A,#N/A,TRUE,"Basic";#N/A,#N/A,TRUE,"EXT-TABLE";#N/A,#N/A,TRUE,"STEEL";#N/A,#N/A,TRUE,"INT-Table";#N/A,#N/A,TRUE,"STEEL";#N/A,#N/A,TRUE,"Door"}</definedName>
    <definedName name="q_5">{#N/A,#N/A,TRUE,"Basic";#N/A,#N/A,TRUE,"EXT-TABLE";#N/A,#N/A,TRUE,"STEEL";#N/A,#N/A,TRUE,"INT-Table";#N/A,#N/A,TRUE,"STEEL";#N/A,#N/A,TRUE,"Door"}</definedName>
    <definedName name="q_5_1">{#N/A,#N/A,TRUE,"Basic";#N/A,#N/A,TRUE,"EXT-TABLE";#N/A,#N/A,TRUE,"STEEL";#N/A,#N/A,TRUE,"INT-Table";#N/A,#N/A,TRUE,"STEEL";#N/A,#N/A,TRUE,"Door"}</definedName>
    <definedName name="q_5_2">{#N/A,#N/A,TRUE,"Basic";#N/A,#N/A,TRUE,"EXT-TABLE";#N/A,#N/A,TRUE,"STEEL";#N/A,#N/A,TRUE,"INT-Table";#N/A,#N/A,TRUE,"STEEL";#N/A,#N/A,TRUE,"Door"}</definedName>
    <definedName name="qkqh1">{#N/A,#N/A,FALSE,"명세표"}</definedName>
    <definedName name="qqq">{#N/A,#N/A,TRUE,"Basic";#N/A,#N/A,TRUE,"EXT-TABLE";#N/A,#N/A,TRUE,"STEEL";#N/A,#N/A,TRUE,"INT-Table";#N/A,#N/A,TRUE,"STEEL";#N/A,#N/A,TRUE,"Door"}</definedName>
    <definedName name="qqq_1">{#N/A,#N/A,TRUE,"Basic";#N/A,#N/A,TRUE,"EXT-TABLE";#N/A,#N/A,TRUE,"STEEL";#N/A,#N/A,TRUE,"INT-Table";#N/A,#N/A,TRUE,"STEEL";#N/A,#N/A,TRUE,"Door"}</definedName>
    <definedName name="qqq_1_1">{#N/A,#N/A,TRUE,"Basic";#N/A,#N/A,TRUE,"EXT-TABLE";#N/A,#N/A,TRUE,"STEEL";#N/A,#N/A,TRUE,"INT-Table";#N/A,#N/A,TRUE,"STEEL";#N/A,#N/A,TRUE,"Door"}</definedName>
    <definedName name="qqq_1_2">{#N/A,#N/A,TRUE,"Basic";#N/A,#N/A,TRUE,"EXT-TABLE";#N/A,#N/A,TRUE,"STEEL";#N/A,#N/A,TRUE,"INT-Table";#N/A,#N/A,TRUE,"STEEL";#N/A,#N/A,TRUE,"Door"}</definedName>
    <definedName name="qqq_2">{#N/A,#N/A,TRUE,"Basic";#N/A,#N/A,TRUE,"EXT-TABLE";#N/A,#N/A,TRUE,"STEEL";#N/A,#N/A,TRUE,"INT-Table";#N/A,#N/A,TRUE,"STEEL";#N/A,#N/A,TRUE,"Door"}</definedName>
    <definedName name="qqq_2_1">{#N/A,#N/A,TRUE,"Basic";#N/A,#N/A,TRUE,"EXT-TABLE";#N/A,#N/A,TRUE,"STEEL";#N/A,#N/A,TRUE,"INT-Table";#N/A,#N/A,TRUE,"STEEL";#N/A,#N/A,TRUE,"Door"}</definedName>
    <definedName name="qqq_2_2">{#N/A,#N/A,TRUE,"Basic";#N/A,#N/A,TRUE,"EXT-TABLE";#N/A,#N/A,TRUE,"STEEL";#N/A,#N/A,TRUE,"INT-Table";#N/A,#N/A,TRUE,"STEEL";#N/A,#N/A,TRUE,"Door"}</definedName>
    <definedName name="qqq_3">{#N/A,#N/A,TRUE,"Basic";#N/A,#N/A,TRUE,"EXT-TABLE";#N/A,#N/A,TRUE,"STEEL";#N/A,#N/A,TRUE,"INT-Table";#N/A,#N/A,TRUE,"STEEL";#N/A,#N/A,TRUE,"Door"}</definedName>
    <definedName name="qqq_3_1">{#N/A,#N/A,TRUE,"Basic";#N/A,#N/A,TRUE,"EXT-TABLE";#N/A,#N/A,TRUE,"STEEL";#N/A,#N/A,TRUE,"INT-Table";#N/A,#N/A,TRUE,"STEEL";#N/A,#N/A,TRUE,"Door"}</definedName>
    <definedName name="qqq_3_2">{#N/A,#N/A,TRUE,"Basic";#N/A,#N/A,TRUE,"EXT-TABLE";#N/A,#N/A,TRUE,"STEEL";#N/A,#N/A,TRUE,"INT-Table";#N/A,#N/A,TRUE,"STEEL";#N/A,#N/A,TRUE,"Door"}</definedName>
    <definedName name="qqq_4">{#N/A,#N/A,TRUE,"Basic";#N/A,#N/A,TRUE,"EXT-TABLE";#N/A,#N/A,TRUE,"STEEL";#N/A,#N/A,TRUE,"INT-Table";#N/A,#N/A,TRUE,"STEEL";#N/A,#N/A,TRUE,"Door"}</definedName>
    <definedName name="qqq_4_1">{#N/A,#N/A,TRUE,"Basic";#N/A,#N/A,TRUE,"EXT-TABLE";#N/A,#N/A,TRUE,"STEEL";#N/A,#N/A,TRUE,"INT-Table";#N/A,#N/A,TRUE,"STEEL";#N/A,#N/A,TRUE,"Door"}</definedName>
    <definedName name="qqq_4_2">{#N/A,#N/A,TRUE,"Basic";#N/A,#N/A,TRUE,"EXT-TABLE";#N/A,#N/A,TRUE,"STEEL";#N/A,#N/A,TRUE,"INT-Table";#N/A,#N/A,TRUE,"STEEL";#N/A,#N/A,TRUE,"Door"}</definedName>
    <definedName name="qqq_5">{#N/A,#N/A,TRUE,"Basic";#N/A,#N/A,TRUE,"EXT-TABLE";#N/A,#N/A,TRUE,"STEEL";#N/A,#N/A,TRUE,"INT-Table";#N/A,#N/A,TRUE,"STEEL";#N/A,#N/A,TRUE,"Door"}</definedName>
    <definedName name="qqq_5_1">{#N/A,#N/A,TRUE,"Basic";#N/A,#N/A,TRUE,"EXT-TABLE";#N/A,#N/A,TRUE,"STEEL";#N/A,#N/A,TRUE,"INT-Table";#N/A,#N/A,TRUE,"STEEL";#N/A,#N/A,TRUE,"Door"}</definedName>
    <definedName name="qqq_5_2">{#N/A,#N/A,TRUE,"Basic";#N/A,#N/A,TRUE,"EXT-TABLE";#N/A,#N/A,TRUE,"STEEL";#N/A,#N/A,TRUE,"INT-Table";#N/A,#N/A,TRUE,"STEEL";#N/A,#N/A,TRUE,"Door"}</definedName>
    <definedName name="QQQQ_1">{#N/A,#N/A,TRUE,"Basic";#N/A,#N/A,TRUE,"EXT-TABLE";#N/A,#N/A,TRUE,"STEEL";#N/A,#N/A,TRUE,"INT-Table";#N/A,#N/A,TRUE,"STEEL";#N/A,#N/A,TRUE,"Door"}</definedName>
    <definedName name="QQQQ_1_1">{#N/A,#N/A,TRUE,"Basic";#N/A,#N/A,TRUE,"EXT-TABLE";#N/A,#N/A,TRUE,"STEEL";#N/A,#N/A,TRUE,"INT-Table";#N/A,#N/A,TRUE,"STEEL";#N/A,#N/A,TRUE,"Door"}</definedName>
    <definedName name="QQQQ_1_2">{#N/A,#N/A,TRUE,"Basic";#N/A,#N/A,TRUE,"EXT-TABLE";#N/A,#N/A,TRUE,"STEEL";#N/A,#N/A,TRUE,"INT-Table";#N/A,#N/A,TRUE,"STEEL";#N/A,#N/A,TRUE,"Door"}</definedName>
    <definedName name="QQQQ_2">{#N/A,#N/A,TRUE,"Basic";#N/A,#N/A,TRUE,"EXT-TABLE";#N/A,#N/A,TRUE,"STEEL";#N/A,#N/A,TRUE,"INT-Table";#N/A,#N/A,TRUE,"STEEL";#N/A,#N/A,TRUE,"Door"}</definedName>
    <definedName name="QQQQ_2_1">{#N/A,#N/A,TRUE,"Basic";#N/A,#N/A,TRUE,"EXT-TABLE";#N/A,#N/A,TRUE,"STEEL";#N/A,#N/A,TRUE,"INT-Table";#N/A,#N/A,TRUE,"STEEL";#N/A,#N/A,TRUE,"Door"}</definedName>
    <definedName name="QQQQ_2_2">{#N/A,#N/A,TRUE,"Basic";#N/A,#N/A,TRUE,"EXT-TABLE";#N/A,#N/A,TRUE,"STEEL";#N/A,#N/A,TRUE,"INT-Table";#N/A,#N/A,TRUE,"STEEL";#N/A,#N/A,TRUE,"Door"}</definedName>
    <definedName name="QQQQ_3">{#N/A,#N/A,TRUE,"Basic";#N/A,#N/A,TRUE,"EXT-TABLE";#N/A,#N/A,TRUE,"STEEL";#N/A,#N/A,TRUE,"INT-Table";#N/A,#N/A,TRUE,"STEEL";#N/A,#N/A,TRUE,"Door"}</definedName>
    <definedName name="QQQQ_3_1">{#N/A,#N/A,TRUE,"Basic";#N/A,#N/A,TRUE,"EXT-TABLE";#N/A,#N/A,TRUE,"STEEL";#N/A,#N/A,TRUE,"INT-Table";#N/A,#N/A,TRUE,"STEEL";#N/A,#N/A,TRUE,"Door"}</definedName>
    <definedName name="QQQQ_3_2">{#N/A,#N/A,TRUE,"Basic";#N/A,#N/A,TRUE,"EXT-TABLE";#N/A,#N/A,TRUE,"STEEL";#N/A,#N/A,TRUE,"INT-Table";#N/A,#N/A,TRUE,"STEEL";#N/A,#N/A,TRUE,"Door"}</definedName>
    <definedName name="QQQQ_4">{#N/A,#N/A,TRUE,"Basic";#N/A,#N/A,TRUE,"EXT-TABLE";#N/A,#N/A,TRUE,"STEEL";#N/A,#N/A,TRUE,"INT-Table";#N/A,#N/A,TRUE,"STEEL";#N/A,#N/A,TRUE,"Door"}</definedName>
    <definedName name="QQQQ_4_1">{#N/A,#N/A,TRUE,"Basic";#N/A,#N/A,TRUE,"EXT-TABLE";#N/A,#N/A,TRUE,"STEEL";#N/A,#N/A,TRUE,"INT-Table";#N/A,#N/A,TRUE,"STEEL";#N/A,#N/A,TRUE,"Door"}</definedName>
    <definedName name="QQQQ_4_2">{#N/A,#N/A,TRUE,"Basic";#N/A,#N/A,TRUE,"EXT-TABLE";#N/A,#N/A,TRUE,"STEEL";#N/A,#N/A,TRUE,"INT-Table";#N/A,#N/A,TRUE,"STEEL";#N/A,#N/A,TRUE,"Door"}</definedName>
    <definedName name="QQQQ_5">{#N/A,#N/A,TRUE,"Basic";#N/A,#N/A,TRUE,"EXT-TABLE";#N/A,#N/A,TRUE,"STEEL";#N/A,#N/A,TRUE,"INT-Table";#N/A,#N/A,TRUE,"STEEL";#N/A,#N/A,TRUE,"Door"}</definedName>
    <definedName name="QQQQ_5_1">{#N/A,#N/A,TRUE,"Basic";#N/A,#N/A,TRUE,"EXT-TABLE";#N/A,#N/A,TRUE,"STEEL";#N/A,#N/A,TRUE,"INT-Table";#N/A,#N/A,TRUE,"STEEL";#N/A,#N/A,TRUE,"Door"}</definedName>
    <definedName name="QQQQ_5_2">{#N/A,#N/A,TRUE,"Basic";#N/A,#N/A,TRUE,"EXT-TABLE";#N/A,#N/A,TRUE,"STEEL";#N/A,#N/A,TRUE,"INT-Table";#N/A,#N/A,TRUE,"STEEL";#N/A,#N/A,TRUE,"Door"}</definedName>
    <definedName name="qqqqq">{#N/A,#N/A,TRUE,"Basic";#N/A,#N/A,TRUE,"EXT-TABLE";#N/A,#N/A,TRUE,"STEEL";#N/A,#N/A,TRUE,"INT-Table";#N/A,#N/A,TRUE,"STEEL";#N/A,#N/A,TRUE,"Door"}</definedName>
    <definedName name="qqqqq_1">{#N/A,#N/A,TRUE,"Basic";#N/A,#N/A,TRUE,"EXT-TABLE";#N/A,#N/A,TRUE,"STEEL";#N/A,#N/A,TRUE,"INT-Table";#N/A,#N/A,TRUE,"STEEL";#N/A,#N/A,TRUE,"Door"}</definedName>
    <definedName name="qqqqq_1_1">{#N/A,#N/A,TRUE,"Basic";#N/A,#N/A,TRUE,"EXT-TABLE";#N/A,#N/A,TRUE,"STEEL";#N/A,#N/A,TRUE,"INT-Table";#N/A,#N/A,TRUE,"STEEL";#N/A,#N/A,TRUE,"Door"}</definedName>
    <definedName name="qqqqq_1_2">{#N/A,#N/A,TRUE,"Basic";#N/A,#N/A,TRUE,"EXT-TABLE";#N/A,#N/A,TRUE,"STEEL";#N/A,#N/A,TRUE,"INT-Table";#N/A,#N/A,TRUE,"STEEL";#N/A,#N/A,TRUE,"Door"}</definedName>
    <definedName name="qqqqq_2">{#N/A,#N/A,TRUE,"Basic";#N/A,#N/A,TRUE,"EXT-TABLE";#N/A,#N/A,TRUE,"STEEL";#N/A,#N/A,TRUE,"INT-Table";#N/A,#N/A,TRUE,"STEEL";#N/A,#N/A,TRUE,"Door"}</definedName>
    <definedName name="qqqqq_2_1">{#N/A,#N/A,TRUE,"Basic";#N/A,#N/A,TRUE,"EXT-TABLE";#N/A,#N/A,TRUE,"STEEL";#N/A,#N/A,TRUE,"INT-Table";#N/A,#N/A,TRUE,"STEEL";#N/A,#N/A,TRUE,"Door"}</definedName>
    <definedName name="qqqqq_2_2">{#N/A,#N/A,TRUE,"Basic";#N/A,#N/A,TRUE,"EXT-TABLE";#N/A,#N/A,TRUE,"STEEL";#N/A,#N/A,TRUE,"INT-Table";#N/A,#N/A,TRUE,"STEEL";#N/A,#N/A,TRUE,"Door"}</definedName>
    <definedName name="qqqqq_3">{#N/A,#N/A,TRUE,"Basic";#N/A,#N/A,TRUE,"EXT-TABLE";#N/A,#N/A,TRUE,"STEEL";#N/A,#N/A,TRUE,"INT-Table";#N/A,#N/A,TRUE,"STEEL";#N/A,#N/A,TRUE,"Door"}</definedName>
    <definedName name="qqqqq_3_1">{#N/A,#N/A,TRUE,"Basic";#N/A,#N/A,TRUE,"EXT-TABLE";#N/A,#N/A,TRUE,"STEEL";#N/A,#N/A,TRUE,"INT-Table";#N/A,#N/A,TRUE,"STEEL";#N/A,#N/A,TRUE,"Door"}</definedName>
    <definedName name="qqqqq_3_2">{#N/A,#N/A,TRUE,"Basic";#N/A,#N/A,TRUE,"EXT-TABLE";#N/A,#N/A,TRUE,"STEEL";#N/A,#N/A,TRUE,"INT-Table";#N/A,#N/A,TRUE,"STEEL";#N/A,#N/A,TRUE,"Door"}</definedName>
    <definedName name="qqqqq_4">{#N/A,#N/A,TRUE,"Basic";#N/A,#N/A,TRUE,"EXT-TABLE";#N/A,#N/A,TRUE,"STEEL";#N/A,#N/A,TRUE,"INT-Table";#N/A,#N/A,TRUE,"STEEL";#N/A,#N/A,TRUE,"Door"}</definedName>
    <definedName name="qqqqq_4_1">{#N/A,#N/A,TRUE,"Basic";#N/A,#N/A,TRUE,"EXT-TABLE";#N/A,#N/A,TRUE,"STEEL";#N/A,#N/A,TRUE,"INT-Table";#N/A,#N/A,TRUE,"STEEL";#N/A,#N/A,TRUE,"Door"}</definedName>
    <definedName name="qqqqq_4_2">{#N/A,#N/A,TRUE,"Basic";#N/A,#N/A,TRUE,"EXT-TABLE";#N/A,#N/A,TRUE,"STEEL";#N/A,#N/A,TRUE,"INT-Table";#N/A,#N/A,TRUE,"STEEL";#N/A,#N/A,TRUE,"Door"}</definedName>
    <definedName name="qqqqq_5">{#N/A,#N/A,TRUE,"Basic";#N/A,#N/A,TRUE,"EXT-TABLE";#N/A,#N/A,TRUE,"STEEL";#N/A,#N/A,TRUE,"INT-Table";#N/A,#N/A,TRUE,"STEEL";#N/A,#N/A,TRUE,"Door"}</definedName>
    <definedName name="qqqqq_5_1">{#N/A,#N/A,TRUE,"Basic";#N/A,#N/A,TRUE,"EXT-TABLE";#N/A,#N/A,TRUE,"STEEL";#N/A,#N/A,TRUE,"INT-Table";#N/A,#N/A,TRUE,"STEEL";#N/A,#N/A,TRUE,"Door"}</definedName>
    <definedName name="qqqqq_5_2">{#N/A,#N/A,TRUE,"Basic";#N/A,#N/A,TRUE,"EXT-TABLE";#N/A,#N/A,TRUE,"STEEL";#N/A,#N/A,TRUE,"INT-Table";#N/A,#N/A,TRUE,"STEEL";#N/A,#N/A,TRUE,"Door"}</definedName>
    <definedName name="QQQQQQQQ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>{#N/A,#N/A,TRUE,"Basic";#N/A,#N/A,TRUE,"EXT-TABLE";#N/A,#N/A,TRUE,"STEEL";#N/A,#N/A,TRUE,"INT-Table";#N/A,#N/A,TRUE,"STEEL";#N/A,#N/A,TRUE,"Door"}</definedName>
    <definedName name="qw_1">{#N/A,#N/A,TRUE,"Basic";#N/A,#N/A,TRUE,"EXT-TABLE";#N/A,#N/A,TRUE,"STEEL";#N/A,#N/A,TRUE,"INT-Table";#N/A,#N/A,TRUE,"STEEL";#N/A,#N/A,TRUE,"Door"}</definedName>
    <definedName name="qw_1_1">{#N/A,#N/A,TRUE,"Basic";#N/A,#N/A,TRUE,"EXT-TABLE";#N/A,#N/A,TRUE,"STEEL";#N/A,#N/A,TRUE,"INT-Table";#N/A,#N/A,TRUE,"STEEL";#N/A,#N/A,TRUE,"Door"}</definedName>
    <definedName name="qw_1_2">{#N/A,#N/A,TRUE,"Basic";#N/A,#N/A,TRUE,"EXT-TABLE";#N/A,#N/A,TRUE,"STEEL";#N/A,#N/A,TRUE,"INT-Table";#N/A,#N/A,TRUE,"STEEL";#N/A,#N/A,TRUE,"Door"}</definedName>
    <definedName name="qw_2">{#N/A,#N/A,TRUE,"Basic";#N/A,#N/A,TRUE,"EXT-TABLE";#N/A,#N/A,TRUE,"STEEL";#N/A,#N/A,TRUE,"INT-Table";#N/A,#N/A,TRUE,"STEEL";#N/A,#N/A,TRUE,"Door"}</definedName>
    <definedName name="qw_2_1">{#N/A,#N/A,TRUE,"Basic";#N/A,#N/A,TRUE,"EXT-TABLE";#N/A,#N/A,TRUE,"STEEL";#N/A,#N/A,TRUE,"INT-Table";#N/A,#N/A,TRUE,"STEEL";#N/A,#N/A,TRUE,"Door"}</definedName>
    <definedName name="qw_2_2">{#N/A,#N/A,TRUE,"Basic";#N/A,#N/A,TRUE,"EXT-TABLE";#N/A,#N/A,TRUE,"STEEL";#N/A,#N/A,TRUE,"INT-Table";#N/A,#N/A,TRUE,"STEEL";#N/A,#N/A,TRUE,"Door"}</definedName>
    <definedName name="qw_3">{#N/A,#N/A,TRUE,"Basic";#N/A,#N/A,TRUE,"EXT-TABLE";#N/A,#N/A,TRUE,"STEEL";#N/A,#N/A,TRUE,"INT-Table";#N/A,#N/A,TRUE,"STEEL";#N/A,#N/A,TRUE,"Door"}</definedName>
    <definedName name="qw_3_1">{#N/A,#N/A,TRUE,"Basic";#N/A,#N/A,TRUE,"EXT-TABLE";#N/A,#N/A,TRUE,"STEEL";#N/A,#N/A,TRUE,"INT-Table";#N/A,#N/A,TRUE,"STEEL";#N/A,#N/A,TRUE,"Door"}</definedName>
    <definedName name="qw_3_2">{#N/A,#N/A,TRUE,"Basic";#N/A,#N/A,TRUE,"EXT-TABLE";#N/A,#N/A,TRUE,"STEEL";#N/A,#N/A,TRUE,"INT-Table";#N/A,#N/A,TRUE,"STEEL";#N/A,#N/A,TRUE,"Door"}</definedName>
    <definedName name="qw_4">{#N/A,#N/A,TRUE,"Basic";#N/A,#N/A,TRUE,"EXT-TABLE";#N/A,#N/A,TRUE,"STEEL";#N/A,#N/A,TRUE,"INT-Table";#N/A,#N/A,TRUE,"STEEL";#N/A,#N/A,TRUE,"Door"}</definedName>
    <definedName name="qw_4_1">{#N/A,#N/A,TRUE,"Basic";#N/A,#N/A,TRUE,"EXT-TABLE";#N/A,#N/A,TRUE,"STEEL";#N/A,#N/A,TRUE,"INT-Table";#N/A,#N/A,TRUE,"STEEL";#N/A,#N/A,TRUE,"Door"}</definedName>
    <definedName name="qw_4_2">{#N/A,#N/A,TRUE,"Basic";#N/A,#N/A,TRUE,"EXT-TABLE";#N/A,#N/A,TRUE,"STEEL";#N/A,#N/A,TRUE,"INT-Table";#N/A,#N/A,TRUE,"STEEL";#N/A,#N/A,TRUE,"Door"}</definedName>
    <definedName name="qw_5">{#N/A,#N/A,TRUE,"Basic";#N/A,#N/A,TRUE,"EXT-TABLE";#N/A,#N/A,TRUE,"STEEL";#N/A,#N/A,TRUE,"INT-Table";#N/A,#N/A,TRUE,"STEEL";#N/A,#N/A,TRUE,"Door"}</definedName>
    <definedName name="qw_5_1">{#N/A,#N/A,TRUE,"Basic";#N/A,#N/A,TRUE,"EXT-TABLE";#N/A,#N/A,TRUE,"STEEL";#N/A,#N/A,TRUE,"INT-Table";#N/A,#N/A,TRUE,"STEEL";#N/A,#N/A,TRUE,"Door"}</definedName>
    <definedName name="qw_5_2">{#N/A,#N/A,TRUE,"Basic";#N/A,#N/A,TRUE,"EXT-TABLE";#N/A,#N/A,TRUE,"STEEL";#N/A,#N/A,TRUE,"INT-Table";#N/A,#N/A,TRUE,"STEEL";#N/A,#N/A,TRUE,"Door"}</definedName>
    <definedName name="rarewt">{#N/A,#N/A,FALSE,"CCTV"}</definedName>
    <definedName name="RCArea">#REF!</definedName>
    <definedName name="RF">{#N/A,#N/A,FALSE,"CCTV"}</definedName>
    <definedName name="RFV">{#N/A,#N/A,FALSE,"CCTV"}</definedName>
    <definedName name="rhdhd">#REF!</definedName>
    <definedName name="RNAO1">{"'장비'!$A$3:$M$12"}</definedName>
    <definedName name="RNWH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>{#N/A,#N/A,TRUE,"Basic";#N/A,#N/A,TRUE,"EXT-TABLE";#N/A,#N/A,TRUE,"STEEL";#N/A,#N/A,TRUE,"INT-Table";#N/A,#N/A,TRUE,"STEEL";#N/A,#N/A,TRUE,"Door"}</definedName>
    <definedName name="rr_1">{#N/A,#N/A,TRUE,"Basic";#N/A,#N/A,TRUE,"EXT-TABLE";#N/A,#N/A,TRUE,"STEEL";#N/A,#N/A,TRUE,"INT-Table";#N/A,#N/A,TRUE,"STEEL";#N/A,#N/A,TRUE,"Door"}</definedName>
    <definedName name="rr_1_1">{#N/A,#N/A,TRUE,"Basic";#N/A,#N/A,TRUE,"EXT-TABLE";#N/A,#N/A,TRUE,"STEEL";#N/A,#N/A,TRUE,"INT-Table";#N/A,#N/A,TRUE,"STEEL";#N/A,#N/A,TRUE,"Door"}</definedName>
    <definedName name="rr_1_2">{#N/A,#N/A,TRUE,"Basic";#N/A,#N/A,TRUE,"EXT-TABLE";#N/A,#N/A,TRUE,"STEEL";#N/A,#N/A,TRUE,"INT-Table";#N/A,#N/A,TRUE,"STEEL";#N/A,#N/A,TRUE,"Door"}</definedName>
    <definedName name="rr_2">{#N/A,#N/A,TRUE,"Basic";#N/A,#N/A,TRUE,"EXT-TABLE";#N/A,#N/A,TRUE,"STEEL";#N/A,#N/A,TRUE,"INT-Table";#N/A,#N/A,TRUE,"STEEL";#N/A,#N/A,TRUE,"Door"}</definedName>
    <definedName name="rr_2_1">{#N/A,#N/A,TRUE,"Basic";#N/A,#N/A,TRUE,"EXT-TABLE";#N/A,#N/A,TRUE,"STEEL";#N/A,#N/A,TRUE,"INT-Table";#N/A,#N/A,TRUE,"STEEL";#N/A,#N/A,TRUE,"Door"}</definedName>
    <definedName name="rr_2_2">{#N/A,#N/A,TRUE,"Basic";#N/A,#N/A,TRUE,"EXT-TABLE";#N/A,#N/A,TRUE,"STEEL";#N/A,#N/A,TRUE,"INT-Table";#N/A,#N/A,TRUE,"STEEL";#N/A,#N/A,TRUE,"Door"}</definedName>
    <definedName name="rr_3">{#N/A,#N/A,TRUE,"Basic";#N/A,#N/A,TRUE,"EXT-TABLE";#N/A,#N/A,TRUE,"STEEL";#N/A,#N/A,TRUE,"INT-Table";#N/A,#N/A,TRUE,"STEEL";#N/A,#N/A,TRUE,"Door"}</definedName>
    <definedName name="rr_3_1">{#N/A,#N/A,TRUE,"Basic";#N/A,#N/A,TRUE,"EXT-TABLE";#N/A,#N/A,TRUE,"STEEL";#N/A,#N/A,TRUE,"INT-Table";#N/A,#N/A,TRUE,"STEEL";#N/A,#N/A,TRUE,"Door"}</definedName>
    <definedName name="rr_3_2">{#N/A,#N/A,TRUE,"Basic";#N/A,#N/A,TRUE,"EXT-TABLE";#N/A,#N/A,TRUE,"STEEL";#N/A,#N/A,TRUE,"INT-Table";#N/A,#N/A,TRUE,"STEEL";#N/A,#N/A,TRUE,"Door"}</definedName>
    <definedName name="rr_4">{#N/A,#N/A,TRUE,"Basic";#N/A,#N/A,TRUE,"EXT-TABLE";#N/A,#N/A,TRUE,"STEEL";#N/A,#N/A,TRUE,"INT-Table";#N/A,#N/A,TRUE,"STEEL";#N/A,#N/A,TRUE,"Door"}</definedName>
    <definedName name="rr_4_1">{#N/A,#N/A,TRUE,"Basic";#N/A,#N/A,TRUE,"EXT-TABLE";#N/A,#N/A,TRUE,"STEEL";#N/A,#N/A,TRUE,"INT-Table";#N/A,#N/A,TRUE,"STEEL";#N/A,#N/A,TRUE,"Door"}</definedName>
    <definedName name="rr_4_2">{#N/A,#N/A,TRUE,"Basic";#N/A,#N/A,TRUE,"EXT-TABLE";#N/A,#N/A,TRUE,"STEEL";#N/A,#N/A,TRUE,"INT-Table";#N/A,#N/A,TRUE,"STEEL";#N/A,#N/A,TRUE,"Door"}</definedName>
    <definedName name="rr_5">{#N/A,#N/A,TRUE,"Basic";#N/A,#N/A,TRUE,"EXT-TABLE";#N/A,#N/A,TRUE,"STEEL";#N/A,#N/A,TRUE,"INT-Table";#N/A,#N/A,TRUE,"STEEL";#N/A,#N/A,TRUE,"Door"}</definedName>
    <definedName name="rr_5_1">{#N/A,#N/A,TRUE,"Basic";#N/A,#N/A,TRUE,"EXT-TABLE";#N/A,#N/A,TRUE,"STEEL";#N/A,#N/A,TRUE,"INT-Table";#N/A,#N/A,TRUE,"STEEL";#N/A,#N/A,TRUE,"Door"}</definedName>
    <definedName name="rr_5_2">{#N/A,#N/A,TRUE,"Basic";#N/A,#N/A,TRUE,"EXT-TABLE";#N/A,#N/A,TRUE,"STEEL";#N/A,#N/A,TRUE,"INT-Table";#N/A,#N/A,TRUE,"STEEL";#N/A,#N/A,TRUE,"Door"}</definedName>
    <definedName name="RR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>{#N/A,#N/A,FALSE,"CCTV"}</definedName>
    <definedName name="RRR">#REF!</definedName>
    <definedName name="RSD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>{"'장비'!$A$3:$M$12"}</definedName>
    <definedName name="rwehgawerh">{#N/A,#N/A,FALSE,"CCTV"}</definedName>
    <definedName name="SADA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>{0}</definedName>
    <definedName name="SAFSAFSAD">{#N/A,#N/A,FALSE,"속도"}</definedName>
    <definedName name="SAM">{#N/A,#N/A,TRUE,"Basic";#N/A,#N/A,TRUE,"EXT-TABLE";#N/A,#N/A,TRUE,"STEEL";#N/A,#N/A,TRUE,"INT-Table";#N/A,#N/A,TRUE,"STEEL";#N/A,#N/A,TRUE,"Door"}</definedName>
    <definedName name="SAM_1">{#N/A,#N/A,TRUE,"Basic";#N/A,#N/A,TRUE,"EXT-TABLE";#N/A,#N/A,TRUE,"STEEL";#N/A,#N/A,TRUE,"INT-Table";#N/A,#N/A,TRUE,"STEEL";#N/A,#N/A,TRUE,"Door"}</definedName>
    <definedName name="SAM_1_1">{#N/A,#N/A,TRUE,"Basic";#N/A,#N/A,TRUE,"EXT-TABLE";#N/A,#N/A,TRUE,"STEEL";#N/A,#N/A,TRUE,"INT-Table";#N/A,#N/A,TRUE,"STEEL";#N/A,#N/A,TRUE,"Door"}</definedName>
    <definedName name="SAM_1_2">{#N/A,#N/A,TRUE,"Basic";#N/A,#N/A,TRUE,"EXT-TABLE";#N/A,#N/A,TRUE,"STEEL";#N/A,#N/A,TRUE,"INT-Table";#N/A,#N/A,TRUE,"STEEL";#N/A,#N/A,TRUE,"Door"}</definedName>
    <definedName name="SAM_2">{#N/A,#N/A,TRUE,"Basic";#N/A,#N/A,TRUE,"EXT-TABLE";#N/A,#N/A,TRUE,"STEEL";#N/A,#N/A,TRUE,"INT-Table";#N/A,#N/A,TRUE,"STEEL";#N/A,#N/A,TRUE,"Door"}</definedName>
    <definedName name="SAM_2_1">{#N/A,#N/A,TRUE,"Basic";#N/A,#N/A,TRUE,"EXT-TABLE";#N/A,#N/A,TRUE,"STEEL";#N/A,#N/A,TRUE,"INT-Table";#N/A,#N/A,TRUE,"STEEL";#N/A,#N/A,TRUE,"Door"}</definedName>
    <definedName name="SAM_2_2">{#N/A,#N/A,TRUE,"Basic";#N/A,#N/A,TRUE,"EXT-TABLE";#N/A,#N/A,TRUE,"STEEL";#N/A,#N/A,TRUE,"INT-Table";#N/A,#N/A,TRUE,"STEEL";#N/A,#N/A,TRUE,"Door"}</definedName>
    <definedName name="SAM_3">{#N/A,#N/A,TRUE,"Basic";#N/A,#N/A,TRUE,"EXT-TABLE";#N/A,#N/A,TRUE,"STEEL";#N/A,#N/A,TRUE,"INT-Table";#N/A,#N/A,TRUE,"STEEL";#N/A,#N/A,TRUE,"Door"}</definedName>
    <definedName name="SAM_3_1">{#N/A,#N/A,TRUE,"Basic";#N/A,#N/A,TRUE,"EXT-TABLE";#N/A,#N/A,TRUE,"STEEL";#N/A,#N/A,TRUE,"INT-Table";#N/A,#N/A,TRUE,"STEEL";#N/A,#N/A,TRUE,"Door"}</definedName>
    <definedName name="SAM_3_2">{#N/A,#N/A,TRUE,"Basic";#N/A,#N/A,TRUE,"EXT-TABLE";#N/A,#N/A,TRUE,"STEEL";#N/A,#N/A,TRUE,"INT-Table";#N/A,#N/A,TRUE,"STEEL";#N/A,#N/A,TRUE,"Door"}</definedName>
    <definedName name="SAM_4">{#N/A,#N/A,TRUE,"Basic";#N/A,#N/A,TRUE,"EXT-TABLE";#N/A,#N/A,TRUE,"STEEL";#N/A,#N/A,TRUE,"INT-Table";#N/A,#N/A,TRUE,"STEEL";#N/A,#N/A,TRUE,"Door"}</definedName>
    <definedName name="SAM_4_1">{#N/A,#N/A,TRUE,"Basic";#N/A,#N/A,TRUE,"EXT-TABLE";#N/A,#N/A,TRUE,"STEEL";#N/A,#N/A,TRUE,"INT-Table";#N/A,#N/A,TRUE,"STEEL";#N/A,#N/A,TRUE,"Door"}</definedName>
    <definedName name="SAM_4_2">{#N/A,#N/A,TRUE,"Basic";#N/A,#N/A,TRUE,"EXT-TABLE";#N/A,#N/A,TRUE,"STEEL";#N/A,#N/A,TRUE,"INT-Table";#N/A,#N/A,TRUE,"STEEL";#N/A,#N/A,TRUE,"Door"}</definedName>
    <definedName name="SAM_5">{#N/A,#N/A,TRUE,"Basic";#N/A,#N/A,TRUE,"EXT-TABLE";#N/A,#N/A,TRUE,"STEEL";#N/A,#N/A,TRUE,"INT-Table";#N/A,#N/A,TRUE,"STEEL";#N/A,#N/A,TRUE,"Door"}</definedName>
    <definedName name="SAM_5_1">{#N/A,#N/A,TRUE,"Basic";#N/A,#N/A,TRUE,"EXT-TABLE";#N/A,#N/A,TRUE,"STEEL";#N/A,#N/A,TRUE,"INT-Table";#N/A,#N/A,TRUE,"STEEL";#N/A,#N/A,TRUE,"Door"}</definedName>
    <definedName name="SAM_5_2">{#N/A,#N/A,TRUE,"Basic";#N/A,#N/A,TRUE,"EXT-TABLE";#N/A,#N/A,TRUE,"STEEL";#N/A,#N/A,TRUE,"INT-Table";#N/A,#N/A,TRUE,"STEEL";#N/A,#N/A,TRUE,"Door"}</definedName>
    <definedName name="sanjay">{#N/A,#N/A,FALSE,"TABLE"}</definedName>
    <definedName name="sasa">{#N/A,#N/A,FALSE,"CCTV"}</definedName>
    <definedName name="SASAAAA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>#REF!</definedName>
    <definedName name="SDCFG\">{#N/A,#N/A,FALSE,"운반시간"}</definedName>
    <definedName name="SDF">{#N/A,#N/A,FALSE,"혼합골재"}</definedName>
    <definedName name="sdfdsfsx">{#N/A,#N/A,FALSE,"CCTV"}</definedName>
    <definedName name="SDFGFH">{#N/A,#N/A,FALSE,"부대2"}</definedName>
    <definedName name="SDFSAFSADFS">{#N/A,#N/A,FALSE,"혼합골재"}</definedName>
    <definedName name="SDGSDFHFDJDG">{#N/A,#N/A,FALSE,"속도"}</definedName>
    <definedName name="SDGSDGDHDFHGF">{#N/A,#N/A,FALSE,"운반시간"}</definedName>
    <definedName name="sefse">{"'장비'!$A$3:$M$12"}</definedName>
    <definedName name="sencount">2</definedName>
    <definedName name="SHELTER">{#N/A,#N/A,TRUE,"Basic";#N/A,#N/A,TRUE,"EXT-TABLE";#N/A,#N/A,TRUE,"STEEL";#N/A,#N/A,TRUE,"INT-Table";#N/A,#N/A,TRUE,"STEEL";#N/A,#N/A,TRUE,"Door"}</definedName>
    <definedName name="SHELTER_1">{#N/A,#N/A,TRUE,"Basic";#N/A,#N/A,TRUE,"EXT-TABLE";#N/A,#N/A,TRUE,"STEEL";#N/A,#N/A,TRUE,"INT-Table";#N/A,#N/A,TRUE,"STEEL";#N/A,#N/A,TRUE,"Door"}</definedName>
    <definedName name="SHELTER_1_1">{#N/A,#N/A,TRUE,"Basic";#N/A,#N/A,TRUE,"EXT-TABLE";#N/A,#N/A,TRUE,"STEEL";#N/A,#N/A,TRUE,"INT-Table";#N/A,#N/A,TRUE,"STEEL";#N/A,#N/A,TRUE,"Door"}</definedName>
    <definedName name="SHELTER_1_2">{#N/A,#N/A,TRUE,"Basic";#N/A,#N/A,TRUE,"EXT-TABLE";#N/A,#N/A,TRUE,"STEEL";#N/A,#N/A,TRUE,"INT-Table";#N/A,#N/A,TRUE,"STEEL";#N/A,#N/A,TRUE,"Door"}</definedName>
    <definedName name="SHELTER_2">{#N/A,#N/A,TRUE,"Basic";#N/A,#N/A,TRUE,"EXT-TABLE";#N/A,#N/A,TRUE,"STEEL";#N/A,#N/A,TRUE,"INT-Table";#N/A,#N/A,TRUE,"STEEL";#N/A,#N/A,TRUE,"Door"}</definedName>
    <definedName name="SHELTER_2_1">{#N/A,#N/A,TRUE,"Basic";#N/A,#N/A,TRUE,"EXT-TABLE";#N/A,#N/A,TRUE,"STEEL";#N/A,#N/A,TRUE,"INT-Table";#N/A,#N/A,TRUE,"STEEL";#N/A,#N/A,TRUE,"Door"}</definedName>
    <definedName name="SHELTER_2_2">{#N/A,#N/A,TRUE,"Basic";#N/A,#N/A,TRUE,"EXT-TABLE";#N/A,#N/A,TRUE,"STEEL";#N/A,#N/A,TRUE,"INT-Table";#N/A,#N/A,TRUE,"STEEL";#N/A,#N/A,TRUE,"Door"}</definedName>
    <definedName name="SHELTER_3">{#N/A,#N/A,TRUE,"Basic";#N/A,#N/A,TRUE,"EXT-TABLE";#N/A,#N/A,TRUE,"STEEL";#N/A,#N/A,TRUE,"INT-Table";#N/A,#N/A,TRUE,"STEEL";#N/A,#N/A,TRUE,"Door"}</definedName>
    <definedName name="SHELTER_3_1">{#N/A,#N/A,TRUE,"Basic";#N/A,#N/A,TRUE,"EXT-TABLE";#N/A,#N/A,TRUE,"STEEL";#N/A,#N/A,TRUE,"INT-Table";#N/A,#N/A,TRUE,"STEEL";#N/A,#N/A,TRUE,"Door"}</definedName>
    <definedName name="SHELTER_3_2">{#N/A,#N/A,TRUE,"Basic";#N/A,#N/A,TRUE,"EXT-TABLE";#N/A,#N/A,TRUE,"STEEL";#N/A,#N/A,TRUE,"INT-Table";#N/A,#N/A,TRUE,"STEEL";#N/A,#N/A,TRUE,"Door"}</definedName>
    <definedName name="SHELTER_4">{#N/A,#N/A,TRUE,"Basic";#N/A,#N/A,TRUE,"EXT-TABLE";#N/A,#N/A,TRUE,"STEEL";#N/A,#N/A,TRUE,"INT-Table";#N/A,#N/A,TRUE,"STEEL";#N/A,#N/A,TRUE,"Door"}</definedName>
    <definedName name="SHELTER_4_1">{#N/A,#N/A,TRUE,"Basic";#N/A,#N/A,TRUE,"EXT-TABLE";#N/A,#N/A,TRUE,"STEEL";#N/A,#N/A,TRUE,"INT-Table";#N/A,#N/A,TRUE,"STEEL";#N/A,#N/A,TRUE,"Door"}</definedName>
    <definedName name="SHELTER_4_2">{#N/A,#N/A,TRUE,"Basic";#N/A,#N/A,TRUE,"EXT-TABLE";#N/A,#N/A,TRUE,"STEEL";#N/A,#N/A,TRUE,"INT-Table";#N/A,#N/A,TRUE,"STEEL";#N/A,#N/A,TRUE,"Door"}</definedName>
    <definedName name="SHELTER_5">{#N/A,#N/A,TRUE,"Basic";#N/A,#N/A,TRUE,"EXT-TABLE";#N/A,#N/A,TRUE,"STEEL";#N/A,#N/A,TRUE,"INT-Table";#N/A,#N/A,TRUE,"STEEL";#N/A,#N/A,TRUE,"Door"}</definedName>
    <definedName name="SHELTER_5_1">{#N/A,#N/A,TRUE,"Basic";#N/A,#N/A,TRUE,"EXT-TABLE";#N/A,#N/A,TRUE,"STEEL";#N/A,#N/A,TRUE,"INT-Table";#N/A,#N/A,TRUE,"STEEL";#N/A,#N/A,TRUE,"Door"}</definedName>
    <definedName name="SHELTER_5_2">{#N/A,#N/A,TRUE,"Basic";#N/A,#N/A,TRUE,"EXT-TABLE";#N/A,#N/A,TRUE,"STEEL";#N/A,#N/A,TRUE,"INT-Table";#N/A,#N/A,TRUE,"STEEL";#N/A,#N/A,TRUE,"Door"}</definedName>
    <definedName name="SpecialPrice">#REF!</definedName>
    <definedName name="SR">#REF!</definedName>
    <definedName name="sss">{#N/A,#N/A,TRUE,"Basic";#N/A,#N/A,TRUE,"EXT-TABLE";#N/A,#N/A,TRUE,"STEEL";#N/A,#N/A,TRUE,"INT-Table";#N/A,#N/A,TRUE,"STEEL";#N/A,#N/A,TRUE,"Door"}</definedName>
    <definedName name="sss_1">{#N/A,#N/A,TRUE,"Basic";#N/A,#N/A,TRUE,"EXT-TABLE";#N/A,#N/A,TRUE,"STEEL";#N/A,#N/A,TRUE,"INT-Table";#N/A,#N/A,TRUE,"STEEL";#N/A,#N/A,TRUE,"Door"}</definedName>
    <definedName name="sss_1_1">{#N/A,#N/A,TRUE,"Basic";#N/A,#N/A,TRUE,"EXT-TABLE";#N/A,#N/A,TRUE,"STEEL";#N/A,#N/A,TRUE,"INT-Table";#N/A,#N/A,TRUE,"STEEL";#N/A,#N/A,TRUE,"Door"}</definedName>
    <definedName name="sss_1_2">{#N/A,#N/A,TRUE,"Basic";#N/A,#N/A,TRUE,"EXT-TABLE";#N/A,#N/A,TRUE,"STEEL";#N/A,#N/A,TRUE,"INT-Table";#N/A,#N/A,TRUE,"STEEL";#N/A,#N/A,TRUE,"Door"}</definedName>
    <definedName name="sss_2">{#N/A,#N/A,TRUE,"Basic";#N/A,#N/A,TRUE,"EXT-TABLE";#N/A,#N/A,TRUE,"STEEL";#N/A,#N/A,TRUE,"INT-Table";#N/A,#N/A,TRUE,"STEEL";#N/A,#N/A,TRUE,"Door"}</definedName>
    <definedName name="sss_2_1">{#N/A,#N/A,TRUE,"Basic";#N/A,#N/A,TRUE,"EXT-TABLE";#N/A,#N/A,TRUE,"STEEL";#N/A,#N/A,TRUE,"INT-Table";#N/A,#N/A,TRUE,"STEEL";#N/A,#N/A,TRUE,"Door"}</definedName>
    <definedName name="sss_2_2">{#N/A,#N/A,TRUE,"Basic";#N/A,#N/A,TRUE,"EXT-TABLE";#N/A,#N/A,TRUE,"STEEL";#N/A,#N/A,TRUE,"INT-Table";#N/A,#N/A,TRUE,"STEEL";#N/A,#N/A,TRUE,"Door"}</definedName>
    <definedName name="sss_3">{#N/A,#N/A,TRUE,"Basic";#N/A,#N/A,TRUE,"EXT-TABLE";#N/A,#N/A,TRUE,"STEEL";#N/A,#N/A,TRUE,"INT-Table";#N/A,#N/A,TRUE,"STEEL";#N/A,#N/A,TRUE,"Door"}</definedName>
    <definedName name="sss_3_1">{#N/A,#N/A,TRUE,"Basic";#N/A,#N/A,TRUE,"EXT-TABLE";#N/A,#N/A,TRUE,"STEEL";#N/A,#N/A,TRUE,"INT-Table";#N/A,#N/A,TRUE,"STEEL";#N/A,#N/A,TRUE,"Door"}</definedName>
    <definedName name="sss_3_2">{#N/A,#N/A,TRUE,"Basic";#N/A,#N/A,TRUE,"EXT-TABLE";#N/A,#N/A,TRUE,"STEEL";#N/A,#N/A,TRUE,"INT-Table";#N/A,#N/A,TRUE,"STEEL";#N/A,#N/A,TRUE,"Door"}</definedName>
    <definedName name="sss_4">{#N/A,#N/A,TRUE,"Basic";#N/A,#N/A,TRUE,"EXT-TABLE";#N/A,#N/A,TRUE,"STEEL";#N/A,#N/A,TRUE,"INT-Table";#N/A,#N/A,TRUE,"STEEL";#N/A,#N/A,TRUE,"Door"}</definedName>
    <definedName name="sss_4_1">{#N/A,#N/A,TRUE,"Basic";#N/A,#N/A,TRUE,"EXT-TABLE";#N/A,#N/A,TRUE,"STEEL";#N/A,#N/A,TRUE,"INT-Table";#N/A,#N/A,TRUE,"STEEL";#N/A,#N/A,TRUE,"Door"}</definedName>
    <definedName name="sss_4_2">{#N/A,#N/A,TRUE,"Basic";#N/A,#N/A,TRUE,"EXT-TABLE";#N/A,#N/A,TRUE,"STEEL";#N/A,#N/A,TRUE,"INT-Table";#N/A,#N/A,TRUE,"STEEL";#N/A,#N/A,TRUE,"Door"}</definedName>
    <definedName name="sss_5">{#N/A,#N/A,TRUE,"Basic";#N/A,#N/A,TRUE,"EXT-TABLE";#N/A,#N/A,TRUE,"STEEL";#N/A,#N/A,TRUE,"INT-Table";#N/A,#N/A,TRUE,"STEEL";#N/A,#N/A,TRUE,"Door"}</definedName>
    <definedName name="sss_5_1">{#N/A,#N/A,TRUE,"Basic";#N/A,#N/A,TRUE,"EXT-TABLE";#N/A,#N/A,TRUE,"STEEL";#N/A,#N/A,TRUE,"INT-Table";#N/A,#N/A,TRUE,"STEEL";#N/A,#N/A,TRUE,"Door"}</definedName>
    <definedName name="sss_5_2">{#N/A,#N/A,TRUE,"Basic";#N/A,#N/A,TRUE,"EXT-TABLE";#N/A,#N/A,TRUE,"STEEL";#N/A,#N/A,TRUE,"INT-Table";#N/A,#N/A,TRUE,"STEEL";#N/A,#N/A,TRUE,"Door"}</definedName>
    <definedName name="ssss">{#N/A,#N/A,TRUE,"Basic";#N/A,#N/A,TRUE,"EXT-TABLE";#N/A,#N/A,TRUE,"STEEL";#N/A,#N/A,TRUE,"INT-Table";#N/A,#N/A,TRUE,"STEEL";#N/A,#N/A,TRUE,"Door"}</definedName>
    <definedName name="ssss_1">{#N/A,#N/A,TRUE,"Basic";#N/A,#N/A,TRUE,"EXT-TABLE";#N/A,#N/A,TRUE,"STEEL";#N/A,#N/A,TRUE,"INT-Table";#N/A,#N/A,TRUE,"STEEL";#N/A,#N/A,TRUE,"Door"}</definedName>
    <definedName name="ssss_1_1">{#N/A,#N/A,TRUE,"Basic";#N/A,#N/A,TRUE,"EXT-TABLE";#N/A,#N/A,TRUE,"STEEL";#N/A,#N/A,TRUE,"INT-Table";#N/A,#N/A,TRUE,"STEEL";#N/A,#N/A,TRUE,"Door"}</definedName>
    <definedName name="ssss_1_2">{#N/A,#N/A,TRUE,"Basic";#N/A,#N/A,TRUE,"EXT-TABLE";#N/A,#N/A,TRUE,"STEEL";#N/A,#N/A,TRUE,"INT-Table";#N/A,#N/A,TRUE,"STEEL";#N/A,#N/A,TRUE,"Door"}</definedName>
    <definedName name="ssss_2">{#N/A,#N/A,TRUE,"Basic";#N/A,#N/A,TRUE,"EXT-TABLE";#N/A,#N/A,TRUE,"STEEL";#N/A,#N/A,TRUE,"INT-Table";#N/A,#N/A,TRUE,"STEEL";#N/A,#N/A,TRUE,"Door"}</definedName>
    <definedName name="ssss_2_1">{#N/A,#N/A,TRUE,"Basic";#N/A,#N/A,TRUE,"EXT-TABLE";#N/A,#N/A,TRUE,"STEEL";#N/A,#N/A,TRUE,"INT-Table";#N/A,#N/A,TRUE,"STEEL";#N/A,#N/A,TRUE,"Door"}</definedName>
    <definedName name="ssss_2_2">{#N/A,#N/A,TRUE,"Basic";#N/A,#N/A,TRUE,"EXT-TABLE";#N/A,#N/A,TRUE,"STEEL";#N/A,#N/A,TRUE,"INT-Table";#N/A,#N/A,TRUE,"STEEL";#N/A,#N/A,TRUE,"Door"}</definedName>
    <definedName name="ssss_3">{#N/A,#N/A,TRUE,"Basic";#N/A,#N/A,TRUE,"EXT-TABLE";#N/A,#N/A,TRUE,"STEEL";#N/A,#N/A,TRUE,"INT-Table";#N/A,#N/A,TRUE,"STEEL";#N/A,#N/A,TRUE,"Door"}</definedName>
    <definedName name="ssss_3_1">{#N/A,#N/A,TRUE,"Basic";#N/A,#N/A,TRUE,"EXT-TABLE";#N/A,#N/A,TRUE,"STEEL";#N/A,#N/A,TRUE,"INT-Table";#N/A,#N/A,TRUE,"STEEL";#N/A,#N/A,TRUE,"Door"}</definedName>
    <definedName name="ssss_3_2">{#N/A,#N/A,TRUE,"Basic";#N/A,#N/A,TRUE,"EXT-TABLE";#N/A,#N/A,TRUE,"STEEL";#N/A,#N/A,TRUE,"INT-Table";#N/A,#N/A,TRUE,"STEEL";#N/A,#N/A,TRUE,"Door"}</definedName>
    <definedName name="ssss_4">{#N/A,#N/A,TRUE,"Basic";#N/A,#N/A,TRUE,"EXT-TABLE";#N/A,#N/A,TRUE,"STEEL";#N/A,#N/A,TRUE,"INT-Table";#N/A,#N/A,TRUE,"STEEL";#N/A,#N/A,TRUE,"Door"}</definedName>
    <definedName name="ssss_4_1">{#N/A,#N/A,TRUE,"Basic";#N/A,#N/A,TRUE,"EXT-TABLE";#N/A,#N/A,TRUE,"STEEL";#N/A,#N/A,TRUE,"INT-Table";#N/A,#N/A,TRUE,"STEEL";#N/A,#N/A,TRUE,"Door"}</definedName>
    <definedName name="ssss_4_2">{#N/A,#N/A,TRUE,"Basic";#N/A,#N/A,TRUE,"EXT-TABLE";#N/A,#N/A,TRUE,"STEEL";#N/A,#N/A,TRUE,"INT-Table";#N/A,#N/A,TRUE,"STEEL";#N/A,#N/A,TRUE,"Door"}</definedName>
    <definedName name="ssss_5">{#N/A,#N/A,TRUE,"Basic";#N/A,#N/A,TRUE,"EXT-TABLE";#N/A,#N/A,TRUE,"STEEL";#N/A,#N/A,TRUE,"INT-Table";#N/A,#N/A,TRUE,"STEEL";#N/A,#N/A,TRUE,"Door"}</definedName>
    <definedName name="ssss_5_1">{#N/A,#N/A,TRUE,"Basic";#N/A,#N/A,TRUE,"EXT-TABLE";#N/A,#N/A,TRUE,"STEEL";#N/A,#N/A,TRUE,"INT-Table";#N/A,#N/A,TRUE,"STEEL";#N/A,#N/A,TRUE,"Door"}</definedName>
    <definedName name="ssss_5_2">{#N/A,#N/A,TRUE,"Basic";#N/A,#N/A,TRUE,"EXT-TABLE";#N/A,#N/A,TRUE,"STEEL";#N/A,#N/A,TRUE,"INT-Table";#N/A,#N/A,TRUE,"STEEL";#N/A,#N/A,TRUE,"Door"}</definedName>
    <definedName name="sum">{#N/A,#N/A,TRUE,"Basic";#N/A,#N/A,TRUE,"EXT-TABLE";#N/A,#N/A,TRUE,"STEEL";#N/A,#N/A,TRUE,"INT-Table";#N/A,#N/A,TRUE,"STEEL";#N/A,#N/A,TRUE,"Door"}</definedName>
    <definedName name="sum_1">{#N/A,#N/A,TRUE,"Basic";#N/A,#N/A,TRUE,"EXT-TABLE";#N/A,#N/A,TRUE,"STEEL";#N/A,#N/A,TRUE,"INT-Table";#N/A,#N/A,TRUE,"STEEL";#N/A,#N/A,TRUE,"Door"}</definedName>
    <definedName name="sum_1_1">{#N/A,#N/A,TRUE,"Basic";#N/A,#N/A,TRUE,"EXT-TABLE";#N/A,#N/A,TRUE,"STEEL";#N/A,#N/A,TRUE,"INT-Table";#N/A,#N/A,TRUE,"STEEL";#N/A,#N/A,TRUE,"Door"}</definedName>
    <definedName name="sum_1_2">{#N/A,#N/A,TRUE,"Basic";#N/A,#N/A,TRUE,"EXT-TABLE";#N/A,#N/A,TRUE,"STEEL";#N/A,#N/A,TRUE,"INT-Table";#N/A,#N/A,TRUE,"STEEL";#N/A,#N/A,TRUE,"Door"}</definedName>
    <definedName name="sum_2">{#N/A,#N/A,TRUE,"Basic";#N/A,#N/A,TRUE,"EXT-TABLE";#N/A,#N/A,TRUE,"STEEL";#N/A,#N/A,TRUE,"INT-Table";#N/A,#N/A,TRUE,"STEEL";#N/A,#N/A,TRUE,"Door"}</definedName>
    <definedName name="sum_2_1">{#N/A,#N/A,TRUE,"Basic";#N/A,#N/A,TRUE,"EXT-TABLE";#N/A,#N/A,TRUE,"STEEL";#N/A,#N/A,TRUE,"INT-Table";#N/A,#N/A,TRUE,"STEEL";#N/A,#N/A,TRUE,"Door"}</definedName>
    <definedName name="sum_2_2">{#N/A,#N/A,TRUE,"Basic";#N/A,#N/A,TRUE,"EXT-TABLE";#N/A,#N/A,TRUE,"STEEL";#N/A,#N/A,TRUE,"INT-Table";#N/A,#N/A,TRUE,"STEEL";#N/A,#N/A,TRUE,"Door"}</definedName>
    <definedName name="sum_3">{#N/A,#N/A,TRUE,"Basic";#N/A,#N/A,TRUE,"EXT-TABLE";#N/A,#N/A,TRUE,"STEEL";#N/A,#N/A,TRUE,"INT-Table";#N/A,#N/A,TRUE,"STEEL";#N/A,#N/A,TRUE,"Door"}</definedName>
    <definedName name="sum_3_1">{#N/A,#N/A,TRUE,"Basic";#N/A,#N/A,TRUE,"EXT-TABLE";#N/A,#N/A,TRUE,"STEEL";#N/A,#N/A,TRUE,"INT-Table";#N/A,#N/A,TRUE,"STEEL";#N/A,#N/A,TRUE,"Door"}</definedName>
    <definedName name="sum_3_2">{#N/A,#N/A,TRUE,"Basic";#N/A,#N/A,TRUE,"EXT-TABLE";#N/A,#N/A,TRUE,"STEEL";#N/A,#N/A,TRUE,"INT-Table";#N/A,#N/A,TRUE,"STEEL";#N/A,#N/A,TRUE,"Door"}</definedName>
    <definedName name="sum_4">{#N/A,#N/A,TRUE,"Basic";#N/A,#N/A,TRUE,"EXT-TABLE";#N/A,#N/A,TRUE,"STEEL";#N/A,#N/A,TRUE,"INT-Table";#N/A,#N/A,TRUE,"STEEL";#N/A,#N/A,TRUE,"Door"}</definedName>
    <definedName name="sum_4_1">{#N/A,#N/A,TRUE,"Basic";#N/A,#N/A,TRUE,"EXT-TABLE";#N/A,#N/A,TRUE,"STEEL";#N/A,#N/A,TRUE,"INT-Table";#N/A,#N/A,TRUE,"STEEL";#N/A,#N/A,TRUE,"Door"}</definedName>
    <definedName name="sum_4_2">{#N/A,#N/A,TRUE,"Basic";#N/A,#N/A,TRUE,"EXT-TABLE";#N/A,#N/A,TRUE,"STEEL";#N/A,#N/A,TRUE,"INT-Table";#N/A,#N/A,TRUE,"STEEL";#N/A,#N/A,TRUE,"Door"}</definedName>
    <definedName name="sum_5">{#N/A,#N/A,TRUE,"Basic";#N/A,#N/A,TRUE,"EXT-TABLE";#N/A,#N/A,TRUE,"STEEL";#N/A,#N/A,TRUE,"INT-Table";#N/A,#N/A,TRUE,"STEEL";#N/A,#N/A,TRUE,"Door"}</definedName>
    <definedName name="sum_5_1">{#N/A,#N/A,TRUE,"Basic";#N/A,#N/A,TRUE,"EXT-TABLE";#N/A,#N/A,TRUE,"STEEL";#N/A,#N/A,TRUE,"INT-Table";#N/A,#N/A,TRUE,"STEEL";#N/A,#N/A,TRUE,"Door"}</definedName>
    <definedName name="sum_5_2">{#N/A,#N/A,TRUE,"Basic";#N/A,#N/A,TRUE,"EXT-TABLE";#N/A,#N/A,TRUE,"STEEL";#N/A,#N/A,TRUE,"INT-Table";#N/A,#N/A,TRUE,"STEEL";#N/A,#N/A,TRUE,"Door"}</definedName>
    <definedName name="Sum_Ins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>#REF!</definedName>
    <definedName name="SUMMARY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>{#N/A,#N/A,FALSE,"CCTV"}</definedName>
    <definedName name="TableSummary">#REF!</definedName>
    <definedName name="tbl_ProdInfo">#REF!</definedName>
    <definedName name="TEMP">'[11]EQT-ESTN'!#REF!</definedName>
    <definedName name="teri">{#N/A,#N/A,TRUE,"Basic";#N/A,#N/A,TRUE,"EXT-TABLE";#N/A,#N/A,TRUE,"STEEL";#N/A,#N/A,TRUE,"INT-Table";#N/A,#N/A,TRUE,"STEEL";#N/A,#N/A,TRUE,"Door"}</definedName>
    <definedName name="teri_1">{#N/A,#N/A,TRUE,"Basic";#N/A,#N/A,TRUE,"EXT-TABLE";#N/A,#N/A,TRUE,"STEEL";#N/A,#N/A,TRUE,"INT-Table";#N/A,#N/A,TRUE,"STEEL";#N/A,#N/A,TRUE,"Door"}</definedName>
    <definedName name="teri_1_1">{#N/A,#N/A,TRUE,"Basic";#N/A,#N/A,TRUE,"EXT-TABLE";#N/A,#N/A,TRUE,"STEEL";#N/A,#N/A,TRUE,"INT-Table";#N/A,#N/A,TRUE,"STEEL";#N/A,#N/A,TRUE,"Door"}</definedName>
    <definedName name="teri_1_2">{#N/A,#N/A,TRUE,"Basic";#N/A,#N/A,TRUE,"EXT-TABLE";#N/A,#N/A,TRUE,"STEEL";#N/A,#N/A,TRUE,"INT-Table";#N/A,#N/A,TRUE,"STEEL";#N/A,#N/A,TRUE,"Door"}</definedName>
    <definedName name="teri_2">{#N/A,#N/A,TRUE,"Basic";#N/A,#N/A,TRUE,"EXT-TABLE";#N/A,#N/A,TRUE,"STEEL";#N/A,#N/A,TRUE,"INT-Table";#N/A,#N/A,TRUE,"STEEL";#N/A,#N/A,TRUE,"Door"}</definedName>
    <definedName name="teri_2_1">{#N/A,#N/A,TRUE,"Basic";#N/A,#N/A,TRUE,"EXT-TABLE";#N/A,#N/A,TRUE,"STEEL";#N/A,#N/A,TRUE,"INT-Table";#N/A,#N/A,TRUE,"STEEL";#N/A,#N/A,TRUE,"Door"}</definedName>
    <definedName name="teri_2_2">{#N/A,#N/A,TRUE,"Basic";#N/A,#N/A,TRUE,"EXT-TABLE";#N/A,#N/A,TRUE,"STEEL";#N/A,#N/A,TRUE,"INT-Table";#N/A,#N/A,TRUE,"STEEL";#N/A,#N/A,TRUE,"Door"}</definedName>
    <definedName name="teri_3">{#N/A,#N/A,TRUE,"Basic";#N/A,#N/A,TRUE,"EXT-TABLE";#N/A,#N/A,TRUE,"STEEL";#N/A,#N/A,TRUE,"INT-Table";#N/A,#N/A,TRUE,"STEEL";#N/A,#N/A,TRUE,"Door"}</definedName>
    <definedName name="teri_3_1">{#N/A,#N/A,TRUE,"Basic";#N/A,#N/A,TRUE,"EXT-TABLE";#N/A,#N/A,TRUE,"STEEL";#N/A,#N/A,TRUE,"INT-Table";#N/A,#N/A,TRUE,"STEEL";#N/A,#N/A,TRUE,"Door"}</definedName>
    <definedName name="teri_3_2">{#N/A,#N/A,TRUE,"Basic";#N/A,#N/A,TRUE,"EXT-TABLE";#N/A,#N/A,TRUE,"STEEL";#N/A,#N/A,TRUE,"INT-Table";#N/A,#N/A,TRUE,"STEEL";#N/A,#N/A,TRUE,"Door"}</definedName>
    <definedName name="teri_4">{#N/A,#N/A,TRUE,"Basic";#N/A,#N/A,TRUE,"EXT-TABLE";#N/A,#N/A,TRUE,"STEEL";#N/A,#N/A,TRUE,"INT-Table";#N/A,#N/A,TRUE,"STEEL";#N/A,#N/A,TRUE,"Door"}</definedName>
    <definedName name="teri_4_1">{#N/A,#N/A,TRUE,"Basic";#N/A,#N/A,TRUE,"EXT-TABLE";#N/A,#N/A,TRUE,"STEEL";#N/A,#N/A,TRUE,"INT-Table";#N/A,#N/A,TRUE,"STEEL";#N/A,#N/A,TRUE,"Door"}</definedName>
    <definedName name="teri_4_2">{#N/A,#N/A,TRUE,"Basic";#N/A,#N/A,TRUE,"EXT-TABLE";#N/A,#N/A,TRUE,"STEEL";#N/A,#N/A,TRUE,"INT-Table";#N/A,#N/A,TRUE,"STEEL";#N/A,#N/A,TRUE,"Door"}</definedName>
    <definedName name="teri_5">{#N/A,#N/A,TRUE,"Basic";#N/A,#N/A,TRUE,"EXT-TABLE";#N/A,#N/A,TRUE,"STEEL";#N/A,#N/A,TRUE,"INT-Table";#N/A,#N/A,TRUE,"STEEL";#N/A,#N/A,TRUE,"Door"}</definedName>
    <definedName name="teri_5_1">{#N/A,#N/A,TRUE,"Basic";#N/A,#N/A,TRUE,"EXT-TABLE";#N/A,#N/A,TRUE,"STEEL";#N/A,#N/A,TRUE,"INT-Table";#N/A,#N/A,TRUE,"STEEL";#N/A,#N/A,TRUE,"Door"}</definedName>
    <definedName name="teri_5_2">{#N/A,#N/A,TRUE,"Basic";#N/A,#N/A,TRUE,"EXT-TABLE";#N/A,#N/A,TRUE,"STEEL";#N/A,#N/A,TRUE,"INT-Table";#N/A,#N/A,TRUE,"STEEL";#N/A,#N/A,TRUE,"Door"}</definedName>
    <definedName name="TEWGDSGVDSFGVDSVGSD">{#N/A,#N/A,FALSE,"운반시간"}</definedName>
    <definedName name="TEWR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>{#N/A,#N/A,FALSE,"CCTV"}</definedName>
    <definedName name="TNNR">{#N/A,#N/A,FALSE,"이정표"}</definedName>
    <definedName name="TOOL장">BlankMacro1</definedName>
    <definedName name="TOTAL1">{"Book1","my ddc.xls"}</definedName>
    <definedName name="TRRR">{#N/A,#N/A,FALSE,"속도"}</definedName>
    <definedName name="TSUPPOT">{#N/A,#N/A,FALSE,"CCTV"}</definedName>
    <definedName name="TTTTRFS">{#N/A,#N/A,FALSE,"운반시간"}</definedName>
    <definedName name="TUBE">{#N/A,#N/A,FALSE,"CCTV"}</definedName>
    <definedName name="TV">{#N/A,#N/A,FALSE,"CCTV"}</definedName>
    <definedName name="UAAAAA">{#N/A,#N/A,TRUE,"Basic";#N/A,#N/A,TRUE,"EXT-TABLE";#N/A,#N/A,TRUE,"STEEL";#N/A,#N/A,TRUE,"INT-Table";#N/A,#N/A,TRUE,"STEEL";#N/A,#N/A,TRUE,"Door"}</definedName>
    <definedName name="UB">{#N/A,#N/A,FALSE,"CCTV"}</definedName>
    <definedName name="UI">#REF!</definedName>
    <definedName name="UI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>{#N/A,#N/A,FALSE,"CCTV"}</definedName>
    <definedName name="vffsfs">{#N/A,#N/A,TRUE,"Basic";#N/A,#N/A,TRUE,"EXT-TABLE";#N/A,#N/A,TRUE,"STEEL";#N/A,#N/A,TRUE,"INT-Table";#N/A,#N/A,TRUE,"STEEL";#N/A,#N/A,TRUE,"Door"}</definedName>
    <definedName name="vffsfs_1">{#N/A,#N/A,TRUE,"Basic";#N/A,#N/A,TRUE,"EXT-TABLE";#N/A,#N/A,TRUE,"STEEL";#N/A,#N/A,TRUE,"INT-Table";#N/A,#N/A,TRUE,"STEEL";#N/A,#N/A,TRUE,"Door"}</definedName>
    <definedName name="vffsfs_1_1">{#N/A,#N/A,TRUE,"Basic";#N/A,#N/A,TRUE,"EXT-TABLE";#N/A,#N/A,TRUE,"STEEL";#N/A,#N/A,TRUE,"INT-Table";#N/A,#N/A,TRUE,"STEEL";#N/A,#N/A,TRUE,"Door"}</definedName>
    <definedName name="vffsfs_1_2">{#N/A,#N/A,TRUE,"Basic";#N/A,#N/A,TRUE,"EXT-TABLE";#N/A,#N/A,TRUE,"STEEL";#N/A,#N/A,TRUE,"INT-Table";#N/A,#N/A,TRUE,"STEEL";#N/A,#N/A,TRUE,"Door"}</definedName>
    <definedName name="vffsfs_2">{#N/A,#N/A,TRUE,"Basic";#N/A,#N/A,TRUE,"EXT-TABLE";#N/A,#N/A,TRUE,"STEEL";#N/A,#N/A,TRUE,"INT-Table";#N/A,#N/A,TRUE,"STEEL";#N/A,#N/A,TRUE,"Door"}</definedName>
    <definedName name="vffsfs_2_1">{#N/A,#N/A,TRUE,"Basic";#N/A,#N/A,TRUE,"EXT-TABLE";#N/A,#N/A,TRUE,"STEEL";#N/A,#N/A,TRUE,"INT-Table";#N/A,#N/A,TRUE,"STEEL";#N/A,#N/A,TRUE,"Door"}</definedName>
    <definedName name="vffsfs_2_2">{#N/A,#N/A,TRUE,"Basic";#N/A,#N/A,TRUE,"EXT-TABLE";#N/A,#N/A,TRUE,"STEEL";#N/A,#N/A,TRUE,"INT-Table";#N/A,#N/A,TRUE,"STEEL";#N/A,#N/A,TRUE,"Door"}</definedName>
    <definedName name="vffsfs_3">{#N/A,#N/A,TRUE,"Basic";#N/A,#N/A,TRUE,"EXT-TABLE";#N/A,#N/A,TRUE,"STEEL";#N/A,#N/A,TRUE,"INT-Table";#N/A,#N/A,TRUE,"STEEL";#N/A,#N/A,TRUE,"Door"}</definedName>
    <definedName name="vffsfs_3_1">{#N/A,#N/A,TRUE,"Basic";#N/A,#N/A,TRUE,"EXT-TABLE";#N/A,#N/A,TRUE,"STEEL";#N/A,#N/A,TRUE,"INT-Table";#N/A,#N/A,TRUE,"STEEL";#N/A,#N/A,TRUE,"Door"}</definedName>
    <definedName name="vffsfs_3_2">{#N/A,#N/A,TRUE,"Basic";#N/A,#N/A,TRUE,"EXT-TABLE";#N/A,#N/A,TRUE,"STEEL";#N/A,#N/A,TRUE,"INT-Table";#N/A,#N/A,TRUE,"STEEL";#N/A,#N/A,TRUE,"Door"}</definedName>
    <definedName name="vffsfs_4">{#N/A,#N/A,TRUE,"Basic";#N/A,#N/A,TRUE,"EXT-TABLE";#N/A,#N/A,TRUE,"STEEL";#N/A,#N/A,TRUE,"INT-Table";#N/A,#N/A,TRUE,"STEEL";#N/A,#N/A,TRUE,"Door"}</definedName>
    <definedName name="vffsfs_4_1">{#N/A,#N/A,TRUE,"Basic";#N/A,#N/A,TRUE,"EXT-TABLE";#N/A,#N/A,TRUE,"STEEL";#N/A,#N/A,TRUE,"INT-Table";#N/A,#N/A,TRUE,"STEEL";#N/A,#N/A,TRUE,"Door"}</definedName>
    <definedName name="vffsfs_4_2">{#N/A,#N/A,TRUE,"Basic";#N/A,#N/A,TRUE,"EXT-TABLE";#N/A,#N/A,TRUE,"STEEL";#N/A,#N/A,TRUE,"INT-Table";#N/A,#N/A,TRUE,"STEEL";#N/A,#N/A,TRUE,"Door"}</definedName>
    <definedName name="vffsfs_5">{#N/A,#N/A,TRUE,"Basic";#N/A,#N/A,TRUE,"EXT-TABLE";#N/A,#N/A,TRUE,"STEEL";#N/A,#N/A,TRUE,"INT-Table";#N/A,#N/A,TRUE,"STEEL";#N/A,#N/A,TRUE,"Door"}</definedName>
    <definedName name="vffsfs_5_1">{#N/A,#N/A,TRUE,"Basic";#N/A,#N/A,TRUE,"EXT-TABLE";#N/A,#N/A,TRUE,"STEEL";#N/A,#N/A,TRUE,"INT-Table";#N/A,#N/A,TRUE,"STEEL";#N/A,#N/A,TRUE,"Door"}</definedName>
    <definedName name="vffsfs_5_2">{#N/A,#N/A,TRUE,"Basic";#N/A,#N/A,TRUE,"EXT-TABLE";#N/A,#N/A,TRUE,"STEEL";#N/A,#N/A,TRUE,"INT-Table";#N/A,#N/A,TRUE,"STEEL";#N/A,#N/A,TRUE,"Door"}</definedName>
    <definedName name="VISION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>#REF!</definedName>
    <definedName name="VXCVXVXCV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>{#N/A,#N/A,TRUE,"Basic";#N/A,#N/A,TRUE,"EXT-TABLE";#N/A,#N/A,TRUE,"STEEL";#N/A,#N/A,TRUE,"INT-Table";#N/A,#N/A,TRUE,"STEEL";#N/A,#N/A,TRUE,"Door"}</definedName>
    <definedName name="Waste_1">{#N/A,#N/A,TRUE,"Basic";#N/A,#N/A,TRUE,"EXT-TABLE";#N/A,#N/A,TRUE,"STEEL";#N/A,#N/A,TRUE,"INT-Table";#N/A,#N/A,TRUE,"STEEL";#N/A,#N/A,TRUE,"Door"}</definedName>
    <definedName name="Waste_1_1">{#N/A,#N/A,TRUE,"Basic";#N/A,#N/A,TRUE,"EXT-TABLE";#N/A,#N/A,TRUE,"STEEL";#N/A,#N/A,TRUE,"INT-Table";#N/A,#N/A,TRUE,"STEEL";#N/A,#N/A,TRUE,"Door"}</definedName>
    <definedName name="Waste_1_2">{#N/A,#N/A,TRUE,"Basic";#N/A,#N/A,TRUE,"EXT-TABLE";#N/A,#N/A,TRUE,"STEEL";#N/A,#N/A,TRUE,"INT-Table";#N/A,#N/A,TRUE,"STEEL";#N/A,#N/A,TRUE,"Door"}</definedName>
    <definedName name="Waste_2">{#N/A,#N/A,TRUE,"Basic";#N/A,#N/A,TRUE,"EXT-TABLE";#N/A,#N/A,TRUE,"STEEL";#N/A,#N/A,TRUE,"INT-Table";#N/A,#N/A,TRUE,"STEEL";#N/A,#N/A,TRUE,"Door"}</definedName>
    <definedName name="Waste_2_1">{#N/A,#N/A,TRUE,"Basic";#N/A,#N/A,TRUE,"EXT-TABLE";#N/A,#N/A,TRUE,"STEEL";#N/A,#N/A,TRUE,"INT-Table";#N/A,#N/A,TRUE,"STEEL";#N/A,#N/A,TRUE,"Door"}</definedName>
    <definedName name="Waste_2_2">{#N/A,#N/A,TRUE,"Basic";#N/A,#N/A,TRUE,"EXT-TABLE";#N/A,#N/A,TRUE,"STEEL";#N/A,#N/A,TRUE,"INT-Table";#N/A,#N/A,TRUE,"STEEL";#N/A,#N/A,TRUE,"Door"}</definedName>
    <definedName name="Waste_3">{#N/A,#N/A,TRUE,"Basic";#N/A,#N/A,TRUE,"EXT-TABLE";#N/A,#N/A,TRUE,"STEEL";#N/A,#N/A,TRUE,"INT-Table";#N/A,#N/A,TRUE,"STEEL";#N/A,#N/A,TRUE,"Door"}</definedName>
    <definedName name="Waste_3_1">{#N/A,#N/A,TRUE,"Basic";#N/A,#N/A,TRUE,"EXT-TABLE";#N/A,#N/A,TRUE,"STEEL";#N/A,#N/A,TRUE,"INT-Table";#N/A,#N/A,TRUE,"STEEL";#N/A,#N/A,TRUE,"Door"}</definedName>
    <definedName name="Waste_3_2">{#N/A,#N/A,TRUE,"Basic";#N/A,#N/A,TRUE,"EXT-TABLE";#N/A,#N/A,TRUE,"STEEL";#N/A,#N/A,TRUE,"INT-Table";#N/A,#N/A,TRUE,"STEEL";#N/A,#N/A,TRUE,"Door"}</definedName>
    <definedName name="Waste_4">{#N/A,#N/A,TRUE,"Basic";#N/A,#N/A,TRUE,"EXT-TABLE";#N/A,#N/A,TRUE,"STEEL";#N/A,#N/A,TRUE,"INT-Table";#N/A,#N/A,TRUE,"STEEL";#N/A,#N/A,TRUE,"Door"}</definedName>
    <definedName name="Waste_4_1">{#N/A,#N/A,TRUE,"Basic";#N/A,#N/A,TRUE,"EXT-TABLE";#N/A,#N/A,TRUE,"STEEL";#N/A,#N/A,TRUE,"INT-Table";#N/A,#N/A,TRUE,"STEEL";#N/A,#N/A,TRUE,"Door"}</definedName>
    <definedName name="Waste_4_2">{#N/A,#N/A,TRUE,"Basic";#N/A,#N/A,TRUE,"EXT-TABLE";#N/A,#N/A,TRUE,"STEEL";#N/A,#N/A,TRUE,"INT-Table";#N/A,#N/A,TRUE,"STEEL";#N/A,#N/A,TRUE,"Door"}</definedName>
    <definedName name="Waste_5">{#N/A,#N/A,TRUE,"Basic";#N/A,#N/A,TRUE,"EXT-TABLE";#N/A,#N/A,TRUE,"STEEL";#N/A,#N/A,TRUE,"INT-Table";#N/A,#N/A,TRUE,"STEEL";#N/A,#N/A,TRUE,"Door"}</definedName>
    <definedName name="Waste_5_1">{#N/A,#N/A,TRUE,"Basic";#N/A,#N/A,TRUE,"EXT-TABLE";#N/A,#N/A,TRUE,"STEEL";#N/A,#N/A,TRUE,"INT-Table";#N/A,#N/A,TRUE,"STEEL";#N/A,#N/A,TRUE,"Door"}</definedName>
    <definedName name="Waste_5_2">{#N/A,#N/A,TRUE,"Basic";#N/A,#N/A,TRUE,"EXT-TABLE";#N/A,#N/A,TRUE,"STEEL";#N/A,#N/A,TRUE,"INT-Table";#N/A,#N/A,TRUE,"STEEL";#N/A,#N/A,TRUE,"Door"}</definedName>
    <definedName name="WEE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>{#N/A,#N/A,FALSE,"CCTV"}</definedName>
    <definedName name="weki_9701.xls">'[2]Eq. Mobilization'!#REF!</definedName>
    <definedName name="wekir9701.xls">'[2]Eq. Mobilization'!#REF!</definedName>
    <definedName name="WEQWE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>#REF!</definedName>
    <definedName name="who_are2">#REF!</definedName>
    <definedName name="whoo1">#REF!</definedName>
    <definedName name="whoo2">#REF!</definedName>
    <definedName name="whoo3">#REF!</definedName>
    <definedName name="whooo1">#REF!</definedName>
    <definedName name="whooo2">#REF!</definedName>
    <definedName name="whooo3">#REF!</definedName>
    <definedName name="wjs">{#N/A,#N/A,FALSE,"CCTV"}</definedName>
    <definedName name="WLQ">{#N/A,#N/A,FALSE,"명세표"}</definedName>
    <definedName name="woogi">#REF!</definedName>
    <definedName name="woogi2">#REF!</definedName>
    <definedName name="WORKSHOP">{#N/A,#N/A,TRUE,"Basic";#N/A,#N/A,TRUE,"EXT-TABLE";#N/A,#N/A,TRUE,"STEEL";#N/A,#N/A,TRUE,"INT-Table";#N/A,#N/A,TRUE,"STEEL";#N/A,#N/A,TRUE,"Door"}</definedName>
    <definedName name="WORKSHOP_1">{#N/A,#N/A,TRUE,"Basic";#N/A,#N/A,TRUE,"EXT-TABLE";#N/A,#N/A,TRUE,"STEEL";#N/A,#N/A,TRUE,"INT-Table";#N/A,#N/A,TRUE,"STEEL";#N/A,#N/A,TRUE,"Door"}</definedName>
    <definedName name="WORKSHOP_1_1">{#N/A,#N/A,TRUE,"Basic";#N/A,#N/A,TRUE,"EXT-TABLE";#N/A,#N/A,TRUE,"STEEL";#N/A,#N/A,TRUE,"INT-Table";#N/A,#N/A,TRUE,"STEEL";#N/A,#N/A,TRUE,"Door"}</definedName>
    <definedName name="WORKSHOP_1_2">{#N/A,#N/A,TRUE,"Basic";#N/A,#N/A,TRUE,"EXT-TABLE";#N/A,#N/A,TRUE,"STEEL";#N/A,#N/A,TRUE,"INT-Table";#N/A,#N/A,TRUE,"STEEL";#N/A,#N/A,TRUE,"Door"}</definedName>
    <definedName name="WORKSHOP_2">{#N/A,#N/A,TRUE,"Basic";#N/A,#N/A,TRUE,"EXT-TABLE";#N/A,#N/A,TRUE,"STEEL";#N/A,#N/A,TRUE,"INT-Table";#N/A,#N/A,TRUE,"STEEL";#N/A,#N/A,TRUE,"Door"}</definedName>
    <definedName name="WORKSHOP_2_1">{#N/A,#N/A,TRUE,"Basic";#N/A,#N/A,TRUE,"EXT-TABLE";#N/A,#N/A,TRUE,"STEEL";#N/A,#N/A,TRUE,"INT-Table";#N/A,#N/A,TRUE,"STEEL";#N/A,#N/A,TRUE,"Door"}</definedName>
    <definedName name="WORKSHOP_2_2">{#N/A,#N/A,TRUE,"Basic";#N/A,#N/A,TRUE,"EXT-TABLE";#N/A,#N/A,TRUE,"STEEL";#N/A,#N/A,TRUE,"INT-Table";#N/A,#N/A,TRUE,"STEEL";#N/A,#N/A,TRUE,"Door"}</definedName>
    <definedName name="WORKSHOP_3">{#N/A,#N/A,TRUE,"Basic";#N/A,#N/A,TRUE,"EXT-TABLE";#N/A,#N/A,TRUE,"STEEL";#N/A,#N/A,TRUE,"INT-Table";#N/A,#N/A,TRUE,"STEEL";#N/A,#N/A,TRUE,"Door"}</definedName>
    <definedName name="WORKSHOP_3_1">{#N/A,#N/A,TRUE,"Basic";#N/A,#N/A,TRUE,"EXT-TABLE";#N/A,#N/A,TRUE,"STEEL";#N/A,#N/A,TRUE,"INT-Table";#N/A,#N/A,TRUE,"STEEL";#N/A,#N/A,TRUE,"Door"}</definedName>
    <definedName name="WORKSHOP_3_2">{#N/A,#N/A,TRUE,"Basic";#N/A,#N/A,TRUE,"EXT-TABLE";#N/A,#N/A,TRUE,"STEEL";#N/A,#N/A,TRUE,"INT-Table";#N/A,#N/A,TRUE,"STEEL";#N/A,#N/A,TRUE,"Door"}</definedName>
    <definedName name="WORKSHOP_4">{#N/A,#N/A,TRUE,"Basic";#N/A,#N/A,TRUE,"EXT-TABLE";#N/A,#N/A,TRUE,"STEEL";#N/A,#N/A,TRUE,"INT-Table";#N/A,#N/A,TRUE,"STEEL";#N/A,#N/A,TRUE,"Door"}</definedName>
    <definedName name="WORKSHOP_4_1">{#N/A,#N/A,TRUE,"Basic";#N/A,#N/A,TRUE,"EXT-TABLE";#N/A,#N/A,TRUE,"STEEL";#N/A,#N/A,TRUE,"INT-Table";#N/A,#N/A,TRUE,"STEEL";#N/A,#N/A,TRUE,"Door"}</definedName>
    <definedName name="WORKSHOP_4_2">{#N/A,#N/A,TRUE,"Basic";#N/A,#N/A,TRUE,"EXT-TABLE";#N/A,#N/A,TRUE,"STEEL";#N/A,#N/A,TRUE,"INT-Table";#N/A,#N/A,TRUE,"STEEL";#N/A,#N/A,TRUE,"Door"}</definedName>
    <definedName name="WORKSHOP_5">{#N/A,#N/A,TRUE,"Basic";#N/A,#N/A,TRUE,"EXT-TABLE";#N/A,#N/A,TRUE,"STEEL";#N/A,#N/A,TRUE,"INT-Table";#N/A,#N/A,TRUE,"STEEL";#N/A,#N/A,TRUE,"Door"}</definedName>
    <definedName name="WORKSHOP_5_1">{#N/A,#N/A,TRUE,"Basic";#N/A,#N/A,TRUE,"EXT-TABLE";#N/A,#N/A,TRUE,"STEEL";#N/A,#N/A,TRUE,"INT-Table";#N/A,#N/A,TRUE,"STEEL";#N/A,#N/A,TRUE,"Door"}</definedName>
    <definedName name="WORKSHOP_5_2">{#N/A,#N/A,TRUE,"Basic";#N/A,#N/A,TRUE,"EXT-TABLE";#N/A,#N/A,TRUE,"STEEL";#N/A,#N/A,TRUE,"INT-Table";#N/A,#N/A,TRUE,"STEEL";#N/A,#N/A,TRUE,"Door"}</definedName>
    <definedName name="WP2CAL">#REF!</definedName>
    <definedName name="WR">{#N/A,#N/A,FALSE,"CCTV"}</definedName>
    <definedName name="WRITE">{#N/A,#N/A,FALSE,"CCTV"}</definedName>
    <definedName name="WRN">{#N/A,#N/A,FALSE,"CCTV"}</definedName>
    <definedName name="WRN.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>{#N/A,#N/A,FALSE,"2~8번"}</definedName>
    <definedName name="wrn.BM.">{#N/A,#N/A,TRUE,"Basic";#N/A,#N/A,TRUE,"EXT-TABLE";#N/A,#N/A,TRUE,"STEEL";#N/A,#N/A,TRUE,"INT-Table";#N/A,#N/A,TRUE,"STEEL";#N/A,#N/A,TRUE,"Door"}</definedName>
    <definedName name="wrn.BM._1">{#N/A,#N/A,TRUE,"Basic";#N/A,#N/A,TRUE,"EXT-TABLE";#N/A,#N/A,TRUE,"STEEL";#N/A,#N/A,TRUE,"INT-Table";#N/A,#N/A,TRUE,"STEEL";#N/A,#N/A,TRUE,"Door"}</definedName>
    <definedName name="wrn.BM._1_1">{#N/A,#N/A,TRUE,"Basic";#N/A,#N/A,TRUE,"EXT-TABLE";#N/A,#N/A,TRUE,"STEEL";#N/A,#N/A,TRUE,"INT-Table";#N/A,#N/A,TRUE,"STEEL";#N/A,#N/A,TRUE,"Door"}</definedName>
    <definedName name="wrn.BM._1_2">{#N/A,#N/A,TRUE,"Basic";#N/A,#N/A,TRUE,"EXT-TABLE";#N/A,#N/A,TRUE,"STEEL";#N/A,#N/A,TRUE,"INT-Table";#N/A,#N/A,TRUE,"STEEL";#N/A,#N/A,TRUE,"Door"}</definedName>
    <definedName name="wrn.BM._2">{#N/A,#N/A,TRUE,"Basic";#N/A,#N/A,TRUE,"EXT-TABLE";#N/A,#N/A,TRUE,"STEEL";#N/A,#N/A,TRUE,"INT-Table";#N/A,#N/A,TRUE,"STEEL";#N/A,#N/A,TRUE,"Door"}</definedName>
    <definedName name="wrn.BM._2_1">{#N/A,#N/A,TRUE,"Basic";#N/A,#N/A,TRUE,"EXT-TABLE";#N/A,#N/A,TRUE,"STEEL";#N/A,#N/A,TRUE,"INT-Table";#N/A,#N/A,TRUE,"STEEL";#N/A,#N/A,TRUE,"Door"}</definedName>
    <definedName name="wrn.BM._2_2">{#N/A,#N/A,TRUE,"Basic";#N/A,#N/A,TRUE,"EXT-TABLE";#N/A,#N/A,TRUE,"STEEL";#N/A,#N/A,TRUE,"INT-Table";#N/A,#N/A,TRUE,"STEEL";#N/A,#N/A,TRUE,"Door"}</definedName>
    <definedName name="wrn.BM._3">{#N/A,#N/A,TRUE,"Basic";#N/A,#N/A,TRUE,"EXT-TABLE";#N/A,#N/A,TRUE,"STEEL";#N/A,#N/A,TRUE,"INT-Table";#N/A,#N/A,TRUE,"STEEL";#N/A,#N/A,TRUE,"Door"}</definedName>
    <definedName name="wrn.BM._3_1">{#N/A,#N/A,TRUE,"Basic";#N/A,#N/A,TRUE,"EXT-TABLE";#N/A,#N/A,TRUE,"STEEL";#N/A,#N/A,TRUE,"INT-Table";#N/A,#N/A,TRUE,"STEEL";#N/A,#N/A,TRUE,"Door"}</definedName>
    <definedName name="wrn.BM._3_2">{#N/A,#N/A,TRUE,"Basic";#N/A,#N/A,TRUE,"EXT-TABLE";#N/A,#N/A,TRUE,"STEEL";#N/A,#N/A,TRUE,"INT-Table";#N/A,#N/A,TRUE,"STEEL";#N/A,#N/A,TRUE,"Door"}</definedName>
    <definedName name="wrn.BM._4">{#N/A,#N/A,TRUE,"Basic";#N/A,#N/A,TRUE,"EXT-TABLE";#N/A,#N/A,TRUE,"STEEL";#N/A,#N/A,TRUE,"INT-Table";#N/A,#N/A,TRUE,"STEEL";#N/A,#N/A,TRUE,"Door"}</definedName>
    <definedName name="wrn.BM._4_1">{#N/A,#N/A,TRUE,"Basic";#N/A,#N/A,TRUE,"EXT-TABLE";#N/A,#N/A,TRUE,"STEEL";#N/A,#N/A,TRUE,"INT-Table";#N/A,#N/A,TRUE,"STEEL";#N/A,#N/A,TRUE,"Door"}</definedName>
    <definedName name="wrn.BM._4_2">{#N/A,#N/A,TRUE,"Basic";#N/A,#N/A,TRUE,"EXT-TABLE";#N/A,#N/A,TRUE,"STEEL";#N/A,#N/A,TRUE,"INT-Table";#N/A,#N/A,TRUE,"STEEL";#N/A,#N/A,TRUE,"Door"}</definedName>
    <definedName name="wrn.BM._5">{#N/A,#N/A,TRUE,"Basic";#N/A,#N/A,TRUE,"EXT-TABLE";#N/A,#N/A,TRUE,"STEEL";#N/A,#N/A,TRUE,"INT-Table";#N/A,#N/A,TRUE,"STEEL";#N/A,#N/A,TRUE,"Door"}</definedName>
    <definedName name="wrn.BM._5_1">{#N/A,#N/A,TRUE,"Basic";#N/A,#N/A,TRUE,"EXT-TABLE";#N/A,#N/A,TRUE,"STEEL";#N/A,#N/A,TRUE,"INT-Table";#N/A,#N/A,TRUE,"STEEL";#N/A,#N/A,TRUE,"Door"}</definedName>
    <definedName name="wrn.BM._5_2">{#N/A,#N/A,TRUE,"Basic";#N/A,#N/A,TRUE,"EXT-TABLE";#N/A,#N/A,TRUE,"STEEL";#N/A,#N/A,TRUE,"INT-Table";#N/A,#N/A,TRUE,"STEEL";#N/A,#N/A,TRUE,"Door"}</definedName>
    <definedName name="wrn.CBA.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>{#N/A,#N/A,FALSE,"Chi tiÆt"}</definedName>
    <definedName name="wrn.PrintAll.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>{#N/A,#N/A,FALSE,"Sheet1";#N/A,#N/A,FALSE,"Sheet2";#N/A,#N/A,FALSE,"Sheet3"}</definedName>
    <definedName name="wrn.PrintPrev1.">{#N/A,#N/A,FALSE,"Sheet4";#N/A,#N/A,FALSE,"Sheet5";#N/A,#N/A,FALSE,"Sheet6"}</definedName>
    <definedName name="wrn.PrintPrev2.">{#N/A,#N/A,FALSE,"Sheet7";#N/A,#N/A,FALSE,"Sheet8";#N/A,#N/A,FALSE,"Sheet9"}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.STAFFS.">{#N/A,#N/A,FALSE,"TABLE"}</definedName>
    <definedName name="wrn.test1.">{#N/A,#N/A,FALSE,"명세표"}</definedName>
    <definedName name="wrn.골재소요량.">{#N/A,#N/A,FALSE,"골재소요량";#N/A,#N/A,FALSE,"골재소요량"}</definedName>
    <definedName name="wrn.교대.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>{#N/A,#N/A,FALSE,"구조2"}</definedName>
    <definedName name="wrn.단가표지.">{#N/A,#N/A,FALSE,"단가표지"}</definedName>
    <definedName name="wrn.배수1.">{#N/A,#N/A,FALSE,"배수1"}</definedName>
    <definedName name="wrn.배수2.">{#N/A,#N/A,FALSE,"배수2"}</definedName>
    <definedName name="wrn.부대1.">{#N/A,#N/A,FALSE,"부대1"}</definedName>
    <definedName name="wrn.부대2.">{#N/A,#N/A,FALSE,"부대2"}</definedName>
    <definedName name="wrn.부하계획.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>{#N/A,#N/A,FALSE,"속도"}</definedName>
    <definedName name="wrn.손익보고.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>{#N/A,#N/A,FALSE,"운반시간"}</definedName>
    <definedName name="wrn.이정표.">{#N/A,#N/A,FALSE,"이정표"}</definedName>
    <definedName name="wrn.입적표.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>{#N/A,#N/A,FALSE,"조골재"}</definedName>
    <definedName name="wrn.철골집계표._.5칸.">{#N/A,#N/A,FALSE,"Sheet1"}</definedName>
    <definedName name="wrn.토공1.">{#N/A,#N/A,FALSE,"구조1"}</definedName>
    <definedName name="wrn.토공2.">{#N/A,#N/A,FALSE,"토공2"}</definedName>
    <definedName name="wrn.포장1.">{#N/A,#N/A,FALSE,"포장1";#N/A,#N/A,FALSE,"포장1"}</definedName>
    <definedName name="wrn.포장2.">{#N/A,#N/A,FALSE,"포장2"}</definedName>
    <definedName name="wrn.표지목차.">{#N/A,#N/A,FALSE,"표지목차"}</definedName>
    <definedName name="wrn.혼합골재.">{#N/A,#N/A,FALSE,"혼합골재"}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WRS">{"'장비'!$A$3:$M$12"}</definedName>
    <definedName name="ww">{#N/A,#N/A,TRUE,"Basic";#N/A,#N/A,TRUE,"EXT-TABLE";#N/A,#N/A,TRUE,"STEEL";#N/A,#N/A,TRUE,"INT-Table";#N/A,#N/A,TRUE,"STEEL";#N/A,#N/A,TRUE,"Door"}</definedName>
    <definedName name="www">{#N/A,#N/A,TRUE,"Basic";#N/A,#N/A,TRUE,"EXT-TABLE";#N/A,#N/A,TRUE,"STEEL";#N/A,#N/A,TRUE,"INT-Table";#N/A,#N/A,TRUE,"STEEL";#N/A,#N/A,TRUE,"Door"}</definedName>
    <definedName name="WZ">{#N/A,#N/A,FALSE,"CCTV"}</definedName>
    <definedName name="XCZCZ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>#REF!</definedName>
    <definedName name="xxa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>{#N/A,#N/A,TRUE,"Basic";#N/A,#N/A,TRUE,"EXT-TABLE";#N/A,#N/A,TRUE,"STEEL";#N/A,#N/A,TRUE,"INT-Table";#N/A,#N/A,TRUE,"STEEL";#N/A,#N/A,TRUE,"Door"}</definedName>
    <definedName name="ynkim_1">{#N/A,#N/A,TRUE,"Basic";#N/A,#N/A,TRUE,"EXT-TABLE";#N/A,#N/A,TRUE,"STEEL";#N/A,#N/A,TRUE,"INT-Table";#N/A,#N/A,TRUE,"STEEL";#N/A,#N/A,TRUE,"Door"}</definedName>
    <definedName name="ynkim_1_1">{#N/A,#N/A,TRUE,"Basic";#N/A,#N/A,TRUE,"EXT-TABLE";#N/A,#N/A,TRUE,"STEEL";#N/A,#N/A,TRUE,"INT-Table";#N/A,#N/A,TRUE,"STEEL";#N/A,#N/A,TRUE,"Door"}</definedName>
    <definedName name="ynkim_1_2">{#N/A,#N/A,TRUE,"Basic";#N/A,#N/A,TRUE,"EXT-TABLE";#N/A,#N/A,TRUE,"STEEL";#N/A,#N/A,TRUE,"INT-Table";#N/A,#N/A,TRUE,"STEEL";#N/A,#N/A,TRUE,"Door"}</definedName>
    <definedName name="ynkim_2">{#N/A,#N/A,TRUE,"Basic";#N/A,#N/A,TRUE,"EXT-TABLE";#N/A,#N/A,TRUE,"STEEL";#N/A,#N/A,TRUE,"INT-Table";#N/A,#N/A,TRUE,"STEEL";#N/A,#N/A,TRUE,"Door"}</definedName>
    <definedName name="ynkim_2_1">{#N/A,#N/A,TRUE,"Basic";#N/A,#N/A,TRUE,"EXT-TABLE";#N/A,#N/A,TRUE,"STEEL";#N/A,#N/A,TRUE,"INT-Table";#N/A,#N/A,TRUE,"STEEL";#N/A,#N/A,TRUE,"Door"}</definedName>
    <definedName name="ynkim_2_2">{#N/A,#N/A,TRUE,"Basic";#N/A,#N/A,TRUE,"EXT-TABLE";#N/A,#N/A,TRUE,"STEEL";#N/A,#N/A,TRUE,"INT-Table";#N/A,#N/A,TRUE,"STEEL";#N/A,#N/A,TRUE,"Door"}</definedName>
    <definedName name="ynkim_3">{#N/A,#N/A,TRUE,"Basic";#N/A,#N/A,TRUE,"EXT-TABLE";#N/A,#N/A,TRUE,"STEEL";#N/A,#N/A,TRUE,"INT-Table";#N/A,#N/A,TRUE,"STEEL";#N/A,#N/A,TRUE,"Door"}</definedName>
    <definedName name="ynkim_3_1">{#N/A,#N/A,TRUE,"Basic";#N/A,#N/A,TRUE,"EXT-TABLE";#N/A,#N/A,TRUE,"STEEL";#N/A,#N/A,TRUE,"INT-Table";#N/A,#N/A,TRUE,"STEEL";#N/A,#N/A,TRUE,"Door"}</definedName>
    <definedName name="ynkim_3_2">{#N/A,#N/A,TRUE,"Basic";#N/A,#N/A,TRUE,"EXT-TABLE";#N/A,#N/A,TRUE,"STEEL";#N/A,#N/A,TRUE,"INT-Table";#N/A,#N/A,TRUE,"STEEL";#N/A,#N/A,TRUE,"Door"}</definedName>
    <definedName name="ynkim_4">{#N/A,#N/A,TRUE,"Basic";#N/A,#N/A,TRUE,"EXT-TABLE";#N/A,#N/A,TRUE,"STEEL";#N/A,#N/A,TRUE,"INT-Table";#N/A,#N/A,TRUE,"STEEL";#N/A,#N/A,TRUE,"Door"}</definedName>
    <definedName name="ynkim_4_1">{#N/A,#N/A,TRUE,"Basic";#N/A,#N/A,TRUE,"EXT-TABLE";#N/A,#N/A,TRUE,"STEEL";#N/A,#N/A,TRUE,"INT-Table";#N/A,#N/A,TRUE,"STEEL";#N/A,#N/A,TRUE,"Door"}</definedName>
    <definedName name="ynkim_4_2">{#N/A,#N/A,TRUE,"Basic";#N/A,#N/A,TRUE,"EXT-TABLE";#N/A,#N/A,TRUE,"STEEL";#N/A,#N/A,TRUE,"INT-Table";#N/A,#N/A,TRUE,"STEEL";#N/A,#N/A,TRUE,"Door"}</definedName>
    <definedName name="ynkim_5">{#N/A,#N/A,TRUE,"Basic";#N/A,#N/A,TRUE,"EXT-TABLE";#N/A,#N/A,TRUE,"STEEL";#N/A,#N/A,TRUE,"INT-Table";#N/A,#N/A,TRUE,"STEEL";#N/A,#N/A,TRUE,"Door"}</definedName>
    <definedName name="ynkim_5_1">{#N/A,#N/A,TRUE,"Basic";#N/A,#N/A,TRUE,"EXT-TABLE";#N/A,#N/A,TRUE,"STEEL";#N/A,#N/A,TRUE,"INT-Table";#N/A,#N/A,TRUE,"STEEL";#N/A,#N/A,TRUE,"Door"}</definedName>
    <definedName name="ynkim_5_2">{#N/A,#N/A,TRUE,"Basic";#N/A,#N/A,TRUE,"EXT-TABLE";#N/A,#N/A,TRUE,"STEEL";#N/A,#N/A,TRUE,"INT-Table";#N/A,#N/A,TRUE,"STEEL";#N/A,#N/A,TRUE,"Door"}</definedName>
    <definedName name="yrdtytyt">{#N/A,#N/A,FALSE,"CCTV"}</definedName>
    <definedName name="Z_B3255642_8A6B_11D5_916F_005004920FCB_.wvu.PrintTitles">#REF!</definedName>
    <definedName name="zx">{"'장비'!$A$3:$M$12"}</definedName>
    <definedName name="zzz">{#N/A,#N/A,TRUE,"Basic";#N/A,#N/A,TRUE,"EXT-TABLE";#N/A,#N/A,TRUE,"STEEL";#N/A,#N/A,TRUE,"INT-Table";#N/A,#N/A,TRUE,"STEEL";#N/A,#N/A,TRUE,"Door"}</definedName>
    <definedName name="zzz_1">{#N/A,#N/A,TRUE,"Basic";#N/A,#N/A,TRUE,"EXT-TABLE";#N/A,#N/A,TRUE,"STEEL";#N/A,#N/A,TRUE,"INT-Table";#N/A,#N/A,TRUE,"STEEL";#N/A,#N/A,TRUE,"Door"}</definedName>
    <definedName name="zzz_1_1">{#N/A,#N/A,TRUE,"Basic";#N/A,#N/A,TRUE,"EXT-TABLE";#N/A,#N/A,TRUE,"STEEL";#N/A,#N/A,TRUE,"INT-Table";#N/A,#N/A,TRUE,"STEEL";#N/A,#N/A,TRUE,"Door"}</definedName>
    <definedName name="zzz_1_2">{#N/A,#N/A,TRUE,"Basic";#N/A,#N/A,TRUE,"EXT-TABLE";#N/A,#N/A,TRUE,"STEEL";#N/A,#N/A,TRUE,"INT-Table";#N/A,#N/A,TRUE,"STEEL";#N/A,#N/A,TRUE,"Door"}</definedName>
    <definedName name="zzz_2">{#N/A,#N/A,TRUE,"Basic";#N/A,#N/A,TRUE,"EXT-TABLE";#N/A,#N/A,TRUE,"STEEL";#N/A,#N/A,TRUE,"INT-Table";#N/A,#N/A,TRUE,"STEEL";#N/A,#N/A,TRUE,"Door"}</definedName>
    <definedName name="zzz_2_1">{#N/A,#N/A,TRUE,"Basic";#N/A,#N/A,TRUE,"EXT-TABLE";#N/A,#N/A,TRUE,"STEEL";#N/A,#N/A,TRUE,"INT-Table";#N/A,#N/A,TRUE,"STEEL";#N/A,#N/A,TRUE,"Door"}</definedName>
    <definedName name="zzz_2_2">{#N/A,#N/A,TRUE,"Basic";#N/A,#N/A,TRUE,"EXT-TABLE";#N/A,#N/A,TRUE,"STEEL";#N/A,#N/A,TRUE,"INT-Table";#N/A,#N/A,TRUE,"STEEL";#N/A,#N/A,TRUE,"Door"}</definedName>
    <definedName name="zzz_3">{#N/A,#N/A,TRUE,"Basic";#N/A,#N/A,TRUE,"EXT-TABLE";#N/A,#N/A,TRUE,"STEEL";#N/A,#N/A,TRUE,"INT-Table";#N/A,#N/A,TRUE,"STEEL";#N/A,#N/A,TRUE,"Door"}</definedName>
    <definedName name="zzz_3_1">{#N/A,#N/A,TRUE,"Basic";#N/A,#N/A,TRUE,"EXT-TABLE";#N/A,#N/A,TRUE,"STEEL";#N/A,#N/A,TRUE,"INT-Table";#N/A,#N/A,TRUE,"STEEL";#N/A,#N/A,TRUE,"Door"}</definedName>
    <definedName name="zzz_3_2">{#N/A,#N/A,TRUE,"Basic";#N/A,#N/A,TRUE,"EXT-TABLE";#N/A,#N/A,TRUE,"STEEL";#N/A,#N/A,TRUE,"INT-Table";#N/A,#N/A,TRUE,"STEEL";#N/A,#N/A,TRUE,"Door"}</definedName>
    <definedName name="zzz_4">{#N/A,#N/A,TRUE,"Basic";#N/A,#N/A,TRUE,"EXT-TABLE";#N/A,#N/A,TRUE,"STEEL";#N/A,#N/A,TRUE,"INT-Table";#N/A,#N/A,TRUE,"STEEL";#N/A,#N/A,TRUE,"Door"}</definedName>
    <definedName name="zzz_4_1">{#N/A,#N/A,TRUE,"Basic";#N/A,#N/A,TRUE,"EXT-TABLE";#N/A,#N/A,TRUE,"STEEL";#N/A,#N/A,TRUE,"INT-Table";#N/A,#N/A,TRUE,"STEEL";#N/A,#N/A,TRUE,"Door"}</definedName>
    <definedName name="zzz_4_2">{#N/A,#N/A,TRUE,"Basic";#N/A,#N/A,TRUE,"EXT-TABLE";#N/A,#N/A,TRUE,"STEEL";#N/A,#N/A,TRUE,"INT-Table";#N/A,#N/A,TRUE,"STEEL";#N/A,#N/A,TRUE,"Door"}</definedName>
    <definedName name="zzz_5">{#N/A,#N/A,TRUE,"Basic";#N/A,#N/A,TRUE,"EXT-TABLE";#N/A,#N/A,TRUE,"STEEL";#N/A,#N/A,TRUE,"INT-Table";#N/A,#N/A,TRUE,"STEEL";#N/A,#N/A,TRUE,"Door"}</definedName>
    <definedName name="zzz_5_1">{#N/A,#N/A,TRUE,"Basic";#N/A,#N/A,TRUE,"EXT-TABLE";#N/A,#N/A,TRUE,"STEEL";#N/A,#N/A,TRUE,"INT-Table";#N/A,#N/A,TRUE,"STEEL";#N/A,#N/A,TRUE,"Door"}</definedName>
    <definedName name="zzz_5_2">{#N/A,#N/A,TRUE,"Basic";#N/A,#N/A,TRUE,"EXT-TABLE";#N/A,#N/A,TRUE,"STEEL";#N/A,#N/A,TRUE,"INT-Table";#N/A,#N/A,TRUE,"STEEL";#N/A,#N/A,TRUE,"Door"}</definedName>
    <definedName name="ㄱㄱ">{#N/A,#N/A,FALSE,"명세표"}</definedName>
    <definedName name="ㄱ미">{#N/A,#N/A,TRUE,"Basic";#N/A,#N/A,TRUE,"EXT-TABLE";#N/A,#N/A,TRUE,"STEEL";#N/A,#N/A,TRUE,"INT-Table";#N/A,#N/A,TRUE,"STEEL";#N/A,#N/A,TRUE,"Door"}</definedName>
    <definedName name="ㄱ미_1">{#N/A,#N/A,TRUE,"Basic";#N/A,#N/A,TRUE,"EXT-TABLE";#N/A,#N/A,TRUE,"STEEL";#N/A,#N/A,TRUE,"INT-Table";#N/A,#N/A,TRUE,"STEEL";#N/A,#N/A,TRUE,"Door"}</definedName>
    <definedName name="ㄱ미_1_1">{#N/A,#N/A,TRUE,"Basic";#N/A,#N/A,TRUE,"EXT-TABLE";#N/A,#N/A,TRUE,"STEEL";#N/A,#N/A,TRUE,"INT-Table";#N/A,#N/A,TRUE,"STEEL";#N/A,#N/A,TRUE,"Door"}</definedName>
    <definedName name="ㄱ미_1_2">{#N/A,#N/A,TRUE,"Basic";#N/A,#N/A,TRUE,"EXT-TABLE";#N/A,#N/A,TRUE,"STEEL";#N/A,#N/A,TRUE,"INT-Table";#N/A,#N/A,TRUE,"STEEL";#N/A,#N/A,TRUE,"Door"}</definedName>
    <definedName name="ㄱ미_2">{#N/A,#N/A,TRUE,"Basic";#N/A,#N/A,TRUE,"EXT-TABLE";#N/A,#N/A,TRUE,"STEEL";#N/A,#N/A,TRUE,"INT-Table";#N/A,#N/A,TRUE,"STEEL";#N/A,#N/A,TRUE,"Door"}</definedName>
    <definedName name="ㄱ미_2_1">{#N/A,#N/A,TRUE,"Basic";#N/A,#N/A,TRUE,"EXT-TABLE";#N/A,#N/A,TRUE,"STEEL";#N/A,#N/A,TRUE,"INT-Table";#N/A,#N/A,TRUE,"STEEL";#N/A,#N/A,TRUE,"Door"}</definedName>
    <definedName name="ㄱ미_2_2">{#N/A,#N/A,TRUE,"Basic";#N/A,#N/A,TRUE,"EXT-TABLE";#N/A,#N/A,TRUE,"STEEL";#N/A,#N/A,TRUE,"INT-Table";#N/A,#N/A,TRUE,"STEEL";#N/A,#N/A,TRUE,"Door"}</definedName>
    <definedName name="ㄱ미_3">{#N/A,#N/A,TRUE,"Basic";#N/A,#N/A,TRUE,"EXT-TABLE";#N/A,#N/A,TRUE,"STEEL";#N/A,#N/A,TRUE,"INT-Table";#N/A,#N/A,TRUE,"STEEL";#N/A,#N/A,TRUE,"Door"}</definedName>
    <definedName name="ㄱ미_3_1">{#N/A,#N/A,TRUE,"Basic";#N/A,#N/A,TRUE,"EXT-TABLE";#N/A,#N/A,TRUE,"STEEL";#N/A,#N/A,TRUE,"INT-Table";#N/A,#N/A,TRUE,"STEEL";#N/A,#N/A,TRUE,"Door"}</definedName>
    <definedName name="ㄱ미_3_2">{#N/A,#N/A,TRUE,"Basic";#N/A,#N/A,TRUE,"EXT-TABLE";#N/A,#N/A,TRUE,"STEEL";#N/A,#N/A,TRUE,"INT-Table";#N/A,#N/A,TRUE,"STEEL";#N/A,#N/A,TRUE,"Door"}</definedName>
    <definedName name="ㄱ미_4">{#N/A,#N/A,TRUE,"Basic";#N/A,#N/A,TRUE,"EXT-TABLE";#N/A,#N/A,TRUE,"STEEL";#N/A,#N/A,TRUE,"INT-Table";#N/A,#N/A,TRUE,"STEEL";#N/A,#N/A,TRUE,"Door"}</definedName>
    <definedName name="ㄱ미_4_1">{#N/A,#N/A,TRUE,"Basic";#N/A,#N/A,TRUE,"EXT-TABLE";#N/A,#N/A,TRUE,"STEEL";#N/A,#N/A,TRUE,"INT-Table";#N/A,#N/A,TRUE,"STEEL";#N/A,#N/A,TRUE,"Door"}</definedName>
    <definedName name="ㄱ미_4_2">{#N/A,#N/A,TRUE,"Basic";#N/A,#N/A,TRUE,"EXT-TABLE";#N/A,#N/A,TRUE,"STEEL";#N/A,#N/A,TRUE,"INT-Table";#N/A,#N/A,TRUE,"STEEL";#N/A,#N/A,TRUE,"Door"}</definedName>
    <definedName name="ㄱ미_5">{#N/A,#N/A,TRUE,"Basic";#N/A,#N/A,TRUE,"EXT-TABLE";#N/A,#N/A,TRUE,"STEEL";#N/A,#N/A,TRUE,"INT-Table";#N/A,#N/A,TRUE,"STEEL";#N/A,#N/A,TRUE,"Door"}</definedName>
    <definedName name="ㄱ미_5_1">{#N/A,#N/A,TRUE,"Basic";#N/A,#N/A,TRUE,"EXT-TABLE";#N/A,#N/A,TRUE,"STEEL";#N/A,#N/A,TRUE,"INT-Table";#N/A,#N/A,TRUE,"STEEL";#N/A,#N/A,TRUE,"Door"}</definedName>
    <definedName name="ㄱ미_5_2">{#N/A,#N/A,TRUE,"Basic";#N/A,#N/A,TRUE,"EXT-TABLE";#N/A,#N/A,TRUE,"STEEL";#N/A,#N/A,TRUE,"INT-Table";#N/A,#N/A,TRUE,"STEEL";#N/A,#N/A,TRUE,"Door"}</definedName>
    <definedName name="감_1">{#N/A,#N/A,TRUE,"Basic";#N/A,#N/A,TRUE,"EXT-TABLE";#N/A,#N/A,TRUE,"STEEL";#N/A,#N/A,TRUE,"INT-Table";#N/A,#N/A,TRUE,"STEEL";#N/A,#N/A,TRUE,"Door"}</definedName>
    <definedName name="감_1_1">{#N/A,#N/A,TRUE,"Basic";#N/A,#N/A,TRUE,"EXT-TABLE";#N/A,#N/A,TRUE,"STEEL";#N/A,#N/A,TRUE,"INT-Table";#N/A,#N/A,TRUE,"STEEL";#N/A,#N/A,TRUE,"Door"}</definedName>
    <definedName name="감_1_2">{#N/A,#N/A,TRUE,"Basic";#N/A,#N/A,TRUE,"EXT-TABLE";#N/A,#N/A,TRUE,"STEEL";#N/A,#N/A,TRUE,"INT-Table";#N/A,#N/A,TRUE,"STEEL";#N/A,#N/A,TRUE,"Door"}</definedName>
    <definedName name="감_2">{#N/A,#N/A,TRUE,"Basic";#N/A,#N/A,TRUE,"EXT-TABLE";#N/A,#N/A,TRUE,"STEEL";#N/A,#N/A,TRUE,"INT-Table";#N/A,#N/A,TRUE,"STEEL";#N/A,#N/A,TRUE,"Door"}</definedName>
    <definedName name="감_2_1">{#N/A,#N/A,TRUE,"Basic";#N/A,#N/A,TRUE,"EXT-TABLE";#N/A,#N/A,TRUE,"STEEL";#N/A,#N/A,TRUE,"INT-Table";#N/A,#N/A,TRUE,"STEEL";#N/A,#N/A,TRUE,"Door"}</definedName>
    <definedName name="감_2_2">{#N/A,#N/A,TRUE,"Basic";#N/A,#N/A,TRUE,"EXT-TABLE";#N/A,#N/A,TRUE,"STEEL";#N/A,#N/A,TRUE,"INT-Table";#N/A,#N/A,TRUE,"STEEL";#N/A,#N/A,TRUE,"Door"}</definedName>
    <definedName name="감_3">{#N/A,#N/A,TRUE,"Basic";#N/A,#N/A,TRUE,"EXT-TABLE";#N/A,#N/A,TRUE,"STEEL";#N/A,#N/A,TRUE,"INT-Table";#N/A,#N/A,TRUE,"STEEL";#N/A,#N/A,TRUE,"Door"}</definedName>
    <definedName name="감_3_1">{#N/A,#N/A,TRUE,"Basic";#N/A,#N/A,TRUE,"EXT-TABLE";#N/A,#N/A,TRUE,"STEEL";#N/A,#N/A,TRUE,"INT-Table";#N/A,#N/A,TRUE,"STEEL";#N/A,#N/A,TRUE,"Door"}</definedName>
    <definedName name="감_3_2">{#N/A,#N/A,TRUE,"Basic";#N/A,#N/A,TRUE,"EXT-TABLE";#N/A,#N/A,TRUE,"STEEL";#N/A,#N/A,TRUE,"INT-Table";#N/A,#N/A,TRUE,"STEEL";#N/A,#N/A,TRUE,"Door"}</definedName>
    <definedName name="감_4">{#N/A,#N/A,TRUE,"Basic";#N/A,#N/A,TRUE,"EXT-TABLE";#N/A,#N/A,TRUE,"STEEL";#N/A,#N/A,TRUE,"INT-Table";#N/A,#N/A,TRUE,"STEEL";#N/A,#N/A,TRUE,"Door"}</definedName>
    <definedName name="감_4_1">{#N/A,#N/A,TRUE,"Basic";#N/A,#N/A,TRUE,"EXT-TABLE";#N/A,#N/A,TRUE,"STEEL";#N/A,#N/A,TRUE,"INT-Table";#N/A,#N/A,TRUE,"STEEL";#N/A,#N/A,TRUE,"Door"}</definedName>
    <definedName name="감_4_2">{#N/A,#N/A,TRUE,"Basic";#N/A,#N/A,TRUE,"EXT-TABLE";#N/A,#N/A,TRUE,"STEEL";#N/A,#N/A,TRUE,"INT-Table";#N/A,#N/A,TRUE,"STEEL";#N/A,#N/A,TRUE,"Door"}</definedName>
    <definedName name="감_5">{#N/A,#N/A,TRUE,"Basic";#N/A,#N/A,TRUE,"EXT-TABLE";#N/A,#N/A,TRUE,"STEEL";#N/A,#N/A,TRUE,"INT-Table";#N/A,#N/A,TRUE,"STEEL";#N/A,#N/A,TRUE,"Door"}</definedName>
    <definedName name="감_5_1">{#N/A,#N/A,TRUE,"Basic";#N/A,#N/A,TRUE,"EXT-TABLE";#N/A,#N/A,TRUE,"STEEL";#N/A,#N/A,TRUE,"INT-Table";#N/A,#N/A,TRUE,"STEEL";#N/A,#N/A,TRUE,"Door"}</definedName>
    <definedName name="감_5_2">{#N/A,#N/A,TRUE,"Basic";#N/A,#N/A,TRUE,"EXT-TABLE";#N/A,#N/A,TRUE,"STEEL";#N/A,#N/A,TRUE,"INT-Table";#N/A,#N/A,TRUE,"STEEL";#N/A,#N/A,TRUE,"Door"}</definedName>
    <definedName name="갑지">#REF!</definedName>
    <definedName name="강은성">{#N/A,#N/A,TRUE,"Basic";#N/A,#N/A,TRUE,"EXT-TABLE";#N/A,#N/A,TRUE,"STEEL";#N/A,#N/A,TRUE,"INT-Table";#N/A,#N/A,TRUE,"STEEL";#N/A,#N/A,TRUE,"Door"}</definedName>
    <definedName name="강재">{#N/A,#N/A,FALSE,"혼합골재"}</definedName>
    <definedName name="갸">{#N/A,#N/A,FALSE,"CCTV"}</definedName>
    <definedName name="것">{#N/A,#N/A,FALSE,"골재소요량";#N/A,#N/A,FALSE,"골재소요량"}</definedName>
    <definedName name="겉표지">{#N/A,#N/A,TRUE,"Basic";#N/A,#N/A,TRUE,"EXT-TABLE";#N/A,#N/A,TRUE,"STEEL";#N/A,#N/A,TRUE,"INT-Table";#N/A,#N/A,TRUE,"STEEL";#N/A,#N/A,TRUE,"Door"}</definedName>
    <definedName name="겉표지_1">{#N/A,#N/A,TRUE,"Basic";#N/A,#N/A,TRUE,"EXT-TABLE";#N/A,#N/A,TRUE,"STEEL";#N/A,#N/A,TRUE,"INT-Table";#N/A,#N/A,TRUE,"STEEL";#N/A,#N/A,TRUE,"Door"}</definedName>
    <definedName name="겉표지_1_1">{#N/A,#N/A,TRUE,"Basic";#N/A,#N/A,TRUE,"EXT-TABLE";#N/A,#N/A,TRUE,"STEEL";#N/A,#N/A,TRUE,"INT-Table";#N/A,#N/A,TRUE,"STEEL";#N/A,#N/A,TRUE,"Door"}</definedName>
    <definedName name="겉표지_1_2">{#N/A,#N/A,TRUE,"Basic";#N/A,#N/A,TRUE,"EXT-TABLE";#N/A,#N/A,TRUE,"STEEL";#N/A,#N/A,TRUE,"INT-Table";#N/A,#N/A,TRUE,"STEEL";#N/A,#N/A,TRUE,"Door"}</definedName>
    <definedName name="겉표지_2">{#N/A,#N/A,TRUE,"Basic";#N/A,#N/A,TRUE,"EXT-TABLE";#N/A,#N/A,TRUE,"STEEL";#N/A,#N/A,TRUE,"INT-Table";#N/A,#N/A,TRUE,"STEEL";#N/A,#N/A,TRUE,"Door"}</definedName>
    <definedName name="겉표지_2_1">{#N/A,#N/A,TRUE,"Basic";#N/A,#N/A,TRUE,"EXT-TABLE";#N/A,#N/A,TRUE,"STEEL";#N/A,#N/A,TRUE,"INT-Table";#N/A,#N/A,TRUE,"STEEL";#N/A,#N/A,TRUE,"Door"}</definedName>
    <definedName name="겉표지_2_2">{#N/A,#N/A,TRUE,"Basic";#N/A,#N/A,TRUE,"EXT-TABLE";#N/A,#N/A,TRUE,"STEEL";#N/A,#N/A,TRUE,"INT-Table";#N/A,#N/A,TRUE,"STEEL";#N/A,#N/A,TRUE,"Door"}</definedName>
    <definedName name="겉표지_3">{#N/A,#N/A,TRUE,"Basic";#N/A,#N/A,TRUE,"EXT-TABLE";#N/A,#N/A,TRUE,"STEEL";#N/A,#N/A,TRUE,"INT-Table";#N/A,#N/A,TRUE,"STEEL";#N/A,#N/A,TRUE,"Door"}</definedName>
    <definedName name="겉표지_3_1">{#N/A,#N/A,TRUE,"Basic";#N/A,#N/A,TRUE,"EXT-TABLE";#N/A,#N/A,TRUE,"STEEL";#N/A,#N/A,TRUE,"INT-Table";#N/A,#N/A,TRUE,"STEEL";#N/A,#N/A,TRUE,"Door"}</definedName>
    <definedName name="겉표지_3_2">{#N/A,#N/A,TRUE,"Basic";#N/A,#N/A,TRUE,"EXT-TABLE";#N/A,#N/A,TRUE,"STEEL";#N/A,#N/A,TRUE,"INT-Table";#N/A,#N/A,TRUE,"STEEL";#N/A,#N/A,TRUE,"Door"}</definedName>
    <definedName name="겉표지_4">{#N/A,#N/A,TRUE,"Basic";#N/A,#N/A,TRUE,"EXT-TABLE";#N/A,#N/A,TRUE,"STEEL";#N/A,#N/A,TRUE,"INT-Table";#N/A,#N/A,TRUE,"STEEL";#N/A,#N/A,TRUE,"Door"}</definedName>
    <definedName name="겉표지_4_1">{#N/A,#N/A,TRUE,"Basic";#N/A,#N/A,TRUE,"EXT-TABLE";#N/A,#N/A,TRUE,"STEEL";#N/A,#N/A,TRUE,"INT-Table";#N/A,#N/A,TRUE,"STEEL";#N/A,#N/A,TRUE,"Door"}</definedName>
    <definedName name="겉표지_4_2">{#N/A,#N/A,TRUE,"Basic";#N/A,#N/A,TRUE,"EXT-TABLE";#N/A,#N/A,TRUE,"STEEL";#N/A,#N/A,TRUE,"INT-Table";#N/A,#N/A,TRUE,"STEEL";#N/A,#N/A,TRUE,"Door"}</definedName>
    <definedName name="겉표지_5">{#N/A,#N/A,TRUE,"Basic";#N/A,#N/A,TRUE,"EXT-TABLE";#N/A,#N/A,TRUE,"STEEL";#N/A,#N/A,TRUE,"INT-Table";#N/A,#N/A,TRUE,"STEEL";#N/A,#N/A,TRUE,"Door"}</definedName>
    <definedName name="겉표지_5_1">{#N/A,#N/A,TRUE,"Basic";#N/A,#N/A,TRUE,"EXT-TABLE";#N/A,#N/A,TRUE,"STEEL";#N/A,#N/A,TRUE,"INT-Table";#N/A,#N/A,TRUE,"STEEL";#N/A,#N/A,TRUE,"Door"}</definedName>
    <definedName name="겉표지_5_2">{#N/A,#N/A,TRUE,"Basic";#N/A,#N/A,TRUE,"EXT-TABLE";#N/A,#N/A,TRUE,"STEEL";#N/A,#N/A,TRUE,"INT-Table";#N/A,#N/A,TRUE,"STEEL";#N/A,#N/A,TRUE,"Door"}</definedName>
    <definedName name="겡오">{#N/A,#N/A,FALSE,"CCTV"}</definedName>
    <definedName name="견적">{#N/A,#N/A,FALSE,"CCTV"}</definedName>
    <definedName name="견적2">{#N/A,#N/A,FALSE,"CCTV"}</definedName>
    <definedName name="견적SHEET">{#N/A,#N/A,FALSE,"CCTV"}</definedName>
    <definedName name="견적내역">{#N/A,#N/A,FALSE,"CCTV"}</definedName>
    <definedName name="견적조건">[12]산근!#REF!</definedName>
    <definedName name="견적조건8">{#N/A,#N/A,FALSE,"CCTV"}</definedName>
    <definedName name="경비2차분">{"'장비'!$A$3:$M$12"}</definedName>
    <definedName name="계약고햔황2">#REF!</definedName>
    <definedName name="계약고현황2">#REF!</definedName>
    <definedName name="계장공사">{#N/A,#N/A,FALSE,"CCTV"}</definedName>
    <definedName name="계전2">#REF!</definedName>
    <definedName name="계획.실적A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>{#N/A,#N/A,FALSE,"배수1"}</definedName>
    <definedName name="교통">#REF!</definedName>
    <definedName name="구3조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>{#N/A,#N/A,TRUE,"Basic";#N/A,#N/A,TRUE,"EXT-TABLE";#N/A,#N/A,TRUE,"STEEL";#N/A,#N/A,TRUE,"INT-Table";#N/A,#N/A,TRUE,"STEEL";#N/A,#N/A,TRUE,"Door"}</definedName>
    <definedName name="기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>{#N/A,#N/A,TRUE,"Basic";#N/A,#N/A,TRUE,"EXT-TABLE";#N/A,#N/A,TRUE,"STEEL";#N/A,#N/A,TRUE,"INT-Table";#N/A,#N/A,TRUE,"STEEL";#N/A,#N/A,TRUE,"Door"}</definedName>
    <definedName name="김">{#N/A,#N/A,TRUE,"Basic";#N/A,#N/A,TRUE,"EXT-TABLE";#N/A,#N/A,TRUE,"STEEL";#N/A,#N/A,TRUE,"INT-Table";#N/A,#N/A,TRUE,"STEEL";#N/A,#N/A,TRUE,"Door"}</definedName>
    <definedName name="김_1">{#N/A,#N/A,TRUE,"Basic";#N/A,#N/A,TRUE,"EXT-TABLE";#N/A,#N/A,TRUE,"STEEL";#N/A,#N/A,TRUE,"INT-Table";#N/A,#N/A,TRUE,"STEEL";#N/A,#N/A,TRUE,"Door"}</definedName>
    <definedName name="김_1_1">{#N/A,#N/A,TRUE,"Basic";#N/A,#N/A,TRUE,"EXT-TABLE";#N/A,#N/A,TRUE,"STEEL";#N/A,#N/A,TRUE,"INT-Table";#N/A,#N/A,TRUE,"STEEL";#N/A,#N/A,TRUE,"Door"}</definedName>
    <definedName name="김_1_2">{#N/A,#N/A,TRUE,"Basic";#N/A,#N/A,TRUE,"EXT-TABLE";#N/A,#N/A,TRUE,"STEEL";#N/A,#N/A,TRUE,"INT-Table";#N/A,#N/A,TRUE,"STEEL";#N/A,#N/A,TRUE,"Door"}</definedName>
    <definedName name="김_2">{#N/A,#N/A,TRUE,"Basic";#N/A,#N/A,TRUE,"EXT-TABLE";#N/A,#N/A,TRUE,"STEEL";#N/A,#N/A,TRUE,"INT-Table";#N/A,#N/A,TRUE,"STEEL";#N/A,#N/A,TRUE,"Door"}</definedName>
    <definedName name="김_2_1">{#N/A,#N/A,TRUE,"Basic";#N/A,#N/A,TRUE,"EXT-TABLE";#N/A,#N/A,TRUE,"STEEL";#N/A,#N/A,TRUE,"INT-Table";#N/A,#N/A,TRUE,"STEEL";#N/A,#N/A,TRUE,"Door"}</definedName>
    <definedName name="김_2_2">{#N/A,#N/A,TRUE,"Basic";#N/A,#N/A,TRUE,"EXT-TABLE";#N/A,#N/A,TRUE,"STEEL";#N/A,#N/A,TRUE,"INT-Table";#N/A,#N/A,TRUE,"STEEL";#N/A,#N/A,TRUE,"Door"}</definedName>
    <definedName name="김_3">{#N/A,#N/A,TRUE,"Basic";#N/A,#N/A,TRUE,"EXT-TABLE";#N/A,#N/A,TRUE,"STEEL";#N/A,#N/A,TRUE,"INT-Table";#N/A,#N/A,TRUE,"STEEL";#N/A,#N/A,TRUE,"Door"}</definedName>
    <definedName name="김_3_1">{#N/A,#N/A,TRUE,"Basic";#N/A,#N/A,TRUE,"EXT-TABLE";#N/A,#N/A,TRUE,"STEEL";#N/A,#N/A,TRUE,"INT-Table";#N/A,#N/A,TRUE,"STEEL";#N/A,#N/A,TRUE,"Door"}</definedName>
    <definedName name="김_3_2">{#N/A,#N/A,TRUE,"Basic";#N/A,#N/A,TRUE,"EXT-TABLE";#N/A,#N/A,TRUE,"STEEL";#N/A,#N/A,TRUE,"INT-Table";#N/A,#N/A,TRUE,"STEEL";#N/A,#N/A,TRUE,"Door"}</definedName>
    <definedName name="김_4">{#N/A,#N/A,TRUE,"Basic";#N/A,#N/A,TRUE,"EXT-TABLE";#N/A,#N/A,TRUE,"STEEL";#N/A,#N/A,TRUE,"INT-Table";#N/A,#N/A,TRUE,"STEEL";#N/A,#N/A,TRUE,"Door"}</definedName>
    <definedName name="김_4_1">{#N/A,#N/A,TRUE,"Basic";#N/A,#N/A,TRUE,"EXT-TABLE";#N/A,#N/A,TRUE,"STEEL";#N/A,#N/A,TRUE,"INT-Table";#N/A,#N/A,TRUE,"STEEL";#N/A,#N/A,TRUE,"Door"}</definedName>
    <definedName name="김_4_2">{#N/A,#N/A,TRUE,"Basic";#N/A,#N/A,TRUE,"EXT-TABLE";#N/A,#N/A,TRUE,"STEEL";#N/A,#N/A,TRUE,"INT-Table";#N/A,#N/A,TRUE,"STEEL";#N/A,#N/A,TRUE,"Door"}</definedName>
    <definedName name="김_5">{#N/A,#N/A,TRUE,"Basic";#N/A,#N/A,TRUE,"EXT-TABLE";#N/A,#N/A,TRUE,"STEEL";#N/A,#N/A,TRUE,"INT-Table";#N/A,#N/A,TRUE,"STEEL";#N/A,#N/A,TRUE,"Door"}</definedName>
    <definedName name="김_5_1">{#N/A,#N/A,TRUE,"Basic";#N/A,#N/A,TRUE,"EXT-TABLE";#N/A,#N/A,TRUE,"STEEL";#N/A,#N/A,TRUE,"INT-Table";#N/A,#N/A,TRUE,"STEEL";#N/A,#N/A,TRUE,"Door"}</definedName>
    <definedName name="김_5_2">{#N/A,#N/A,TRUE,"Basic";#N/A,#N/A,TRUE,"EXT-TABLE";#N/A,#N/A,TRUE,"STEEL";#N/A,#N/A,TRUE,"INT-Table";#N/A,#N/A,TRUE,"STEEL";#N/A,#N/A,TRUE,"Door"}</definedName>
    <definedName name="김1">{#N/A,#N/A,TRUE,"Basic";#N/A,#N/A,TRUE,"EXT-TABLE";#N/A,#N/A,TRUE,"STEEL";#N/A,#N/A,TRUE,"INT-Table";#N/A,#N/A,TRUE,"STEEL";#N/A,#N/A,TRUE,"Door"}</definedName>
    <definedName name="김1_1">{#N/A,#N/A,TRUE,"Basic";#N/A,#N/A,TRUE,"EXT-TABLE";#N/A,#N/A,TRUE,"STEEL";#N/A,#N/A,TRUE,"INT-Table";#N/A,#N/A,TRUE,"STEEL";#N/A,#N/A,TRUE,"Door"}</definedName>
    <definedName name="김1_1_1">{#N/A,#N/A,TRUE,"Basic";#N/A,#N/A,TRUE,"EXT-TABLE";#N/A,#N/A,TRUE,"STEEL";#N/A,#N/A,TRUE,"INT-Table";#N/A,#N/A,TRUE,"STEEL";#N/A,#N/A,TRUE,"Door"}</definedName>
    <definedName name="김1_1_2">{#N/A,#N/A,TRUE,"Basic";#N/A,#N/A,TRUE,"EXT-TABLE";#N/A,#N/A,TRUE,"STEEL";#N/A,#N/A,TRUE,"INT-Table";#N/A,#N/A,TRUE,"STEEL";#N/A,#N/A,TRUE,"Door"}</definedName>
    <definedName name="김1_2">{#N/A,#N/A,TRUE,"Basic";#N/A,#N/A,TRUE,"EXT-TABLE";#N/A,#N/A,TRUE,"STEEL";#N/A,#N/A,TRUE,"INT-Table";#N/A,#N/A,TRUE,"STEEL";#N/A,#N/A,TRUE,"Door"}</definedName>
    <definedName name="김1_2_1">{#N/A,#N/A,TRUE,"Basic";#N/A,#N/A,TRUE,"EXT-TABLE";#N/A,#N/A,TRUE,"STEEL";#N/A,#N/A,TRUE,"INT-Table";#N/A,#N/A,TRUE,"STEEL";#N/A,#N/A,TRUE,"Door"}</definedName>
    <definedName name="김1_2_2">{#N/A,#N/A,TRUE,"Basic";#N/A,#N/A,TRUE,"EXT-TABLE";#N/A,#N/A,TRUE,"STEEL";#N/A,#N/A,TRUE,"INT-Table";#N/A,#N/A,TRUE,"STEEL";#N/A,#N/A,TRUE,"Door"}</definedName>
    <definedName name="김1_3">{#N/A,#N/A,TRUE,"Basic";#N/A,#N/A,TRUE,"EXT-TABLE";#N/A,#N/A,TRUE,"STEEL";#N/A,#N/A,TRUE,"INT-Table";#N/A,#N/A,TRUE,"STEEL";#N/A,#N/A,TRUE,"Door"}</definedName>
    <definedName name="김1_3_1">{#N/A,#N/A,TRUE,"Basic";#N/A,#N/A,TRUE,"EXT-TABLE";#N/A,#N/A,TRUE,"STEEL";#N/A,#N/A,TRUE,"INT-Table";#N/A,#N/A,TRUE,"STEEL";#N/A,#N/A,TRUE,"Door"}</definedName>
    <definedName name="김1_3_2">{#N/A,#N/A,TRUE,"Basic";#N/A,#N/A,TRUE,"EXT-TABLE";#N/A,#N/A,TRUE,"STEEL";#N/A,#N/A,TRUE,"INT-Table";#N/A,#N/A,TRUE,"STEEL";#N/A,#N/A,TRUE,"Door"}</definedName>
    <definedName name="김1_4">{#N/A,#N/A,TRUE,"Basic";#N/A,#N/A,TRUE,"EXT-TABLE";#N/A,#N/A,TRUE,"STEEL";#N/A,#N/A,TRUE,"INT-Table";#N/A,#N/A,TRUE,"STEEL";#N/A,#N/A,TRUE,"Door"}</definedName>
    <definedName name="김1_4_1">{#N/A,#N/A,TRUE,"Basic";#N/A,#N/A,TRUE,"EXT-TABLE";#N/A,#N/A,TRUE,"STEEL";#N/A,#N/A,TRUE,"INT-Table";#N/A,#N/A,TRUE,"STEEL";#N/A,#N/A,TRUE,"Door"}</definedName>
    <definedName name="김1_4_2">{#N/A,#N/A,TRUE,"Basic";#N/A,#N/A,TRUE,"EXT-TABLE";#N/A,#N/A,TRUE,"STEEL";#N/A,#N/A,TRUE,"INT-Table";#N/A,#N/A,TRUE,"STEEL";#N/A,#N/A,TRUE,"Door"}</definedName>
    <definedName name="김1_5">{#N/A,#N/A,TRUE,"Basic";#N/A,#N/A,TRUE,"EXT-TABLE";#N/A,#N/A,TRUE,"STEEL";#N/A,#N/A,TRUE,"INT-Table";#N/A,#N/A,TRUE,"STEEL";#N/A,#N/A,TRUE,"Door"}</definedName>
    <definedName name="김1_5_1">{#N/A,#N/A,TRUE,"Basic";#N/A,#N/A,TRUE,"EXT-TABLE";#N/A,#N/A,TRUE,"STEEL";#N/A,#N/A,TRUE,"INT-Table";#N/A,#N/A,TRUE,"STEEL";#N/A,#N/A,TRUE,"Door"}</definedName>
    <definedName name="김1_5_2">{#N/A,#N/A,TRUE,"Basic";#N/A,#N/A,TRUE,"EXT-TABLE";#N/A,#N/A,TRUE,"STEEL";#N/A,#N/A,TRUE,"INT-Table";#N/A,#N/A,TRUE,"STEEL";#N/A,#N/A,TRUE,"Door"}</definedName>
    <definedName name="김3">{#N/A,#N/A,TRUE,"Basic";#N/A,#N/A,TRUE,"EXT-TABLE";#N/A,#N/A,TRUE,"STEEL";#N/A,#N/A,TRUE,"INT-Table";#N/A,#N/A,TRUE,"STEEL";#N/A,#N/A,TRUE,"Door"}</definedName>
    <definedName name="김3_1">{#N/A,#N/A,TRUE,"Basic";#N/A,#N/A,TRUE,"EXT-TABLE";#N/A,#N/A,TRUE,"STEEL";#N/A,#N/A,TRUE,"INT-Table";#N/A,#N/A,TRUE,"STEEL";#N/A,#N/A,TRUE,"Door"}</definedName>
    <definedName name="김3_1_1">{#N/A,#N/A,TRUE,"Basic";#N/A,#N/A,TRUE,"EXT-TABLE";#N/A,#N/A,TRUE,"STEEL";#N/A,#N/A,TRUE,"INT-Table";#N/A,#N/A,TRUE,"STEEL";#N/A,#N/A,TRUE,"Door"}</definedName>
    <definedName name="김3_1_2">{#N/A,#N/A,TRUE,"Basic";#N/A,#N/A,TRUE,"EXT-TABLE";#N/A,#N/A,TRUE,"STEEL";#N/A,#N/A,TRUE,"INT-Table";#N/A,#N/A,TRUE,"STEEL";#N/A,#N/A,TRUE,"Door"}</definedName>
    <definedName name="김3_2">{#N/A,#N/A,TRUE,"Basic";#N/A,#N/A,TRUE,"EXT-TABLE";#N/A,#N/A,TRUE,"STEEL";#N/A,#N/A,TRUE,"INT-Table";#N/A,#N/A,TRUE,"STEEL";#N/A,#N/A,TRUE,"Door"}</definedName>
    <definedName name="김3_2_1">{#N/A,#N/A,TRUE,"Basic";#N/A,#N/A,TRUE,"EXT-TABLE";#N/A,#N/A,TRUE,"STEEL";#N/A,#N/A,TRUE,"INT-Table";#N/A,#N/A,TRUE,"STEEL";#N/A,#N/A,TRUE,"Door"}</definedName>
    <definedName name="김3_2_2">{#N/A,#N/A,TRUE,"Basic";#N/A,#N/A,TRUE,"EXT-TABLE";#N/A,#N/A,TRUE,"STEEL";#N/A,#N/A,TRUE,"INT-Table";#N/A,#N/A,TRUE,"STEEL";#N/A,#N/A,TRUE,"Door"}</definedName>
    <definedName name="김3_3">{#N/A,#N/A,TRUE,"Basic";#N/A,#N/A,TRUE,"EXT-TABLE";#N/A,#N/A,TRUE,"STEEL";#N/A,#N/A,TRUE,"INT-Table";#N/A,#N/A,TRUE,"STEEL";#N/A,#N/A,TRUE,"Door"}</definedName>
    <definedName name="김3_3_1">{#N/A,#N/A,TRUE,"Basic";#N/A,#N/A,TRUE,"EXT-TABLE";#N/A,#N/A,TRUE,"STEEL";#N/A,#N/A,TRUE,"INT-Table";#N/A,#N/A,TRUE,"STEEL";#N/A,#N/A,TRUE,"Door"}</definedName>
    <definedName name="김3_3_2">{#N/A,#N/A,TRUE,"Basic";#N/A,#N/A,TRUE,"EXT-TABLE";#N/A,#N/A,TRUE,"STEEL";#N/A,#N/A,TRUE,"INT-Table";#N/A,#N/A,TRUE,"STEEL";#N/A,#N/A,TRUE,"Door"}</definedName>
    <definedName name="김3_4">{#N/A,#N/A,TRUE,"Basic";#N/A,#N/A,TRUE,"EXT-TABLE";#N/A,#N/A,TRUE,"STEEL";#N/A,#N/A,TRUE,"INT-Table";#N/A,#N/A,TRUE,"STEEL";#N/A,#N/A,TRUE,"Door"}</definedName>
    <definedName name="김3_4_1">{#N/A,#N/A,TRUE,"Basic";#N/A,#N/A,TRUE,"EXT-TABLE";#N/A,#N/A,TRUE,"STEEL";#N/A,#N/A,TRUE,"INT-Table";#N/A,#N/A,TRUE,"STEEL";#N/A,#N/A,TRUE,"Door"}</definedName>
    <definedName name="김3_4_2">{#N/A,#N/A,TRUE,"Basic";#N/A,#N/A,TRUE,"EXT-TABLE";#N/A,#N/A,TRUE,"STEEL";#N/A,#N/A,TRUE,"INT-Table";#N/A,#N/A,TRUE,"STEEL";#N/A,#N/A,TRUE,"Door"}</definedName>
    <definedName name="김3_5">{#N/A,#N/A,TRUE,"Basic";#N/A,#N/A,TRUE,"EXT-TABLE";#N/A,#N/A,TRUE,"STEEL";#N/A,#N/A,TRUE,"INT-Table";#N/A,#N/A,TRUE,"STEEL";#N/A,#N/A,TRUE,"Door"}</definedName>
    <definedName name="김3_5_1">{#N/A,#N/A,TRUE,"Basic";#N/A,#N/A,TRUE,"EXT-TABLE";#N/A,#N/A,TRUE,"STEEL";#N/A,#N/A,TRUE,"INT-Table";#N/A,#N/A,TRUE,"STEEL";#N/A,#N/A,TRUE,"Door"}</definedName>
    <definedName name="김3_5_2">{#N/A,#N/A,TRUE,"Basic";#N/A,#N/A,TRUE,"EXT-TABLE";#N/A,#N/A,TRUE,"STEEL";#N/A,#N/A,TRUE,"INT-Table";#N/A,#N/A,TRUE,"STEEL";#N/A,#N/A,TRUE,"Door"}</definedName>
    <definedName name="김성룡">#REF!</definedName>
    <definedName name="ㄴㄴ">{#N/A,#N/A,FALSE,"CCTV"}</definedName>
    <definedName name="ㄴㄴㄴㄴ">#REF!</definedName>
    <definedName name="ㄴㄴㄴㄴㄴ">#REF!</definedName>
    <definedName name="ㄴㄹㄴㄹ">{#N/A,#N/A,FALSE,"혼합골재"}</definedName>
    <definedName name="ㄴㄹㅇㄹㅇ">{#N/A,#N/A,FALSE,"2~8번"}</definedName>
    <definedName name="ㄴㅁㄹㅈㄹ">#REF!</definedName>
    <definedName name="ㄴㅇㄹ">{#N/A,#N/A,FALSE,"CCTV"}</definedName>
    <definedName name="ㄴㅇㅀ">{#N/A,#N/A,FALSE,"토공2"}</definedName>
    <definedName name="나나">{#N/A,#N/A,FALSE,"2~8번"}</definedName>
    <definedName name="나나나">{#N/A,#N/A,FALSE,"속도"}</definedName>
    <definedName name="나나나나나">{#N/A,#N/A,FALSE,"2~8번"}</definedName>
    <definedName name="나나나나나나나나">{#N/A,#N/A,FALSE,"혼합골재"}</definedName>
    <definedName name="나나나나나나나나난">{#N/A,#N/A,FALSE,"표지목차"}</definedName>
    <definedName name="나나아">{#N/A,#N/A,FALSE,"2~8번"}</definedName>
    <definedName name="나이로">{#N/A,#N/A,FALSE,"속도"}</definedName>
    <definedName name="내역">{#N/A,#N/A,FALSE,"CCTV"}</definedName>
    <definedName name="내역서">{#N/A,#N/A,FALSE,"명세표"}</definedName>
    <definedName name="내역서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>{#N/A,#N/A,FALSE,"혼합골재"}</definedName>
    <definedName name="ㄶ뫃ㄴㅁㄹㄴㅁㄹㄴㅇ">{#N/A,#N/A,FALSE,"부대2"}</definedName>
    <definedName name="ㄷㅎㄹㅇ">#REF!</definedName>
    <definedName name="당초계획">#REF!</definedName>
    <definedName name="대전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>#REF!</definedName>
    <definedName name="도면용역비">#REF!</definedName>
    <definedName name="동력">{#N/A,#N/A,FALSE,"CCTV"}</definedName>
    <definedName name="되">{#N/A,#N/A,FALSE,"운반시간"}</definedName>
    <definedName name="두호">{#N/A,#N/A,FALSE,"2~8번"}</definedName>
    <definedName name="래그">{#N/A,#N/A,FALSE,"CCTV"}</definedName>
    <definedName name="ㅀ허">{#N/A,#N/A,FALSE,"CCTV"}</definedName>
    <definedName name="ㅁㄴㄹㄴㅁㄹㄴㅁㄻㄻㅁㅁㅁㅁ">{#N/A,#N/A,FALSE,"혼합골재"}</definedName>
    <definedName name="ㅁㄴㅁ">{#N/A,#N/A,FALSE,"CCTV"}</definedName>
    <definedName name="ㅁㄴㅇ">{#N/A,#N/A,FALSE,"배수1"}</definedName>
    <definedName name="ㅁㄴㅇㄹㅇㄴㄹ">{#N/A,#N/A,FALSE,"명세표"}</definedName>
    <definedName name="ㅁㄶㄷㅎㄴㄹㅇㄴ">{#N/A,#N/A,FALSE,"배수1"}</definedName>
    <definedName name="ㅁㄹ">{#N/A,#N/A,FALSE,"속도"}</definedName>
    <definedName name="ㅁㄹㄴㄻㄴㄹㄴㅁㄹㄴㅇㄹㄴㅇㄹ">{#N/A,#N/A,FALSE,"포장2"}</definedName>
    <definedName name="ㅁㄹㄴㅇㄹㄴㅁㄹ">{#N/A,#N/A,FALSE,"포장1";#N/A,#N/A,FALSE,"포장1"}</definedName>
    <definedName name="ㅁㄹㄴㅇㅁㄻㄹㄴㅁㄹ">{#N/A,#N/A,FALSE,"조골재"}</definedName>
    <definedName name="ㅁㄹㄴㅇㅎㄴㄻㄴㄹㄴㅇ">{#N/A,#N/A,FALSE,"부대1"}</definedName>
    <definedName name="ㅁㄹㅇㄴㅇㅁㄹㄴㄻㄴ">{#N/A,#N/A,FALSE,"이정표"}</definedName>
    <definedName name="ㅁㄹㅇㄹㅇㄴㄹㅇㄹㅇ">{#N/A,#N/A,FALSE,"표지목차"}</definedName>
    <definedName name="ㅁㄻㅁㅁㅁㄹㄴㅇㄹㅇㄴㄹㅈㄹㄴㅇ">{#N/A,#N/A,FALSE,"운반시간"}</definedName>
    <definedName name="ㅁㅋㄹㄴㅁㄻㄻㄴㄻ">{#N/A,#N/A,FALSE,"구조1"}</definedName>
    <definedName name="ㅁㅎㅎㄴㅁㄹㅈ">{#N/A,#N/A,FALSE,"배수2"}</definedName>
    <definedName name="만득이">{#N/A,#N/A,FALSE,"2~8번"}</definedName>
    <definedName name="만회대책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>#REF!</definedName>
    <definedName name="머">{#N/A,#N/A,FALSE,"명세표"}</definedName>
    <definedName name="뭐">{#N/A,#N/A,FALSE,"단가표지"}</definedName>
    <definedName name="뭐라고">{#N/A,#N/A,TRUE,"Basic";#N/A,#N/A,TRUE,"EXT-TABLE";#N/A,#N/A,TRUE,"STEEL";#N/A,#N/A,TRUE,"INT-Table";#N/A,#N/A,TRUE,"STEEL";#N/A,#N/A,TRUE,"Door"}</definedName>
    <definedName name="뭐야">{#N/A,#N/A,FALSE,"속도"}</definedName>
    <definedName name="뭐지">{#N/A,#N/A,FALSE,"CCTV"}</definedName>
    <definedName name="미정">{#N/A,#N/A,FALSE,"2~8번"}</definedName>
    <definedName name="ㅂㅂ">{#N/A,#N/A,FALSE,"CCTV"}</definedName>
    <definedName name="ㅂㅂㅂㅂ">{#N/A,#N/A,TRUE,"Basic";#N/A,#N/A,TRUE,"EXT-TABLE";#N/A,#N/A,TRUE,"STEEL";#N/A,#N/A,TRUE,"INT-Table";#N/A,#N/A,TRUE,"STEEL";#N/A,#N/A,TRUE,"Door"}</definedName>
    <definedName name="ㅂㅂㅂㅂㅂㅂㅂ">{#N/A,#N/A,FALSE,"명세표"}</definedName>
    <definedName name="바쓔ㅜㅇ">{#N/A,#N/A,FALSE,"명세표"}</definedName>
    <definedName name="박성민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>[6]노임단가!#REF!</definedName>
    <definedName name="벽체">{#N/A,#N/A,FALSE,"혼합골재"}</definedName>
    <definedName name="변형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>{"'장비'!$A$3:$M$12"}</definedName>
    <definedName name="보충">#REF!</definedName>
    <definedName name="부대공사">#REF!</definedName>
    <definedName name="블록c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>{#N/A,#N/A,FALSE,"CCTV"}</definedName>
    <definedName name="빌딩">{#N/A,#N/A,FALSE,"CCTV"}</definedName>
    <definedName name="ㅅ">#REF!</definedName>
    <definedName name="사업계획수정">#REF!</definedName>
    <definedName name="사업부양식2">#REF!</definedName>
    <definedName name="사업비최종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>#REF!</definedName>
    <definedName name="상각비2">#REF!</definedName>
    <definedName name="새안">{#N/A,#N/A,FALSE,"TABLE"}</definedName>
    <definedName name="샘풀카피">{#N/A,#N/A,FALSE,"CCTV"}</definedName>
    <definedName name="샘플카피2">{#N/A,#N/A,FALSE,"CCTV"}</definedName>
    <definedName name="샘플카피3">{#N/A,#N/A,FALSE,"CCTV"}</definedName>
    <definedName name="석항">{#N/A,#N/A,FALSE,"명세표"}</definedName>
    <definedName name="설계설명">#REF!</definedName>
    <definedName name="성우">{#N/A,#N/A,FALSE,"CCTV"}</definedName>
    <definedName name="손익계산서">#REF!</definedName>
    <definedName name="수">{#N/A,#N/A,TRUE,"Basic";#N/A,#N/A,TRUE,"EXT-TABLE";#N/A,#N/A,TRUE,"STEEL";#N/A,#N/A,TRUE,"INT-Table";#N/A,#N/A,TRUE,"STEEL";#N/A,#N/A,TRUE,"Door"}</definedName>
    <definedName name="수_1">{#N/A,#N/A,TRUE,"Basic";#N/A,#N/A,TRUE,"EXT-TABLE";#N/A,#N/A,TRUE,"STEEL";#N/A,#N/A,TRUE,"INT-Table";#N/A,#N/A,TRUE,"STEEL";#N/A,#N/A,TRUE,"Door"}</definedName>
    <definedName name="수_1_1">{#N/A,#N/A,TRUE,"Basic";#N/A,#N/A,TRUE,"EXT-TABLE";#N/A,#N/A,TRUE,"STEEL";#N/A,#N/A,TRUE,"INT-Table";#N/A,#N/A,TRUE,"STEEL";#N/A,#N/A,TRUE,"Door"}</definedName>
    <definedName name="수_1_2">{#N/A,#N/A,TRUE,"Basic";#N/A,#N/A,TRUE,"EXT-TABLE";#N/A,#N/A,TRUE,"STEEL";#N/A,#N/A,TRUE,"INT-Table";#N/A,#N/A,TRUE,"STEEL";#N/A,#N/A,TRUE,"Door"}</definedName>
    <definedName name="수_2">{#N/A,#N/A,TRUE,"Basic";#N/A,#N/A,TRUE,"EXT-TABLE";#N/A,#N/A,TRUE,"STEEL";#N/A,#N/A,TRUE,"INT-Table";#N/A,#N/A,TRUE,"STEEL";#N/A,#N/A,TRUE,"Door"}</definedName>
    <definedName name="수_2_1">{#N/A,#N/A,TRUE,"Basic";#N/A,#N/A,TRUE,"EXT-TABLE";#N/A,#N/A,TRUE,"STEEL";#N/A,#N/A,TRUE,"INT-Table";#N/A,#N/A,TRUE,"STEEL";#N/A,#N/A,TRUE,"Door"}</definedName>
    <definedName name="수_2_2">{#N/A,#N/A,TRUE,"Basic";#N/A,#N/A,TRUE,"EXT-TABLE";#N/A,#N/A,TRUE,"STEEL";#N/A,#N/A,TRUE,"INT-Table";#N/A,#N/A,TRUE,"STEEL";#N/A,#N/A,TRUE,"Door"}</definedName>
    <definedName name="수_3">{#N/A,#N/A,TRUE,"Basic";#N/A,#N/A,TRUE,"EXT-TABLE";#N/A,#N/A,TRUE,"STEEL";#N/A,#N/A,TRUE,"INT-Table";#N/A,#N/A,TRUE,"STEEL";#N/A,#N/A,TRUE,"Door"}</definedName>
    <definedName name="수_3_1">{#N/A,#N/A,TRUE,"Basic";#N/A,#N/A,TRUE,"EXT-TABLE";#N/A,#N/A,TRUE,"STEEL";#N/A,#N/A,TRUE,"INT-Table";#N/A,#N/A,TRUE,"STEEL";#N/A,#N/A,TRUE,"Door"}</definedName>
    <definedName name="수_3_2">{#N/A,#N/A,TRUE,"Basic";#N/A,#N/A,TRUE,"EXT-TABLE";#N/A,#N/A,TRUE,"STEEL";#N/A,#N/A,TRUE,"INT-Table";#N/A,#N/A,TRUE,"STEEL";#N/A,#N/A,TRUE,"Door"}</definedName>
    <definedName name="수_4">{#N/A,#N/A,TRUE,"Basic";#N/A,#N/A,TRUE,"EXT-TABLE";#N/A,#N/A,TRUE,"STEEL";#N/A,#N/A,TRUE,"INT-Table";#N/A,#N/A,TRUE,"STEEL";#N/A,#N/A,TRUE,"Door"}</definedName>
    <definedName name="수_4_1">{#N/A,#N/A,TRUE,"Basic";#N/A,#N/A,TRUE,"EXT-TABLE";#N/A,#N/A,TRUE,"STEEL";#N/A,#N/A,TRUE,"INT-Table";#N/A,#N/A,TRUE,"STEEL";#N/A,#N/A,TRUE,"Door"}</definedName>
    <definedName name="수_4_2">{#N/A,#N/A,TRUE,"Basic";#N/A,#N/A,TRUE,"EXT-TABLE";#N/A,#N/A,TRUE,"STEEL";#N/A,#N/A,TRUE,"INT-Table";#N/A,#N/A,TRUE,"STEEL";#N/A,#N/A,TRUE,"Door"}</definedName>
    <definedName name="수_5">{#N/A,#N/A,TRUE,"Basic";#N/A,#N/A,TRUE,"EXT-TABLE";#N/A,#N/A,TRUE,"STEEL";#N/A,#N/A,TRUE,"INT-Table";#N/A,#N/A,TRUE,"STEEL";#N/A,#N/A,TRUE,"Door"}</definedName>
    <definedName name="수_5_1">{#N/A,#N/A,TRUE,"Basic";#N/A,#N/A,TRUE,"EXT-TABLE";#N/A,#N/A,TRUE,"STEEL";#N/A,#N/A,TRUE,"INT-Table";#N/A,#N/A,TRUE,"STEEL";#N/A,#N/A,TRUE,"Door"}</definedName>
    <definedName name="수_5_2">{#N/A,#N/A,TRUE,"Basic";#N/A,#N/A,TRUE,"EXT-TABLE";#N/A,#N/A,TRUE,"STEEL";#N/A,#N/A,TRUE,"INT-Table";#N/A,#N/A,TRUE,"STEEL";#N/A,#N/A,TRUE,"Door"}</definedName>
    <definedName name="수2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>#N/A</definedName>
    <definedName name="수익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>{#N/A,#N/A,FALSE,"2~8번"}</definedName>
    <definedName name="시설실적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>{#N/A,#N/A,FALSE,"명세표"}</definedName>
    <definedName name="실적2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>#REF!</definedName>
    <definedName name="실총">#REF!</definedName>
    <definedName name="ㅇㄴㅇㄴ">{#N/A,#N/A,FALSE,"포장2"}</definedName>
    <definedName name="ㅇㄷㄴㄶㅎ">{#N/A,#N/A,FALSE,"골재소요량";#N/A,#N/A,FALSE,"골재소요량"}</definedName>
    <definedName name="ㅇ롤옹롤ㅇ">{#N/A,#N/A,FALSE,"운반시간"}</definedName>
    <definedName name="ㅇㅇㄹ">'[13]예산작성기준(전기)'!#REF!</definedName>
    <definedName name="ㅇ헝">{#N/A,#N/A,TRUE,"Basic";#N/A,#N/A,TRUE,"EXT-TABLE";#N/A,#N/A,TRUE,"STEEL";#N/A,#N/A,TRUE,"INT-Table";#N/A,#N/A,TRUE,"STEEL";#N/A,#N/A,TRUE,"Door"}</definedName>
    <definedName name="아">{#N/A,#N/A,FALSE,"배수2"}</definedName>
    <definedName name="안">{#N/A,#N/A,FALSE,"포장2"}</definedName>
    <definedName name="야">{#N/A,#N/A,FALSE,"배수1"}</definedName>
    <definedName name="양식3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>{#N/A,#N/A,FALSE,"골재소요량";#N/A,#N/A,FALSE,"골재소요량"}</definedName>
    <definedName name="옹벽">{#N/A,#N/A,FALSE,"혼합골재"}</definedName>
    <definedName name="옹벽수량집계표">{#N/A,#N/A,FALSE,"2~8번"}</definedName>
    <definedName name="옹벽수량집계표총괄">{#N/A,#N/A,FALSE,"혼합골재"}</definedName>
    <definedName name="왜">{#N/A,#N/A,FALSE,"배수2"}</definedName>
    <definedName name="외업구조LOAD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>{#N/A,#N/A,FALSE,"CCTV"}</definedName>
    <definedName name="원가계산서">0</definedName>
    <definedName name="육상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>{#N/A,#N/A,FALSE,"구조2"}</definedName>
    <definedName name="이">{#N/A,#N/A,FALSE,"명세표"}</definedName>
    <definedName name="이3">{#N/A,#N/A,TRUE,"Basic";#N/A,#N/A,TRUE,"EXT-TABLE";#N/A,#N/A,TRUE,"STEEL";#N/A,#N/A,TRUE,"INT-Table";#N/A,#N/A,TRUE,"STEEL";#N/A,#N/A,TRUE,"Door"}</definedName>
    <definedName name="이론">{#N/A,#N/A,FALSE,"속도"}</definedName>
    <definedName name="이름충돌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>{#N/A,#N/A,FALSE,"부대1"}</definedName>
    <definedName name="이월">#REF!</definedName>
    <definedName name="이정">{#N/A,#N/A,FALSE,"2~8번"}</definedName>
    <definedName name="인구">#REF!</definedName>
    <definedName name="일위대가">{#N/A,#N/A,FALSE,"CCTV"}</definedName>
    <definedName name="입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>{#N/A,#N/A,FALSE,"CCTV"}</definedName>
    <definedName name="자미">{#N/A,#N/A,FALSE,"명세표"}</definedName>
    <definedName name="자산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>#REF!</definedName>
    <definedName name="잔교">[6]노임단가!#REF!</definedName>
    <definedName name="장동">BlankMacro1</definedName>
    <definedName name="장비">BlankMacro1</definedName>
    <definedName name="장비동원">BlankMacro1</definedName>
    <definedName name="적표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>#REF!</definedName>
    <definedName name="전기1">#REF!</definedName>
    <definedName name="전기공사비교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>#REF!</definedName>
    <definedName name="전기기기">{"'장비'!$A$3:$M$12"}</definedName>
    <definedName name="전기내역">{#N/A,#N/A,FALSE,"CCTV"}</definedName>
    <definedName name="전열">{#N/A,#N/A,FALSE,"CCTV"}</definedName>
    <definedName name="제관공사">{#N/A,#N/A,FALSE,"CCTV"}</definedName>
    <definedName name="조직표현장">'[14]간접비 총괄표'!$I$10:$I$1248</definedName>
    <definedName name="중점추진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>{#N/A,#N/A,FALSE,"2~8번"}</definedName>
    <definedName name="집계">{#N/A,#N/A,FALSE,"명세표"}</definedName>
    <definedName name="찰샇기">#REF!</definedName>
    <definedName name="철골">{#N/A,#N/A,FALSE,"CCTV"}</definedName>
    <definedName name="첨부5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>{#N/A,#N/A,FALSE,"CCTV"}</definedName>
    <definedName name="ㅋㅁ">{#N/A,#N/A,FALSE,"명세표"}</definedName>
    <definedName name="ㅋㅋㅋ">{#N/A,#N/A,FALSE,"명세표"}</definedName>
    <definedName name="카">{#N/A,#N/A,FALSE,"CCTV"}</definedName>
    <definedName name="케이슨3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>{#N/A,#N/A,FALSE,"명세표"}</definedName>
    <definedName name="ㅌㅌㅌ">BlankMacro1</definedName>
    <definedName name="타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>{"'장비'!$A$3:$M$12"}</definedName>
    <definedName name="토건집계표1">{"'장비'!$A$3:$M$12"}</definedName>
    <definedName name="토목공사">{#N/A,#N/A,FALSE,"CCTV"}</definedName>
    <definedName name="토목공사계약3">{#N/A,#N/A,FALSE,"CCTV"}</definedName>
    <definedName name="투자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>{"'장비'!$A$3:$M$12"}</definedName>
    <definedName name="투찰예정본부장1">{"'장비'!$A$3:$M$12"}</definedName>
    <definedName name="팀별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>{#N/A,#N/A,FALSE,"명세표"}</definedName>
    <definedName name="파">{#N/A,#N/A,FALSE,"CCTV"}</definedName>
    <definedName name="파일">#REF!</definedName>
    <definedName name="페기갑지">#REF!</definedName>
    <definedName name="폐기">#REF!</definedName>
    <definedName name="표지">{#N/A,#N/A,TRUE,"Basic";#N/A,#N/A,TRUE,"EXT-TABLE";#N/A,#N/A,TRUE,"STEEL";#N/A,#N/A,TRUE,"INT-Table";#N/A,#N/A,TRUE,"STEEL";#N/A,#N/A,TRUE,"Door"}</definedName>
    <definedName name="표지_1">{#N/A,#N/A,TRUE,"Basic";#N/A,#N/A,TRUE,"EXT-TABLE";#N/A,#N/A,TRUE,"STEEL";#N/A,#N/A,TRUE,"INT-Table";#N/A,#N/A,TRUE,"STEEL";#N/A,#N/A,TRUE,"Door"}</definedName>
    <definedName name="표지_1_1">{#N/A,#N/A,TRUE,"Basic";#N/A,#N/A,TRUE,"EXT-TABLE";#N/A,#N/A,TRUE,"STEEL";#N/A,#N/A,TRUE,"INT-Table";#N/A,#N/A,TRUE,"STEEL";#N/A,#N/A,TRUE,"Door"}</definedName>
    <definedName name="표지_1_2">{#N/A,#N/A,TRUE,"Basic";#N/A,#N/A,TRUE,"EXT-TABLE";#N/A,#N/A,TRUE,"STEEL";#N/A,#N/A,TRUE,"INT-Table";#N/A,#N/A,TRUE,"STEEL";#N/A,#N/A,TRUE,"Door"}</definedName>
    <definedName name="표지_2">{#N/A,#N/A,TRUE,"Basic";#N/A,#N/A,TRUE,"EXT-TABLE";#N/A,#N/A,TRUE,"STEEL";#N/A,#N/A,TRUE,"INT-Table";#N/A,#N/A,TRUE,"STEEL";#N/A,#N/A,TRUE,"Door"}</definedName>
    <definedName name="표지_2_1">{#N/A,#N/A,TRUE,"Basic";#N/A,#N/A,TRUE,"EXT-TABLE";#N/A,#N/A,TRUE,"STEEL";#N/A,#N/A,TRUE,"INT-Table";#N/A,#N/A,TRUE,"STEEL";#N/A,#N/A,TRUE,"Door"}</definedName>
    <definedName name="표지_2_2">{#N/A,#N/A,TRUE,"Basic";#N/A,#N/A,TRUE,"EXT-TABLE";#N/A,#N/A,TRUE,"STEEL";#N/A,#N/A,TRUE,"INT-Table";#N/A,#N/A,TRUE,"STEEL";#N/A,#N/A,TRUE,"Door"}</definedName>
    <definedName name="표지_3">{#N/A,#N/A,TRUE,"Basic";#N/A,#N/A,TRUE,"EXT-TABLE";#N/A,#N/A,TRUE,"STEEL";#N/A,#N/A,TRUE,"INT-Table";#N/A,#N/A,TRUE,"STEEL";#N/A,#N/A,TRUE,"Door"}</definedName>
    <definedName name="표지_3_1">{#N/A,#N/A,TRUE,"Basic";#N/A,#N/A,TRUE,"EXT-TABLE";#N/A,#N/A,TRUE,"STEEL";#N/A,#N/A,TRUE,"INT-Table";#N/A,#N/A,TRUE,"STEEL";#N/A,#N/A,TRUE,"Door"}</definedName>
    <definedName name="표지_3_2">{#N/A,#N/A,TRUE,"Basic";#N/A,#N/A,TRUE,"EXT-TABLE";#N/A,#N/A,TRUE,"STEEL";#N/A,#N/A,TRUE,"INT-Table";#N/A,#N/A,TRUE,"STEEL";#N/A,#N/A,TRUE,"Door"}</definedName>
    <definedName name="표지_4">{#N/A,#N/A,TRUE,"Basic";#N/A,#N/A,TRUE,"EXT-TABLE";#N/A,#N/A,TRUE,"STEEL";#N/A,#N/A,TRUE,"INT-Table";#N/A,#N/A,TRUE,"STEEL";#N/A,#N/A,TRUE,"Door"}</definedName>
    <definedName name="표지_4_1">{#N/A,#N/A,TRUE,"Basic";#N/A,#N/A,TRUE,"EXT-TABLE";#N/A,#N/A,TRUE,"STEEL";#N/A,#N/A,TRUE,"INT-Table";#N/A,#N/A,TRUE,"STEEL";#N/A,#N/A,TRUE,"Door"}</definedName>
    <definedName name="표지_4_2">{#N/A,#N/A,TRUE,"Basic";#N/A,#N/A,TRUE,"EXT-TABLE";#N/A,#N/A,TRUE,"STEEL";#N/A,#N/A,TRUE,"INT-Table";#N/A,#N/A,TRUE,"STEEL";#N/A,#N/A,TRUE,"Door"}</definedName>
    <definedName name="표지_5">{#N/A,#N/A,TRUE,"Basic";#N/A,#N/A,TRUE,"EXT-TABLE";#N/A,#N/A,TRUE,"STEEL";#N/A,#N/A,TRUE,"INT-Table";#N/A,#N/A,TRUE,"STEEL";#N/A,#N/A,TRUE,"Door"}</definedName>
    <definedName name="표지_5_1">{#N/A,#N/A,TRUE,"Basic";#N/A,#N/A,TRUE,"EXT-TABLE";#N/A,#N/A,TRUE,"STEEL";#N/A,#N/A,TRUE,"INT-Table";#N/A,#N/A,TRUE,"STEEL";#N/A,#N/A,TRUE,"Door"}</definedName>
    <definedName name="표지_5_2">{#N/A,#N/A,TRUE,"Basic";#N/A,#N/A,TRUE,"EXT-TABLE";#N/A,#N/A,TRUE,"STEEL";#N/A,#N/A,TRUE,"INT-Table";#N/A,#N/A,TRUE,"STEEL";#N/A,#N/A,TRUE,"Door"}</definedName>
    <definedName name="표지2">#REF!</definedName>
    <definedName name="피복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>{#N/A,#N/A,FALSE,"토공2"}</definedName>
    <definedName name="ㅎㄴㅁㄴㅇㄹㄴㅇ">{#N/A,#N/A,FALSE,"운반시간"}</definedName>
    <definedName name="ㅎㄴㅁㄹㄴㅁㄹㄴㅁㄹㄷㄹㄶㄴ">{#N/A,#N/A,FALSE,"속도"}</definedName>
    <definedName name="ㅎㄴㅁㄹㅈㅁㅎ">{#N/A,#N/A,FALSE,"단가표지"}</definedName>
    <definedName name="ㅎㄶ">{#N/A,#N/A,FALSE,"속도"}</definedName>
    <definedName name="ㅎㄹ">{#N/A,#N/A,FALSE,"CCTV"}</definedName>
    <definedName name="ㅎㅎㄴㅁㅎㄴㅁㅎ">{#N/A,#N/A,FALSE,"구조2"}</definedName>
    <definedName name="ㅎㅎ도호">{#N/A,#N/A,FALSE,"표지목차"}</definedName>
    <definedName name="하프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>{#N/A,#N/A,FALSE,"조골재"}</definedName>
    <definedName name="한동">{#N/A,#N/A,FALSE,"단가표지"}</definedName>
    <definedName name="합">0</definedName>
    <definedName name="해양인원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>{#N/A,#N/A,FALSE,"CCTV"}</definedName>
    <definedName name="현장">'[15]BREAKDOWN(철거설치)'!$CH$24</definedName>
    <definedName name="현장시공">{"'장비'!$A$3:$M$12"}</definedName>
    <definedName name="현장지도">{"'장비'!$A$3:$M$12"}</definedName>
    <definedName name="현지공사비">{"'장비'!$A$3:$M$12"}</definedName>
    <definedName name="현지공사비총괄">{"'장비'!$A$3:$M$12"}</definedName>
    <definedName name="형주">BlankMacro1</definedName>
    <definedName name="호호호">{#N/A,#N/A,FALSE,"명세표"}</definedName>
    <definedName name="호ㅓ">{#N/A,#N/A,FALSE,"CCTV"}</definedName>
    <definedName name="홍홍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>{#N/A,#N/A,FALSE,"CCTV"}</definedName>
    <definedName name="ㅏㅏㅏ">{#N/A,#N/A,FALSE,"명세표"}</definedName>
    <definedName name="ㅓㅇ롤ㅇ">{#N/A,#N/A,FALSE,"혼합골재"}</definedName>
    <definedName name="ㅓㅓ">{#N/A,#N/A,FALSE,"CCTV"}</definedName>
    <definedName name="ㅓㅓㅓ">{#N/A,#N/A,FALSE,"CCTV"}</definedName>
    <definedName name="ㅔㅔ">{#N/A,#N/A,FALSE,"명세표"}</definedName>
    <definedName name="ㅔㅔㅔ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>{#N/A,#N/A,FALSE,"CCTV"}</definedName>
    <definedName name="ㅗㅗ">{#N/A,#N/A,FALSE,"명세표"}</definedName>
    <definedName name="ㅗㅗㅗ">{"'장비'!$A$3:$M$12"}</definedName>
    <definedName name="ㅠ뮤ㅐ">#REF!</definedName>
    <definedName name="ㅠㅠㅠ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>{#N/A,#N/A,FALSE,"명세표"}</definedName>
  </definedNames>
  <calcPr fullCalcOnLoad="1"/>
</workbook>
</file>

<file path=xl/sharedStrings.xml><?xml version="1.0" encoding="utf-8"?>
<sst xmlns="http://schemas.openxmlformats.org/spreadsheetml/2006/main" count="2873" uniqueCount="351">
  <si>
    <t>BUILDING LIST</t>
  </si>
  <si>
    <r>
      <t xml:space="preserve">[Room </t>
    </r>
    <r>
      <rPr>
        <b/>
        <sz val="12"/>
        <color rgb="FF000000"/>
        <rFont val="돋움"/>
        <family val="2"/>
      </rPr>
      <t>객체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돋움"/>
        <family val="2"/>
      </rPr>
      <t>마감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돋움"/>
        <family val="2"/>
      </rPr>
      <t>정보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돋움"/>
        <family val="2"/>
      </rPr>
      <t>구간</t>
    </r>
    <r>
      <rPr>
        <b/>
        <sz val="12"/>
        <color rgb="FF000000"/>
        <rFont val="Arial"/>
        <family val="2"/>
      </rPr>
      <t xml:space="preserve"> for Dynamo Input Data] : Sheet "Finish Code" </t>
    </r>
    <r>
      <rPr>
        <b/>
        <sz val="12"/>
        <color rgb="FF000000"/>
        <rFont val="돋움"/>
        <family val="2"/>
      </rPr>
      <t>에서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돋움"/>
        <family val="2"/>
      </rPr>
      <t>정의된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돋움"/>
        <family val="2"/>
      </rPr>
      <t>약어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돋움"/>
        <family val="2"/>
      </rPr>
      <t>사용</t>
    </r>
  </si>
  <si>
    <t>[UAE FFF]</t>
  </si>
  <si>
    <t>Rev.B</t>
  </si>
  <si>
    <t>2022.07.13</t>
  </si>
  <si>
    <t>[Interior Finish Schedule]</t>
  </si>
  <si>
    <t>[Exterior Finish Schedule]</t>
  </si>
  <si>
    <t>NO.</t>
  </si>
  <si>
    <t>Plot Plan NO.</t>
  </si>
  <si>
    <t>Building Name</t>
  </si>
  <si>
    <t>Structure</t>
  </si>
  <si>
    <t>Q'ty</t>
  </si>
  <si>
    <t>Story</t>
  </si>
  <si>
    <t>Floor</t>
  </si>
  <si>
    <t>Room NO.</t>
  </si>
  <si>
    <t>Room Name</t>
  </si>
  <si>
    <t>Width 
(m)</t>
  </si>
  <si>
    <t>Length 
(m)</t>
  </si>
  <si>
    <t>Height 
(m)</t>
  </si>
  <si>
    <t>C.H 
(m)</t>
  </si>
  <si>
    <t>Building Area (m2)</t>
  </si>
  <si>
    <t>Floor Total Area (m2)</t>
  </si>
  <si>
    <t>Volume 
(m3)</t>
  </si>
  <si>
    <t>Lifting Facility</t>
  </si>
  <si>
    <t>Remark</t>
  </si>
  <si>
    <t>Int. Floor-1</t>
  </si>
  <si>
    <t>Int. Floor-2</t>
  </si>
  <si>
    <t>Int. Wall-1</t>
  </si>
  <si>
    <t>Int. Wall-2</t>
  </si>
  <si>
    <t>Int. Base-1</t>
  </si>
  <si>
    <t>Int. Base-2</t>
  </si>
  <si>
    <t>Int. Ceiling-1</t>
  </si>
  <si>
    <t>Int. Ceiling-2</t>
  </si>
  <si>
    <t>Ext. Wall-1</t>
  </si>
  <si>
    <t>Ext. Wall-2</t>
  </si>
  <si>
    <t>Roof.-1</t>
  </si>
  <si>
    <t>Roof.-2</t>
  </si>
  <si>
    <t>Dicipline</t>
  </si>
  <si>
    <t>Dicipline Colour</t>
  </si>
  <si>
    <t>Dicipline ID</t>
  </si>
  <si>
    <t>Occupancy</t>
  </si>
  <si>
    <t>Room KKS ID</t>
  </si>
  <si>
    <t>Rotate</t>
  </si>
  <si>
    <t>Adjacent Dicipline</t>
  </si>
  <si>
    <t>Adjacent Room</t>
  </si>
  <si>
    <t>Main FF Building</t>
  </si>
  <si>
    <t>RC</t>
  </si>
  <si>
    <t>Purple</t>
  </si>
  <si>
    <t>PI</t>
  </si>
  <si>
    <t>Basement  FL</t>
  </si>
  <si>
    <t>Deck Slab</t>
  </si>
  <si>
    <t>Lime</t>
  </si>
  <si>
    <t>EN</t>
  </si>
  <si>
    <t>RA-Z1</t>
  </si>
  <si>
    <t>BF</t>
  </si>
  <si>
    <t>U1001</t>
  </si>
  <si>
    <t>Electrical Room</t>
  </si>
  <si>
    <t>T.O.F FL-7.000</t>
  </si>
  <si>
    <t xml:space="preserve">Epoxy Paint on Steel Trowel Finish </t>
  </si>
  <si>
    <t>N.A</t>
  </si>
  <si>
    <t>Epoxy Paint  on FF Concrete</t>
  </si>
  <si>
    <t>Epoxy Paint on Fair Faced Concrete</t>
  </si>
  <si>
    <t>EW1</t>
  </si>
  <si>
    <t>RF1</t>
  </si>
  <si>
    <t>Cyan</t>
  </si>
  <si>
    <t>AR</t>
  </si>
  <si>
    <t>U1002</t>
  </si>
  <si>
    <t>HVAC Room</t>
  </si>
  <si>
    <t>U1003</t>
  </si>
  <si>
    <t>FF Cylinder Room</t>
  </si>
  <si>
    <t>U1004</t>
  </si>
  <si>
    <t>FF Pump Room #1</t>
  </si>
  <si>
    <t>U1005</t>
  </si>
  <si>
    <t>FF Pump Room #2</t>
  </si>
  <si>
    <t>U1006</t>
  </si>
  <si>
    <t>EDG Room</t>
  </si>
  <si>
    <t>U1007</t>
  </si>
  <si>
    <t>Battery Room</t>
  </si>
  <si>
    <t>Acid Resistant Paint on Steel Trowel Finish</t>
  </si>
  <si>
    <t>Acid Resistant 
Paint on Cement Plaster</t>
  </si>
  <si>
    <t>Acid Resistant Paint</t>
  </si>
  <si>
    <t>Acid Resistant 
Paint on Fair Faced Concrete</t>
  </si>
  <si>
    <t>U1008</t>
  </si>
  <si>
    <t>DC/UPS Room</t>
  </si>
  <si>
    <t>U1009</t>
  </si>
  <si>
    <t>Air Compressor Room + DW Supply Area</t>
  </si>
  <si>
    <t>U1010</t>
  </si>
  <si>
    <t>Cooling Water System Area</t>
  </si>
  <si>
    <t>RA-Z3</t>
  </si>
  <si>
    <t>U1011</t>
  </si>
  <si>
    <t>FF Waste Collection Tank</t>
  </si>
  <si>
    <r>
      <t/>
    </r>
    <r>
      <rPr>
        <sz val="9"/>
        <color rgb="FF0000ff"/>
        <rFont val="돋움"/>
        <family val="2"/>
      </rPr>
      <t>건물외부</t>
    </r>
    <r>
      <rPr>
        <sz val="9"/>
        <color rgb="FF0000ff"/>
        <rFont val="Arial"/>
        <family val="2"/>
      </rPr>
      <t xml:space="preserve"> EL-7000</t>
    </r>
  </si>
  <si>
    <t>Epoxy Paint  Nuclear on FF Concrete</t>
  </si>
  <si>
    <t>U1012</t>
  </si>
  <si>
    <t>Liquid Waste Water Treatment Room</t>
  </si>
  <si>
    <t>U1013</t>
  </si>
  <si>
    <t>? Room</t>
  </si>
  <si>
    <t>U1014</t>
  </si>
  <si>
    <t>Stair #6</t>
  </si>
  <si>
    <t>U1015</t>
  </si>
  <si>
    <t>Shaft</t>
  </si>
  <si>
    <t>U1016</t>
  </si>
  <si>
    <t>Elevator #3 + Shaft</t>
  </si>
  <si>
    <t>? Ton</t>
  </si>
  <si>
    <t>Brown</t>
  </si>
  <si>
    <t>CV</t>
  </si>
  <si>
    <t>U1017</t>
  </si>
  <si>
    <t>Stair #5</t>
  </si>
  <si>
    <t>Unglazed Ceramic Tile</t>
  </si>
  <si>
    <t>Emulsion Paint on Fair Faced Concrete</t>
  </si>
  <si>
    <t>Blue</t>
  </si>
  <si>
    <t>HV</t>
  </si>
  <si>
    <t>Yellow</t>
  </si>
  <si>
    <t>CI</t>
  </si>
  <si>
    <t>Ground FL</t>
  </si>
  <si>
    <t>Thk.50 Glass Wool Insulated Matal Cladding</t>
  </si>
  <si>
    <t>Orange</t>
  </si>
  <si>
    <t>EL</t>
  </si>
  <si>
    <t>GF</t>
  </si>
  <si>
    <t>Powder Preparation Room</t>
  </si>
  <si>
    <t>Red</t>
  </si>
  <si>
    <t>SF</t>
  </si>
  <si>
    <t>Stair #1</t>
  </si>
  <si>
    <t>RA-Z4</t>
  </si>
  <si>
    <t>Pelletizing Process Room</t>
  </si>
  <si>
    <t>Powder Recovery Process Room</t>
  </si>
  <si>
    <t xml:space="preserve">Elevator #1 </t>
  </si>
  <si>
    <t>Cargo 2.5 t ?</t>
  </si>
  <si>
    <r>
      <t xml:space="preserve">UO2 </t>
    </r>
    <r>
      <rPr>
        <sz val="9"/>
        <color rgb="FF000000"/>
        <rFont val="돋움"/>
        <family val="2"/>
      </rPr>
      <t>분말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2"/>
      </rPr>
      <t>운송용</t>
    </r>
  </si>
  <si>
    <t>Gd Pelletizing Process Room</t>
  </si>
  <si>
    <t xml:space="preserve">Elevator #2 </t>
  </si>
  <si>
    <t>Stair #2</t>
  </si>
  <si>
    <t>Pellet Storage Room</t>
  </si>
  <si>
    <t>Gray</t>
  </si>
  <si>
    <t>ME</t>
  </si>
  <si>
    <t>Gd Welding Room</t>
  </si>
  <si>
    <t>Solid Waste Treatment Room</t>
  </si>
  <si>
    <t>Solid Waste Storage Room</t>
  </si>
  <si>
    <t>2.0 t Suspended Crane : 1</t>
  </si>
  <si>
    <t>Shutter</t>
  </si>
  <si>
    <t>Liquid Waste Treatment Room</t>
  </si>
  <si>
    <t>Decontamination Room</t>
  </si>
  <si>
    <t>Corridor</t>
  </si>
  <si>
    <t>SAS Room</t>
  </si>
  <si>
    <t>Suspended Acoustic Tiled Ceiling on Fair Faced Concrete</t>
  </si>
  <si>
    <t>Metal. Laboratory</t>
  </si>
  <si>
    <t>Calibration Room</t>
  </si>
  <si>
    <t>Component Cleaning Room</t>
  </si>
  <si>
    <t>Fuel Rod 1st Welding Room</t>
  </si>
  <si>
    <t>Fuel Rod 2nd Welding Room</t>
  </si>
  <si>
    <t>1.0 t Suspended Crane : 2</t>
  </si>
  <si>
    <t>RA-Z2</t>
  </si>
  <si>
    <t>Fuel Assembly Room</t>
  </si>
  <si>
    <t>2 t OHC : 3</t>
  </si>
  <si>
    <t>Lacquer/Delacquer Station Room</t>
  </si>
  <si>
    <t>1.0 t Hoist : 2</t>
  </si>
  <si>
    <t>Pit FL-5000</t>
  </si>
  <si>
    <t>Intermediate FA Storge Rack Pit (FL-3500)</t>
  </si>
  <si>
    <t>FA Storage Room</t>
  </si>
  <si>
    <t>2 t OHC : 1</t>
  </si>
  <si>
    <t>FA Packing Room</t>
  </si>
  <si>
    <t>7.5 t OHC : 1</t>
  </si>
  <si>
    <t>Shutter Door, Truck Zone</t>
  </si>
  <si>
    <t>NDT CT'L Room</t>
  </si>
  <si>
    <t>Nozzle &amp; Grids Storage</t>
  </si>
  <si>
    <t>Receiving &amp; Inspection Room</t>
  </si>
  <si>
    <t>Tool Shop Room</t>
  </si>
  <si>
    <t>Storage</t>
  </si>
  <si>
    <t>Toilet (M &amp; W)</t>
  </si>
  <si>
    <t>Glazed Ceramic Tile</t>
  </si>
  <si>
    <t>Suspended Moisture Resistant Tiled Ceiling on Fair Faced Concrete</t>
  </si>
  <si>
    <t>Stair #3</t>
  </si>
  <si>
    <t>Stair #4</t>
  </si>
  <si>
    <t>Truck Zone (no wall)</t>
  </si>
  <si>
    <t>Pellet Laboratory</t>
  </si>
  <si>
    <t>Chemistry Laboratory</t>
  </si>
  <si>
    <t>Chemical Resistant Paint on Steel trowel Finish</t>
  </si>
  <si>
    <t>Chemical Resistant Paint on FF Concrete</t>
  </si>
  <si>
    <t>Stair #7</t>
  </si>
  <si>
    <t>Laundry Room</t>
  </si>
  <si>
    <t>Radiation Measurement Room</t>
  </si>
  <si>
    <t>Change Room (M)</t>
  </si>
  <si>
    <t>Change Room (VIP)</t>
  </si>
  <si>
    <t>Change Room (W)</t>
  </si>
  <si>
    <t>Hot Shower Room (M)</t>
  </si>
  <si>
    <t>Hot Shower Room (F)</t>
  </si>
  <si>
    <t>Health Physics Room</t>
  </si>
  <si>
    <t>Locker Room (M)</t>
  </si>
  <si>
    <t>Locker Room (VIP)</t>
  </si>
  <si>
    <t>Locker Room (W)</t>
  </si>
  <si>
    <t>Main Hall</t>
  </si>
  <si>
    <t>Marble Tile</t>
  </si>
  <si>
    <t>Marble Tile Skirt</t>
  </si>
  <si>
    <t>Safety Guard</t>
  </si>
  <si>
    <t>Heavy Duty P.V.C Tile</t>
  </si>
  <si>
    <t>Vinyl Tile</t>
  </si>
  <si>
    <t>Elevator #3</t>
  </si>
  <si>
    <t>Cleaner Room</t>
  </si>
  <si>
    <t>Toilet(M &amp; W)</t>
  </si>
  <si>
    <t>Lounge</t>
  </si>
  <si>
    <t>Meeting Room &amp; Lecture Room</t>
  </si>
  <si>
    <t>1st Floor</t>
  </si>
  <si>
    <t>EL+6,000 ~ EL+10,000</t>
  </si>
  <si>
    <t>1F</t>
  </si>
  <si>
    <t>Corridor (Visitor Tour)</t>
  </si>
  <si>
    <t>Process Electric Room</t>
  </si>
  <si>
    <t>Anti-Static PVC Tile on Raised Floor(H=600)
/Dust free paint beneath Access Floor</t>
  </si>
  <si>
    <t>Utility Control Room</t>
  </si>
  <si>
    <t>Electrical and I&amp;C Component Room</t>
  </si>
  <si>
    <t>Public Adress Room</t>
  </si>
  <si>
    <t>Conferrence Room</t>
  </si>
  <si>
    <t>Rest Room</t>
  </si>
  <si>
    <t>Network Equipment Room</t>
  </si>
  <si>
    <t>Health Room</t>
  </si>
  <si>
    <t>Shower Room(W) &amp; Locker Room(W)</t>
  </si>
  <si>
    <t>Shower Room(M) &amp; Locker Room(M)</t>
  </si>
  <si>
    <t>Spare Parts Storage Room</t>
  </si>
  <si>
    <t>Consumable Storage Room</t>
  </si>
  <si>
    <t>Office-1</t>
  </si>
  <si>
    <t>Office-2</t>
  </si>
  <si>
    <t>Office-3</t>
  </si>
  <si>
    <t>2nd Floor</t>
  </si>
  <si>
    <t>EL+10,000 ~ EL+16,000</t>
  </si>
  <si>
    <t>2F</t>
  </si>
  <si>
    <t>Powder Storage Room #1</t>
  </si>
  <si>
    <t>2t Hoist+5t Hoist</t>
  </si>
  <si>
    <t>Powder Storage Room #2</t>
  </si>
  <si>
    <t>Exhaust Fan Room</t>
  </si>
  <si>
    <t>Air Filteration Room</t>
  </si>
  <si>
    <t>Maintenance Room</t>
  </si>
  <si>
    <t>Stack Room</t>
  </si>
  <si>
    <t>Stack Monitoring Room</t>
  </si>
  <si>
    <t>Air Sampler Pump Room</t>
  </si>
  <si>
    <t>PLC &amp; MCC Room</t>
  </si>
  <si>
    <t>5t Hoist : 1</t>
  </si>
  <si>
    <t>EL+10,000 ~ EL+13,000</t>
  </si>
  <si>
    <t>Administration Building</t>
  </si>
  <si>
    <t>Reception Area</t>
  </si>
  <si>
    <t>Security Office</t>
  </si>
  <si>
    <t>Oratory (Prayer Room) -M</t>
  </si>
  <si>
    <t>ITP / 2.8 reserved space for male and female oratory</t>
  </si>
  <si>
    <t>Carpet Tile on Steel trowel Finish</t>
  </si>
  <si>
    <t>Oratory (Prayer Room) -F</t>
  </si>
  <si>
    <t>Emergency Management Center and Alarm Center</t>
  </si>
  <si>
    <t>ITP / 2.8 emergency management center and alarm center</t>
  </si>
  <si>
    <t>Control Center</t>
  </si>
  <si>
    <t>ITP / 2.8 control center</t>
  </si>
  <si>
    <t>Medical Room</t>
  </si>
  <si>
    <t>ITP / 2.8 offices clinic</t>
  </si>
  <si>
    <t>Office</t>
  </si>
  <si>
    <t>Storage-1</t>
  </si>
  <si>
    <t>Conference Room</t>
  </si>
  <si>
    <t>Break Room</t>
  </si>
  <si>
    <t xml:space="preserve">Emulsion Paint on Cement Plaster </t>
  </si>
  <si>
    <t>Epoxy Paint</t>
  </si>
  <si>
    <t>Fire Gas Room</t>
  </si>
  <si>
    <t>Toilet (M)</t>
  </si>
  <si>
    <t>Toilet (F)</t>
  </si>
  <si>
    <t>Janitor</t>
  </si>
  <si>
    <t>Entry Vestibule</t>
  </si>
  <si>
    <t>Lobby</t>
  </si>
  <si>
    <t>Elevator</t>
  </si>
  <si>
    <t>Duct Shaft</t>
  </si>
  <si>
    <t>Storage-2</t>
  </si>
  <si>
    <t>Stair-1</t>
  </si>
  <si>
    <t>Stair-2</t>
  </si>
  <si>
    <t xml:space="preserve">Kitchen </t>
  </si>
  <si>
    <t xml:space="preserve">ITP / 2.8 kitchen and dining room, </t>
  </si>
  <si>
    <t>Food Storage</t>
  </si>
  <si>
    <t>Dining Entry Vestibule</t>
  </si>
  <si>
    <t>Dining Room</t>
  </si>
  <si>
    <t>1st FL</t>
  </si>
  <si>
    <t>Office-4</t>
  </si>
  <si>
    <t>Plant Manager Office</t>
  </si>
  <si>
    <t>Toilet</t>
  </si>
  <si>
    <t>Secretary Room</t>
  </si>
  <si>
    <t>Manager Office-1</t>
  </si>
  <si>
    <t>Manager Office-2</t>
  </si>
  <si>
    <t>Manager Office-3</t>
  </si>
  <si>
    <t>Document Storage</t>
  </si>
  <si>
    <t>Open Office</t>
  </si>
  <si>
    <t>Shower &amp; Locker Room (M)</t>
  </si>
  <si>
    <t>Workshop &amp; Warehouse</t>
  </si>
  <si>
    <t xml:space="preserve">ITP / 2.8 </t>
  </si>
  <si>
    <t>Oils and Flammable Products Warehouse</t>
  </si>
  <si>
    <t>ITP / 2.8 oils and flammable products warehouse</t>
  </si>
  <si>
    <t>Hazardous Solid Waste Storage</t>
  </si>
  <si>
    <t>ITP / 2.8 hazardous solid waste storage</t>
  </si>
  <si>
    <t>Chemical Storage Room</t>
  </si>
  <si>
    <t>Conventional Material Warehouses</t>
  </si>
  <si>
    <t>ITP / 2.8 conventional material warehouses</t>
  </si>
  <si>
    <t>Tool Room</t>
  </si>
  <si>
    <t>Mechnical Workshop (Maintenance)</t>
  </si>
  <si>
    <r>
      <t xml:space="preserve">OHC </t>
    </r>
    <r>
      <rPr>
        <sz val="10"/>
        <color rgb="FF0000ff"/>
        <rFont val="돋움"/>
        <family val="2"/>
      </rPr>
      <t xml:space="preserve">확인
</t>
    </r>
    <r>
      <rPr>
        <sz val="10"/>
        <color rgb="FF0000ff"/>
        <rFont val="Arial"/>
        <family val="2"/>
      </rPr>
      <t>Shutter W4xH4m</t>
    </r>
  </si>
  <si>
    <t>ITP / 2.8 maintenance</t>
  </si>
  <si>
    <t>Electrical and I&amp;C Workshop</t>
  </si>
  <si>
    <t>Office 1</t>
  </si>
  <si>
    <t>Office 2</t>
  </si>
  <si>
    <t>Toilet(M)</t>
  </si>
  <si>
    <t>Vestibule</t>
  </si>
  <si>
    <t>Fire Brigade Building</t>
  </si>
  <si>
    <t>ITP / 2.8 fire brigade</t>
  </si>
  <si>
    <t>Fire Truck Bay</t>
  </si>
  <si>
    <t>Shutter W4xH5m x 4nos.</t>
  </si>
  <si>
    <t>Ambulance Bay</t>
  </si>
  <si>
    <t>Shutter W4xH4m x 2nos.</t>
  </si>
  <si>
    <t>Medical Station</t>
  </si>
  <si>
    <t>First Aid Room</t>
  </si>
  <si>
    <t>Command Room</t>
  </si>
  <si>
    <t>Kitchen</t>
  </si>
  <si>
    <t>Toilet (M &amp; F)</t>
  </si>
  <si>
    <t>Stair</t>
  </si>
  <si>
    <t>Shower &amp; Locker Room (M &amp; F)</t>
  </si>
  <si>
    <t>Sleeping Quarters</t>
  </si>
  <si>
    <t>Staff Room</t>
  </si>
  <si>
    <t>Water Treatment Building</t>
  </si>
  <si>
    <t>ITP / 2.8 water treatment plant</t>
  </si>
  <si>
    <t>Water Treatment Room</t>
  </si>
  <si>
    <t>Laboratory Room</t>
  </si>
  <si>
    <t>Control Room</t>
  </si>
  <si>
    <t>Main Gate House</t>
  </si>
  <si>
    <t>Guard Room</t>
  </si>
  <si>
    <t>ITP / 2.8 employee access control gates;</t>
  </si>
  <si>
    <t>Reception &amp; Waiting Room</t>
  </si>
  <si>
    <t>Security Control Room</t>
  </si>
  <si>
    <t>Storage Room</t>
  </si>
  <si>
    <t>Gases Warehouse</t>
  </si>
  <si>
    <t>H2 Supply/Storage Room</t>
  </si>
  <si>
    <t>IOM-AR-0007(22.07.08)</t>
  </si>
  <si>
    <t>Helium Supply/Storage Room</t>
  </si>
  <si>
    <t>ITP / 2.8 helium warehouse
IOM-AR-0007(22.07.08)</t>
  </si>
  <si>
    <t>N2 Supply/Storage Room</t>
  </si>
  <si>
    <t>Ar Supply/Storage Room</t>
  </si>
  <si>
    <t>Forming Gas Supply/Storage Room</t>
  </si>
  <si>
    <t>warehouse for special fluids (gases)</t>
  </si>
  <si>
    <t>확인 필요</t>
  </si>
  <si>
    <t>ITP / 2.8 warehouse for special fluids (gases)</t>
  </si>
  <si>
    <t>gas washer</t>
  </si>
  <si>
    <t>ITP / 2.8 gas washer</t>
  </si>
  <si>
    <t>Fire Pump Building</t>
  </si>
  <si>
    <r>
      <t xml:space="preserve">Main FF Building </t>
    </r>
    <r>
      <rPr>
        <sz val="9"/>
        <color rgb="FFffffff"/>
        <rFont val="돋움"/>
        <family val="2"/>
      </rPr>
      <t>지하</t>
    </r>
  </si>
  <si>
    <t>ITP / 2.8 concrete firefighting water tanks and pumps;</t>
  </si>
  <si>
    <t xml:space="preserve">Emergency Diesel Generators House </t>
  </si>
  <si>
    <t xml:space="preserve">ITP / 2.8 emergency diesel generators house </t>
  </si>
  <si>
    <t>S1</t>
  </si>
  <si>
    <t>Covered Car Parking Shelter</t>
  </si>
  <si>
    <t>Steel</t>
  </si>
  <si>
    <t>Car Parking (Small Vehicle 10 Nos.)</t>
  </si>
  <si>
    <t>ITP / 2.8 parking and transportation platforms area</t>
  </si>
  <si>
    <t>S2</t>
  </si>
  <si>
    <t>Car Parking (Large Vehicle 4 Nos.)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</si>
</sst>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맑은 고딕"/>
      <family val="2"/>
    </font>
    <font>
      <b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9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9"/>
      <color rgb="FF000000"/>
      <name val="Arial"/>
      <family val="2"/>
    </font>
    <font>
      <sz val="10"/>
      <color theme="1"/>
      <name val="돋움"/>
      <family val="2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10"/>
      <color rgb="FF0000ff"/>
      <name val="돋움"/>
      <family val="2"/>
    </font>
    <font>
      <sz val="10"/>
      <color rgb="FF00b0f0"/>
      <name val="Arial"/>
      <family val="2"/>
    </font>
    <font>
      <sz val="9"/>
      <color rgb="FF000000"/>
      <name val="돋움"/>
      <family val="2"/>
    </font>
    <font>
      <sz val="10"/>
      <color rgb="FF000000"/>
      <name val="돋움"/>
      <family val="2"/>
    </font>
    <font>
      <b/>
      <sz val="9"/>
      <color rgb="FFffffff"/>
      <name val="Arial"/>
      <family val="2"/>
    </font>
    <font>
      <sz val="10"/>
      <color rgb="FFff0000"/>
      <name val="돋움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rgb="FFd9d9d9"/>
      </patternFill>
    </fill>
    <fill>
      <patternFill patternType="solid">
        <fgColor rgb="FFffe699"/>
      </patternFill>
    </fill>
    <fill>
      <patternFill patternType="solid">
        <fgColor rgb="FF1f4e79"/>
      </patternFill>
    </fill>
    <fill>
      <patternFill patternType="solid">
        <fgColor rgb="FF7030a0"/>
      </patternFill>
    </fill>
    <fill>
      <patternFill patternType="solid">
        <fgColor rgb="FFbdd7ee"/>
      </patternFill>
    </fill>
    <fill>
      <patternFill patternType="solid">
        <fgColor rgb="FF92d050"/>
      </patternFill>
    </fill>
    <fill>
      <patternFill patternType="solid">
        <fgColor rgb="FFededed"/>
      </patternFill>
    </fill>
    <fill>
      <patternFill patternType="solid">
        <fgColor rgb="FF00b0f0"/>
      </patternFill>
    </fill>
    <fill>
      <patternFill patternType="solid">
        <fgColor rgb="FFed7d31"/>
      </patternFill>
    </fill>
    <fill>
      <patternFill patternType="solid">
        <fgColor rgb="FF0000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80808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1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3" applyNumberFormat="1" borderId="3" applyBorder="1" fontId="3" applyFont="1" fillId="3" applyFill="1" applyAlignment="1">
      <alignment horizontal="left"/>
    </xf>
    <xf xfId="0" numFmtId="1" applyNumberFormat="1" borderId="4" applyBorder="1" fontId="1" applyFont="1" fillId="3" applyFill="1" applyAlignment="1">
      <alignment horizontal="center"/>
    </xf>
    <xf xfId="0" numFmtId="1" applyNumberFormat="1" borderId="3" applyBorder="1" fontId="3" applyFont="1" fillId="3" applyFill="1" applyAlignment="1">
      <alignment horizontal="left"/>
    </xf>
    <xf xfId="0" numFmtId="1" applyNumberFormat="1" borderId="5" applyBorder="1" fontId="1" applyFont="1" fillId="3" applyFill="1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general"/>
    </xf>
    <xf xfId="0" numFmtId="3" applyNumberFormat="1" borderId="2" applyBorder="1" fontId="4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3" applyNumberFormat="1" borderId="3" applyBorder="1" fontId="3" applyFont="1" fillId="4" applyFill="1" applyAlignment="1">
      <alignment horizontal="left"/>
    </xf>
    <xf xfId="0" numFmtId="1" applyNumberFormat="1" borderId="4" applyBorder="1" fontId="1" applyFont="1" fillId="4" applyFill="1" applyAlignment="1">
      <alignment horizontal="center"/>
    </xf>
    <xf xfId="0" numFmtId="1" applyNumberFormat="1" borderId="3" applyBorder="1" fontId="3" applyFont="1" fillId="4" applyFill="1" applyAlignment="1">
      <alignment horizontal="left"/>
    </xf>
    <xf xfId="0" numFmtId="1" applyNumberFormat="1" borderId="5" applyBorder="1" fontId="1" applyFont="1" fillId="4" applyFill="1" applyAlignment="1">
      <alignment horizontal="center"/>
    </xf>
    <xf xfId="0" numFmtId="3" applyNumberFormat="1" borderId="3" applyBorder="1" fontId="3" applyFont="1" fillId="5" applyFill="1" applyAlignment="1">
      <alignment horizontal="left"/>
    </xf>
    <xf xfId="0" numFmtId="1" applyNumberFormat="1" borderId="4" applyBorder="1" fontId="1" applyFont="1" fillId="5" applyFill="1" applyAlignment="1">
      <alignment horizontal="center"/>
    </xf>
    <xf xfId="0" numFmtId="1" applyNumberFormat="1" borderId="5" applyBorder="1" fontId="1" applyFont="1" fillId="5" applyFill="1" applyAlignment="1">
      <alignment horizontal="center"/>
    </xf>
    <xf xfId="0" numFmtId="1" applyNumberFormat="1" borderId="2" applyBorder="1" fontId="1" applyFont="1" fillId="2" applyFill="1" applyAlignment="1">
      <alignment horizontal="center" wrapText="1"/>
    </xf>
    <xf xfId="0" numFmtId="3" applyNumberFormat="1" borderId="6" applyBorder="1" fontId="5" applyFont="1" fillId="6" applyFill="1" applyAlignment="1">
      <alignment horizontal="center" wrapText="1"/>
    </xf>
    <xf xfId="0" numFmtId="1" applyNumberFormat="1" borderId="6" applyBorder="1" fontId="5" applyFont="1" fillId="6" applyFill="1" applyAlignment="1">
      <alignment horizontal="center" wrapText="1"/>
    </xf>
    <xf xfId="0" numFmtId="164" applyNumberFormat="1" borderId="6" applyBorder="1" fontId="5" applyFont="1" fillId="6" applyFill="1" applyAlignment="1">
      <alignment horizontal="center" wrapText="1"/>
    </xf>
    <xf xfId="0" numFmtId="3" applyNumberFormat="1" borderId="6" applyBorder="1" fontId="6" applyFont="1" fillId="6" applyFill="1" applyAlignment="1">
      <alignment horizontal="center" wrapText="1"/>
    </xf>
    <xf xfId="0" numFmtId="3" applyNumberFormat="1" borderId="6" applyBorder="1" fontId="7" applyFont="1" fillId="3" applyFill="1" applyAlignment="1">
      <alignment horizontal="center" wrapText="1"/>
    </xf>
    <xf xfId="0" numFmtId="3" applyNumberFormat="1" borderId="6" applyBorder="1" fontId="7" applyFont="1" fillId="7" applyFill="1" applyAlignment="1">
      <alignment horizontal="center" wrapText="1"/>
    </xf>
    <xf xfId="0" numFmtId="3" applyNumberFormat="1" borderId="6" applyBorder="1" fontId="8" applyFont="1" fillId="6" applyFill="1" applyAlignment="1">
      <alignment horizontal="center" wrapText="1"/>
    </xf>
    <xf xfId="0" numFmtId="3" applyNumberFormat="1" borderId="6" applyBorder="1" fontId="9" applyFont="1" fillId="8" applyFill="1" applyAlignment="1">
      <alignment horizontal="center" wrapText="1"/>
    </xf>
    <xf xfId="0" numFmtId="1" applyNumberFormat="1" borderId="6" applyBorder="1" fontId="9" applyFont="1" fillId="8" applyFill="1" applyAlignment="1">
      <alignment horizontal="center" wrapText="1"/>
    </xf>
    <xf xfId="0" numFmtId="164" applyNumberFormat="1" borderId="6" applyBorder="1" fontId="9" applyFont="1" fillId="8" applyFill="1" applyAlignment="1">
      <alignment horizontal="right" wrapText="1"/>
    </xf>
    <xf xfId="0" numFmtId="3" applyNumberFormat="1" borderId="6" applyBorder="1" fontId="9" applyFont="1" fillId="8" applyFill="1" applyAlignment="1">
      <alignment horizontal="right" wrapText="1"/>
    </xf>
    <xf xfId="0" numFmtId="3" applyNumberFormat="1" borderId="6" applyBorder="1" fontId="10" applyFont="1" fillId="8" applyFill="1" applyAlignment="1">
      <alignment horizontal="left" wrapText="1"/>
    </xf>
    <xf xfId="0" numFmtId="0" borderId="1" applyBorder="1" fontId="11" applyFont="1" fillId="0" applyAlignment="1">
      <alignment horizontal="center"/>
    </xf>
    <xf xfId="0" numFmtId="1" applyNumberFormat="1" borderId="2" applyBorder="1" fontId="12" applyFont="1" fillId="9" applyFill="1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6" applyBorder="1" fontId="1" applyFont="1" fillId="0" applyAlignment="1">
      <alignment horizontal="center"/>
    </xf>
    <xf xfId="0" numFmtId="3" applyNumberFormat="1" borderId="3" applyBorder="1" fontId="11" applyFont="1" fillId="10" applyFill="1" applyAlignment="1">
      <alignment horizontal="left"/>
    </xf>
    <xf xfId="0" numFmtId="1" applyNumberFormat="1" borderId="5" applyBorder="1" fontId="1" applyFont="1" fillId="10" applyFill="1" applyAlignment="1">
      <alignment horizontal="right"/>
    </xf>
    <xf xfId="0" numFmtId="3" applyNumberFormat="1" borderId="6" applyBorder="1" fontId="11" applyFont="1" fillId="10" applyFill="1" applyAlignment="1">
      <alignment horizontal="left"/>
    </xf>
    <xf xfId="0" numFmtId="164" applyNumberFormat="1" borderId="6" applyBorder="1" fontId="11" applyFont="1" fillId="10" applyFill="1" applyAlignment="1">
      <alignment horizontal="right"/>
    </xf>
    <xf xfId="0" numFmtId="3" applyNumberFormat="1" borderId="6" applyBorder="1" fontId="11" applyFont="1" fillId="10" applyFill="1" applyAlignment="1">
      <alignment horizontal="right"/>
    </xf>
    <xf xfId="0" numFmtId="164" applyNumberFormat="1" borderId="6" applyBorder="1" fontId="13" applyFont="1" fillId="10" applyFill="1" applyAlignment="1">
      <alignment horizontal="right" wrapText="1"/>
    </xf>
    <xf xfId="0" numFmtId="3" applyNumberFormat="1" borderId="6" applyBorder="1" fontId="1" applyFont="1" fillId="10" applyFill="1" applyAlignment="1">
      <alignment horizontal="left"/>
    </xf>
    <xf xfId="0" numFmtId="164" applyNumberFormat="1" borderId="6" applyBorder="1" fontId="11" applyFont="1" fillId="10" applyFill="1" applyAlignment="1">
      <alignment horizontal="right" wrapText="1"/>
    </xf>
    <xf xfId="0" numFmtId="1" applyNumberFormat="1" borderId="2" applyBorder="1" fontId="1" applyFont="1" fillId="11" applyFill="1" applyAlignment="1">
      <alignment horizontal="left"/>
    </xf>
    <xf xfId="0" numFmtId="1" applyNumberFormat="1" borderId="6" applyBorder="1" fontId="1" applyFont="1" fillId="0" applyAlignment="1">
      <alignment horizontal="right"/>
    </xf>
    <xf xfId="0" numFmtId="3" applyNumberFormat="1" borderId="6" applyBorder="1" fontId="14" applyFont="1" fillId="0" applyAlignment="1">
      <alignment horizontal="center"/>
    </xf>
    <xf xfId="0" numFmtId="1" applyNumberFormat="1" borderId="6" applyBorder="1" fontId="14" applyFont="1" fillId="0" applyAlignment="1">
      <alignment horizontal="right"/>
    </xf>
    <xf xfId="0" numFmtId="1" applyNumberFormat="1" borderId="6" applyBorder="1" fontId="14" applyFont="1" fillId="0" applyAlignment="1">
      <alignment horizontal="center"/>
    </xf>
    <xf xfId="0" numFmtId="3" applyNumberFormat="1" borderId="6" applyBorder="1" fontId="14" applyFont="1" fillId="0" applyAlignment="1">
      <alignment horizontal="left" wrapText="1"/>
    </xf>
    <xf xfId="0" numFmtId="164" applyNumberFormat="1" borderId="6" applyBorder="1" fontId="15" applyFont="1" fillId="0" applyAlignment="1">
      <alignment horizontal="right"/>
    </xf>
    <xf xfId="0" numFmtId="164" applyNumberFormat="1" borderId="6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164" applyNumberFormat="1" borderId="6" applyBorder="1" fontId="1" applyFont="1" fillId="0" applyAlignment="1">
      <alignment horizontal="left" wrapText="1"/>
    </xf>
    <xf xfId="0" numFmtId="3" applyNumberFormat="1" borderId="6" applyBorder="1" fontId="16" applyFont="1" fillId="0" applyAlignment="1">
      <alignment horizontal="left" wrapText="1"/>
    </xf>
    <xf xfId="0" numFmtId="3" applyNumberFormat="1" borderId="6" applyBorder="1" fontId="1" applyFont="1" fillId="12" applyFill="1" applyAlignment="1">
      <alignment horizontal="center" wrapText="1"/>
    </xf>
    <xf xfId="0" numFmtId="3" applyNumberFormat="1" borderId="6" applyBorder="1" fontId="1" applyFont="1" fillId="6" applyFill="1" applyAlignment="1">
      <alignment horizontal="center" wrapText="1"/>
    </xf>
    <xf xfId="0" numFmtId="1" applyNumberFormat="1" borderId="6" applyBorder="1" fontId="1" applyFont="1" fillId="0" applyAlignment="1">
      <alignment horizontal="right" wrapText="1"/>
    </xf>
    <xf xfId="0" numFmtId="3" applyNumberFormat="1" borderId="6" applyBorder="1" fontId="1" applyFont="1" fillId="0" applyAlignment="1">
      <alignment horizontal="center" wrapText="1"/>
    </xf>
    <xf xfId="0" numFmtId="1" applyNumberFormat="1" borderId="2" applyBorder="1" fontId="1" applyFont="1" fillId="13" applyFill="1" applyAlignment="1">
      <alignment horizontal="left"/>
    </xf>
    <xf xfId="0" numFmtId="1" applyNumberFormat="1" borderId="6" applyBorder="1" fontId="17" applyFont="1" fillId="0" applyAlignment="1">
      <alignment horizontal="left"/>
    </xf>
    <xf xfId="0" numFmtId="3" applyNumberFormat="1" borderId="6" applyBorder="1" fontId="18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6" applyBorder="1" fontId="19" applyFont="1" fillId="0" applyAlignment="1">
      <alignment horizontal="left" wrapText="1"/>
    </xf>
    <xf xfId="0" numFmtId="1" applyNumberFormat="1" borderId="6" applyBorder="1" fontId="1" applyFont="1" fillId="6" applyFill="1" applyAlignment="1">
      <alignment horizontal="center" wrapText="1"/>
    </xf>
    <xf xfId="0" numFmtId="1" applyNumberFormat="1" borderId="6" applyBorder="1" fontId="1" applyFont="1" fillId="12" applyFill="1" applyAlignment="1">
      <alignment horizontal="center" wrapText="1"/>
    </xf>
    <xf xfId="0" numFmtId="164" applyNumberFormat="1" borderId="6" applyBorder="1" fontId="16" applyFont="1" fillId="0" applyAlignment="1">
      <alignment horizontal="right" wrapText="1"/>
    </xf>
    <xf xfId="0" numFmtId="164" applyNumberFormat="1" borderId="6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 wrapText="1"/>
    </xf>
    <xf xfId="0" numFmtId="1" applyNumberFormat="1" borderId="2" applyBorder="1" fontId="1" applyFont="1" fillId="14" applyFill="1" applyAlignment="1">
      <alignment horizontal="left"/>
    </xf>
    <xf xfId="0" numFmtId="1" applyNumberFormat="1" borderId="2" applyBorder="1" fontId="12" applyFont="1" fillId="15" applyFill="1" applyAlignment="1">
      <alignment horizontal="left"/>
    </xf>
    <xf xfId="0" numFmtId="1" applyNumberFormat="1" borderId="6" applyBorder="1" fontId="15" applyFont="1" fillId="0" applyAlignment="1">
      <alignment horizontal="left"/>
    </xf>
    <xf xfId="0" numFmtId="1" applyNumberFormat="1" borderId="6" applyBorder="1" fontId="1" applyFont="1" fillId="0" applyAlignment="1">
      <alignment horizontal="center" wrapText="1"/>
    </xf>
    <xf xfId="0" numFmtId="1" applyNumberFormat="1" borderId="2" applyBorder="1" fontId="1" applyFont="1" fillId="16" applyFill="1" applyAlignment="1">
      <alignment horizontal="left"/>
    </xf>
    <xf xfId="0" numFmtId="3" applyNumberFormat="1" borderId="6" applyBorder="1" fontId="1" applyFont="1" fillId="10" applyFill="1" applyAlignment="1">
      <alignment horizontal="center" wrapText="1"/>
    </xf>
    <xf xfId="0" numFmtId="164" applyNumberFormat="1" borderId="6" applyBorder="1" fontId="1" applyFont="1" fillId="10" applyFill="1" applyAlignment="1">
      <alignment horizontal="center" wrapText="1"/>
    </xf>
    <xf xfId="0" numFmtId="1" applyNumberFormat="1" borderId="2" applyBorder="1" fontId="1" applyFont="1" fillId="3" applyFill="1" applyAlignment="1">
      <alignment horizontal="left"/>
    </xf>
    <xf xfId="0" numFmtId="1" applyNumberFormat="1" borderId="2" applyBorder="1" fontId="1" applyFont="1" fillId="17" applyFill="1" applyAlignment="1">
      <alignment horizontal="left"/>
    </xf>
    <xf xfId="0" numFmtId="164" applyNumberFormat="1" borderId="6" applyBorder="1" fontId="16" applyFont="1" fillId="0" applyAlignment="1">
      <alignment horizontal="left" wrapText="1"/>
    </xf>
    <xf xfId="0" numFmtId="1" applyNumberFormat="1" borderId="6" applyBorder="1" fontId="14" applyFont="1" fillId="0" applyAlignment="1">
      <alignment horizontal="left" wrapText="1"/>
    </xf>
    <xf xfId="0" numFmtId="1" applyNumberFormat="1" borderId="6" applyBorder="1" fontId="1" applyFont="1" fillId="18" applyFill="1" applyAlignment="1">
      <alignment horizontal="left"/>
    </xf>
    <xf xfId="0" numFmtId="1" applyNumberFormat="1" borderId="6" applyBorder="1" fontId="20" applyFont="1" fillId="0" applyAlignment="1">
      <alignment horizontal="left"/>
    </xf>
    <xf xfId="0" numFmtId="164" applyNumberFormat="1" borderId="6" applyBorder="1" fontId="1" applyFont="1" fillId="0" applyAlignment="1">
      <alignment horizontal="center" wrapText="1"/>
    </xf>
    <xf xfId="0" numFmtId="1" applyNumberFormat="1" borderId="6" applyBorder="1" fontId="21" applyFont="1" fillId="0" applyAlignment="1">
      <alignment horizontal="right"/>
    </xf>
    <xf xfId="0" numFmtId="1" applyNumberFormat="1" borderId="6" applyBorder="1" fontId="14" applyFont="1" fillId="0" applyAlignment="1">
      <alignment horizontal="left"/>
    </xf>
    <xf xfId="0" numFmtId="3" applyNumberFormat="1" borderId="6" applyBorder="1" fontId="15" applyFont="1" fillId="0" applyAlignment="1">
      <alignment horizontal="left" wrapText="1"/>
    </xf>
    <xf xfId="0" numFmtId="164" applyNumberFormat="1" borderId="6" applyBorder="1" fontId="22" applyFont="1" fillId="0" applyAlignment="1">
      <alignment horizontal="left" wrapText="1"/>
    </xf>
    <xf xfId="0" numFmtId="1" applyNumberFormat="1" borderId="6" applyBorder="1" fontId="23" applyFont="1" fillId="0" applyAlignment="1">
      <alignment horizontal="left"/>
    </xf>
    <xf xfId="0" numFmtId="3" applyNumberFormat="1" borderId="6" applyBorder="1" fontId="17" applyFont="1" fillId="0" applyAlignment="1">
      <alignment horizontal="left" wrapText="1"/>
    </xf>
    <xf xfId="0" numFmtId="164" applyNumberFormat="1" borderId="6" applyBorder="1" fontId="1" applyFont="1" fillId="0" applyAlignment="1">
      <alignment horizontal="left"/>
    </xf>
    <xf xfId="0" numFmtId="1" applyNumberFormat="1" borderId="6" applyBorder="1" fontId="9" applyFont="1" fillId="8" applyFill="1" applyAlignment="1">
      <alignment horizontal="right" wrapText="1"/>
    </xf>
    <xf xfId="0" numFmtId="3" applyNumberFormat="1" borderId="6" applyBorder="1" fontId="24" applyFont="1" fillId="8" applyFill="1" applyAlignment="1">
      <alignment horizontal="center" wrapText="1"/>
    </xf>
    <xf xfId="0" numFmtId="1" applyNumberFormat="1" borderId="1" applyBorder="1" fontId="1" applyFont="1" fillId="0" applyAlignment="1">
      <alignment horizontal="left"/>
    </xf>
    <xf xfId="0" numFmtId="3" applyNumberFormat="1" borderId="6" applyBorder="1" fontId="10" applyFont="1" fillId="8" applyFill="1" applyAlignment="1">
      <alignment horizontal="center" wrapText="1"/>
    </xf>
    <xf xfId="0" numFmtId="1" applyNumberFormat="1" borderId="6" applyBorder="1" fontId="23" applyFont="1" fillId="0" applyAlignment="1">
      <alignment horizontal="center"/>
    </xf>
    <xf xfId="0" numFmtId="3" applyNumberFormat="1" borderId="6" applyBorder="1" fontId="1" applyFont="1" fillId="3" applyFill="1" applyAlignment="1">
      <alignment horizontal="left"/>
    </xf>
    <xf xfId="0" numFmtId="3" applyNumberFormat="1" borderId="6" applyBorder="1" fontId="18" applyFont="1" fillId="0" applyAlignment="1">
      <alignment horizontal="left" wrapText="1"/>
    </xf>
    <xf xfId="0" numFmtId="3" applyNumberFormat="1" borderId="6" applyBorder="1" fontId="25" applyFont="1" fillId="0" applyAlignment="1">
      <alignment horizontal="right"/>
    </xf>
    <xf xfId="0" numFmtId="3" applyNumberFormat="1" borderId="6" applyBorder="1" fontId="18" applyFont="1" fillId="8" applyFill="1" applyAlignment="1">
      <alignment horizontal="center" wrapText="1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313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108" width="3.7192857142857143" customWidth="1" bestFit="1"/>
    <col min="2" max="2" style="108" width="3.7192857142857143" customWidth="1" bestFit="1"/>
    <col min="3" max="3" style="108" width="4.862142857142857" customWidth="1" bestFit="1"/>
    <col min="4" max="4" style="108" width="16.14785714285714" customWidth="1" bestFit="1"/>
    <col min="5" max="5" style="108" width="5.719285714285714" customWidth="1" bestFit="1"/>
    <col min="6" max="6" style="108" width="4.576428571428571" customWidth="1" bestFit="1"/>
    <col min="7" max="7" style="108" width="5.2907142857142855" customWidth="1" bestFit="1"/>
    <col min="8" max="8" style="108" width="5.2907142857142855" customWidth="1" bestFit="1"/>
    <col min="9" max="9" style="109" width="7.719285714285714" customWidth="1" bestFit="1"/>
    <col min="10" max="10" style="108" width="22.719285714285714" customWidth="1" bestFit="1"/>
    <col min="11" max="11" style="110" width="8.43357142857143" customWidth="1" bestFit="1"/>
    <col min="12" max="12" style="110" width="9.005" customWidth="1" bestFit="1"/>
    <col min="13" max="13" style="110" width="8.862142857142858" customWidth="1" bestFit="1"/>
    <col min="14" max="14" style="108" width="6.862142857142857" customWidth="1" bestFit="1"/>
    <col min="15" max="15" style="108" width="9.719285714285713" customWidth="1" bestFit="1"/>
    <col min="16" max="16" style="110" width="9.719285714285713" customWidth="1" bestFit="1"/>
    <col min="17" max="17" style="108" width="9.719285714285713" customWidth="1" bestFit="1"/>
    <col min="18" max="18" style="108" width="13.719285714285713" customWidth="1" bestFit="1"/>
    <col min="19" max="19" style="108" width="20.719285714285714" customWidth="1" bestFit="1"/>
    <col min="20" max="20" style="108" width="19.14785714285714" customWidth="1" bestFit="1"/>
    <col min="21" max="21" style="108" width="5.719285714285714" customWidth="1" bestFit="1"/>
    <col min="22" max="22" style="108" width="17.433571428571426" customWidth="1" bestFit="1"/>
    <col min="23" max="23" style="108" width="5.719285714285714" customWidth="1" bestFit="1"/>
    <col min="24" max="24" style="108" width="8.43357142857143" customWidth="1" bestFit="1"/>
    <col min="25" max="25" style="108" width="5.719285714285714" customWidth="1" bestFit="1"/>
    <col min="26" max="26" style="108" width="22.576428571428572" customWidth="1" bestFit="1"/>
    <col min="27" max="27" style="108" width="5.719285714285714" customWidth="1" bestFit="1"/>
    <col min="28" max="28" style="108" width="22.005" customWidth="1" bestFit="1"/>
    <col min="29" max="29" style="108" width="5.719285714285714" customWidth="1" bestFit="1"/>
    <col min="30" max="30" style="108" width="28.719285714285714" customWidth="1" bestFit="1"/>
    <col min="31" max="31" style="108" width="5.719285714285714" customWidth="1" bestFit="1"/>
    <col min="32" max="32" style="108" width="9.005" customWidth="1" bestFit="1"/>
    <col min="33" max="33" style="108" width="9.005" customWidth="1" bestFit="1"/>
    <col min="34" max="34" style="108" width="11.147857142857141" customWidth="1" bestFit="1"/>
    <col min="35" max="35" style="111" width="16.719285714285714" customWidth="1" bestFit="1"/>
    <col min="36" max="36" style="111" width="13.290714285714287" customWidth="1" bestFit="1"/>
    <col min="37" max="37" style="108" width="11.147857142857141" customWidth="1" bestFit="1"/>
    <col min="38" max="38" style="108" width="9.005" customWidth="1" bestFit="1"/>
    <col min="39" max="39" style="108" width="11.576428571428572" customWidth="1" bestFit="1"/>
    <col min="40" max="40" style="112" width="9.005" customWidth="1" bestFit="1"/>
    <col min="41" max="41" style="109" width="13.005" customWidth="1" bestFit="1"/>
    <col min="42" max="42" style="112" width="9.005" customWidth="1" bestFit="1"/>
    <col min="43" max="43" style="109" width="13.576428571428572" customWidth="1" bestFit="1"/>
    <col min="44" max="44" style="112" width="13.576428571428572" customWidth="1" bestFit="1"/>
    <col min="45" max="45" style="112" width="13.576428571428572" customWidth="1" bestFit="1"/>
  </cols>
  <sheetData>
    <row x14ac:dyDescent="0.25" r="1" customHeight="1" ht="16.9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>
        <v>22</v>
      </c>
      <c r="V1" s="1">
        <v>19</v>
      </c>
      <c r="W1" s="1">
        <v>20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>
        <v>34</v>
      </c>
      <c r="AJ1" s="2">
        <v>35</v>
      </c>
      <c r="AK1" s="1">
        <v>36</v>
      </c>
      <c r="AL1" s="1">
        <v>37</v>
      </c>
      <c r="AM1" s="1">
        <v>38</v>
      </c>
      <c r="AN1" s="3"/>
      <c r="AO1" s="4"/>
      <c r="AP1" s="3"/>
      <c r="AQ1" s="4"/>
      <c r="AR1" s="5"/>
      <c r="AS1" s="5"/>
    </row>
    <row x14ac:dyDescent="0.25" r="2" customHeight="1" ht="25.149999999999995">
      <c r="A2" s="1">
        <v>1</v>
      </c>
      <c r="B2" s="4"/>
      <c r="C2" s="4"/>
      <c r="D2" s="4"/>
      <c r="E2" s="4"/>
      <c r="F2" s="4"/>
      <c r="G2" s="4"/>
      <c r="H2" s="6"/>
      <c r="I2" s="4"/>
      <c r="J2" s="7" t="s">
        <v>0</v>
      </c>
      <c r="K2" s="4"/>
      <c r="L2" s="4"/>
      <c r="M2" s="4"/>
      <c r="N2" s="4"/>
      <c r="O2" s="4"/>
      <c r="P2" s="4"/>
      <c r="Q2" s="4"/>
      <c r="R2" s="4"/>
      <c r="S2" s="4"/>
      <c r="T2" s="8" t="s">
        <v>1</v>
      </c>
      <c r="U2" s="9"/>
      <c r="V2" s="10"/>
      <c r="W2" s="9"/>
      <c r="X2" s="9"/>
      <c r="Y2" s="9"/>
      <c r="Z2" s="9"/>
      <c r="AA2" s="9"/>
      <c r="AB2" s="9"/>
      <c r="AC2" s="9"/>
      <c r="AD2" s="9"/>
      <c r="AE2" s="11"/>
      <c r="AF2" s="12"/>
      <c r="AG2" s="12"/>
      <c r="AH2" s="12"/>
      <c r="AI2" s="13"/>
      <c r="AJ2" s="13"/>
      <c r="AK2" s="12"/>
      <c r="AL2" s="12"/>
      <c r="AM2" s="12"/>
      <c r="AN2" s="5"/>
      <c r="AO2" s="14"/>
      <c r="AP2" s="5"/>
      <c r="AQ2" s="14"/>
      <c r="AR2" s="5"/>
      <c r="AS2" s="5"/>
    </row>
    <row x14ac:dyDescent="0.25" r="3" customHeight="1" ht="25.149999999999995">
      <c r="A3" s="1">
        <v>2</v>
      </c>
      <c r="B3" s="4"/>
      <c r="C3" s="4"/>
      <c r="D3" s="4"/>
      <c r="E3" s="4"/>
      <c r="F3" s="4"/>
      <c r="G3" s="4"/>
      <c r="H3" s="4"/>
      <c r="I3" s="4"/>
      <c r="J3" s="15" t="s">
        <v>2</v>
      </c>
      <c r="K3" s="4"/>
      <c r="L3" s="4"/>
      <c r="M3" s="4"/>
      <c r="N3" s="4"/>
      <c r="O3" s="4"/>
      <c r="P3" s="4"/>
      <c r="Q3" s="4"/>
      <c r="R3" s="16" t="s">
        <v>3</v>
      </c>
      <c r="S3" s="16" t="s">
        <v>4</v>
      </c>
      <c r="T3" s="17" t="s">
        <v>5</v>
      </c>
      <c r="U3" s="18"/>
      <c r="V3" s="19"/>
      <c r="W3" s="18"/>
      <c r="X3" s="18"/>
      <c r="Y3" s="18"/>
      <c r="Z3" s="18"/>
      <c r="AA3" s="20"/>
      <c r="AB3" s="21" t="s">
        <v>6</v>
      </c>
      <c r="AC3" s="22"/>
      <c r="AD3" s="22"/>
      <c r="AE3" s="23"/>
      <c r="AF3" s="4"/>
      <c r="AG3" s="4"/>
      <c r="AH3" s="4"/>
      <c r="AI3" s="24"/>
      <c r="AJ3" s="24"/>
      <c r="AK3" s="4"/>
      <c r="AL3" s="4"/>
      <c r="AM3" s="4"/>
      <c r="AN3" s="5"/>
      <c r="AO3" s="14"/>
      <c r="AP3" s="5"/>
      <c r="AQ3" s="14"/>
      <c r="AR3" s="5"/>
      <c r="AS3" s="5"/>
    </row>
    <row x14ac:dyDescent="0.25" r="4" customHeight="1" ht="39.75">
      <c r="A4" s="1">
        <v>3</v>
      </c>
      <c r="B4" s="25" t="s">
        <v>7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26" t="s">
        <v>14</v>
      </c>
      <c r="J4" s="25" t="s">
        <v>15</v>
      </c>
      <c r="K4" s="27" t="s">
        <v>16</v>
      </c>
      <c r="L4" s="27" t="s">
        <v>17</v>
      </c>
      <c r="M4" s="27" t="s">
        <v>18</v>
      </c>
      <c r="N4" s="28" t="s">
        <v>19</v>
      </c>
      <c r="O4" s="25" t="s">
        <v>20</v>
      </c>
      <c r="P4" s="27" t="s">
        <v>21</v>
      </c>
      <c r="Q4" s="25" t="s">
        <v>22</v>
      </c>
      <c r="R4" s="25" t="s">
        <v>23</v>
      </c>
      <c r="S4" s="25" t="s">
        <v>24</v>
      </c>
      <c r="T4" s="29" t="s">
        <v>25</v>
      </c>
      <c r="U4" s="29" t="s">
        <v>26</v>
      </c>
      <c r="V4" s="30" t="s">
        <v>27</v>
      </c>
      <c r="W4" s="30" t="s">
        <v>28</v>
      </c>
      <c r="X4" s="29" t="s">
        <v>29</v>
      </c>
      <c r="Y4" s="29" t="s">
        <v>30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1" t="s">
        <v>37</v>
      </c>
      <c r="AG4" s="31" t="s">
        <v>38</v>
      </c>
      <c r="AH4" s="31" t="s">
        <v>39</v>
      </c>
      <c r="AI4" s="31" t="s">
        <v>40</v>
      </c>
      <c r="AJ4" s="31" t="s">
        <v>41</v>
      </c>
      <c r="AK4" s="31" t="s">
        <v>42</v>
      </c>
      <c r="AL4" s="31" t="s">
        <v>43</v>
      </c>
      <c r="AM4" s="31" t="s">
        <v>44</v>
      </c>
      <c r="AN4" s="5"/>
      <c r="AO4" s="12"/>
      <c r="AP4" s="5"/>
      <c r="AQ4" s="14"/>
      <c r="AR4" s="5"/>
      <c r="AS4" s="5"/>
    </row>
    <row x14ac:dyDescent="0.25" r="5" customHeight="1" ht="18.75">
      <c r="A5" s="1">
        <v>4</v>
      </c>
      <c r="B5" s="32">
        <v>1</v>
      </c>
      <c r="C5" s="32"/>
      <c r="D5" s="32" t="s">
        <v>45</v>
      </c>
      <c r="E5" s="32" t="s">
        <v>46</v>
      </c>
      <c r="F5" s="32">
        <v>1</v>
      </c>
      <c r="G5" s="32">
        <v>3</v>
      </c>
      <c r="H5" s="32"/>
      <c r="I5" s="33"/>
      <c r="J5" s="32"/>
      <c r="K5" s="34">
        <f>6*7+2*8</f>
      </c>
      <c r="L5" s="34">
        <f>6*16+8+7*3</f>
      </c>
      <c r="M5" s="34">
        <v>16</v>
      </c>
      <c r="N5" s="32"/>
      <c r="O5" s="35">
        <f>K5*L5</f>
      </c>
      <c r="P5" s="35">
        <f>P6+P25+P95+P128</f>
      </c>
      <c r="Q5" s="35">
        <f>Q6+Q25</f>
      </c>
      <c r="R5" s="32"/>
      <c r="S5" s="36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7"/>
      <c r="AO5" s="38" t="s">
        <v>47</v>
      </c>
      <c r="AP5" s="39" t="s">
        <v>48</v>
      </c>
      <c r="AQ5" s="14"/>
      <c r="AR5" s="5"/>
      <c r="AS5" s="5"/>
    </row>
    <row x14ac:dyDescent="0.25" r="6" customHeight="1" ht="18.75">
      <c r="A6" s="1">
        <v>5</v>
      </c>
      <c r="B6" s="40"/>
      <c r="C6" s="40"/>
      <c r="D6" s="40"/>
      <c r="E6" s="40"/>
      <c r="F6" s="40"/>
      <c r="G6" s="40"/>
      <c r="H6" s="41" t="s">
        <v>49</v>
      </c>
      <c r="I6" s="42"/>
      <c r="J6" s="43"/>
      <c r="K6" s="44">
        <v>62</v>
      </c>
      <c r="L6" s="44">
        <v>62</v>
      </c>
      <c r="M6" s="44">
        <v>7</v>
      </c>
      <c r="N6" s="44"/>
      <c r="O6" s="45">
        <f>62*41+21*26-7*12</f>
      </c>
      <c r="P6" s="45">
        <f>SUM(P7:P24)</f>
      </c>
      <c r="Q6" s="45">
        <f>O6*M6</f>
      </c>
      <c r="R6" s="44"/>
      <c r="S6" s="46"/>
      <c r="T6" s="44"/>
      <c r="U6" s="44"/>
      <c r="V6" s="44"/>
      <c r="W6" s="44"/>
      <c r="X6" s="44"/>
      <c r="Y6" s="44"/>
      <c r="Z6" s="44"/>
      <c r="AA6" s="44"/>
      <c r="AB6" s="44"/>
      <c r="AC6" s="44"/>
      <c r="AD6" s="47" t="s">
        <v>50</v>
      </c>
      <c r="AE6" s="44"/>
      <c r="AF6" s="44"/>
      <c r="AG6" s="44"/>
      <c r="AH6" s="44"/>
      <c r="AI6" s="48"/>
      <c r="AJ6" s="48"/>
      <c r="AK6" s="44"/>
      <c r="AL6" s="44"/>
      <c r="AM6" s="44"/>
      <c r="AN6" s="5"/>
      <c r="AO6" s="49" t="s">
        <v>51</v>
      </c>
      <c r="AP6" s="39" t="s">
        <v>52</v>
      </c>
      <c r="AQ6" s="14"/>
      <c r="AR6" s="5"/>
      <c r="AS6" s="5"/>
    </row>
    <row x14ac:dyDescent="0.25" r="7" customHeight="1" ht="28.5">
      <c r="A7" s="1">
        <v>6</v>
      </c>
      <c r="B7" s="50"/>
      <c r="C7" s="50"/>
      <c r="D7" s="50"/>
      <c r="E7" s="51" t="s">
        <v>53</v>
      </c>
      <c r="F7" s="52"/>
      <c r="G7" s="52"/>
      <c r="H7" s="51" t="s">
        <v>54</v>
      </c>
      <c r="I7" s="53" t="s">
        <v>55</v>
      </c>
      <c r="J7" s="54" t="s">
        <v>56</v>
      </c>
      <c r="K7" s="55">
        <v>26</v>
      </c>
      <c r="L7" s="55">
        <v>32</v>
      </c>
      <c r="M7" s="56">
        <v>7</v>
      </c>
      <c r="N7" s="56"/>
      <c r="O7" s="57"/>
      <c r="P7" s="58">
        <f>K7*L7</f>
      </c>
      <c r="Q7" s="56"/>
      <c r="R7" s="59"/>
      <c r="S7" s="60" t="s">
        <v>57</v>
      </c>
      <c r="T7" s="61" t="s">
        <v>58</v>
      </c>
      <c r="U7" s="61" t="s">
        <v>59</v>
      </c>
      <c r="V7" s="62" t="s">
        <v>60</v>
      </c>
      <c r="W7" s="62" t="s">
        <v>59</v>
      </c>
      <c r="X7" s="62" t="s">
        <v>59</v>
      </c>
      <c r="Y7" s="62" t="s">
        <v>59</v>
      </c>
      <c r="Z7" s="61" t="s">
        <v>61</v>
      </c>
      <c r="AA7" s="61" t="s">
        <v>59</v>
      </c>
      <c r="AB7" s="62" t="s">
        <v>62</v>
      </c>
      <c r="AC7" s="62" t="s">
        <v>59</v>
      </c>
      <c r="AD7" s="61" t="s">
        <v>63</v>
      </c>
      <c r="AE7" s="61" t="s">
        <v>59</v>
      </c>
      <c r="AF7" s="40"/>
      <c r="AG7" s="57"/>
      <c r="AH7" s="40"/>
      <c r="AI7" s="63"/>
      <c r="AJ7" s="64"/>
      <c r="AK7" s="40"/>
      <c r="AL7" s="40"/>
      <c r="AM7" s="40"/>
      <c r="AN7" s="5"/>
      <c r="AO7" s="65" t="s">
        <v>64</v>
      </c>
      <c r="AP7" s="39" t="s">
        <v>65</v>
      </c>
      <c r="AQ7" s="14"/>
      <c r="AR7" s="5"/>
      <c r="AS7" s="5"/>
    </row>
    <row x14ac:dyDescent="0.25" r="8" customHeight="1" ht="28.5">
      <c r="A8" s="1">
        <v>6</v>
      </c>
      <c r="B8" s="50"/>
      <c r="C8" s="50"/>
      <c r="D8" s="50"/>
      <c r="E8" s="51" t="s">
        <v>53</v>
      </c>
      <c r="F8" s="52"/>
      <c r="G8" s="52"/>
      <c r="H8" s="51" t="s">
        <v>54</v>
      </c>
      <c r="I8" s="53" t="s">
        <v>66</v>
      </c>
      <c r="J8" s="54" t="s">
        <v>67</v>
      </c>
      <c r="K8" s="55">
        <v>26</v>
      </c>
      <c r="L8" s="55">
        <v>28</v>
      </c>
      <c r="M8" s="56">
        <v>7</v>
      </c>
      <c r="N8" s="56"/>
      <c r="O8" s="57"/>
      <c r="P8" s="58">
        <f>K8*L8-7*8</f>
      </c>
      <c r="Q8" s="56"/>
      <c r="R8" s="59"/>
      <c r="S8" s="60" t="s">
        <v>57</v>
      </c>
      <c r="T8" s="61" t="s">
        <v>58</v>
      </c>
      <c r="U8" s="61" t="s">
        <v>59</v>
      </c>
      <c r="V8" s="62" t="s">
        <v>60</v>
      </c>
      <c r="W8" s="62" t="s">
        <v>59</v>
      </c>
      <c r="X8" s="62" t="s">
        <v>59</v>
      </c>
      <c r="Y8" s="62" t="s">
        <v>59</v>
      </c>
      <c r="Z8" s="61" t="s">
        <v>61</v>
      </c>
      <c r="AA8" s="61" t="s">
        <v>59</v>
      </c>
      <c r="AB8" s="62" t="s">
        <v>62</v>
      </c>
      <c r="AC8" s="62" t="s">
        <v>59</v>
      </c>
      <c r="AD8" s="61" t="s">
        <v>63</v>
      </c>
      <c r="AE8" s="61" t="s">
        <v>59</v>
      </c>
      <c r="AF8" s="40"/>
      <c r="AG8" s="57"/>
      <c r="AH8" s="40"/>
      <c r="AI8" s="63"/>
      <c r="AJ8" s="64"/>
      <c r="AK8" s="40"/>
      <c r="AL8" s="40"/>
      <c r="AM8" s="40"/>
      <c r="AN8" s="5"/>
      <c r="AO8" s="65" t="s">
        <v>64</v>
      </c>
      <c r="AP8" s="39" t="s">
        <v>65</v>
      </c>
      <c r="AQ8" s="14"/>
      <c r="AR8" s="5"/>
      <c r="AS8" s="5"/>
    </row>
    <row x14ac:dyDescent="0.25" r="9" customHeight="1" ht="28.5">
      <c r="A9" s="1">
        <v>6</v>
      </c>
      <c r="B9" s="50"/>
      <c r="C9" s="50"/>
      <c r="D9" s="50"/>
      <c r="E9" s="51" t="s">
        <v>53</v>
      </c>
      <c r="F9" s="52"/>
      <c r="G9" s="52"/>
      <c r="H9" s="51" t="s">
        <v>54</v>
      </c>
      <c r="I9" s="53" t="s">
        <v>68</v>
      </c>
      <c r="J9" s="54" t="s">
        <v>69</v>
      </c>
      <c r="K9" s="55">
        <v>6</v>
      </c>
      <c r="L9" s="55">
        <v>12</v>
      </c>
      <c r="M9" s="56">
        <v>7</v>
      </c>
      <c r="N9" s="56"/>
      <c r="O9" s="57"/>
      <c r="P9" s="58">
        <f>K9*L9</f>
      </c>
      <c r="Q9" s="56"/>
      <c r="R9" s="59"/>
      <c r="S9" s="60" t="s">
        <v>57</v>
      </c>
      <c r="T9" s="61" t="s">
        <v>58</v>
      </c>
      <c r="U9" s="61" t="s">
        <v>59</v>
      </c>
      <c r="V9" s="62" t="s">
        <v>60</v>
      </c>
      <c r="W9" s="62" t="s">
        <v>59</v>
      </c>
      <c r="X9" s="62" t="s">
        <v>59</v>
      </c>
      <c r="Y9" s="62" t="s">
        <v>59</v>
      </c>
      <c r="Z9" s="61" t="s">
        <v>61</v>
      </c>
      <c r="AA9" s="61" t="s">
        <v>59</v>
      </c>
      <c r="AB9" s="62" t="s">
        <v>62</v>
      </c>
      <c r="AC9" s="62" t="s">
        <v>59</v>
      </c>
      <c r="AD9" s="61" t="s">
        <v>63</v>
      </c>
      <c r="AE9" s="61" t="s">
        <v>59</v>
      </c>
      <c r="AF9" s="40"/>
      <c r="AG9" s="57"/>
      <c r="AH9" s="40"/>
      <c r="AI9" s="63"/>
      <c r="AJ9" s="64"/>
      <c r="AK9" s="40"/>
      <c r="AL9" s="40"/>
      <c r="AM9" s="40"/>
      <c r="AN9" s="5"/>
      <c r="AO9" s="65" t="s">
        <v>64</v>
      </c>
      <c r="AP9" s="39" t="s">
        <v>65</v>
      </c>
      <c r="AQ9" s="14"/>
      <c r="AR9" s="5"/>
      <c r="AS9" s="5"/>
    </row>
    <row x14ac:dyDescent="0.25" r="10" customHeight="1" ht="28.5">
      <c r="A10" s="1">
        <v>6</v>
      </c>
      <c r="B10" s="50"/>
      <c r="C10" s="50"/>
      <c r="D10" s="50"/>
      <c r="E10" s="51" t="s">
        <v>53</v>
      </c>
      <c r="F10" s="52"/>
      <c r="G10" s="52"/>
      <c r="H10" s="51" t="s">
        <v>54</v>
      </c>
      <c r="I10" s="53" t="s">
        <v>70</v>
      </c>
      <c r="J10" s="54" t="s">
        <v>71</v>
      </c>
      <c r="K10" s="55">
        <v>4</v>
      </c>
      <c r="L10" s="55">
        <v>6</v>
      </c>
      <c r="M10" s="56">
        <v>7</v>
      </c>
      <c r="N10" s="56"/>
      <c r="O10" s="57"/>
      <c r="P10" s="58">
        <f>K10*L10</f>
      </c>
      <c r="Q10" s="56"/>
      <c r="R10" s="59"/>
      <c r="S10" s="60" t="s">
        <v>57</v>
      </c>
      <c r="T10" s="61" t="s">
        <v>58</v>
      </c>
      <c r="U10" s="61" t="s">
        <v>59</v>
      </c>
      <c r="V10" s="62" t="s">
        <v>60</v>
      </c>
      <c r="W10" s="62" t="s">
        <v>59</v>
      </c>
      <c r="X10" s="62" t="s">
        <v>59</v>
      </c>
      <c r="Y10" s="62" t="s">
        <v>59</v>
      </c>
      <c r="Z10" s="61" t="s">
        <v>61</v>
      </c>
      <c r="AA10" s="61" t="s">
        <v>59</v>
      </c>
      <c r="AB10" s="62" t="s">
        <v>62</v>
      </c>
      <c r="AC10" s="62" t="s">
        <v>59</v>
      </c>
      <c r="AD10" s="61" t="s">
        <v>63</v>
      </c>
      <c r="AE10" s="61" t="s">
        <v>59</v>
      </c>
      <c r="AF10" s="40"/>
      <c r="AG10" s="57"/>
      <c r="AH10" s="40"/>
      <c r="AI10" s="63"/>
      <c r="AJ10" s="64"/>
      <c r="AK10" s="40"/>
      <c r="AL10" s="40"/>
      <c r="AM10" s="40"/>
      <c r="AN10" s="5"/>
      <c r="AO10" s="65" t="s">
        <v>64</v>
      </c>
      <c r="AP10" s="39" t="s">
        <v>65</v>
      </c>
      <c r="AQ10" s="14"/>
      <c r="AR10" s="5"/>
      <c r="AS10" s="5"/>
    </row>
    <row x14ac:dyDescent="0.25" r="11" customHeight="1" ht="28.5">
      <c r="A11" s="1">
        <v>6</v>
      </c>
      <c r="B11" s="50"/>
      <c r="C11" s="50"/>
      <c r="D11" s="50"/>
      <c r="E11" s="51" t="s">
        <v>53</v>
      </c>
      <c r="F11" s="52"/>
      <c r="G11" s="52"/>
      <c r="H11" s="51" t="s">
        <v>54</v>
      </c>
      <c r="I11" s="53" t="s">
        <v>72</v>
      </c>
      <c r="J11" s="54" t="s">
        <v>73</v>
      </c>
      <c r="K11" s="55">
        <v>4</v>
      </c>
      <c r="L11" s="55">
        <v>6</v>
      </c>
      <c r="M11" s="56">
        <v>7</v>
      </c>
      <c r="N11" s="56"/>
      <c r="O11" s="57"/>
      <c r="P11" s="58">
        <f>K11*L11</f>
      </c>
      <c r="Q11" s="56"/>
      <c r="R11" s="59"/>
      <c r="S11" s="60" t="s">
        <v>57</v>
      </c>
      <c r="T11" s="61" t="s">
        <v>58</v>
      </c>
      <c r="U11" s="61" t="s">
        <v>59</v>
      </c>
      <c r="V11" s="62" t="s">
        <v>60</v>
      </c>
      <c r="W11" s="62" t="s">
        <v>59</v>
      </c>
      <c r="X11" s="62" t="s">
        <v>59</v>
      </c>
      <c r="Y11" s="62" t="s">
        <v>59</v>
      </c>
      <c r="Z11" s="61" t="s">
        <v>61</v>
      </c>
      <c r="AA11" s="61" t="s">
        <v>59</v>
      </c>
      <c r="AB11" s="62" t="s">
        <v>62</v>
      </c>
      <c r="AC11" s="62" t="s">
        <v>59</v>
      </c>
      <c r="AD11" s="61" t="s">
        <v>63</v>
      </c>
      <c r="AE11" s="61" t="s">
        <v>59</v>
      </c>
      <c r="AF11" s="40"/>
      <c r="AG11" s="57"/>
      <c r="AH11" s="40"/>
      <c r="AI11" s="63"/>
      <c r="AJ11" s="64"/>
      <c r="AK11" s="40"/>
      <c r="AL11" s="40"/>
      <c r="AM11" s="40"/>
      <c r="AN11" s="5"/>
      <c r="AO11" s="65" t="s">
        <v>64</v>
      </c>
      <c r="AP11" s="39" t="s">
        <v>65</v>
      </c>
      <c r="AQ11" s="14"/>
      <c r="AR11" s="5"/>
      <c r="AS11" s="5"/>
    </row>
    <row x14ac:dyDescent="0.25" r="12" customHeight="1" ht="28.5">
      <c r="A12" s="1">
        <v>6</v>
      </c>
      <c r="B12" s="50"/>
      <c r="C12" s="50"/>
      <c r="D12" s="50"/>
      <c r="E12" s="51" t="s">
        <v>53</v>
      </c>
      <c r="F12" s="52"/>
      <c r="G12" s="52"/>
      <c r="H12" s="51" t="s">
        <v>54</v>
      </c>
      <c r="I12" s="53" t="s">
        <v>74</v>
      </c>
      <c r="J12" s="54" t="s">
        <v>75</v>
      </c>
      <c r="K12" s="55">
        <v>8</v>
      </c>
      <c r="L12" s="55">
        <v>12</v>
      </c>
      <c r="M12" s="56">
        <v>7</v>
      </c>
      <c r="N12" s="56"/>
      <c r="O12" s="57"/>
      <c r="P12" s="58">
        <f>K12*L12</f>
      </c>
      <c r="Q12" s="56"/>
      <c r="R12" s="59"/>
      <c r="S12" s="60" t="s">
        <v>57</v>
      </c>
      <c r="T12" s="61" t="s">
        <v>58</v>
      </c>
      <c r="U12" s="61" t="s">
        <v>59</v>
      </c>
      <c r="V12" s="62" t="s">
        <v>60</v>
      </c>
      <c r="W12" s="62" t="s">
        <v>59</v>
      </c>
      <c r="X12" s="62" t="s">
        <v>59</v>
      </c>
      <c r="Y12" s="62" t="s">
        <v>59</v>
      </c>
      <c r="Z12" s="61" t="s">
        <v>61</v>
      </c>
      <c r="AA12" s="61" t="s">
        <v>59</v>
      </c>
      <c r="AB12" s="62" t="s">
        <v>62</v>
      </c>
      <c r="AC12" s="62" t="s">
        <v>59</v>
      </c>
      <c r="AD12" s="61" t="s">
        <v>63</v>
      </c>
      <c r="AE12" s="61" t="s">
        <v>59</v>
      </c>
      <c r="AF12" s="40"/>
      <c r="AG12" s="57"/>
      <c r="AH12" s="40"/>
      <c r="AI12" s="63"/>
      <c r="AJ12" s="64"/>
      <c r="AK12" s="40"/>
      <c r="AL12" s="40"/>
      <c r="AM12" s="40"/>
      <c r="AN12" s="5"/>
      <c r="AO12" s="65" t="s">
        <v>64</v>
      </c>
      <c r="AP12" s="39" t="s">
        <v>65</v>
      </c>
      <c r="AQ12" s="14"/>
      <c r="AR12" s="5"/>
      <c r="AS12" s="5"/>
    </row>
    <row x14ac:dyDescent="0.25" r="13" customHeight="1" ht="39.75">
      <c r="A13" s="1">
        <v>6</v>
      </c>
      <c r="B13" s="50"/>
      <c r="C13" s="50"/>
      <c r="D13" s="50"/>
      <c r="E13" s="51" t="s">
        <v>53</v>
      </c>
      <c r="F13" s="52"/>
      <c r="G13" s="52"/>
      <c r="H13" s="51" t="s">
        <v>54</v>
      </c>
      <c r="I13" s="53" t="s">
        <v>76</v>
      </c>
      <c r="J13" s="54" t="s">
        <v>77</v>
      </c>
      <c r="K13" s="55">
        <v>3</v>
      </c>
      <c r="L13" s="55">
        <v>8</v>
      </c>
      <c r="M13" s="56">
        <v>7</v>
      </c>
      <c r="N13" s="56"/>
      <c r="O13" s="57"/>
      <c r="P13" s="58">
        <f>K13*L13</f>
      </c>
      <c r="Q13" s="56"/>
      <c r="R13" s="59"/>
      <c r="S13" s="60" t="s">
        <v>57</v>
      </c>
      <c r="T13" s="61" t="s">
        <v>78</v>
      </c>
      <c r="U13" s="61" t="s">
        <v>59</v>
      </c>
      <c r="V13" s="62" t="s">
        <v>79</v>
      </c>
      <c r="W13" s="62" t="s">
        <v>59</v>
      </c>
      <c r="X13" s="62" t="s">
        <v>80</v>
      </c>
      <c r="Y13" s="62" t="s">
        <v>59</v>
      </c>
      <c r="Z13" s="61" t="s">
        <v>81</v>
      </c>
      <c r="AA13" s="61" t="s">
        <v>59</v>
      </c>
      <c r="AB13" s="62" t="s">
        <v>62</v>
      </c>
      <c r="AC13" s="62" t="s">
        <v>59</v>
      </c>
      <c r="AD13" s="61" t="s">
        <v>63</v>
      </c>
      <c r="AE13" s="61" t="s">
        <v>59</v>
      </c>
      <c r="AF13" s="40"/>
      <c r="AG13" s="57"/>
      <c r="AH13" s="40"/>
      <c r="AI13" s="63"/>
      <c r="AJ13" s="64"/>
      <c r="AK13" s="40"/>
      <c r="AL13" s="40"/>
      <c r="AM13" s="40"/>
      <c r="AN13" s="5"/>
      <c r="AO13" s="65" t="s">
        <v>64</v>
      </c>
      <c r="AP13" s="39" t="s">
        <v>65</v>
      </c>
      <c r="AQ13" s="14"/>
      <c r="AR13" s="5"/>
      <c r="AS13" s="5"/>
    </row>
    <row x14ac:dyDescent="0.25" r="14" customHeight="1" ht="28.5">
      <c r="A14" s="1">
        <v>6</v>
      </c>
      <c r="B14" s="50"/>
      <c r="C14" s="50"/>
      <c r="D14" s="50"/>
      <c r="E14" s="51" t="s">
        <v>53</v>
      </c>
      <c r="F14" s="52"/>
      <c r="G14" s="52"/>
      <c r="H14" s="51" t="s">
        <v>54</v>
      </c>
      <c r="I14" s="53" t="s">
        <v>82</v>
      </c>
      <c r="J14" s="54" t="s">
        <v>83</v>
      </c>
      <c r="K14" s="55">
        <v>3</v>
      </c>
      <c r="L14" s="55">
        <v>8</v>
      </c>
      <c r="M14" s="56">
        <v>7</v>
      </c>
      <c r="N14" s="56"/>
      <c r="O14" s="57"/>
      <c r="P14" s="58">
        <f>K14*L14</f>
      </c>
      <c r="Q14" s="56"/>
      <c r="R14" s="59"/>
      <c r="S14" s="60" t="s">
        <v>57</v>
      </c>
      <c r="T14" s="61" t="s">
        <v>58</v>
      </c>
      <c r="U14" s="61" t="s">
        <v>59</v>
      </c>
      <c r="V14" s="62" t="s">
        <v>60</v>
      </c>
      <c r="W14" s="62" t="s">
        <v>59</v>
      </c>
      <c r="X14" s="62" t="s">
        <v>59</v>
      </c>
      <c r="Y14" s="62" t="s">
        <v>59</v>
      </c>
      <c r="Z14" s="61" t="s">
        <v>61</v>
      </c>
      <c r="AA14" s="61" t="s">
        <v>59</v>
      </c>
      <c r="AB14" s="62" t="s">
        <v>62</v>
      </c>
      <c r="AC14" s="62" t="s">
        <v>59</v>
      </c>
      <c r="AD14" s="61" t="s">
        <v>63</v>
      </c>
      <c r="AE14" s="61" t="s">
        <v>59</v>
      </c>
      <c r="AF14" s="40"/>
      <c r="AG14" s="57"/>
      <c r="AH14" s="40"/>
      <c r="AI14" s="63"/>
      <c r="AJ14" s="64"/>
      <c r="AK14" s="40"/>
      <c r="AL14" s="40"/>
      <c r="AM14" s="40"/>
      <c r="AN14" s="5"/>
      <c r="AO14" s="65" t="s">
        <v>64</v>
      </c>
      <c r="AP14" s="39" t="s">
        <v>65</v>
      </c>
      <c r="AQ14" s="14"/>
      <c r="AR14" s="5"/>
      <c r="AS14" s="5"/>
    </row>
    <row x14ac:dyDescent="0.25" r="15" customHeight="1" ht="30">
      <c r="A15" s="1">
        <v>6</v>
      </c>
      <c r="B15" s="50"/>
      <c r="C15" s="50"/>
      <c r="D15" s="50"/>
      <c r="E15" s="51" t="s">
        <v>53</v>
      </c>
      <c r="F15" s="52"/>
      <c r="G15" s="52"/>
      <c r="H15" s="51" t="s">
        <v>54</v>
      </c>
      <c r="I15" s="53" t="s">
        <v>84</v>
      </c>
      <c r="J15" s="54" t="s">
        <v>85</v>
      </c>
      <c r="K15" s="55">
        <v>18</v>
      </c>
      <c r="L15" s="55">
        <v>24</v>
      </c>
      <c r="M15" s="56">
        <v>7</v>
      </c>
      <c r="N15" s="56"/>
      <c r="O15" s="57"/>
      <c r="P15" s="58">
        <f>K15*L15+6*8+6*6</f>
      </c>
      <c r="Q15" s="56"/>
      <c r="R15" s="59"/>
      <c r="S15" s="60" t="s">
        <v>57</v>
      </c>
      <c r="T15" s="61" t="s">
        <v>58</v>
      </c>
      <c r="U15" s="61" t="s">
        <v>59</v>
      </c>
      <c r="V15" s="62" t="s">
        <v>60</v>
      </c>
      <c r="W15" s="62" t="s">
        <v>59</v>
      </c>
      <c r="X15" s="62" t="s">
        <v>59</v>
      </c>
      <c r="Y15" s="62" t="s">
        <v>59</v>
      </c>
      <c r="Z15" s="61" t="s">
        <v>61</v>
      </c>
      <c r="AA15" s="61" t="s">
        <v>59</v>
      </c>
      <c r="AB15" s="62" t="s">
        <v>62</v>
      </c>
      <c r="AC15" s="62" t="s">
        <v>59</v>
      </c>
      <c r="AD15" s="61" t="s">
        <v>63</v>
      </c>
      <c r="AE15" s="61" t="s">
        <v>59</v>
      </c>
      <c r="AF15" s="40"/>
      <c r="AG15" s="57"/>
      <c r="AH15" s="40"/>
      <c r="AI15" s="63"/>
      <c r="AJ15" s="64"/>
      <c r="AK15" s="40"/>
      <c r="AL15" s="40"/>
      <c r="AM15" s="40"/>
      <c r="AN15" s="5"/>
      <c r="AO15" s="65" t="s">
        <v>64</v>
      </c>
      <c r="AP15" s="39" t="s">
        <v>65</v>
      </c>
      <c r="AQ15" s="14"/>
      <c r="AR15" s="5"/>
      <c r="AS15" s="5"/>
    </row>
    <row x14ac:dyDescent="0.25" r="16" customHeight="1" ht="30">
      <c r="A16" s="1">
        <v>6</v>
      </c>
      <c r="B16" s="50"/>
      <c r="C16" s="50"/>
      <c r="D16" s="50"/>
      <c r="E16" s="51" t="s">
        <v>53</v>
      </c>
      <c r="F16" s="52"/>
      <c r="G16" s="52"/>
      <c r="H16" s="51" t="s">
        <v>54</v>
      </c>
      <c r="I16" s="53" t="s">
        <v>86</v>
      </c>
      <c r="J16" s="54" t="s">
        <v>87</v>
      </c>
      <c r="K16" s="55">
        <v>15</v>
      </c>
      <c r="L16" s="55">
        <v>18</v>
      </c>
      <c r="M16" s="56">
        <v>7</v>
      </c>
      <c r="N16" s="56"/>
      <c r="O16" s="57"/>
      <c r="P16" s="58">
        <f>K16*L16+26*8</f>
      </c>
      <c r="Q16" s="56"/>
      <c r="R16" s="59"/>
      <c r="S16" s="60" t="s">
        <v>57</v>
      </c>
      <c r="T16" s="61" t="s">
        <v>58</v>
      </c>
      <c r="U16" s="61" t="s">
        <v>59</v>
      </c>
      <c r="V16" s="62" t="s">
        <v>60</v>
      </c>
      <c r="W16" s="62" t="s">
        <v>59</v>
      </c>
      <c r="X16" s="62" t="s">
        <v>59</v>
      </c>
      <c r="Y16" s="62" t="s">
        <v>59</v>
      </c>
      <c r="Z16" s="61" t="s">
        <v>61</v>
      </c>
      <c r="AA16" s="61" t="s">
        <v>59</v>
      </c>
      <c r="AB16" s="62" t="s">
        <v>62</v>
      </c>
      <c r="AC16" s="62" t="s">
        <v>59</v>
      </c>
      <c r="AD16" s="61" t="s">
        <v>63</v>
      </c>
      <c r="AE16" s="61" t="s">
        <v>59</v>
      </c>
      <c r="AF16" s="40"/>
      <c r="AG16" s="57"/>
      <c r="AH16" s="40"/>
      <c r="AI16" s="63"/>
      <c r="AJ16" s="64"/>
      <c r="AK16" s="40"/>
      <c r="AL16" s="40"/>
      <c r="AM16" s="40"/>
      <c r="AN16" s="5"/>
      <c r="AO16" s="65" t="s">
        <v>64</v>
      </c>
      <c r="AP16" s="39" t="s">
        <v>65</v>
      </c>
      <c r="AQ16" s="14"/>
      <c r="AR16" s="5"/>
      <c r="AS16" s="5"/>
    </row>
    <row x14ac:dyDescent="0.25" r="17" customHeight="1" ht="30">
      <c r="A17" s="1">
        <v>64</v>
      </c>
      <c r="B17" s="50"/>
      <c r="C17" s="50"/>
      <c r="D17" s="66"/>
      <c r="E17" s="67" t="s">
        <v>88</v>
      </c>
      <c r="F17" s="50"/>
      <c r="G17" s="50"/>
      <c r="H17" s="68" t="s">
        <v>54</v>
      </c>
      <c r="I17" s="53" t="s">
        <v>89</v>
      </c>
      <c r="J17" s="54" t="s">
        <v>90</v>
      </c>
      <c r="K17" s="55">
        <v>6</v>
      </c>
      <c r="L17" s="55">
        <v>7</v>
      </c>
      <c r="M17" s="56">
        <v>7</v>
      </c>
      <c r="N17" s="56"/>
      <c r="O17" s="57"/>
      <c r="P17" s="58">
        <f>K17*L17</f>
      </c>
      <c r="Q17" s="56"/>
      <c r="R17" s="56"/>
      <c r="S17" s="69" t="s">
        <v>91</v>
      </c>
      <c r="T17" s="61" t="s">
        <v>92</v>
      </c>
      <c r="U17" s="61" t="s">
        <v>59</v>
      </c>
      <c r="V17" s="62" t="s">
        <v>92</v>
      </c>
      <c r="W17" s="62" t="s">
        <v>59</v>
      </c>
      <c r="X17" s="62" t="s">
        <v>59</v>
      </c>
      <c r="Y17" s="62" t="s">
        <v>59</v>
      </c>
      <c r="Z17" s="61" t="s">
        <v>92</v>
      </c>
      <c r="AA17" s="61" t="s">
        <v>59</v>
      </c>
      <c r="AB17" s="70"/>
      <c r="AC17" s="70"/>
      <c r="AD17" s="71"/>
      <c r="AE17" s="71"/>
      <c r="AF17" s="40"/>
      <c r="AG17" s="57"/>
      <c r="AH17" s="40"/>
      <c r="AI17" s="63"/>
      <c r="AJ17" s="64"/>
      <c r="AK17" s="40"/>
      <c r="AL17" s="40"/>
      <c r="AM17" s="40"/>
      <c r="AN17" s="5"/>
      <c r="AO17" s="14"/>
      <c r="AP17" s="5"/>
      <c r="AQ17" s="14"/>
      <c r="AR17" s="5"/>
      <c r="AS17" s="5"/>
    </row>
    <row x14ac:dyDescent="0.25" r="18" customHeight="1" ht="30">
      <c r="A18" s="1">
        <v>64</v>
      </c>
      <c r="B18" s="50"/>
      <c r="C18" s="50"/>
      <c r="D18" s="66"/>
      <c r="E18" s="67" t="s">
        <v>88</v>
      </c>
      <c r="F18" s="50"/>
      <c r="G18" s="50"/>
      <c r="H18" s="68" t="s">
        <v>54</v>
      </c>
      <c r="I18" s="53" t="s">
        <v>93</v>
      </c>
      <c r="J18" s="54" t="s">
        <v>94</v>
      </c>
      <c r="K18" s="55">
        <v>12</v>
      </c>
      <c r="L18" s="55">
        <v>8</v>
      </c>
      <c r="M18" s="56">
        <v>7</v>
      </c>
      <c r="N18" s="56"/>
      <c r="O18" s="57"/>
      <c r="P18" s="58">
        <f>K18*L18</f>
      </c>
      <c r="Q18" s="56"/>
      <c r="R18" s="56"/>
      <c r="S18" s="72"/>
      <c r="T18" s="61" t="s">
        <v>92</v>
      </c>
      <c r="U18" s="61" t="s">
        <v>59</v>
      </c>
      <c r="V18" s="62" t="s">
        <v>92</v>
      </c>
      <c r="W18" s="62" t="s">
        <v>59</v>
      </c>
      <c r="X18" s="62" t="s">
        <v>59</v>
      </c>
      <c r="Y18" s="62" t="s">
        <v>59</v>
      </c>
      <c r="Z18" s="61" t="s">
        <v>92</v>
      </c>
      <c r="AA18" s="61" t="s">
        <v>59</v>
      </c>
      <c r="AB18" s="70"/>
      <c r="AC18" s="70"/>
      <c r="AD18" s="71"/>
      <c r="AE18" s="71"/>
      <c r="AF18" s="40"/>
      <c r="AG18" s="57"/>
      <c r="AH18" s="40"/>
      <c r="AI18" s="63"/>
      <c r="AJ18" s="64"/>
      <c r="AK18" s="40"/>
      <c r="AL18" s="40"/>
      <c r="AM18" s="40"/>
      <c r="AN18" s="5"/>
      <c r="AO18" s="14"/>
      <c r="AP18" s="5"/>
      <c r="AQ18" s="14"/>
      <c r="AR18" s="5"/>
      <c r="AS18" s="5"/>
    </row>
    <row x14ac:dyDescent="0.25" r="19" customHeight="1" ht="30">
      <c r="A19" s="1">
        <v>64</v>
      </c>
      <c r="B19" s="50"/>
      <c r="C19" s="50"/>
      <c r="D19" s="66"/>
      <c r="E19" s="67" t="s">
        <v>88</v>
      </c>
      <c r="F19" s="50"/>
      <c r="G19" s="50"/>
      <c r="H19" s="68" t="s">
        <v>54</v>
      </c>
      <c r="I19" s="53" t="s">
        <v>95</v>
      </c>
      <c r="J19" s="54" t="s">
        <v>96</v>
      </c>
      <c r="K19" s="55">
        <v>3</v>
      </c>
      <c r="L19" s="55">
        <v>6</v>
      </c>
      <c r="M19" s="56">
        <v>7</v>
      </c>
      <c r="N19" s="56"/>
      <c r="O19" s="57"/>
      <c r="P19" s="58">
        <f>K19*L19</f>
      </c>
      <c r="Q19" s="56"/>
      <c r="R19" s="56"/>
      <c r="S19" s="72"/>
      <c r="T19" s="61" t="s">
        <v>92</v>
      </c>
      <c r="U19" s="61" t="s">
        <v>59</v>
      </c>
      <c r="V19" s="62" t="s">
        <v>92</v>
      </c>
      <c r="W19" s="62" t="s">
        <v>59</v>
      </c>
      <c r="X19" s="62" t="s">
        <v>59</v>
      </c>
      <c r="Y19" s="62" t="s">
        <v>59</v>
      </c>
      <c r="Z19" s="61" t="s">
        <v>92</v>
      </c>
      <c r="AA19" s="61" t="s">
        <v>59</v>
      </c>
      <c r="AB19" s="70"/>
      <c r="AC19" s="70"/>
      <c r="AD19" s="71"/>
      <c r="AE19" s="71"/>
      <c r="AF19" s="40"/>
      <c r="AG19" s="57"/>
      <c r="AH19" s="40"/>
      <c r="AI19" s="63"/>
      <c r="AJ19" s="64"/>
      <c r="AK19" s="40"/>
      <c r="AL19" s="40"/>
      <c r="AM19" s="40"/>
      <c r="AN19" s="5"/>
      <c r="AO19" s="14"/>
      <c r="AP19" s="5"/>
      <c r="AQ19" s="14"/>
      <c r="AR19" s="5"/>
      <c r="AS19" s="5"/>
    </row>
    <row x14ac:dyDescent="0.25" r="20" customHeight="1" ht="30">
      <c r="A20" s="1">
        <v>64</v>
      </c>
      <c r="B20" s="50"/>
      <c r="C20" s="50"/>
      <c r="D20" s="66"/>
      <c r="E20" s="67" t="s">
        <v>88</v>
      </c>
      <c r="F20" s="50"/>
      <c r="G20" s="50"/>
      <c r="H20" s="68" t="s">
        <v>54</v>
      </c>
      <c r="I20" s="53" t="s">
        <v>97</v>
      </c>
      <c r="J20" s="54" t="s">
        <v>98</v>
      </c>
      <c r="K20" s="55">
        <v>3</v>
      </c>
      <c r="L20" s="55">
        <v>6</v>
      </c>
      <c r="M20" s="56">
        <v>7</v>
      </c>
      <c r="N20" s="56"/>
      <c r="O20" s="57"/>
      <c r="P20" s="58">
        <f>K20*L20</f>
      </c>
      <c r="Q20" s="56"/>
      <c r="R20" s="56"/>
      <c r="S20" s="72"/>
      <c r="T20" s="61" t="s">
        <v>92</v>
      </c>
      <c r="U20" s="61" t="s">
        <v>59</v>
      </c>
      <c r="V20" s="62" t="s">
        <v>92</v>
      </c>
      <c r="W20" s="62" t="s">
        <v>59</v>
      </c>
      <c r="X20" s="62" t="s">
        <v>59</v>
      </c>
      <c r="Y20" s="62" t="s">
        <v>59</v>
      </c>
      <c r="Z20" s="61" t="s">
        <v>92</v>
      </c>
      <c r="AA20" s="61" t="s">
        <v>59</v>
      </c>
      <c r="AB20" s="70"/>
      <c r="AC20" s="70"/>
      <c r="AD20" s="71"/>
      <c r="AE20" s="71"/>
      <c r="AF20" s="40"/>
      <c r="AG20" s="57"/>
      <c r="AH20" s="40"/>
      <c r="AI20" s="63"/>
      <c r="AJ20" s="64"/>
      <c r="AK20" s="40"/>
      <c r="AL20" s="40"/>
      <c r="AM20" s="40"/>
      <c r="AN20" s="5"/>
      <c r="AO20" s="14"/>
      <c r="AP20" s="5"/>
      <c r="AQ20" s="14"/>
      <c r="AR20" s="5"/>
      <c r="AS20" s="5"/>
    </row>
    <row x14ac:dyDescent="0.25" r="21" customHeight="1" ht="30">
      <c r="A21" s="1"/>
      <c r="B21" s="50"/>
      <c r="C21" s="50"/>
      <c r="D21" s="50"/>
      <c r="E21" s="51" t="s">
        <v>53</v>
      </c>
      <c r="F21" s="52"/>
      <c r="G21" s="52"/>
      <c r="H21" s="68" t="s">
        <v>54</v>
      </c>
      <c r="I21" s="53" t="s">
        <v>99</v>
      </c>
      <c r="J21" s="54" t="s">
        <v>100</v>
      </c>
      <c r="K21" s="55">
        <v>2</v>
      </c>
      <c r="L21" s="55">
        <v>6</v>
      </c>
      <c r="M21" s="56">
        <v>7</v>
      </c>
      <c r="N21" s="56"/>
      <c r="O21" s="57"/>
      <c r="P21" s="58">
        <f>K21*L21</f>
      </c>
      <c r="Q21" s="56"/>
      <c r="R21" s="73"/>
      <c r="S21" s="72"/>
      <c r="T21" s="61" t="s">
        <v>59</v>
      </c>
      <c r="U21" s="61" t="s">
        <v>59</v>
      </c>
      <c r="V21" s="62" t="s">
        <v>59</v>
      </c>
      <c r="W21" s="62" t="s">
        <v>59</v>
      </c>
      <c r="X21" s="62" t="s">
        <v>59</v>
      </c>
      <c r="Y21" s="62" t="s">
        <v>59</v>
      </c>
      <c r="Z21" s="61" t="s">
        <v>59</v>
      </c>
      <c r="AA21" s="61" t="s">
        <v>59</v>
      </c>
      <c r="AB21" s="70"/>
      <c r="AC21" s="70"/>
      <c r="AD21" s="71"/>
      <c r="AE21" s="71"/>
      <c r="AF21" s="40"/>
      <c r="AG21" s="57"/>
      <c r="AH21" s="40"/>
      <c r="AI21" s="63"/>
      <c r="AJ21" s="64"/>
      <c r="AK21" s="40"/>
      <c r="AL21" s="40"/>
      <c r="AM21" s="40"/>
      <c r="AN21" s="39"/>
      <c r="AO21" s="14"/>
      <c r="AP21" s="5"/>
      <c r="AQ21" s="14"/>
      <c r="AR21" s="5"/>
      <c r="AS21" s="5"/>
    </row>
    <row x14ac:dyDescent="0.25" r="22" customHeight="1" ht="30">
      <c r="A22" s="1"/>
      <c r="B22" s="50"/>
      <c r="C22" s="50"/>
      <c r="D22" s="52"/>
      <c r="E22" s="51" t="s">
        <v>53</v>
      </c>
      <c r="F22" s="50"/>
      <c r="G22" s="50"/>
      <c r="H22" s="68" t="s">
        <v>54</v>
      </c>
      <c r="I22" s="53" t="s">
        <v>101</v>
      </c>
      <c r="J22" s="74" t="s">
        <v>102</v>
      </c>
      <c r="K22" s="55">
        <v>4.5</v>
      </c>
      <c r="L22" s="55">
        <v>7</v>
      </c>
      <c r="M22" s="56">
        <v>7</v>
      </c>
      <c r="N22" s="56"/>
      <c r="O22" s="57"/>
      <c r="P22" s="58">
        <f>K22*L22</f>
      </c>
      <c r="Q22" s="56"/>
      <c r="R22" s="68" t="s">
        <v>103</v>
      </c>
      <c r="S22" s="72"/>
      <c r="T22" s="61" t="s">
        <v>59</v>
      </c>
      <c r="U22" s="61" t="s">
        <v>59</v>
      </c>
      <c r="V22" s="62" t="s">
        <v>59</v>
      </c>
      <c r="W22" s="62" t="s">
        <v>59</v>
      </c>
      <c r="X22" s="62" t="s">
        <v>59</v>
      </c>
      <c r="Y22" s="62" t="s">
        <v>59</v>
      </c>
      <c r="Z22" s="61" t="s">
        <v>59</v>
      </c>
      <c r="AA22" s="61" t="s">
        <v>59</v>
      </c>
      <c r="AB22" s="70"/>
      <c r="AC22" s="70"/>
      <c r="AD22" s="71"/>
      <c r="AE22" s="71"/>
      <c r="AF22" s="40"/>
      <c r="AG22" s="57"/>
      <c r="AH22" s="40"/>
      <c r="AI22" s="63"/>
      <c r="AJ22" s="64"/>
      <c r="AK22" s="40"/>
      <c r="AL22" s="40"/>
      <c r="AM22" s="40"/>
      <c r="AN22" s="5"/>
      <c r="AO22" s="75" t="s">
        <v>104</v>
      </c>
      <c r="AP22" s="39" t="s">
        <v>105</v>
      </c>
      <c r="AQ22" s="14"/>
      <c r="AR22" s="5"/>
      <c r="AS22" s="5"/>
    </row>
    <row x14ac:dyDescent="0.25" r="23" customHeight="1" ht="30">
      <c r="A23" s="1">
        <v>75</v>
      </c>
      <c r="B23" s="50"/>
      <c r="C23" s="50"/>
      <c r="D23" s="52"/>
      <c r="E23" s="51" t="s">
        <v>53</v>
      </c>
      <c r="F23" s="50"/>
      <c r="G23" s="50"/>
      <c r="H23" s="68" t="s">
        <v>54</v>
      </c>
      <c r="I23" s="53" t="s">
        <v>106</v>
      </c>
      <c r="J23" s="74" t="s">
        <v>107</v>
      </c>
      <c r="K23" s="55">
        <v>3.5</v>
      </c>
      <c r="L23" s="55">
        <v>7</v>
      </c>
      <c r="M23" s="56">
        <v>7</v>
      </c>
      <c r="N23" s="56"/>
      <c r="O23" s="57"/>
      <c r="P23" s="58">
        <f>K23*L23</f>
      </c>
      <c r="Q23" s="56"/>
      <c r="R23" s="56"/>
      <c r="S23" s="72"/>
      <c r="T23" s="61" t="s">
        <v>108</v>
      </c>
      <c r="U23" s="61" t="s">
        <v>59</v>
      </c>
      <c r="V23" s="62" t="s">
        <v>109</v>
      </c>
      <c r="W23" s="62" t="s">
        <v>59</v>
      </c>
      <c r="X23" s="62" t="s">
        <v>108</v>
      </c>
      <c r="Y23" s="62" t="s">
        <v>59</v>
      </c>
      <c r="Z23" s="61" t="s">
        <v>109</v>
      </c>
      <c r="AA23" s="61" t="s">
        <v>59</v>
      </c>
      <c r="AB23" s="70"/>
      <c r="AC23" s="70"/>
      <c r="AD23" s="71"/>
      <c r="AE23" s="71"/>
      <c r="AF23" s="40"/>
      <c r="AG23" s="57"/>
      <c r="AH23" s="40"/>
      <c r="AI23" s="63"/>
      <c r="AJ23" s="64"/>
      <c r="AK23" s="40"/>
      <c r="AL23" s="40"/>
      <c r="AM23" s="40"/>
      <c r="AN23" s="5"/>
      <c r="AO23" s="76" t="s">
        <v>110</v>
      </c>
      <c r="AP23" s="39" t="s">
        <v>111</v>
      </c>
      <c r="AQ23" s="14"/>
      <c r="AR23" s="5"/>
      <c r="AS23" s="5"/>
    </row>
    <row x14ac:dyDescent="0.25" r="24" customHeight="1" ht="30">
      <c r="A24" s="1">
        <v>30</v>
      </c>
      <c r="B24" s="50"/>
      <c r="C24" s="50"/>
      <c r="D24" s="52"/>
      <c r="E24" s="77"/>
      <c r="F24" s="50"/>
      <c r="G24" s="50"/>
      <c r="H24" s="40"/>
      <c r="I24" s="40"/>
      <c r="J24" s="74"/>
      <c r="K24" s="56"/>
      <c r="L24" s="56"/>
      <c r="M24" s="56"/>
      <c r="N24" s="56"/>
      <c r="O24" s="57"/>
      <c r="P24" s="56"/>
      <c r="Q24" s="56"/>
      <c r="R24" s="56"/>
      <c r="S24" s="72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40"/>
      <c r="AG24" s="57"/>
      <c r="AH24" s="40"/>
      <c r="AI24" s="63"/>
      <c r="AJ24" s="64"/>
      <c r="AK24" s="40"/>
      <c r="AL24" s="40"/>
      <c r="AM24" s="40"/>
      <c r="AN24" s="3"/>
      <c r="AO24" s="79" t="s">
        <v>112</v>
      </c>
      <c r="AP24" s="39" t="s">
        <v>113</v>
      </c>
      <c r="AQ24" s="14"/>
      <c r="AR24" s="5"/>
      <c r="AS24" s="5"/>
    </row>
    <row x14ac:dyDescent="0.25" r="25" customHeight="1" ht="30">
      <c r="A25" s="1">
        <v>31</v>
      </c>
      <c r="B25" s="40"/>
      <c r="C25" s="40"/>
      <c r="D25" s="53"/>
      <c r="E25" s="40"/>
      <c r="F25" s="40"/>
      <c r="G25" s="40"/>
      <c r="H25" s="41" t="s">
        <v>114</v>
      </c>
      <c r="I25" s="42"/>
      <c r="J25" s="43"/>
      <c r="K25" s="44">
        <v>58</v>
      </c>
      <c r="L25" s="44">
        <v>125</v>
      </c>
      <c r="M25" s="44">
        <v>6</v>
      </c>
      <c r="N25" s="44"/>
      <c r="O25" s="45">
        <f>K25*L25</f>
      </c>
      <c r="P25" s="45">
        <f>SUM(P26:P94)</f>
      </c>
      <c r="Q25" s="45">
        <f>K25*L25*M25</f>
      </c>
      <c r="R25" s="44"/>
      <c r="S25" s="46"/>
      <c r="T25" s="44"/>
      <c r="U25" s="44"/>
      <c r="V25" s="44"/>
      <c r="W25" s="44"/>
      <c r="X25" s="44"/>
      <c r="Y25" s="44"/>
      <c r="Z25" s="44"/>
      <c r="AA25" s="44"/>
      <c r="AB25" s="80" t="s">
        <v>115</v>
      </c>
      <c r="AC25" s="44"/>
      <c r="AD25" s="81"/>
      <c r="AE25" s="44"/>
      <c r="AF25" s="44"/>
      <c r="AG25" s="44"/>
      <c r="AH25" s="44"/>
      <c r="AI25" s="48"/>
      <c r="AJ25" s="48"/>
      <c r="AK25" s="44"/>
      <c r="AL25" s="44"/>
      <c r="AM25" s="44"/>
      <c r="AN25" s="5"/>
      <c r="AO25" s="82" t="s">
        <v>116</v>
      </c>
      <c r="AP25" s="39" t="s">
        <v>117</v>
      </c>
      <c r="AQ25" s="14"/>
      <c r="AR25" s="5"/>
      <c r="AS25" s="5"/>
    </row>
    <row x14ac:dyDescent="0.25" r="26" customHeight="1" ht="30">
      <c r="A26" s="1">
        <v>40</v>
      </c>
      <c r="B26" s="50"/>
      <c r="C26" s="50"/>
      <c r="D26" s="66"/>
      <c r="E26" s="67" t="s">
        <v>88</v>
      </c>
      <c r="F26" s="50"/>
      <c r="G26" s="50"/>
      <c r="H26" s="68" t="s">
        <v>118</v>
      </c>
      <c r="I26" s="40">
        <v>1101</v>
      </c>
      <c r="J26" s="74" t="s">
        <v>119</v>
      </c>
      <c r="K26" s="56">
        <v>12</v>
      </c>
      <c r="L26" s="56">
        <v>28</v>
      </c>
      <c r="M26" s="56">
        <v>10</v>
      </c>
      <c r="N26" s="56"/>
      <c r="O26" s="57"/>
      <c r="P26" s="58">
        <f>K26*L26</f>
      </c>
      <c r="Q26" s="56"/>
      <c r="R26" s="56"/>
      <c r="S26" s="72"/>
      <c r="T26" s="61" t="s">
        <v>92</v>
      </c>
      <c r="U26" s="61" t="s">
        <v>59</v>
      </c>
      <c r="V26" s="62" t="s">
        <v>92</v>
      </c>
      <c r="W26" s="62" t="s">
        <v>59</v>
      </c>
      <c r="X26" s="62" t="s">
        <v>59</v>
      </c>
      <c r="Y26" s="62" t="s">
        <v>59</v>
      </c>
      <c r="Z26" s="61" t="s">
        <v>92</v>
      </c>
      <c r="AA26" s="61" t="s">
        <v>59</v>
      </c>
      <c r="AB26" s="70"/>
      <c r="AC26" s="70"/>
      <c r="AD26" s="71"/>
      <c r="AE26" s="71"/>
      <c r="AF26" s="40"/>
      <c r="AG26" s="57"/>
      <c r="AH26" s="40"/>
      <c r="AI26" s="63"/>
      <c r="AJ26" s="64"/>
      <c r="AK26" s="40"/>
      <c r="AL26" s="40"/>
      <c r="AM26" s="40"/>
      <c r="AN26" s="5"/>
      <c r="AO26" s="83" t="s">
        <v>120</v>
      </c>
      <c r="AP26" s="39" t="s">
        <v>121</v>
      </c>
      <c r="AQ26" s="14"/>
      <c r="AR26" s="5"/>
      <c r="AS26" s="5"/>
    </row>
    <row x14ac:dyDescent="0.25" r="27" customHeight="1" ht="30">
      <c r="A27" s="1">
        <v>75</v>
      </c>
      <c r="B27" s="50"/>
      <c r="C27" s="50"/>
      <c r="D27" s="52"/>
      <c r="E27" s="67" t="s">
        <v>88</v>
      </c>
      <c r="F27" s="50"/>
      <c r="G27" s="50"/>
      <c r="H27" s="68" t="s">
        <v>118</v>
      </c>
      <c r="I27" s="40">
        <v>1102</v>
      </c>
      <c r="J27" s="74" t="s">
        <v>122</v>
      </c>
      <c r="K27" s="56">
        <v>5</v>
      </c>
      <c r="L27" s="56">
        <v>6</v>
      </c>
      <c r="M27" s="56">
        <v>10</v>
      </c>
      <c r="N27" s="56"/>
      <c r="O27" s="57"/>
      <c r="P27" s="58">
        <f>K27*L27</f>
      </c>
      <c r="Q27" s="56"/>
      <c r="R27" s="56"/>
      <c r="S27" s="72"/>
      <c r="T27" s="61" t="s">
        <v>92</v>
      </c>
      <c r="U27" s="61" t="s">
        <v>59</v>
      </c>
      <c r="V27" s="62" t="s">
        <v>92</v>
      </c>
      <c r="W27" s="62" t="s">
        <v>59</v>
      </c>
      <c r="X27" s="62" t="s">
        <v>59</v>
      </c>
      <c r="Y27" s="62" t="s">
        <v>59</v>
      </c>
      <c r="Z27" s="61" t="s">
        <v>92</v>
      </c>
      <c r="AA27" s="61" t="s">
        <v>59</v>
      </c>
      <c r="AB27" s="70"/>
      <c r="AC27" s="70"/>
      <c r="AD27" s="71"/>
      <c r="AE27" s="71"/>
      <c r="AF27" s="40"/>
      <c r="AG27" s="57"/>
      <c r="AH27" s="40"/>
      <c r="AI27" s="63"/>
      <c r="AJ27" s="64"/>
      <c r="AK27" s="40"/>
      <c r="AL27" s="40"/>
      <c r="AM27" s="40"/>
      <c r="AN27" s="5"/>
      <c r="AO27" s="14"/>
      <c r="AP27" s="5"/>
      <c r="AQ27" s="14"/>
      <c r="AR27" s="5"/>
      <c r="AS27" s="5"/>
    </row>
    <row x14ac:dyDescent="0.25" r="28" customHeight="1" ht="30">
      <c r="A28" s="1"/>
      <c r="B28" s="50"/>
      <c r="C28" s="50"/>
      <c r="D28" s="66"/>
      <c r="E28" s="51" t="s">
        <v>53</v>
      </c>
      <c r="F28" s="50"/>
      <c r="G28" s="50"/>
      <c r="H28" s="68" t="s">
        <v>118</v>
      </c>
      <c r="I28" s="40">
        <v>1103</v>
      </c>
      <c r="J28" s="74" t="s">
        <v>100</v>
      </c>
      <c r="K28" s="56">
        <v>2</v>
      </c>
      <c r="L28" s="56">
        <v>6</v>
      </c>
      <c r="M28" s="56">
        <v>10</v>
      </c>
      <c r="N28" s="56"/>
      <c r="O28" s="57"/>
      <c r="P28" s="58"/>
      <c r="Q28" s="56"/>
      <c r="R28" s="73"/>
      <c r="S28" s="84"/>
      <c r="T28" s="61" t="s">
        <v>59</v>
      </c>
      <c r="U28" s="61" t="s">
        <v>59</v>
      </c>
      <c r="V28" s="62" t="s">
        <v>59</v>
      </c>
      <c r="W28" s="62" t="s">
        <v>59</v>
      </c>
      <c r="X28" s="62" t="s">
        <v>59</v>
      </c>
      <c r="Y28" s="62" t="s">
        <v>59</v>
      </c>
      <c r="Z28" s="61" t="s">
        <v>59</v>
      </c>
      <c r="AA28" s="61" t="s">
        <v>59</v>
      </c>
      <c r="AB28" s="70"/>
      <c r="AC28" s="70"/>
      <c r="AD28" s="71"/>
      <c r="AE28" s="71"/>
      <c r="AF28" s="40"/>
      <c r="AG28" s="57"/>
      <c r="AH28" s="40"/>
      <c r="AI28" s="63"/>
      <c r="AJ28" s="64"/>
      <c r="AK28" s="40"/>
      <c r="AL28" s="40"/>
      <c r="AM28" s="40"/>
      <c r="AN28" s="5"/>
      <c r="AO28" s="14"/>
      <c r="AP28" s="5"/>
      <c r="AQ28" s="14"/>
      <c r="AR28" s="5"/>
      <c r="AS28" s="5"/>
    </row>
    <row x14ac:dyDescent="0.25" r="29" customHeight="1" ht="30">
      <c r="A29" s="1">
        <v>64</v>
      </c>
      <c r="B29" s="50"/>
      <c r="C29" s="50"/>
      <c r="D29" s="66"/>
      <c r="E29" s="67" t="s">
        <v>123</v>
      </c>
      <c r="F29" s="50"/>
      <c r="G29" s="50"/>
      <c r="H29" s="68" t="s">
        <v>118</v>
      </c>
      <c r="I29" s="40">
        <v>1104</v>
      </c>
      <c r="J29" s="74" t="s">
        <v>124</v>
      </c>
      <c r="K29" s="55">
        <v>21</v>
      </c>
      <c r="L29" s="55">
        <v>18</v>
      </c>
      <c r="M29" s="56">
        <v>10</v>
      </c>
      <c r="N29" s="56"/>
      <c r="O29" s="57"/>
      <c r="P29" s="58">
        <f>K29*L29</f>
      </c>
      <c r="Q29" s="56"/>
      <c r="R29" s="56"/>
      <c r="S29" s="72"/>
      <c r="T29" s="61" t="s">
        <v>92</v>
      </c>
      <c r="U29" s="61" t="s">
        <v>59</v>
      </c>
      <c r="V29" s="62" t="s">
        <v>92</v>
      </c>
      <c r="W29" s="62" t="s">
        <v>59</v>
      </c>
      <c r="X29" s="62" t="s">
        <v>59</v>
      </c>
      <c r="Y29" s="62" t="s">
        <v>59</v>
      </c>
      <c r="Z29" s="61" t="s">
        <v>92</v>
      </c>
      <c r="AA29" s="61" t="s">
        <v>59</v>
      </c>
      <c r="AB29" s="70"/>
      <c r="AC29" s="70"/>
      <c r="AD29" s="71"/>
      <c r="AE29" s="71"/>
      <c r="AF29" s="40"/>
      <c r="AG29" s="57"/>
      <c r="AH29" s="40"/>
      <c r="AI29" s="63"/>
      <c r="AJ29" s="64"/>
      <c r="AK29" s="40"/>
      <c r="AL29" s="40"/>
      <c r="AM29" s="40"/>
      <c r="AN29" s="39"/>
      <c r="AO29" s="14"/>
      <c r="AP29" s="5"/>
      <c r="AQ29" s="14"/>
      <c r="AR29" s="5"/>
      <c r="AS29" s="5"/>
    </row>
    <row x14ac:dyDescent="0.25" r="30" customHeight="1" ht="30">
      <c r="A30" s="1">
        <v>71</v>
      </c>
      <c r="B30" s="50"/>
      <c r="C30" s="50"/>
      <c r="D30" s="66"/>
      <c r="E30" s="67" t="s">
        <v>123</v>
      </c>
      <c r="F30" s="50"/>
      <c r="G30" s="50"/>
      <c r="H30" s="68" t="s">
        <v>118</v>
      </c>
      <c r="I30" s="40">
        <v>1105</v>
      </c>
      <c r="J30" s="74" t="s">
        <v>125</v>
      </c>
      <c r="K30" s="55">
        <v>7</v>
      </c>
      <c r="L30" s="55">
        <v>18</v>
      </c>
      <c r="M30" s="56">
        <v>10</v>
      </c>
      <c r="N30" s="56"/>
      <c r="O30" s="57"/>
      <c r="P30" s="58">
        <f>K30*L30</f>
      </c>
      <c r="Q30" s="56"/>
      <c r="R30" s="59"/>
      <c r="S30" s="72"/>
      <c r="T30" s="61" t="s">
        <v>92</v>
      </c>
      <c r="U30" s="61" t="s">
        <v>59</v>
      </c>
      <c r="V30" s="62" t="s">
        <v>92</v>
      </c>
      <c r="W30" s="62" t="s">
        <v>59</v>
      </c>
      <c r="X30" s="62" t="s">
        <v>59</v>
      </c>
      <c r="Y30" s="62" t="s">
        <v>59</v>
      </c>
      <c r="Z30" s="61" t="s">
        <v>92</v>
      </c>
      <c r="AA30" s="61" t="s">
        <v>59</v>
      </c>
      <c r="AB30" s="70"/>
      <c r="AC30" s="70"/>
      <c r="AD30" s="71"/>
      <c r="AE30" s="71"/>
      <c r="AF30" s="40"/>
      <c r="AG30" s="57"/>
      <c r="AH30" s="40"/>
      <c r="AI30" s="63"/>
      <c r="AJ30" s="64"/>
      <c r="AK30" s="40"/>
      <c r="AL30" s="40"/>
      <c r="AM30" s="40"/>
      <c r="AN30" s="39"/>
      <c r="AO30" s="14"/>
      <c r="AP30" s="5"/>
      <c r="AQ30" s="14"/>
      <c r="AR30" s="5"/>
      <c r="AS30" s="5"/>
    </row>
    <row x14ac:dyDescent="0.25" r="31" customHeight="1" ht="30">
      <c r="A31" s="1"/>
      <c r="B31" s="50"/>
      <c r="C31" s="50"/>
      <c r="D31" s="66"/>
      <c r="E31" s="67" t="s">
        <v>123</v>
      </c>
      <c r="F31" s="50"/>
      <c r="G31" s="50"/>
      <c r="H31" s="68" t="s">
        <v>118</v>
      </c>
      <c r="I31" s="40">
        <v>1106</v>
      </c>
      <c r="J31" s="74" t="s">
        <v>126</v>
      </c>
      <c r="K31" s="56">
        <v>4.2</v>
      </c>
      <c r="L31" s="56">
        <v>4.2</v>
      </c>
      <c r="M31" s="56">
        <v>10</v>
      </c>
      <c r="N31" s="56"/>
      <c r="O31" s="57"/>
      <c r="P31" s="58">
        <f>K31*L31</f>
      </c>
      <c r="Q31" s="56"/>
      <c r="R31" s="68" t="s">
        <v>127</v>
      </c>
      <c r="S31" s="60" t="s">
        <v>128</v>
      </c>
      <c r="T31" s="61" t="s">
        <v>59</v>
      </c>
      <c r="U31" s="61" t="s">
        <v>59</v>
      </c>
      <c r="V31" s="62" t="s">
        <v>59</v>
      </c>
      <c r="W31" s="62" t="s">
        <v>59</v>
      </c>
      <c r="X31" s="62" t="s">
        <v>59</v>
      </c>
      <c r="Y31" s="62" t="s">
        <v>59</v>
      </c>
      <c r="Z31" s="61" t="s">
        <v>59</v>
      </c>
      <c r="AA31" s="61" t="s">
        <v>59</v>
      </c>
      <c r="AB31" s="70"/>
      <c r="AC31" s="70"/>
      <c r="AD31" s="71"/>
      <c r="AE31" s="71"/>
      <c r="AF31" s="40"/>
      <c r="AG31" s="57"/>
      <c r="AH31" s="40"/>
      <c r="AI31" s="63"/>
      <c r="AJ31" s="64"/>
      <c r="AK31" s="40"/>
      <c r="AL31" s="40"/>
      <c r="AM31" s="40"/>
      <c r="AN31" s="5"/>
      <c r="AO31" s="14"/>
      <c r="AP31" s="5"/>
      <c r="AQ31" s="14"/>
      <c r="AR31" s="5"/>
      <c r="AS31" s="5"/>
    </row>
    <row x14ac:dyDescent="0.25" r="32" customHeight="1" ht="18.75">
      <c r="A32" s="1">
        <v>72</v>
      </c>
      <c r="B32" s="50"/>
      <c r="C32" s="50"/>
      <c r="D32" s="85"/>
      <c r="E32" s="67" t="s">
        <v>88</v>
      </c>
      <c r="F32" s="50"/>
      <c r="G32" s="50"/>
      <c r="H32" s="68" t="s">
        <v>118</v>
      </c>
      <c r="I32" s="40">
        <v>1107</v>
      </c>
      <c r="J32" s="74" t="s">
        <v>129</v>
      </c>
      <c r="K32" s="55">
        <v>14</v>
      </c>
      <c r="L32" s="55">
        <v>30</v>
      </c>
      <c r="M32" s="56">
        <v>10</v>
      </c>
      <c r="N32" s="56"/>
      <c r="O32" s="57"/>
      <c r="P32" s="58">
        <f>K32*L32</f>
      </c>
      <c r="Q32" s="56"/>
      <c r="R32" s="56"/>
      <c r="S32" s="72"/>
      <c r="T32" s="61" t="s">
        <v>92</v>
      </c>
      <c r="U32" s="61" t="s">
        <v>59</v>
      </c>
      <c r="V32" s="62" t="s">
        <v>92</v>
      </c>
      <c r="W32" s="62" t="s">
        <v>59</v>
      </c>
      <c r="X32" s="62" t="s">
        <v>59</v>
      </c>
      <c r="Y32" s="62" t="s">
        <v>59</v>
      </c>
      <c r="Z32" s="61" t="s">
        <v>92</v>
      </c>
      <c r="AA32" s="61" t="s">
        <v>59</v>
      </c>
      <c r="AB32" s="70"/>
      <c r="AC32" s="70"/>
      <c r="AD32" s="71"/>
      <c r="AE32" s="71"/>
      <c r="AF32" s="40"/>
      <c r="AG32" s="57"/>
      <c r="AH32" s="40"/>
      <c r="AI32" s="63"/>
      <c r="AJ32" s="64"/>
      <c r="AK32" s="40"/>
      <c r="AL32" s="40"/>
      <c r="AM32" s="40"/>
      <c r="AN32" s="39"/>
      <c r="AO32" s="14"/>
      <c r="AP32" s="5"/>
      <c r="AQ32" s="14"/>
      <c r="AR32" s="5"/>
      <c r="AS32" s="5"/>
    </row>
    <row x14ac:dyDescent="0.25" r="33" customHeight="1" ht="30">
      <c r="A33" s="1"/>
      <c r="B33" s="50"/>
      <c r="C33" s="50"/>
      <c r="D33" s="66"/>
      <c r="E33" s="67" t="s">
        <v>88</v>
      </c>
      <c r="F33" s="50"/>
      <c r="G33" s="50"/>
      <c r="H33" s="68" t="s">
        <v>118</v>
      </c>
      <c r="I33" s="40">
        <v>1108</v>
      </c>
      <c r="J33" s="74" t="s">
        <v>130</v>
      </c>
      <c r="K33" s="56">
        <v>4</v>
      </c>
      <c r="L33" s="56">
        <v>4</v>
      </c>
      <c r="M33" s="56">
        <v>10</v>
      </c>
      <c r="N33" s="56"/>
      <c r="O33" s="57"/>
      <c r="P33" s="58"/>
      <c r="Q33" s="56"/>
      <c r="R33" s="68" t="s">
        <v>127</v>
      </c>
      <c r="S33" s="60" t="s">
        <v>128</v>
      </c>
      <c r="T33" s="61" t="s">
        <v>59</v>
      </c>
      <c r="U33" s="61" t="s">
        <v>59</v>
      </c>
      <c r="V33" s="62" t="s">
        <v>59</v>
      </c>
      <c r="W33" s="62" t="s">
        <v>59</v>
      </c>
      <c r="X33" s="62" t="s">
        <v>59</v>
      </c>
      <c r="Y33" s="62" t="s">
        <v>59</v>
      </c>
      <c r="Z33" s="61" t="s">
        <v>59</v>
      </c>
      <c r="AA33" s="61" t="s">
        <v>59</v>
      </c>
      <c r="AB33" s="70"/>
      <c r="AC33" s="70"/>
      <c r="AD33" s="71"/>
      <c r="AE33" s="71"/>
      <c r="AF33" s="40"/>
      <c r="AG33" s="57"/>
      <c r="AH33" s="40"/>
      <c r="AI33" s="63"/>
      <c r="AJ33" s="64"/>
      <c r="AK33" s="40"/>
      <c r="AL33" s="40"/>
      <c r="AM33" s="40"/>
      <c r="AN33" s="5"/>
      <c r="AO33" s="14"/>
      <c r="AP33" s="5"/>
      <c r="AQ33" s="14"/>
      <c r="AR33" s="5"/>
      <c r="AS33" s="5"/>
    </row>
    <row x14ac:dyDescent="0.25" r="34" customHeight="1" ht="30">
      <c r="A34" s="1"/>
      <c r="B34" s="50"/>
      <c r="C34" s="50"/>
      <c r="D34" s="52"/>
      <c r="E34" s="67" t="s">
        <v>88</v>
      </c>
      <c r="F34" s="50"/>
      <c r="G34" s="50"/>
      <c r="H34" s="68" t="s">
        <v>118</v>
      </c>
      <c r="I34" s="40">
        <v>1109</v>
      </c>
      <c r="J34" s="74" t="s">
        <v>131</v>
      </c>
      <c r="K34" s="56">
        <v>3</v>
      </c>
      <c r="L34" s="56">
        <v>6</v>
      </c>
      <c r="M34" s="56">
        <v>10</v>
      </c>
      <c r="N34" s="56"/>
      <c r="O34" s="57"/>
      <c r="P34" s="58"/>
      <c r="Q34" s="56"/>
      <c r="R34" s="56"/>
      <c r="S34" s="72"/>
      <c r="T34" s="61" t="s">
        <v>92</v>
      </c>
      <c r="U34" s="61" t="s">
        <v>59</v>
      </c>
      <c r="V34" s="62" t="s">
        <v>92</v>
      </c>
      <c r="W34" s="62" t="s">
        <v>59</v>
      </c>
      <c r="X34" s="62" t="s">
        <v>59</v>
      </c>
      <c r="Y34" s="62" t="s">
        <v>59</v>
      </c>
      <c r="Z34" s="61" t="s">
        <v>92</v>
      </c>
      <c r="AA34" s="61" t="s">
        <v>59</v>
      </c>
      <c r="AB34" s="70"/>
      <c r="AC34" s="70"/>
      <c r="AD34" s="71"/>
      <c r="AE34" s="71"/>
      <c r="AF34" s="40"/>
      <c r="AG34" s="57"/>
      <c r="AH34" s="40"/>
      <c r="AI34" s="63"/>
      <c r="AJ34" s="64"/>
      <c r="AK34" s="40"/>
      <c r="AL34" s="40"/>
      <c r="AM34" s="40"/>
      <c r="AN34" s="5"/>
      <c r="AO34" s="14"/>
      <c r="AP34" s="5"/>
      <c r="AQ34" s="14"/>
      <c r="AR34" s="5"/>
      <c r="AS34" s="5"/>
    </row>
    <row x14ac:dyDescent="0.25" r="35" customHeight="1" ht="30">
      <c r="A35" s="1">
        <v>73</v>
      </c>
      <c r="B35" s="50"/>
      <c r="C35" s="50"/>
      <c r="D35" s="66"/>
      <c r="E35" s="67" t="s">
        <v>88</v>
      </c>
      <c r="F35" s="50"/>
      <c r="G35" s="50"/>
      <c r="H35" s="68" t="s">
        <v>118</v>
      </c>
      <c r="I35" s="40">
        <v>1110</v>
      </c>
      <c r="J35" s="74" t="s">
        <v>132</v>
      </c>
      <c r="K35" s="56">
        <v>12</v>
      </c>
      <c r="L35" s="56">
        <v>18</v>
      </c>
      <c r="M35" s="56">
        <v>10</v>
      </c>
      <c r="N35" s="56"/>
      <c r="O35" s="57"/>
      <c r="P35" s="58">
        <f>K35*L35</f>
      </c>
      <c r="Q35" s="56"/>
      <c r="R35" s="56"/>
      <c r="S35" s="72"/>
      <c r="T35" s="61" t="s">
        <v>92</v>
      </c>
      <c r="U35" s="61" t="s">
        <v>59</v>
      </c>
      <c r="V35" s="62" t="s">
        <v>92</v>
      </c>
      <c r="W35" s="62" t="s">
        <v>59</v>
      </c>
      <c r="X35" s="62" t="s">
        <v>59</v>
      </c>
      <c r="Y35" s="62" t="s">
        <v>59</v>
      </c>
      <c r="Z35" s="61" t="s">
        <v>92</v>
      </c>
      <c r="AA35" s="61" t="s">
        <v>59</v>
      </c>
      <c r="AB35" s="70"/>
      <c r="AC35" s="70"/>
      <c r="AD35" s="71"/>
      <c r="AE35" s="71"/>
      <c r="AF35" s="40"/>
      <c r="AG35" s="57"/>
      <c r="AH35" s="40"/>
      <c r="AI35" s="63"/>
      <c r="AJ35" s="64"/>
      <c r="AK35" s="40"/>
      <c r="AL35" s="40"/>
      <c r="AM35" s="40"/>
      <c r="AN35" s="5"/>
      <c r="AO35" s="86" t="s">
        <v>133</v>
      </c>
      <c r="AP35" s="39" t="s">
        <v>134</v>
      </c>
      <c r="AQ35" s="14"/>
      <c r="AR35" s="5"/>
      <c r="AS35" s="5"/>
    </row>
    <row x14ac:dyDescent="0.25" r="36" customHeight="1" ht="30">
      <c r="A36" s="1">
        <v>74</v>
      </c>
      <c r="B36" s="50"/>
      <c r="C36" s="50"/>
      <c r="D36" s="66"/>
      <c r="E36" s="67" t="s">
        <v>88</v>
      </c>
      <c r="F36" s="50"/>
      <c r="G36" s="50"/>
      <c r="H36" s="68" t="s">
        <v>118</v>
      </c>
      <c r="I36" s="40">
        <v>1111</v>
      </c>
      <c r="J36" s="74" t="s">
        <v>135</v>
      </c>
      <c r="K36" s="56">
        <v>12</v>
      </c>
      <c r="L36" s="56">
        <v>12</v>
      </c>
      <c r="M36" s="56">
        <v>10</v>
      </c>
      <c r="N36" s="56"/>
      <c r="O36" s="57"/>
      <c r="P36" s="58">
        <f>K36*L36</f>
      </c>
      <c r="Q36" s="56"/>
      <c r="R36" s="56"/>
      <c r="S36" s="72"/>
      <c r="T36" s="61" t="s">
        <v>92</v>
      </c>
      <c r="U36" s="61" t="s">
        <v>59</v>
      </c>
      <c r="V36" s="62" t="s">
        <v>92</v>
      </c>
      <c r="W36" s="62" t="s">
        <v>59</v>
      </c>
      <c r="X36" s="62" t="s">
        <v>59</v>
      </c>
      <c r="Y36" s="62" t="s">
        <v>59</v>
      </c>
      <c r="Z36" s="61" t="s">
        <v>92</v>
      </c>
      <c r="AA36" s="61" t="s">
        <v>59</v>
      </c>
      <c r="AB36" s="70"/>
      <c r="AC36" s="70"/>
      <c r="AD36" s="71"/>
      <c r="AE36" s="71"/>
      <c r="AF36" s="40"/>
      <c r="AG36" s="57"/>
      <c r="AH36" s="40"/>
      <c r="AI36" s="63"/>
      <c r="AJ36" s="64"/>
      <c r="AK36" s="40"/>
      <c r="AL36" s="40"/>
      <c r="AM36" s="40"/>
      <c r="AN36" s="5"/>
      <c r="AO36" s="14"/>
      <c r="AP36" s="5"/>
      <c r="AQ36" s="14"/>
      <c r="AR36" s="5"/>
      <c r="AS36" s="5"/>
    </row>
    <row x14ac:dyDescent="0.25" r="37" customHeight="1" ht="30">
      <c r="A37" s="1">
        <v>111</v>
      </c>
      <c r="B37" s="50"/>
      <c r="C37" s="50"/>
      <c r="D37" s="87"/>
      <c r="E37" s="50"/>
      <c r="F37" s="50"/>
      <c r="G37" s="50"/>
      <c r="H37" s="40"/>
      <c r="I37" s="40"/>
      <c r="J37" s="74"/>
      <c r="K37" s="56"/>
      <c r="L37" s="56"/>
      <c r="M37" s="56"/>
      <c r="N37" s="56"/>
      <c r="O37" s="57"/>
      <c r="P37" s="58"/>
      <c r="Q37" s="56"/>
      <c r="R37" s="88"/>
      <c r="S37" s="72"/>
      <c r="T37" s="71"/>
      <c r="U37" s="71"/>
      <c r="V37" s="70"/>
      <c r="W37" s="70"/>
      <c r="X37" s="70"/>
      <c r="Y37" s="70"/>
      <c r="Z37" s="71"/>
      <c r="AA37" s="71"/>
      <c r="AB37" s="70"/>
      <c r="AC37" s="70"/>
      <c r="AD37" s="71"/>
      <c r="AE37" s="71"/>
      <c r="AF37" s="40"/>
      <c r="AG37" s="57"/>
      <c r="AH37" s="40"/>
      <c r="AI37" s="63"/>
      <c r="AJ37" s="64"/>
      <c r="AK37" s="40"/>
      <c r="AL37" s="40"/>
      <c r="AM37" s="40"/>
      <c r="AN37" s="39"/>
      <c r="AO37" s="14"/>
      <c r="AP37" s="5"/>
      <c r="AQ37" s="14"/>
      <c r="AR37" s="5"/>
      <c r="AS37" s="5"/>
    </row>
    <row x14ac:dyDescent="0.25" r="38" customHeight="1" ht="30">
      <c r="A38" s="1">
        <v>110</v>
      </c>
      <c r="B38" s="50"/>
      <c r="C38" s="50"/>
      <c r="D38" s="66"/>
      <c r="E38" s="67" t="s">
        <v>88</v>
      </c>
      <c r="F38" s="50"/>
      <c r="G38" s="89">
        <v>12</v>
      </c>
      <c r="H38" s="68" t="s">
        <v>118</v>
      </c>
      <c r="I38" s="40">
        <v>1201</v>
      </c>
      <c r="J38" s="74" t="s">
        <v>136</v>
      </c>
      <c r="K38" s="55">
        <v>5</v>
      </c>
      <c r="L38" s="55">
        <v>6</v>
      </c>
      <c r="M38" s="55">
        <v>6</v>
      </c>
      <c r="N38" s="56"/>
      <c r="O38" s="57"/>
      <c r="P38" s="58">
        <f>K38*L38</f>
      </c>
      <c r="Q38" s="56"/>
      <c r="R38" s="88"/>
      <c r="S38" s="84"/>
      <c r="T38" s="61" t="s">
        <v>92</v>
      </c>
      <c r="U38" s="61" t="s">
        <v>59</v>
      </c>
      <c r="V38" s="62" t="s">
        <v>92</v>
      </c>
      <c r="W38" s="62" t="s">
        <v>59</v>
      </c>
      <c r="X38" s="62" t="s">
        <v>59</v>
      </c>
      <c r="Y38" s="62" t="s">
        <v>59</v>
      </c>
      <c r="Z38" s="61" t="s">
        <v>92</v>
      </c>
      <c r="AA38" s="61" t="s">
        <v>59</v>
      </c>
      <c r="AB38" s="70"/>
      <c r="AC38" s="70"/>
      <c r="AD38" s="71"/>
      <c r="AE38" s="71"/>
      <c r="AF38" s="40"/>
      <c r="AG38" s="57"/>
      <c r="AH38" s="40"/>
      <c r="AI38" s="63"/>
      <c r="AJ38" s="64"/>
      <c r="AK38" s="40"/>
      <c r="AL38" s="40"/>
      <c r="AM38" s="40"/>
      <c r="AN38" s="39"/>
      <c r="AO38" s="14"/>
      <c r="AP38" s="5"/>
      <c r="AQ38" s="14"/>
      <c r="AR38" s="5"/>
      <c r="AS38" s="5"/>
    </row>
    <row x14ac:dyDescent="0.25" r="39" customHeight="1" ht="30">
      <c r="A39" s="1">
        <v>110</v>
      </c>
      <c r="B39" s="50"/>
      <c r="C39" s="50"/>
      <c r="D39" s="66"/>
      <c r="E39" s="67" t="s">
        <v>88</v>
      </c>
      <c r="F39" s="50"/>
      <c r="G39" s="89">
        <v>13</v>
      </c>
      <c r="H39" s="68" t="s">
        <v>118</v>
      </c>
      <c r="I39" s="40">
        <v>1202</v>
      </c>
      <c r="J39" s="74" t="s">
        <v>137</v>
      </c>
      <c r="K39" s="55">
        <v>5</v>
      </c>
      <c r="L39" s="55">
        <v>24</v>
      </c>
      <c r="M39" s="55">
        <v>6</v>
      </c>
      <c r="N39" s="56"/>
      <c r="O39" s="57"/>
      <c r="P39" s="58">
        <f>K39*L39</f>
      </c>
      <c r="Q39" s="56"/>
      <c r="R39" s="64" t="s">
        <v>138</v>
      </c>
      <c r="S39" s="60" t="s">
        <v>139</v>
      </c>
      <c r="T39" s="61" t="s">
        <v>92</v>
      </c>
      <c r="U39" s="61" t="s">
        <v>59</v>
      </c>
      <c r="V39" s="62" t="s">
        <v>92</v>
      </c>
      <c r="W39" s="62" t="s">
        <v>59</v>
      </c>
      <c r="X39" s="62" t="s">
        <v>59</v>
      </c>
      <c r="Y39" s="62" t="s">
        <v>59</v>
      </c>
      <c r="Z39" s="61" t="s">
        <v>92</v>
      </c>
      <c r="AA39" s="61" t="s">
        <v>59</v>
      </c>
      <c r="AB39" s="70"/>
      <c r="AC39" s="70"/>
      <c r="AD39" s="71"/>
      <c r="AE39" s="71"/>
      <c r="AF39" s="40"/>
      <c r="AG39" s="57"/>
      <c r="AH39" s="40"/>
      <c r="AI39" s="63"/>
      <c r="AJ39" s="64"/>
      <c r="AK39" s="40"/>
      <c r="AL39" s="40"/>
      <c r="AM39" s="40"/>
      <c r="AN39" s="39"/>
      <c r="AO39" s="14"/>
      <c r="AP39" s="5"/>
      <c r="AQ39" s="14"/>
      <c r="AR39" s="5"/>
      <c r="AS39" s="5"/>
    </row>
    <row x14ac:dyDescent="0.25" r="40" customHeight="1" ht="30">
      <c r="A40" s="1">
        <v>117</v>
      </c>
      <c r="B40" s="50"/>
      <c r="C40" s="50"/>
      <c r="D40" s="66"/>
      <c r="E40" s="67" t="s">
        <v>88</v>
      </c>
      <c r="F40" s="50"/>
      <c r="G40" s="89">
        <v>14</v>
      </c>
      <c r="H40" s="68" t="s">
        <v>118</v>
      </c>
      <c r="I40" s="40">
        <v>1203</v>
      </c>
      <c r="J40" s="74" t="s">
        <v>98</v>
      </c>
      <c r="K40" s="55">
        <v>3</v>
      </c>
      <c r="L40" s="55">
        <v>6</v>
      </c>
      <c r="M40" s="55">
        <v>6</v>
      </c>
      <c r="N40" s="56"/>
      <c r="O40" s="57"/>
      <c r="P40" s="58">
        <f>K40*L40</f>
      </c>
      <c r="Q40" s="56"/>
      <c r="R40" s="56"/>
      <c r="S40" s="72"/>
      <c r="T40" s="61" t="s">
        <v>92</v>
      </c>
      <c r="U40" s="61" t="s">
        <v>59</v>
      </c>
      <c r="V40" s="62" t="s">
        <v>92</v>
      </c>
      <c r="W40" s="62" t="s">
        <v>59</v>
      </c>
      <c r="X40" s="62" t="s">
        <v>59</v>
      </c>
      <c r="Y40" s="62" t="s">
        <v>59</v>
      </c>
      <c r="Z40" s="61" t="s">
        <v>92</v>
      </c>
      <c r="AA40" s="61" t="s">
        <v>59</v>
      </c>
      <c r="AB40" s="70"/>
      <c r="AC40" s="70"/>
      <c r="AD40" s="71"/>
      <c r="AE40" s="71"/>
      <c r="AF40" s="40"/>
      <c r="AG40" s="57"/>
      <c r="AH40" s="40"/>
      <c r="AI40" s="63"/>
      <c r="AJ40" s="64"/>
      <c r="AK40" s="40"/>
      <c r="AL40" s="40"/>
      <c r="AM40" s="40"/>
      <c r="AN40" s="39"/>
      <c r="AO40" s="14"/>
      <c r="AP40" s="5"/>
      <c r="AQ40" s="14"/>
      <c r="AR40" s="5"/>
      <c r="AS40" s="5"/>
    </row>
    <row x14ac:dyDescent="0.25" r="41" customHeight="1" ht="30">
      <c r="A41" s="1"/>
      <c r="B41" s="50"/>
      <c r="C41" s="50"/>
      <c r="D41" s="66"/>
      <c r="E41" s="51" t="s">
        <v>53</v>
      </c>
      <c r="F41" s="50"/>
      <c r="G41" s="89">
        <v>15</v>
      </c>
      <c r="H41" s="68" t="s">
        <v>118</v>
      </c>
      <c r="I41" s="40">
        <v>1204</v>
      </c>
      <c r="J41" s="74" t="s">
        <v>100</v>
      </c>
      <c r="K41" s="55">
        <v>2</v>
      </c>
      <c r="L41" s="55">
        <v>6</v>
      </c>
      <c r="M41" s="55">
        <v>6</v>
      </c>
      <c r="N41" s="56"/>
      <c r="O41" s="57"/>
      <c r="P41" s="58">
        <f>K41*L41</f>
      </c>
      <c r="Q41" s="56"/>
      <c r="R41" s="68" t="s">
        <v>127</v>
      </c>
      <c r="S41" s="60" t="s">
        <v>128</v>
      </c>
      <c r="T41" s="61" t="s">
        <v>59</v>
      </c>
      <c r="U41" s="61" t="s">
        <v>59</v>
      </c>
      <c r="V41" s="62" t="s">
        <v>59</v>
      </c>
      <c r="W41" s="62" t="s">
        <v>59</v>
      </c>
      <c r="X41" s="62" t="s">
        <v>59</v>
      </c>
      <c r="Y41" s="62" t="s">
        <v>59</v>
      </c>
      <c r="Z41" s="61" t="s">
        <v>59</v>
      </c>
      <c r="AA41" s="61" t="s">
        <v>59</v>
      </c>
      <c r="AB41" s="70"/>
      <c r="AC41" s="70"/>
      <c r="AD41" s="71"/>
      <c r="AE41" s="71"/>
      <c r="AF41" s="40"/>
      <c r="AG41" s="57"/>
      <c r="AH41" s="40"/>
      <c r="AI41" s="63"/>
      <c r="AJ41" s="64"/>
      <c r="AK41" s="40"/>
      <c r="AL41" s="40"/>
      <c r="AM41" s="40"/>
      <c r="AN41" s="5"/>
      <c r="AO41" s="14"/>
      <c r="AP41" s="5"/>
      <c r="AQ41" s="14"/>
      <c r="AR41" s="5"/>
      <c r="AS41" s="5"/>
    </row>
    <row x14ac:dyDescent="0.25" r="42" customHeight="1" ht="30">
      <c r="A42" s="1"/>
      <c r="B42" s="50"/>
      <c r="C42" s="50"/>
      <c r="D42" s="66"/>
      <c r="E42" s="67" t="s">
        <v>88</v>
      </c>
      <c r="F42" s="50"/>
      <c r="G42" s="89">
        <v>16</v>
      </c>
      <c r="H42" s="68" t="s">
        <v>118</v>
      </c>
      <c r="I42" s="40">
        <v>1205</v>
      </c>
      <c r="J42" s="74" t="s">
        <v>140</v>
      </c>
      <c r="K42" s="55">
        <v>5</v>
      </c>
      <c r="L42" s="55">
        <v>9</v>
      </c>
      <c r="M42" s="55">
        <v>6</v>
      </c>
      <c r="N42" s="56"/>
      <c r="O42" s="57"/>
      <c r="P42" s="58">
        <f>K42*L42</f>
      </c>
      <c r="Q42" s="56"/>
      <c r="R42" s="88"/>
      <c r="S42" s="84"/>
      <c r="T42" s="61" t="s">
        <v>92</v>
      </c>
      <c r="U42" s="61" t="s">
        <v>59</v>
      </c>
      <c r="V42" s="62" t="s">
        <v>92</v>
      </c>
      <c r="W42" s="62" t="s">
        <v>59</v>
      </c>
      <c r="X42" s="62" t="s">
        <v>59</v>
      </c>
      <c r="Y42" s="62" t="s">
        <v>59</v>
      </c>
      <c r="Z42" s="61" t="s">
        <v>92</v>
      </c>
      <c r="AA42" s="61" t="s">
        <v>59</v>
      </c>
      <c r="AB42" s="70"/>
      <c r="AC42" s="70"/>
      <c r="AD42" s="71"/>
      <c r="AE42" s="71"/>
      <c r="AF42" s="40"/>
      <c r="AG42" s="57"/>
      <c r="AH42" s="40"/>
      <c r="AI42" s="63"/>
      <c r="AJ42" s="64"/>
      <c r="AK42" s="40"/>
      <c r="AL42" s="40"/>
      <c r="AM42" s="40"/>
      <c r="AN42" s="39"/>
      <c r="AO42" s="14"/>
      <c r="AP42" s="5"/>
      <c r="AQ42" s="14"/>
      <c r="AR42" s="5"/>
      <c r="AS42" s="5"/>
    </row>
    <row x14ac:dyDescent="0.25" r="43" customHeight="1" ht="30">
      <c r="A43" s="1"/>
      <c r="B43" s="50"/>
      <c r="C43" s="50"/>
      <c r="D43" s="66"/>
      <c r="E43" s="67" t="s">
        <v>123</v>
      </c>
      <c r="F43" s="50"/>
      <c r="G43" s="89">
        <v>17</v>
      </c>
      <c r="H43" s="68" t="s">
        <v>118</v>
      </c>
      <c r="I43" s="40">
        <v>1206</v>
      </c>
      <c r="J43" s="74" t="s">
        <v>141</v>
      </c>
      <c r="K43" s="55">
        <v>5</v>
      </c>
      <c r="L43" s="55">
        <v>9</v>
      </c>
      <c r="M43" s="55">
        <v>6</v>
      </c>
      <c r="N43" s="56"/>
      <c r="O43" s="57"/>
      <c r="P43" s="58">
        <f>K43*L43</f>
      </c>
      <c r="Q43" s="56"/>
      <c r="R43" s="88"/>
      <c r="S43" s="84"/>
      <c r="T43" s="61" t="s">
        <v>92</v>
      </c>
      <c r="U43" s="61" t="s">
        <v>59</v>
      </c>
      <c r="V43" s="62" t="s">
        <v>92</v>
      </c>
      <c r="W43" s="62" t="s">
        <v>59</v>
      </c>
      <c r="X43" s="62" t="s">
        <v>59</v>
      </c>
      <c r="Y43" s="62" t="s">
        <v>59</v>
      </c>
      <c r="Z43" s="61" t="s">
        <v>92</v>
      </c>
      <c r="AA43" s="61" t="s">
        <v>59</v>
      </c>
      <c r="AB43" s="70"/>
      <c r="AC43" s="70"/>
      <c r="AD43" s="71"/>
      <c r="AE43" s="71"/>
      <c r="AF43" s="40"/>
      <c r="AG43" s="57"/>
      <c r="AH43" s="40"/>
      <c r="AI43" s="63"/>
      <c r="AJ43" s="64"/>
      <c r="AK43" s="40"/>
      <c r="AL43" s="40"/>
      <c r="AM43" s="40"/>
      <c r="AN43" s="39"/>
      <c r="AO43" s="14"/>
      <c r="AP43" s="5"/>
      <c r="AQ43" s="14"/>
      <c r="AR43" s="5"/>
      <c r="AS43" s="5"/>
    </row>
    <row x14ac:dyDescent="0.25" r="44" customHeight="1" ht="30">
      <c r="A44" s="1">
        <v>117</v>
      </c>
      <c r="B44" s="50"/>
      <c r="C44" s="50"/>
      <c r="D44" s="66"/>
      <c r="E44" s="67" t="s">
        <v>88</v>
      </c>
      <c r="F44" s="50"/>
      <c r="G44" s="89">
        <v>18</v>
      </c>
      <c r="H44" s="68" t="s">
        <v>118</v>
      </c>
      <c r="I44" s="40">
        <v>1207</v>
      </c>
      <c r="J44" s="74" t="s">
        <v>142</v>
      </c>
      <c r="K44" s="55">
        <v>3</v>
      </c>
      <c r="L44" s="55">
        <v>60</v>
      </c>
      <c r="M44" s="55">
        <v>6</v>
      </c>
      <c r="N44" s="56"/>
      <c r="O44" s="57"/>
      <c r="P44" s="58">
        <f>K44*L44</f>
      </c>
      <c r="Q44" s="56"/>
      <c r="R44" s="56"/>
      <c r="S44" s="72"/>
      <c r="T44" s="61" t="s">
        <v>92</v>
      </c>
      <c r="U44" s="61" t="s">
        <v>59</v>
      </c>
      <c r="V44" s="62" t="s">
        <v>92</v>
      </c>
      <c r="W44" s="62" t="s">
        <v>59</v>
      </c>
      <c r="X44" s="62" t="s">
        <v>59</v>
      </c>
      <c r="Y44" s="62" t="s">
        <v>59</v>
      </c>
      <c r="Z44" s="61" t="s">
        <v>92</v>
      </c>
      <c r="AA44" s="61" t="s">
        <v>59</v>
      </c>
      <c r="AB44" s="70"/>
      <c r="AC44" s="70"/>
      <c r="AD44" s="71"/>
      <c r="AE44" s="71"/>
      <c r="AF44" s="40"/>
      <c r="AG44" s="57"/>
      <c r="AH44" s="40"/>
      <c r="AI44" s="63"/>
      <c r="AJ44" s="64"/>
      <c r="AK44" s="40"/>
      <c r="AL44" s="40"/>
      <c r="AM44" s="40"/>
      <c r="AN44" s="39"/>
      <c r="AO44" s="14"/>
      <c r="AP44" s="5"/>
      <c r="AQ44" s="14"/>
      <c r="AR44" s="5"/>
      <c r="AS44" s="5"/>
    </row>
    <row x14ac:dyDescent="0.25" r="45" customHeight="1" ht="30">
      <c r="A45" s="1"/>
      <c r="B45" s="50"/>
      <c r="C45" s="50"/>
      <c r="D45" s="66"/>
      <c r="E45" s="50"/>
      <c r="F45" s="50"/>
      <c r="G45" s="50"/>
      <c r="H45" s="40"/>
      <c r="I45" s="40"/>
      <c r="J45" s="74"/>
      <c r="K45" s="56"/>
      <c r="L45" s="56"/>
      <c r="M45" s="56"/>
      <c r="N45" s="56"/>
      <c r="O45" s="57"/>
      <c r="P45" s="58"/>
      <c r="Q45" s="56"/>
      <c r="R45" s="56"/>
      <c r="S45" s="72"/>
      <c r="T45" s="71"/>
      <c r="U45" s="71"/>
      <c r="V45" s="70"/>
      <c r="W45" s="70"/>
      <c r="X45" s="70"/>
      <c r="Y45" s="70"/>
      <c r="Z45" s="71"/>
      <c r="AA45" s="71"/>
      <c r="AB45" s="70"/>
      <c r="AC45" s="70"/>
      <c r="AD45" s="71"/>
      <c r="AE45" s="71"/>
      <c r="AF45" s="40"/>
      <c r="AG45" s="57"/>
      <c r="AH45" s="40"/>
      <c r="AI45" s="63"/>
      <c r="AJ45" s="64"/>
      <c r="AK45" s="40"/>
      <c r="AL45" s="40"/>
      <c r="AM45" s="40"/>
      <c r="AN45" s="5"/>
      <c r="AO45" s="14"/>
      <c r="AP45" s="5"/>
      <c r="AQ45" s="14"/>
      <c r="AR45" s="5"/>
      <c r="AS45" s="5"/>
    </row>
    <row x14ac:dyDescent="0.25" r="46" customHeight="1" ht="30">
      <c r="A46" s="1">
        <v>87</v>
      </c>
      <c r="B46" s="50"/>
      <c r="C46" s="50"/>
      <c r="D46" s="90"/>
      <c r="E46" s="51" t="s">
        <v>53</v>
      </c>
      <c r="F46" s="52"/>
      <c r="G46" s="89">
        <v>19</v>
      </c>
      <c r="H46" s="51" t="s">
        <v>118</v>
      </c>
      <c r="I46" s="53">
        <v>1301</v>
      </c>
      <c r="J46" s="54" t="s">
        <v>143</v>
      </c>
      <c r="K46" s="56">
        <v>4</v>
      </c>
      <c r="L46" s="56">
        <v>4</v>
      </c>
      <c r="M46" s="56">
        <v>6</v>
      </c>
      <c r="N46" s="56"/>
      <c r="O46" s="57"/>
      <c r="P46" s="58">
        <f>K46*L46</f>
      </c>
      <c r="Q46" s="56"/>
      <c r="R46" s="56"/>
      <c r="S46" s="72"/>
      <c r="T46" s="61" t="s">
        <v>58</v>
      </c>
      <c r="U46" s="61" t="s">
        <v>59</v>
      </c>
      <c r="V46" s="62" t="s">
        <v>60</v>
      </c>
      <c r="W46" s="62" t="s">
        <v>59</v>
      </c>
      <c r="X46" s="62" t="s">
        <v>59</v>
      </c>
      <c r="Y46" s="62" t="s">
        <v>59</v>
      </c>
      <c r="Z46" s="61" t="s">
        <v>144</v>
      </c>
      <c r="AA46" s="61" t="s">
        <v>59</v>
      </c>
      <c r="AB46" s="70"/>
      <c r="AC46" s="70"/>
      <c r="AD46" s="71"/>
      <c r="AE46" s="71"/>
      <c r="AF46" s="40"/>
      <c r="AG46" s="57"/>
      <c r="AH46" s="40"/>
      <c r="AI46" s="63"/>
      <c r="AJ46" s="64"/>
      <c r="AK46" s="40"/>
      <c r="AL46" s="40"/>
      <c r="AM46" s="40"/>
      <c r="AN46" s="39"/>
      <c r="AO46" s="14"/>
      <c r="AP46" s="5"/>
      <c r="AQ46" s="14"/>
      <c r="AR46" s="5"/>
      <c r="AS46" s="5"/>
    </row>
    <row x14ac:dyDescent="0.25" r="47" customHeight="1" ht="30">
      <c r="A47" s="1">
        <v>87</v>
      </c>
      <c r="B47" s="50"/>
      <c r="C47" s="50"/>
      <c r="D47" s="90"/>
      <c r="E47" s="51" t="s">
        <v>53</v>
      </c>
      <c r="F47" s="52"/>
      <c r="G47" s="89">
        <v>20</v>
      </c>
      <c r="H47" s="51" t="s">
        <v>118</v>
      </c>
      <c r="I47" s="53">
        <v>1302</v>
      </c>
      <c r="J47" s="54" t="s">
        <v>145</v>
      </c>
      <c r="K47" s="56">
        <v>6</v>
      </c>
      <c r="L47" s="56">
        <v>10</v>
      </c>
      <c r="M47" s="56">
        <v>6</v>
      </c>
      <c r="N47" s="56"/>
      <c r="O47" s="57"/>
      <c r="P47" s="58">
        <f>K47*L47</f>
      </c>
      <c r="Q47" s="56"/>
      <c r="R47" s="56"/>
      <c r="S47" s="72"/>
      <c r="T47" s="61" t="s">
        <v>58</v>
      </c>
      <c r="U47" s="61" t="s">
        <v>59</v>
      </c>
      <c r="V47" s="62" t="s">
        <v>60</v>
      </c>
      <c r="W47" s="62" t="s">
        <v>59</v>
      </c>
      <c r="X47" s="62" t="s">
        <v>59</v>
      </c>
      <c r="Y47" s="62" t="s">
        <v>59</v>
      </c>
      <c r="Z47" s="61" t="s">
        <v>144</v>
      </c>
      <c r="AA47" s="61" t="s">
        <v>59</v>
      </c>
      <c r="AB47" s="70"/>
      <c r="AC47" s="70"/>
      <c r="AD47" s="71"/>
      <c r="AE47" s="71"/>
      <c r="AF47" s="40"/>
      <c r="AG47" s="57"/>
      <c r="AH47" s="40"/>
      <c r="AI47" s="63"/>
      <c r="AJ47" s="64"/>
      <c r="AK47" s="40"/>
      <c r="AL47" s="40"/>
      <c r="AM47" s="40"/>
      <c r="AN47" s="39"/>
      <c r="AO47" s="14"/>
      <c r="AP47" s="5"/>
      <c r="AQ47" s="14"/>
      <c r="AR47" s="5"/>
      <c r="AS47" s="5"/>
    </row>
    <row x14ac:dyDescent="0.25" r="48" customHeight="1" ht="30">
      <c r="A48" s="1">
        <v>86</v>
      </c>
      <c r="B48" s="50"/>
      <c r="C48" s="50"/>
      <c r="D48" s="90"/>
      <c r="E48" s="51" t="s">
        <v>53</v>
      </c>
      <c r="F48" s="52"/>
      <c r="G48" s="89">
        <v>21</v>
      </c>
      <c r="H48" s="51" t="s">
        <v>118</v>
      </c>
      <c r="I48" s="53">
        <v>1303</v>
      </c>
      <c r="J48" s="54" t="s">
        <v>146</v>
      </c>
      <c r="K48" s="56">
        <v>6</v>
      </c>
      <c r="L48" s="56">
        <v>10</v>
      </c>
      <c r="M48" s="56">
        <v>6</v>
      </c>
      <c r="N48" s="56"/>
      <c r="O48" s="57"/>
      <c r="P48" s="58">
        <f>K48*L48</f>
      </c>
      <c r="Q48" s="56"/>
      <c r="R48" s="56"/>
      <c r="S48" s="72"/>
      <c r="T48" s="61" t="s">
        <v>58</v>
      </c>
      <c r="U48" s="61" t="s">
        <v>59</v>
      </c>
      <c r="V48" s="62" t="s">
        <v>60</v>
      </c>
      <c r="W48" s="62" t="s">
        <v>59</v>
      </c>
      <c r="X48" s="62" t="s">
        <v>59</v>
      </c>
      <c r="Y48" s="62" t="s">
        <v>59</v>
      </c>
      <c r="Z48" s="61" t="s">
        <v>144</v>
      </c>
      <c r="AA48" s="61" t="s">
        <v>59</v>
      </c>
      <c r="AB48" s="70"/>
      <c r="AC48" s="70"/>
      <c r="AD48" s="71"/>
      <c r="AE48" s="71"/>
      <c r="AF48" s="40"/>
      <c r="AG48" s="57"/>
      <c r="AH48" s="40"/>
      <c r="AI48" s="63"/>
      <c r="AJ48" s="64"/>
      <c r="AK48" s="40"/>
      <c r="AL48" s="40"/>
      <c r="AM48" s="40"/>
      <c r="AN48" s="39"/>
      <c r="AO48" s="14"/>
      <c r="AP48" s="5"/>
      <c r="AQ48" s="14"/>
      <c r="AR48" s="5"/>
      <c r="AS48" s="5"/>
    </row>
    <row x14ac:dyDescent="0.25" r="49" customHeight="1" ht="30">
      <c r="A49" s="1">
        <v>86</v>
      </c>
      <c r="B49" s="50"/>
      <c r="C49" s="50"/>
      <c r="D49" s="90"/>
      <c r="E49" s="51" t="s">
        <v>53</v>
      </c>
      <c r="F49" s="52"/>
      <c r="G49" s="89">
        <v>22</v>
      </c>
      <c r="H49" s="51" t="s">
        <v>118</v>
      </c>
      <c r="I49" s="53">
        <v>1304</v>
      </c>
      <c r="J49" s="54" t="s">
        <v>147</v>
      </c>
      <c r="K49" s="56">
        <v>8</v>
      </c>
      <c r="L49" s="56">
        <v>10</v>
      </c>
      <c r="M49" s="56">
        <v>6</v>
      </c>
      <c r="N49" s="56"/>
      <c r="O49" s="57"/>
      <c r="P49" s="58">
        <f>K49*L49</f>
      </c>
      <c r="Q49" s="56"/>
      <c r="R49" s="56"/>
      <c r="S49" s="72"/>
      <c r="T49" s="61" t="s">
        <v>58</v>
      </c>
      <c r="U49" s="61" t="s">
        <v>59</v>
      </c>
      <c r="V49" s="62" t="s">
        <v>60</v>
      </c>
      <c r="W49" s="62" t="s">
        <v>59</v>
      </c>
      <c r="X49" s="62" t="s">
        <v>59</v>
      </c>
      <c r="Y49" s="62" t="s">
        <v>59</v>
      </c>
      <c r="Z49" s="61" t="s">
        <v>144</v>
      </c>
      <c r="AA49" s="61" t="s">
        <v>59</v>
      </c>
      <c r="AB49" s="70"/>
      <c r="AC49" s="70"/>
      <c r="AD49" s="71"/>
      <c r="AE49" s="71"/>
      <c r="AF49" s="40"/>
      <c r="AG49" s="57"/>
      <c r="AH49" s="40"/>
      <c r="AI49" s="63"/>
      <c r="AJ49" s="64"/>
      <c r="AK49" s="40"/>
      <c r="AL49" s="40"/>
      <c r="AM49" s="40"/>
      <c r="AN49" s="39"/>
      <c r="AO49" s="14"/>
      <c r="AP49" s="5"/>
      <c r="AQ49" s="14"/>
      <c r="AR49" s="5"/>
      <c r="AS49" s="5"/>
    </row>
    <row x14ac:dyDescent="0.25" r="50" customHeight="1" ht="30">
      <c r="A50" s="1">
        <v>86</v>
      </c>
      <c r="B50" s="50"/>
      <c r="C50" s="50"/>
      <c r="D50" s="90"/>
      <c r="E50" s="51" t="s">
        <v>53</v>
      </c>
      <c r="F50" s="52"/>
      <c r="G50" s="89">
        <v>23</v>
      </c>
      <c r="H50" s="51" t="s">
        <v>118</v>
      </c>
      <c r="I50" s="53">
        <v>1305</v>
      </c>
      <c r="J50" s="54" t="s">
        <v>142</v>
      </c>
      <c r="K50" s="56">
        <v>2</v>
      </c>
      <c r="L50" s="56">
        <f>26+4</f>
      </c>
      <c r="M50" s="56">
        <v>6</v>
      </c>
      <c r="N50" s="56"/>
      <c r="O50" s="57"/>
      <c r="P50" s="58">
        <f>K50*L50</f>
      </c>
      <c r="Q50" s="56"/>
      <c r="R50" s="56"/>
      <c r="S50" s="72"/>
      <c r="T50" s="61" t="s">
        <v>58</v>
      </c>
      <c r="U50" s="61" t="s">
        <v>59</v>
      </c>
      <c r="V50" s="62" t="s">
        <v>60</v>
      </c>
      <c r="W50" s="62" t="s">
        <v>59</v>
      </c>
      <c r="X50" s="62" t="s">
        <v>59</v>
      </c>
      <c r="Y50" s="62" t="s">
        <v>59</v>
      </c>
      <c r="Z50" s="61" t="s">
        <v>144</v>
      </c>
      <c r="AA50" s="61" t="s">
        <v>59</v>
      </c>
      <c r="AB50" s="70"/>
      <c r="AC50" s="70"/>
      <c r="AD50" s="71"/>
      <c r="AE50" s="71"/>
      <c r="AF50" s="40"/>
      <c r="AG50" s="57"/>
      <c r="AH50" s="40"/>
      <c r="AI50" s="63"/>
      <c r="AJ50" s="64"/>
      <c r="AK50" s="40"/>
      <c r="AL50" s="40"/>
      <c r="AM50" s="40"/>
      <c r="AN50" s="39"/>
      <c r="AO50" s="14"/>
      <c r="AP50" s="5"/>
      <c r="AQ50" s="14"/>
      <c r="AR50" s="5"/>
      <c r="AS50" s="5"/>
    </row>
    <row x14ac:dyDescent="0.25" r="51" customHeight="1" ht="30">
      <c r="A51" s="1">
        <v>77</v>
      </c>
      <c r="B51" s="50"/>
      <c r="C51" s="50"/>
      <c r="D51" s="90"/>
      <c r="E51" s="51" t="s">
        <v>53</v>
      </c>
      <c r="F51" s="50"/>
      <c r="G51" s="89">
        <v>24</v>
      </c>
      <c r="H51" s="68" t="s">
        <v>118</v>
      </c>
      <c r="I51" s="53">
        <v>1306</v>
      </c>
      <c r="J51" s="74" t="s">
        <v>148</v>
      </c>
      <c r="K51" s="55">
        <v>12</v>
      </c>
      <c r="L51" s="55">
        <v>26</v>
      </c>
      <c r="M51" s="55">
        <v>10</v>
      </c>
      <c r="N51" s="56"/>
      <c r="O51" s="57"/>
      <c r="P51" s="58">
        <f>K51*L51</f>
      </c>
      <c r="Q51" s="56"/>
      <c r="R51" s="56"/>
      <c r="S51" s="60" t="s">
        <v>139</v>
      </c>
      <c r="T51" s="61" t="s">
        <v>58</v>
      </c>
      <c r="U51" s="61" t="s">
        <v>59</v>
      </c>
      <c r="V51" s="62" t="s">
        <v>60</v>
      </c>
      <c r="W51" s="62" t="s">
        <v>59</v>
      </c>
      <c r="X51" s="62" t="s">
        <v>59</v>
      </c>
      <c r="Y51" s="62" t="s">
        <v>59</v>
      </c>
      <c r="Z51" s="61" t="s">
        <v>61</v>
      </c>
      <c r="AA51" s="61" t="s">
        <v>59</v>
      </c>
      <c r="AB51" s="70"/>
      <c r="AC51" s="70"/>
      <c r="AD51" s="71"/>
      <c r="AE51" s="71"/>
      <c r="AF51" s="40"/>
      <c r="AG51" s="57"/>
      <c r="AH51" s="40"/>
      <c r="AI51" s="63"/>
      <c r="AJ51" s="64"/>
      <c r="AK51" s="40"/>
      <c r="AL51" s="40"/>
      <c r="AM51" s="40"/>
      <c r="AN51" s="39"/>
      <c r="AO51" s="14"/>
      <c r="AP51" s="5"/>
      <c r="AQ51" s="14"/>
      <c r="AR51" s="5"/>
      <c r="AS51" s="5"/>
    </row>
    <row x14ac:dyDescent="0.25" r="52" customHeight="1" ht="30">
      <c r="A52" s="1">
        <v>78</v>
      </c>
      <c r="B52" s="50"/>
      <c r="C52" s="50"/>
      <c r="D52" s="90"/>
      <c r="E52" s="67" t="s">
        <v>88</v>
      </c>
      <c r="F52" s="50"/>
      <c r="G52" s="89">
        <v>25</v>
      </c>
      <c r="H52" s="68" t="s">
        <v>118</v>
      </c>
      <c r="I52" s="53">
        <v>1307</v>
      </c>
      <c r="J52" s="74" t="s">
        <v>149</v>
      </c>
      <c r="K52" s="55">
        <v>12</v>
      </c>
      <c r="L52" s="55">
        <v>26</v>
      </c>
      <c r="M52" s="55">
        <v>10</v>
      </c>
      <c r="N52" s="56"/>
      <c r="O52" s="57"/>
      <c r="P52" s="58">
        <f>K52*L52</f>
      </c>
      <c r="Q52" s="56"/>
      <c r="R52" s="64" t="s">
        <v>150</v>
      </c>
      <c r="S52" s="72"/>
      <c r="T52" s="61" t="s">
        <v>92</v>
      </c>
      <c r="U52" s="61" t="s">
        <v>59</v>
      </c>
      <c r="V52" s="62" t="s">
        <v>92</v>
      </c>
      <c r="W52" s="62" t="s">
        <v>59</v>
      </c>
      <c r="X52" s="62" t="s">
        <v>59</v>
      </c>
      <c r="Y52" s="62" t="s">
        <v>59</v>
      </c>
      <c r="Z52" s="61" t="s">
        <v>92</v>
      </c>
      <c r="AA52" s="61" t="s">
        <v>59</v>
      </c>
      <c r="AB52" s="70"/>
      <c r="AC52" s="70"/>
      <c r="AD52" s="71"/>
      <c r="AE52" s="71"/>
      <c r="AF52" s="40"/>
      <c r="AG52" s="57"/>
      <c r="AH52" s="40"/>
      <c r="AI52" s="63"/>
      <c r="AJ52" s="64"/>
      <c r="AK52" s="40"/>
      <c r="AL52" s="40"/>
      <c r="AM52" s="40"/>
      <c r="AN52" s="39"/>
      <c r="AO52" s="14"/>
      <c r="AP52" s="5"/>
      <c r="AQ52" s="14"/>
      <c r="AR52" s="5"/>
      <c r="AS52" s="5"/>
    </row>
    <row x14ac:dyDescent="0.25" r="53" customHeight="1" ht="30">
      <c r="A53" s="1">
        <v>79</v>
      </c>
      <c r="B53" s="50"/>
      <c r="C53" s="50"/>
      <c r="D53" s="90"/>
      <c r="E53" s="67" t="s">
        <v>151</v>
      </c>
      <c r="F53" s="52"/>
      <c r="G53" s="89">
        <v>26</v>
      </c>
      <c r="H53" s="51" t="s">
        <v>118</v>
      </c>
      <c r="I53" s="53">
        <v>1308</v>
      </c>
      <c r="J53" s="54" t="s">
        <v>152</v>
      </c>
      <c r="K53" s="56">
        <v>18</v>
      </c>
      <c r="L53" s="55">
        <v>54</v>
      </c>
      <c r="M53" s="56">
        <v>13</v>
      </c>
      <c r="N53" s="56"/>
      <c r="O53" s="57"/>
      <c r="P53" s="58">
        <f>K53*L53+18*8</f>
      </c>
      <c r="Q53" s="56"/>
      <c r="R53" s="68" t="s">
        <v>153</v>
      </c>
      <c r="S53" s="60" t="s">
        <v>139</v>
      </c>
      <c r="T53" s="61" t="s">
        <v>92</v>
      </c>
      <c r="U53" s="61" t="s">
        <v>59</v>
      </c>
      <c r="V53" s="62" t="s">
        <v>92</v>
      </c>
      <c r="W53" s="62" t="s">
        <v>59</v>
      </c>
      <c r="X53" s="62" t="s">
        <v>59</v>
      </c>
      <c r="Y53" s="62" t="s">
        <v>59</v>
      </c>
      <c r="Z53" s="61" t="s">
        <v>92</v>
      </c>
      <c r="AA53" s="61" t="s">
        <v>59</v>
      </c>
      <c r="AB53" s="70"/>
      <c r="AC53" s="70"/>
      <c r="AD53" s="71"/>
      <c r="AE53" s="71"/>
      <c r="AF53" s="40"/>
      <c r="AG53" s="57"/>
      <c r="AH53" s="40"/>
      <c r="AI53" s="63"/>
      <c r="AJ53" s="64"/>
      <c r="AK53" s="40"/>
      <c r="AL53" s="40"/>
      <c r="AM53" s="40"/>
      <c r="AN53" s="39"/>
      <c r="AO53" s="14"/>
      <c r="AP53" s="5"/>
      <c r="AQ53" s="14"/>
      <c r="AR53" s="5"/>
      <c r="AS53" s="5"/>
    </row>
    <row x14ac:dyDescent="0.25" r="54" customHeight="1" ht="30">
      <c r="A54" s="1">
        <v>85</v>
      </c>
      <c r="B54" s="50"/>
      <c r="C54" s="50"/>
      <c r="D54" s="66"/>
      <c r="E54" s="67" t="s">
        <v>151</v>
      </c>
      <c r="F54" s="52"/>
      <c r="G54" s="89">
        <v>27</v>
      </c>
      <c r="H54" s="51" t="s">
        <v>118</v>
      </c>
      <c r="I54" s="53">
        <v>1309</v>
      </c>
      <c r="J54" s="54" t="s">
        <v>154</v>
      </c>
      <c r="K54" s="56">
        <v>4</v>
      </c>
      <c r="L54" s="56">
        <v>12</v>
      </c>
      <c r="M54" s="56">
        <v>6</v>
      </c>
      <c r="N54" s="56"/>
      <c r="O54" s="57"/>
      <c r="P54" s="58">
        <f>K54*L54</f>
      </c>
      <c r="Q54" s="56"/>
      <c r="R54" s="68" t="s">
        <v>155</v>
      </c>
      <c r="S54" s="60" t="s">
        <v>156</v>
      </c>
      <c r="T54" s="61" t="s">
        <v>92</v>
      </c>
      <c r="U54" s="61" t="s">
        <v>59</v>
      </c>
      <c r="V54" s="62" t="s">
        <v>92</v>
      </c>
      <c r="W54" s="62" t="s">
        <v>59</v>
      </c>
      <c r="X54" s="62" t="s">
        <v>59</v>
      </c>
      <c r="Y54" s="62" t="s">
        <v>59</v>
      </c>
      <c r="Z54" s="61" t="s">
        <v>92</v>
      </c>
      <c r="AA54" s="61" t="s">
        <v>59</v>
      </c>
      <c r="AB54" s="70"/>
      <c r="AC54" s="70"/>
      <c r="AD54" s="71"/>
      <c r="AE54" s="71"/>
      <c r="AF54" s="40"/>
      <c r="AG54" s="57"/>
      <c r="AH54" s="40"/>
      <c r="AI54" s="63"/>
      <c r="AJ54" s="64"/>
      <c r="AK54" s="40"/>
      <c r="AL54" s="40"/>
      <c r="AM54" s="40"/>
      <c r="AN54" s="39"/>
      <c r="AO54" s="14"/>
      <c r="AP54" s="5"/>
      <c r="AQ54" s="14"/>
      <c r="AR54" s="5"/>
      <c r="AS54" s="5"/>
    </row>
    <row x14ac:dyDescent="0.25" r="55" customHeight="1" ht="30">
      <c r="A55" s="1"/>
      <c r="B55" s="50"/>
      <c r="C55" s="50"/>
      <c r="D55" s="90"/>
      <c r="E55" s="67" t="s">
        <v>151</v>
      </c>
      <c r="F55" s="50"/>
      <c r="G55" s="89">
        <v>28</v>
      </c>
      <c r="H55" s="40"/>
      <c r="I55" s="53">
        <v>1310</v>
      </c>
      <c r="J55" s="91" t="s">
        <v>157</v>
      </c>
      <c r="K55" s="55">
        <v>4</v>
      </c>
      <c r="L55" s="55">
        <v>6</v>
      </c>
      <c r="M55" s="55">
        <v>-3.5</v>
      </c>
      <c r="N55" s="56"/>
      <c r="O55" s="57"/>
      <c r="P55" s="58">
        <f>K55*L55</f>
      </c>
      <c r="Q55" s="56"/>
      <c r="R55" s="73"/>
      <c r="S55" s="84"/>
      <c r="T55" s="61" t="s">
        <v>92</v>
      </c>
      <c r="U55" s="61" t="s">
        <v>59</v>
      </c>
      <c r="V55" s="62" t="s">
        <v>92</v>
      </c>
      <c r="W55" s="62" t="s">
        <v>59</v>
      </c>
      <c r="X55" s="62" t="s">
        <v>59</v>
      </c>
      <c r="Y55" s="62" t="s">
        <v>59</v>
      </c>
      <c r="Z55" s="61" t="s">
        <v>59</v>
      </c>
      <c r="AA55" s="61" t="s">
        <v>59</v>
      </c>
      <c r="AB55" s="70"/>
      <c r="AC55" s="70"/>
      <c r="AD55" s="71"/>
      <c r="AE55" s="71"/>
      <c r="AF55" s="40"/>
      <c r="AG55" s="57"/>
      <c r="AH55" s="40"/>
      <c r="AI55" s="63"/>
      <c r="AJ55" s="64"/>
      <c r="AK55" s="40"/>
      <c r="AL55" s="40"/>
      <c r="AM55" s="40"/>
      <c r="AN55" s="39"/>
      <c r="AO55" s="14"/>
      <c r="AP55" s="5"/>
      <c r="AQ55" s="14"/>
      <c r="AR55" s="5"/>
      <c r="AS55" s="5"/>
    </row>
    <row x14ac:dyDescent="0.25" r="56" customHeight="1" ht="30">
      <c r="A56" s="1">
        <v>78</v>
      </c>
      <c r="B56" s="50"/>
      <c r="C56" s="50"/>
      <c r="D56" s="90"/>
      <c r="E56" s="67" t="s">
        <v>151</v>
      </c>
      <c r="F56" s="50"/>
      <c r="G56" s="89">
        <v>29</v>
      </c>
      <c r="H56" s="68" t="s">
        <v>118</v>
      </c>
      <c r="I56" s="53">
        <v>1311</v>
      </c>
      <c r="J56" s="91" t="s">
        <v>158</v>
      </c>
      <c r="K56" s="55">
        <v>13</v>
      </c>
      <c r="L56" s="55">
        <v>18</v>
      </c>
      <c r="M56" s="55">
        <v>13</v>
      </c>
      <c r="N56" s="56"/>
      <c r="O56" s="57"/>
      <c r="P56" s="58">
        <f>K56*L56</f>
      </c>
      <c r="Q56" s="56"/>
      <c r="R56" s="68" t="s">
        <v>159</v>
      </c>
      <c r="S56" s="60" t="s">
        <v>156</v>
      </c>
      <c r="T56" s="61" t="s">
        <v>92</v>
      </c>
      <c r="U56" s="61" t="s">
        <v>59</v>
      </c>
      <c r="V56" s="62" t="s">
        <v>92</v>
      </c>
      <c r="W56" s="62" t="s">
        <v>59</v>
      </c>
      <c r="X56" s="62" t="s">
        <v>59</v>
      </c>
      <c r="Y56" s="62" t="s">
        <v>59</v>
      </c>
      <c r="Z56" s="61" t="s">
        <v>92</v>
      </c>
      <c r="AA56" s="61" t="s">
        <v>59</v>
      </c>
      <c r="AB56" s="70"/>
      <c r="AC56" s="70"/>
      <c r="AD56" s="71"/>
      <c r="AE56" s="71"/>
      <c r="AF56" s="40"/>
      <c r="AG56" s="57"/>
      <c r="AH56" s="40"/>
      <c r="AI56" s="63"/>
      <c r="AJ56" s="64"/>
      <c r="AK56" s="40"/>
      <c r="AL56" s="40"/>
      <c r="AM56" s="40"/>
      <c r="AN56" s="39"/>
      <c r="AO56" s="14"/>
      <c r="AP56" s="5"/>
      <c r="AQ56" s="14"/>
      <c r="AR56" s="5"/>
      <c r="AS56" s="5"/>
    </row>
    <row x14ac:dyDescent="0.25" r="57" customHeight="1" ht="30">
      <c r="A57" s="1">
        <v>78</v>
      </c>
      <c r="B57" s="50"/>
      <c r="C57" s="50"/>
      <c r="D57" s="90"/>
      <c r="E57" s="67" t="s">
        <v>151</v>
      </c>
      <c r="F57" s="50"/>
      <c r="G57" s="89">
        <v>30</v>
      </c>
      <c r="H57" s="68" t="s">
        <v>118</v>
      </c>
      <c r="I57" s="53">
        <v>1312</v>
      </c>
      <c r="J57" s="91" t="s">
        <v>160</v>
      </c>
      <c r="K57" s="55">
        <v>14</v>
      </c>
      <c r="L57" s="55">
        <v>26</v>
      </c>
      <c r="M57" s="55">
        <v>13</v>
      </c>
      <c r="N57" s="56"/>
      <c r="O57" s="57"/>
      <c r="P57" s="58">
        <f>K57*L57</f>
      </c>
      <c r="Q57" s="56"/>
      <c r="R57" s="68" t="s">
        <v>161</v>
      </c>
      <c r="S57" s="60" t="s">
        <v>162</v>
      </c>
      <c r="T57" s="61" t="s">
        <v>92</v>
      </c>
      <c r="U57" s="61" t="s">
        <v>59</v>
      </c>
      <c r="V57" s="62" t="s">
        <v>92</v>
      </c>
      <c r="W57" s="62" t="s">
        <v>59</v>
      </c>
      <c r="X57" s="62" t="s">
        <v>59</v>
      </c>
      <c r="Y57" s="62" t="s">
        <v>59</v>
      </c>
      <c r="Z57" s="61" t="s">
        <v>92</v>
      </c>
      <c r="AA57" s="61" t="s">
        <v>59</v>
      </c>
      <c r="AB57" s="70"/>
      <c r="AC57" s="70"/>
      <c r="AD57" s="71"/>
      <c r="AE57" s="71"/>
      <c r="AF57" s="40"/>
      <c r="AG57" s="57"/>
      <c r="AH57" s="40"/>
      <c r="AI57" s="63"/>
      <c r="AJ57" s="64"/>
      <c r="AK57" s="40"/>
      <c r="AL57" s="40"/>
      <c r="AM57" s="40"/>
      <c r="AN57" s="39"/>
      <c r="AO57" s="14"/>
      <c r="AP57" s="5"/>
      <c r="AQ57" s="14"/>
      <c r="AR57" s="5"/>
      <c r="AS57" s="5"/>
    </row>
    <row x14ac:dyDescent="0.25" r="58" customHeight="1" ht="30">
      <c r="A58" s="1">
        <v>86</v>
      </c>
      <c r="B58" s="50"/>
      <c r="C58" s="50"/>
      <c r="D58" s="90"/>
      <c r="E58" s="51" t="s">
        <v>53</v>
      </c>
      <c r="F58" s="52"/>
      <c r="G58" s="89">
        <v>31</v>
      </c>
      <c r="H58" s="51" t="s">
        <v>118</v>
      </c>
      <c r="I58" s="53">
        <v>1313</v>
      </c>
      <c r="J58" s="54" t="s">
        <v>163</v>
      </c>
      <c r="K58" s="56">
        <v>4</v>
      </c>
      <c r="L58" s="56">
        <v>4.8</v>
      </c>
      <c r="M58" s="56">
        <v>6</v>
      </c>
      <c r="N58" s="56"/>
      <c r="O58" s="57"/>
      <c r="P58" s="58">
        <f>K58*L58</f>
      </c>
      <c r="Q58" s="56"/>
      <c r="R58" s="56"/>
      <c r="S58" s="72"/>
      <c r="T58" s="61" t="s">
        <v>58</v>
      </c>
      <c r="U58" s="61" t="s">
        <v>59</v>
      </c>
      <c r="V58" s="62" t="s">
        <v>60</v>
      </c>
      <c r="W58" s="62" t="s">
        <v>59</v>
      </c>
      <c r="X58" s="62" t="s">
        <v>59</v>
      </c>
      <c r="Y58" s="62" t="s">
        <v>59</v>
      </c>
      <c r="Z58" s="61" t="s">
        <v>61</v>
      </c>
      <c r="AA58" s="61" t="s">
        <v>59</v>
      </c>
      <c r="AB58" s="70"/>
      <c r="AC58" s="70"/>
      <c r="AD58" s="71"/>
      <c r="AE58" s="71"/>
      <c r="AF58" s="40"/>
      <c r="AG58" s="57"/>
      <c r="AH58" s="40"/>
      <c r="AI58" s="63"/>
      <c r="AJ58" s="64"/>
      <c r="AK58" s="40"/>
      <c r="AL58" s="40"/>
      <c r="AM58" s="40"/>
      <c r="AN58" s="39"/>
      <c r="AO58" s="14"/>
      <c r="AP58" s="5"/>
      <c r="AQ58" s="14"/>
      <c r="AR58" s="5"/>
      <c r="AS58" s="5"/>
    </row>
    <row x14ac:dyDescent="0.25" r="59" customHeight="1" ht="30">
      <c r="A59" s="1">
        <v>84</v>
      </c>
      <c r="B59" s="50"/>
      <c r="C59" s="50"/>
      <c r="D59" s="90"/>
      <c r="E59" s="67" t="s">
        <v>151</v>
      </c>
      <c r="F59" s="52"/>
      <c r="G59" s="89">
        <v>32</v>
      </c>
      <c r="H59" s="51" t="s">
        <v>118</v>
      </c>
      <c r="I59" s="53">
        <v>1314</v>
      </c>
      <c r="J59" s="91" t="s">
        <v>164</v>
      </c>
      <c r="K59" s="55">
        <v>6</v>
      </c>
      <c r="L59" s="55">
        <v>12</v>
      </c>
      <c r="M59" s="55">
        <v>6</v>
      </c>
      <c r="N59" s="56"/>
      <c r="O59" s="57"/>
      <c r="P59" s="58">
        <f>K59*L59</f>
      </c>
      <c r="Q59" s="56"/>
      <c r="R59" s="56"/>
      <c r="S59" s="72"/>
      <c r="T59" s="61" t="s">
        <v>92</v>
      </c>
      <c r="U59" s="61" t="s">
        <v>59</v>
      </c>
      <c r="V59" s="62" t="s">
        <v>92</v>
      </c>
      <c r="W59" s="62" t="s">
        <v>59</v>
      </c>
      <c r="X59" s="62" t="s">
        <v>59</v>
      </c>
      <c r="Y59" s="62" t="s">
        <v>59</v>
      </c>
      <c r="Z59" s="61" t="s">
        <v>92</v>
      </c>
      <c r="AA59" s="61" t="s">
        <v>59</v>
      </c>
      <c r="AB59" s="70"/>
      <c r="AC59" s="70"/>
      <c r="AD59" s="71"/>
      <c r="AE59" s="71"/>
      <c r="AF59" s="40"/>
      <c r="AG59" s="57"/>
      <c r="AH59" s="40"/>
      <c r="AI59" s="63"/>
      <c r="AJ59" s="64"/>
      <c r="AK59" s="40"/>
      <c r="AL59" s="40"/>
      <c r="AM59" s="40"/>
      <c r="AN59" s="39"/>
      <c r="AO59" s="14"/>
      <c r="AP59" s="5"/>
      <c r="AQ59" s="14"/>
      <c r="AR59" s="5"/>
      <c r="AS59" s="5"/>
    </row>
    <row x14ac:dyDescent="0.25" r="60" customHeight="1" ht="30">
      <c r="A60" s="1">
        <v>84</v>
      </c>
      <c r="B60" s="50"/>
      <c r="C60" s="50"/>
      <c r="D60" s="90"/>
      <c r="E60" s="67" t="s">
        <v>151</v>
      </c>
      <c r="F60" s="52"/>
      <c r="G60" s="89">
        <v>33</v>
      </c>
      <c r="H60" s="51" t="s">
        <v>118</v>
      </c>
      <c r="I60" s="53">
        <v>1315</v>
      </c>
      <c r="J60" s="54" t="s">
        <v>165</v>
      </c>
      <c r="K60" s="56">
        <v>6</v>
      </c>
      <c r="L60" s="56">
        <v>12</v>
      </c>
      <c r="M60" s="56">
        <v>6</v>
      </c>
      <c r="N60" s="56"/>
      <c r="O60" s="57"/>
      <c r="P60" s="58">
        <f>K60*L60</f>
      </c>
      <c r="Q60" s="56"/>
      <c r="R60" s="56"/>
      <c r="S60" s="72"/>
      <c r="T60" s="61" t="s">
        <v>92</v>
      </c>
      <c r="U60" s="61" t="s">
        <v>59</v>
      </c>
      <c r="V60" s="62" t="s">
        <v>92</v>
      </c>
      <c r="W60" s="62" t="s">
        <v>59</v>
      </c>
      <c r="X60" s="62" t="s">
        <v>59</v>
      </c>
      <c r="Y60" s="62" t="s">
        <v>59</v>
      </c>
      <c r="Z60" s="61" t="s">
        <v>92</v>
      </c>
      <c r="AA60" s="61" t="s">
        <v>59</v>
      </c>
      <c r="AB60" s="70"/>
      <c r="AC60" s="70"/>
      <c r="AD60" s="71"/>
      <c r="AE60" s="71"/>
      <c r="AF60" s="40"/>
      <c r="AG60" s="57"/>
      <c r="AH60" s="40"/>
      <c r="AI60" s="63"/>
      <c r="AJ60" s="64"/>
      <c r="AK60" s="40"/>
      <c r="AL60" s="40"/>
      <c r="AM60" s="40"/>
      <c r="AN60" s="39"/>
      <c r="AO60" s="14"/>
      <c r="AP60" s="5"/>
      <c r="AQ60" s="14"/>
      <c r="AR60" s="5"/>
      <c r="AS60" s="5"/>
    </row>
    <row x14ac:dyDescent="0.25" r="61" customHeight="1" ht="30">
      <c r="A61" s="1">
        <v>84</v>
      </c>
      <c r="B61" s="50"/>
      <c r="C61" s="50"/>
      <c r="D61" s="90"/>
      <c r="E61" s="67" t="s">
        <v>151</v>
      </c>
      <c r="F61" s="52"/>
      <c r="G61" s="89">
        <v>34</v>
      </c>
      <c r="H61" s="51" t="s">
        <v>118</v>
      </c>
      <c r="I61" s="53">
        <v>1316</v>
      </c>
      <c r="J61" s="54" t="s">
        <v>166</v>
      </c>
      <c r="K61" s="56">
        <v>6</v>
      </c>
      <c r="L61" s="56">
        <v>6</v>
      </c>
      <c r="M61" s="56">
        <v>6</v>
      </c>
      <c r="N61" s="56"/>
      <c r="O61" s="57"/>
      <c r="P61" s="58">
        <f>K61*L61</f>
      </c>
      <c r="Q61" s="56"/>
      <c r="R61" s="56"/>
      <c r="S61" s="72"/>
      <c r="T61" s="61" t="s">
        <v>92</v>
      </c>
      <c r="U61" s="61" t="s">
        <v>59</v>
      </c>
      <c r="V61" s="62" t="s">
        <v>92</v>
      </c>
      <c r="W61" s="62" t="s">
        <v>59</v>
      </c>
      <c r="X61" s="62" t="s">
        <v>59</v>
      </c>
      <c r="Y61" s="62" t="s">
        <v>59</v>
      </c>
      <c r="Z61" s="61" t="s">
        <v>92</v>
      </c>
      <c r="AA61" s="61" t="s">
        <v>59</v>
      </c>
      <c r="AB61" s="70"/>
      <c r="AC61" s="70"/>
      <c r="AD61" s="71"/>
      <c r="AE61" s="71"/>
      <c r="AF61" s="40"/>
      <c r="AG61" s="57"/>
      <c r="AH61" s="40"/>
      <c r="AI61" s="63"/>
      <c r="AJ61" s="64"/>
      <c r="AK61" s="40"/>
      <c r="AL61" s="40"/>
      <c r="AM61" s="40"/>
      <c r="AN61" s="39"/>
      <c r="AO61" s="14"/>
      <c r="AP61" s="5"/>
      <c r="AQ61" s="14"/>
      <c r="AR61" s="5"/>
      <c r="AS61" s="5"/>
    </row>
    <row x14ac:dyDescent="0.25" r="62" customHeight="1" ht="30">
      <c r="A62" s="1">
        <v>84</v>
      </c>
      <c r="B62" s="50"/>
      <c r="C62" s="50"/>
      <c r="D62" s="90"/>
      <c r="E62" s="67" t="s">
        <v>151</v>
      </c>
      <c r="F62" s="52"/>
      <c r="G62" s="89">
        <v>35</v>
      </c>
      <c r="H62" s="51" t="s">
        <v>118</v>
      </c>
      <c r="I62" s="53">
        <v>1317</v>
      </c>
      <c r="J62" s="54" t="s">
        <v>167</v>
      </c>
      <c r="K62" s="56">
        <v>3</v>
      </c>
      <c r="L62" s="56">
        <v>5</v>
      </c>
      <c r="M62" s="56">
        <v>6</v>
      </c>
      <c r="N62" s="56"/>
      <c r="O62" s="57"/>
      <c r="P62" s="58">
        <f>K62*L62</f>
      </c>
      <c r="Q62" s="56"/>
      <c r="R62" s="56"/>
      <c r="S62" s="72"/>
      <c r="T62" s="61" t="s">
        <v>92</v>
      </c>
      <c r="U62" s="61" t="s">
        <v>59</v>
      </c>
      <c r="V62" s="62" t="s">
        <v>92</v>
      </c>
      <c r="W62" s="62" t="s">
        <v>59</v>
      </c>
      <c r="X62" s="62" t="s">
        <v>59</v>
      </c>
      <c r="Y62" s="62" t="s">
        <v>59</v>
      </c>
      <c r="Z62" s="61" t="s">
        <v>92</v>
      </c>
      <c r="AA62" s="61" t="s">
        <v>59</v>
      </c>
      <c r="AB62" s="70"/>
      <c r="AC62" s="70"/>
      <c r="AD62" s="71"/>
      <c r="AE62" s="71"/>
      <c r="AF62" s="40"/>
      <c r="AG62" s="57"/>
      <c r="AH62" s="40"/>
      <c r="AI62" s="63"/>
      <c r="AJ62" s="64"/>
      <c r="AK62" s="40"/>
      <c r="AL62" s="40"/>
      <c r="AM62" s="40"/>
      <c r="AN62" s="39"/>
      <c r="AO62" s="14"/>
      <c r="AP62" s="5"/>
      <c r="AQ62" s="14"/>
      <c r="AR62" s="5"/>
      <c r="AS62" s="5"/>
    </row>
    <row x14ac:dyDescent="0.25" r="63" customHeight="1" ht="30">
      <c r="A63" s="1"/>
      <c r="B63" s="50"/>
      <c r="C63" s="50"/>
      <c r="D63" s="52"/>
      <c r="E63" s="67" t="s">
        <v>151</v>
      </c>
      <c r="F63" s="52"/>
      <c r="G63" s="89">
        <v>36</v>
      </c>
      <c r="H63" s="51" t="s">
        <v>118</v>
      </c>
      <c r="I63" s="53">
        <v>1318</v>
      </c>
      <c r="J63" s="54" t="s">
        <v>168</v>
      </c>
      <c r="K63" s="56">
        <v>6</v>
      </c>
      <c r="L63" s="56">
        <v>6</v>
      </c>
      <c r="M63" s="56">
        <v>6</v>
      </c>
      <c r="N63" s="56"/>
      <c r="O63" s="57"/>
      <c r="P63" s="58">
        <f>K63*L63</f>
      </c>
      <c r="Q63" s="56"/>
      <c r="R63" s="68" t="s">
        <v>103</v>
      </c>
      <c r="S63" s="72"/>
      <c r="T63" s="61" t="s">
        <v>108</v>
      </c>
      <c r="U63" s="61" t="s">
        <v>59</v>
      </c>
      <c r="V63" s="62" t="s">
        <v>169</v>
      </c>
      <c r="W63" s="62" t="s">
        <v>59</v>
      </c>
      <c r="X63" s="62" t="s">
        <v>59</v>
      </c>
      <c r="Y63" s="62" t="s">
        <v>59</v>
      </c>
      <c r="Z63" s="61" t="s">
        <v>170</v>
      </c>
      <c r="AA63" s="61" t="s">
        <v>59</v>
      </c>
      <c r="AB63" s="70"/>
      <c r="AC63" s="70"/>
      <c r="AD63" s="71"/>
      <c r="AE63" s="71"/>
      <c r="AF63" s="40"/>
      <c r="AG63" s="57"/>
      <c r="AH63" s="40"/>
      <c r="AI63" s="63"/>
      <c r="AJ63" s="64"/>
      <c r="AK63" s="40"/>
      <c r="AL63" s="40"/>
      <c r="AM63" s="40"/>
      <c r="AN63" s="39"/>
      <c r="AO63" s="14"/>
      <c r="AP63" s="5"/>
      <c r="AQ63" s="14"/>
      <c r="AR63" s="5"/>
      <c r="AS63" s="5"/>
    </row>
    <row x14ac:dyDescent="0.25" r="64" customHeight="1" ht="30">
      <c r="A64" s="1">
        <v>75</v>
      </c>
      <c r="B64" s="50"/>
      <c r="C64" s="50"/>
      <c r="D64" s="52"/>
      <c r="E64" s="51" t="s">
        <v>53</v>
      </c>
      <c r="F64" s="52"/>
      <c r="G64" s="89">
        <v>37</v>
      </c>
      <c r="H64" s="51" t="s">
        <v>118</v>
      </c>
      <c r="I64" s="53">
        <v>1319</v>
      </c>
      <c r="J64" s="54" t="s">
        <v>171</v>
      </c>
      <c r="K64" s="56">
        <v>3.5</v>
      </c>
      <c r="L64" s="56">
        <v>6</v>
      </c>
      <c r="M64" s="56">
        <v>6</v>
      </c>
      <c r="N64" s="56"/>
      <c r="O64" s="57"/>
      <c r="P64" s="58">
        <f>K64*L64</f>
      </c>
      <c r="Q64" s="56"/>
      <c r="R64" s="56"/>
      <c r="S64" s="72"/>
      <c r="T64" s="61" t="s">
        <v>108</v>
      </c>
      <c r="U64" s="61" t="s">
        <v>59</v>
      </c>
      <c r="V64" s="62" t="s">
        <v>109</v>
      </c>
      <c r="W64" s="62" t="s">
        <v>59</v>
      </c>
      <c r="X64" s="62" t="s">
        <v>108</v>
      </c>
      <c r="Y64" s="62" t="s">
        <v>59</v>
      </c>
      <c r="Z64" s="61" t="s">
        <v>109</v>
      </c>
      <c r="AA64" s="61" t="s">
        <v>59</v>
      </c>
      <c r="AB64" s="70"/>
      <c r="AC64" s="70"/>
      <c r="AD64" s="71"/>
      <c r="AE64" s="71"/>
      <c r="AF64" s="40"/>
      <c r="AG64" s="57"/>
      <c r="AH64" s="40"/>
      <c r="AI64" s="63"/>
      <c r="AJ64" s="64"/>
      <c r="AK64" s="40"/>
      <c r="AL64" s="40"/>
      <c r="AM64" s="40"/>
      <c r="AN64" s="39"/>
      <c r="AO64" s="14"/>
      <c r="AP64" s="5"/>
      <c r="AQ64" s="14"/>
      <c r="AR64" s="5"/>
      <c r="AS64" s="5"/>
    </row>
    <row x14ac:dyDescent="0.25" r="65" customHeight="1" ht="30">
      <c r="A65" s="1">
        <v>75</v>
      </c>
      <c r="B65" s="50"/>
      <c r="C65" s="50"/>
      <c r="D65" s="52"/>
      <c r="E65" s="51" t="s">
        <v>53</v>
      </c>
      <c r="F65" s="52"/>
      <c r="G65" s="89">
        <v>38</v>
      </c>
      <c r="H65" s="51" t="s">
        <v>118</v>
      </c>
      <c r="I65" s="53">
        <v>1320</v>
      </c>
      <c r="J65" s="54" t="s">
        <v>172</v>
      </c>
      <c r="K65" s="56">
        <v>3.5</v>
      </c>
      <c r="L65" s="56">
        <v>7</v>
      </c>
      <c r="M65" s="56">
        <v>6</v>
      </c>
      <c r="N65" s="56"/>
      <c r="O65" s="57"/>
      <c r="P65" s="58">
        <f>K65*L65</f>
      </c>
      <c r="Q65" s="56"/>
      <c r="R65" s="56"/>
      <c r="S65" s="72"/>
      <c r="T65" s="61" t="s">
        <v>108</v>
      </c>
      <c r="U65" s="61" t="s">
        <v>59</v>
      </c>
      <c r="V65" s="62" t="s">
        <v>109</v>
      </c>
      <c r="W65" s="62" t="s">
        <v>59</v>
      </c>
      <c r="X65" s="62" t="s">
        <v>108</v>
      </c>
      <c r="Y65" s="62" t="s">
        <v>59</v>
      </c>
      <c r="Z65" s="61" t="s">
        <v>109</v>
      </c>
      <c r="AA65" s="61" t="s">
        <v>59</v>
      </c>
      <c r="AB65" s="70"/>
      <c r="AC65" s="70"/>
      <c r="AD65" s="71"/>
      <c r="AE65" s="71"/>
      <c r="AF65" s="40"/>
      <c r="AG65" s="57"/>
      <c r="AH65" s="40"/>
      <c r="AI65" s="63"/>
      <c r="AJ65" s="64"/>
      <c r="AK65" s="40"/>
      <c r="AL65" s="40"/>
      <c r="AM65" s="40"/>
      <c r="AN65" s="39"/>
      <c r="AO65" s="14"/>
      <c r="AP65" s="5"/>
      <c r="AQ65" s="14"/>
      <c r="AR65" s="5"/>
      <c r="AS65" s="5"/>
    </row>
    <row x14ac:dyDescent="0.25" r="66" customHeight="1" ht="30">
      <c r="A66" s="1">
        <v>117</v>
      </c>
      <c r="B66" s="50"/>
      <c r="C66" s="50"/>
      <c r="D66" s="66"/>
      <c r="E66" s="67" t="s">
        <v>151</v>
      </c>
      <c r="F66" s="50"/>
      <c r="G66" s="89">
        <v>39</v>
      </c>
      <c r="H66" s="68" t="s">
        <v>118</v>
      </c>
      <c r="I66" s="53">
        <v>1321</v>
      </c>
      <c r="J66" s="74" t="s">
        <v>142</v>
      </c>
      <c r="K66" s="55">
        <v>2</v>
      </c>
      <c r="L66" s="55">
        <v>42</v>
      </c>
      <c r="M66" s="55">
        <v>6</v>
      </c>
      <c r="N66" s="56"/>
      <c r="O66" s="57"/>
      <c r="P66" s="58">
        <f>K66*L66</f>
      </c>
      <c r="Q66" s="56"/>
      <c r="R66" s="56"/>
      <c r="S66" s="72"/>
      <c r="T66" s="61" t="s">
        <v>92</v>
      </c>
      <c r="U66" s="61" t="s">
        <v>59</v>
      </c>
      <c r="V66" s="62" t="s">
        <v>92</v>
      </c>
      <c r="W66" s="62" t="s">
        <v>59</v>
      </c>
      <c r="X66" s="62" t="s">
        <v>59</v>
      </c>
      <c r="Y66" s="62" t="s">
        <v>59</v>
      </c>
      <c r="Z66" s="61" t="s">
        <v>144</v>
      </c>
      <c r="AA66" s="61" t="s">
        <v>59</v>
      </c>
      <c r="AB66" s="70"/>
      <c r="AC66" s="70"/>
      <c r="AD66" s="71"/>
      <c r="AE66" s="71"/>
      <c r="AF66" s="40"/>
      <c r="AG66" s="57"/>
      <c r="AH66" s="40"/>
      <c r="AI66" s="63"/>
      <c r="AJ66" s="64"/>
      <c r="AK66" s="40"/>
      <c r="AL66" s="40"/>
      <c r="AM66" s="40"/>
      <c r="AN66" s="39"/>
      <c r="AO66" s="14"/>
      <c r="AP66" s="5"/>
      <c r="AQ66" s="14"/>
      <c r="AR66" s="5"/>
      <c r="AS66" s="5"/>
    </row>
    <row x14ac:dyDescent="0.25" r="67" customHeight="1" ht="30">
      <c r="A67" s="1">
        <v>92</v>
      </c>
      <c r="B67" s="50"/>
      <c r="C67" s="50"/>
      <c r="D67" s="90"/>
      <c r="E67" s="51" t="s">
        <v>53</v>
      </c>
      <c r="F67" s="52"/>
      <c r="G67" s="89">
        <v>40</v>
      </c>
      <c r="H67" s="51" t="s">
        <v>118</v>
      </c>
      <c r="I67" s="53">
        <v>1322</v>
      </c>
      <c r="J67" s="54" t="s">
        <v>173</v>
      </c>
      <c r="K67" s="56">
        <v>6</v>
      </c>
      <c r="L67" s="56">
        <v>14</v>
      </c>
      <c r="M67" s="56"/>
      <c r="N67" s="56"/>
      <c r="O67" s="57"/>
      <c r="P67" s="58">
        <f>K67*L67</f>
      </c>
      <c r="Q67" s="56"/>
      <c r="R67" s="56"/>
      <c r="S67" s="72"/>
      <c r="T67" s="61" t="s">
        <v>58</v>
      </c>
      <c r="U67" s="61" t="s">
        <v>59</v>
      </c>
      <c r="V67" s="70"/>
      <c r="W67" s="70"/>
      <c r="X67" s="70"/>
      <c r="Y67" s="70"/>
      <c r="Z67" s="71"/>
      <c r="AA67" s="71"/>
      <c r="AB67" s="70"/>
      <c r="AC67" s="70"/>
      <c r="AD67" s="71"/>
      <c r="AE67" s="71"/>
      <c r="AF67" s="40"/>
      <c r="AG67" s="57"/>
      <c r="AH67" s="40"/>
      <c r="AI67" s="63"/>
      <c r="AJ67" s="64"/>
      <c r="AK67" s="40"/>
      <c r="AL67" s="40"/>
      <c r="AM67" s="40"/>
      <c r="AN67" s="39"/>
      <c r="AO67" s="14"/>
      <c r="AP67" s="5"/>
      <c r="AQ67" s="14"/>
      <c r="AR67" s="5"/>
      <c r="AS67" s="5"/>
    </row>
    <row x14ac:dyDescent="0.25" r="68" customHeight="1" ht="30">
      <c r="A68" s="1"/>
      <c r="B68" s="50"/>
      <c r="C68" s="50"/>
      <c r="D68" s="90"/>
      <c r="E68" s="52"/>
      <c r="F68" s="52"/>
      <c r="G68" s="52"/>
      <c r="H68" s="53"/>
      <c r="I68" s="53"/>
      <c r="J68" s="54"/>
      <c r="K68" s="56"/>
      <c r="L68" s="56"/>
      <c r="M68" s="56"/>
      <c r="N68" s="56"/>
      <c r="O68" s="57"/>
      <c r="P68" s="58"/>
      <c r="Q68" s="56"/>
      <c r="R68" s="56"/>
      <c r="S68" s="72"/>
      <c r="T68" s="71"/>
      <c r="U68" s="71"/>
      <c r="V68" s="70"/>
      <c r="W68" s="70"/>
      <c r="X68" s="70"/>
      <c r="Y68" s="70"/>
      <c r="Z68" s="71"/>
      <c r="AA68" s="71"/>
      <c r="AB68" s="70"/>
      <c r="AC68" s="70"/>
      <c r="AD68" s="71"/>
      <c r="AE68" s="71"/>
      <c r="AF68" s="40"/>
      <c r="AG68" s="57"/>
      <c r="AH68" s="40"/>
      <c r="AI68" s="63"/>
      <c r="AJ68" s="64"/>
      <c r="AK68" s="40"/>
      <c r="AL68" s="40"/>
      <c r="AM68" s="40"/>
      <c r="AN68" s="39"/>
      <c r="AO68" s="14"/>
      <c r="AP68" s="5"/>
      <c r="AQ68" s="14"/>
      <c r="AR68" s="5"/>
      <c r="AS68" s="5"/>
    </row>
    <row x14ac:dyDescent="0.25" r="69" customHeight="1" ht="30">
      <c r="A69" s="1">
        <v>75</v>
      </c>
      <c r="B69" s="50"/>
      <c r="C69" s="50"/>
      <c r="D69" s="66"/>
      <c r="E69" s="67" t="s">
        <v>88</v>
      </c>
      <c r="F69" s="50"/>
      <c r="G69" s="89">
        <v>41</v>
      </c>
      <c r="H69" s="68" t="s">
        <v>118</v>
      </c>
      <c r="I69" s="40">
        <v>1401</v>
      </c>
      <c r="J69" s="74" t="s">
        <v>174</v>
      </c>
      <c r="K69" s="56">
        <v>12</v>
      </c>
      <c r="L69" s="55">
        <v>14</v>
      </c>
      <c r="M69" s="56">
        <v>6</v>
      </c>
      <c r="N69" s="56"/>
      <c r="O69" s="57"/>
      <c r="P69" s="58">
        <f>K69*L69-6*7</f>
      </c>
      <c r="Q69" s="56"/>
      <c r="R69" s="56"/>
      <c r="S69" s="72"/>
      <c r="T69" s="61" t="s">
        <v>92</v>
      </c>
      <c r="U69" s="61" t="s">
        <v>59</v>
      </c>
      <c r="V69" s="62" t="s">
        <v>92</v>
      </c>
      <c r="W69" s="62" t="s">
        <v>59</v>
      </c>
      <c r="X69" s="62" t="s">
        <v>59</v>
      </c>
      <c r="Y69" s="62" t="s">
        <v>59</v>
      </c>
      <c r="Z69" s="61" t="s">
        <v>92</v>
      </c>
      <c r="AA69" s="61" t="s">
        <v>59</v>
      </c>
      <c r="AB69" s="70"/>
      <c r="AC69" s="70"/>
      <c r="AD69" s="71"/>
      <c r="AE69" s="71"/>
      <c r="AF69" s="40"/>
      <c r="AG69" s="57"/>
      <c r="AH69" s="40"/>
      <c r="AI69" s="63"/>
      <c r="AJ69" s="64"/>
      <c r="AK69" s="40"/>
      <c r="AL69" s="40"/>
      <c r="AM69" s="40"/>
      <c r="AN69" s="5"/>
      <c r="AO69" s="14"/>
      <c r="AP69" s="5"/>
      <c r="AQ69" s="14"/>
      <c r="AR69" s="5"/>
      <c r="AS69" s="5"/>
    </row>
    <row x14ac:dyDescent="0.25" r="70" customHeight="1" ht="30">
      <c r="A70" s="1">
        <v>117</v>
      </c>
      <c r="B70" s="50"/>
      <c r="C70" s="50"/>
      <c r="D70" s="87"/>
      <c r="E70" s="67" t="s">
        <v>88</v>
      </c>
      <c r="F70" s="50"/>
      <c r="G70" s="89">
        <v>42</v>
      </c>
      <c r="H70" s="68" t="s">
        <v>118</v>
      </c>
      <c r="I70" s="53">
        <v>1402</v>
      </c>
      <c r="J70" s="54" t="s">
        <v>175</v>
      </c>
      <c r="K70" s="55">
        <v>14</v>
      </c>
      <c r="L70" s="55">
        <v>14</v>
      </c>
      <c r="M70" s="56">
        <v>6</v>
      </c>
      <c r="N70" s="56"/>
      <c r="O70" s="57"/>
      <c r="P70" s="58">
        <f>K70*L70</f>
      </c>
      <c r="Q70" s="56"/>
      <c r="R70" s="56"/>
      <c r="S70" s="72"/>
      <c r="T70" s="61" t="s">
        <v>176</v>
      </c>
      <c r="U70" s="61" t="s">
        <v>59</v>
      </c>
      <c r="V70" s="62" t="s">
        <v>177</v>
      </c>
      <c r="W70" s="62" t="s">
        <v>59</v>
      </c>
      <c r="X70" s="62" t="s">
        <v>59</v>
      </c>
      <c r="Y70" s="62" t="s">
        <v>59</v>
      </c>
      <c r="Z70" s="61" t="s">
        <v>144</v>
      </c>
      <c r="AA70" s="61" t="s">
        <v>59</v>
      </c>
      <c r="AB70" s="70"/>
      <c r="AC70" s="70"/>
      <c r="AD70" s="71"/>
      <c r="AE70" s="71"/>
      <c r="AF70" s="40"/>
      <c r="AG70" s="57"/>
      <c r="AH70" s="40"/>
      <c r="AI70" s="63"/>
      <c r="AJ70" s="64"/>
      <c r="AK70" s="40"/>
      <c r="AL70" s="40"/>
      <c r="AM70" s="40"/>
      <c r="AN70" s="39"/>
      <c r="AO70" s="14"/>
      <c r="AP70" s="5"/>
      <c r="AQ70" s="14"/>
      <c r="AR70" s="5"/>
      <c r="AS70" s="5"/>
    </row>
    <row x14ac:dyDescent="0.25" r="71" customHeight="1" ht="30">
      <c r="A71" s="1">
        <v>117</v>
      </c>
      <c r="B71" s="50"/>
      <c r="C71" s="50"/>
      <c r="D71" s="66"/>
      <c r="E71" s="67" t="s">
        <v>88</v>
      </c>
      <c r="F71" s="50"/>
      <c r="G71" s="89">
        <v>43</v>
      </c>
      <c r="H71" s="68" t="s">
        <v>118</v>
      </c>
      <c r="I71" s="40">
        <v>1403</v>
      </c>
      <c r="J71" s="74" t="s">
        <v>178</v>
      </c>
      <c r="K71" s="55">
        <v>3.5</v>
      </c>
      <c r="L71" s="55">
        <v>7</v>
      </c>
      <c r="M71" s="56">
        <v>6</v>
      </c>
      <c r="N71" s="56"/>
      <c r="O71" s="57"/>
      <c r="P71" s="58">
        <f>K71*L71</f>
      </c>
      <c r="Q71" s="56"/>
      <c r="R71" s="56"/>
      <c r="S71" s="72"/>
      <c r="T71" s="61" t="s">
        <v>92</v>
      </c>
      <c r="U71" s="61" t="s">
        <v>59</v>
      </c>
      <c r="V71" s="62" t="s">
        <v>92</v>
      </c>
      <c r="W71" s="62" t="s">
        <v>59</v>
      </c>
      <c r="X71" s="62" t="s">
        <v>59</v>
      </c>
      <c r="Y71" s="62" t="s">
        <v>59</v>
      </c>
      <c r="Z71" s="61" t="s">
        <v>92</v>
      </c>
      <c r="AA71" s="61" t="s">
        <v>59</v>
      </c>
      <c r="AB71" s="70"/>
      <c r="AC71" s="70"/>
      <c r="AD71" s="71"/>
      <c r="AE71" s="71"/>
      <c r="AF71" s="40"/>
      <c r="AG71" s="57"/>
      <c r="AH71" s="40"/>
      <c r="AI71" s="63"/>
      <c r="AJ71" s="64"/>
      <c r="AK71" s="40"/>
      <c r="AL71" s="40"/>
      <c r="AM71" s="40"/>
      <c r="AN71" s="39"/>
      <c r="AO71" s="14"/>
      <c r="AP71" s="5"/>
      <c r="AQ71" s="14"/>
      <c r="AR71" s="5"/>
      <c r="AS71" s="5"/>
    </row>
    <row x14ac:dyDescent="0.25" r="72" customHeight="1" ht="30">
      <c r="A72" s="1"/>
      <c r="B72" s="50"/>
      <c r="C72" s="50"/>
      <c r="D72" s="66"/>
      <c r="E72" s="51" t="s">
        <v>53</v>
      </c>
      <c r="F72" s="50"/>
      <c r="G72" s="89">
        <v>44</v>
      </c>
      <c r="H72" s="68" t="s">
        <v>118</v>
      </c>
      <c r="I72" s="53">
        <v>1404</v>
      </c>
      <c r="J72" s="74" t="s">
        <v>100</v>
      </c>
      <c r="K72" s="55">
        <v>2.5</v>
      </c>
      <c r="L72" s="55">
        <v>7</v>
      </c>
      <c r="M72" s="56">
        <v>10</v>
      </c>
      <c r="N72" s="56"/>
      <c r="O72" s="57"/>
      <c r="P72" s="58">
        <f>K72*L72</f>
      </c>
      <c r="Q72" s="56"/>
      <c r="R72" s="73"/>
      <c r="S72" s="84"/>
      <c r="T72" s="61" t="s">
        <v>59</v>
      </c>
      <c r="U72" s="61" t="s">
        <v>59</v>
      </c>
      <c r="V72" s="62" t="s">
        <v>59</v>
      </c>
      <c r="W72" s="62" t="s">
        <v>59</v>
      </c>
      <c r="X72" s="62" t="s">
        <v>59</v>
      </c>
      <c r="Y72" s="62" t="s">
        <v>59</v>
      </c>
      <c r="Z72" s="61" t="s">
        <v>59</v>
      </c>
      <c r="AA72" s="61" t="s">
        <v>59</v>
      </c>
      <c r="AB72" s="70"/>
      <c r="AC72" s="70"/>
      <c r="AD72" s="71"/>
      <c r="AE72" s="71"/>
      <c r="AF72" s="40"/>
      <c r="AG72" s="57"/>
      <c r="AH72" s="40"/>
      <c r="AI72" s="63"/>
      <c r="AJ72" s="64"/>
      <c r="AK72" s="40"/>
      <c r="AL72" s="40"/>
      <c r="AM72" s="40"/>
      <c r="AN72" s="5"/>
      <c r="AO72" s="14"/>
      <c r="AP72" s="5"/>
      <c r="AQ72" s="14"/>
      <c r="AR72" s="5"/>
      <c r="AS72" s="5"/>
    </row>
    <row x14ac:dyDescent="0.25" r="73" customHeight="1" ht="30">
      <c r="A73" s="1">
        <v>117</v>
      </c>
      <c r="B73" s="50"/>
      <c r="C73" s="50"/>
      <c r="D73" s="66"/>
      <c r="E73" s="67" t="s">
        <v>88</v>
      </c>
      <c r="F73" s="50"/>
      <c r="G73" s="89">
        <v>45</v>
      </c>
      <c r="H73" s="68" t="s">
        <v>118</v>
      </c>
      <c r="I73" s="40">
        <v>1405</v>
      </c>
      <c r="J73" s="74" t="s">
        <v>179</v>
      </c>
      <c r="K73" s="55">
        <v>7</v>
      </c>
      <c r="L73" s="55">
        <v>12</v>
      </c>
      <c r="M73" s="56">
        <v>6</v>
      </c>
      <c r="N73" s="56"/>
      <c r="O73" s="57"/>
      <c r="P73" s="58">
        <f>K73*L73</f>
      </c>
      <c r="Q73" s="56"/>
      <c r="R73" s="56"/>
      <c r="S73" s="72"/>
      <c r="T73" s="61" t="s">
        <v>92</v>
      </c>
      <c r="U73" s="61" t="s">
        <v>59</v>
      </c>
      <c r="V73" s="62" t="s">
        <v>92</v>
      </c>
      <c r="W73" s="62" t="s">
        <v>59</v>
      </c>
      <c r="X73" s="62" t="s">
        <v>59</v>
      </c>
      <c r="Y73" s="62" t="s">
        <v>59</v>
      </c>
      <c r="Z73" s="61" t="s">
        <v>144</v>
      </c>
      <c r="AA73" s="61" t="s">
        <v>59</v>
      </c>
      <c r="AB73" s="70"/>
      <c r="AC73" s="70"/>
      <c r="AD73" s="71"/>
      <c r="AE73" s="71"/>
      <c r="AF73" s="40"/>
      <c r="AG73" s="57"/>
      <c r="AH73" s="40"/>
      <c r="AI73" s="63"/>
      <c r="AJ73" s="64"/>
      <c r="AK73" s="40"/>
      <c r="AL73" s="40"/>
      <c r="AM73" s="40"/>
      <c r="AN73" s="39"/>
      <c r="AO73" s="14"/>
      <c r="AP73" s="5"/>
      <c r="AQ73" s="14"/>
      <c r="AR73" s="5"/>
      <c r="AS73" s="5"/>
    </row>
    <row x14ac:dyDescent="0.25" r="74" customHeight="1" ht="30">
      <c r="A74" s="1">
        <v>117</v>
      </c>
      <c r="B74" s="50"/>
      <c r="C74" s="50"/>
      <c r="D74" s="87"/>
      <c r="E74" s="67" t="s">
        <v>88</v>
      </c>
      <c r="F74" s="50"/>
      <c r="G74" s="89">
        <v>46</v>
      </c>
      <c r="H74" s="68" t="s">
        <v>118</v>
      </c>
      <c r="I74" s="53">
        <v>1406</v>
      </c>
      <c r="J74" s="91" t="s">
        <v>180</v>
      </c>
      <c r="K74" s="55">
        <v>7</v>
      </c>
      <c r="L74" s="55">
        <v>8</v>
      </c>
      <c r="M74" s="56">
        <v>6</v>
      </c>
      <c r="N74" s="56"/>
      <c r="O74" s="57"/>
      <c r="P74" s="58">
        <f>K74*L74</f>
      </c>
      <c r="Q74" s="56"/>
      <c r="R74" s="56"/>
      <c r="S74" s="72"/>
      <c r="T74" s="61" t="s">
        <v>92</v>
      </c>
      <c r="U74" s="61" t="s">
        <v>59</v>
      </c>
      <c r="V74" s="62" t="s">
        <v>92</v>
      </c>
      <c r="W74" s="62" t="s">
        <v>59</v>
      </c>
      <c r="X74" s="62" t="s">
        <v>59</v>
      </c>
      <c r="Y74" s="62" t="s">
        <v>59</v>
      </c>
      <c r="Z74" s="61" t="s">
        <v>144</v>
      </c>
      <c r="AA74" s="61" t="s">
        <v>59</v>
      </c>
      <c r="AB74" s="70"/>
      <c r="AC74" s="70"/>
      <c r="AD74" s="71"/>
      <c r="AE74" s="71"/>
      <c r="AF74" s="40"/>
      <c r="AG74" s="57"/>
      <c r="AH74" s="40"/>
      <c r="AI74" s="63"/>
      <c r="AJ74" s="64"/>
      <c r="AK74" s="40"/>
      <c r="AL74" s="40"/>
      <c r="AM74" s="40"/>
      <c r="AN74" s="39"/>
      <c r="AO74" s="14"/>
      <c r="AP74" s="5"/>
      <c r="AQ74" s="14"/>
      <c r="AR74" s="5"/>
      <c r="AS74" s="5"/>
    </row>
    <row x14ac:dyDescent="0.25" r="75" customHeight="1" ht="30">
      <c r="A75" s="1">
        <v>117</v>
      </c>
      <c r="B75" s="50"/>
      <c r="C75" s="50"/>
      <c r="D75" s="66"/>
      <c r="E75" s="67" t="s">
        <v>88</v>
      </c>
      <c r="F75" s="50"/>
      <c r="G75" s="89">
        <v>47</v>
      </c>
      <c r="H75" s="68" t="s">
        <v>118</v>
      </c>
      <c r="I75" s="40">
        <v>1407</v>
      </c>
      <c r="J75" s="74" t="s">
        <v>142</v>
      </c>
      <c r="K75" s="55">
        <v>3</v>
      </c>
      <c r="L75" s="55">
        <f>21+22</f>
      </c>
      <c r="M75" s="56">
        <v>6</v>
      </c>
      <c r="N75" s="56"/>
      <c r="O75" s="57"/>
      <c r="P75" s="58">
        <f>K75*L75</f>
      </c>
      <c r="Q75" s="56"/>
      <c r="R75" s="56"/>
      <c r="S75" s="72"/>
      <c r="T75" s="61" t="s">
        <v>92</v>
      </c>
      <c r="U75" s="61" t="s">
        <v>59</v>
      </c>
      <c r="V75" s="62" t="s">
        <v>92</v>
      </c>
      <c r="W75" s="62" t="s">
        <v>59</v>
      </c>
      <c r="X75" s="62" t="s">
        <v>59</v>
      </c>
      <c r="Y75" s="62" t="s">
        <v>59</v>
      </c>
      <c r="Z75" s="61" t="s">
        <v>144</v>
      </c>
      <c r="AA75" s="61" t="s">
        <v>59</v>
      </c>
      <c r="AB75" s="70"/>
      <c r="AC75" s="70"/>
      <c r="AD75" s="71"/>
      <c r="AE75" s="71"/>
      <c r="AF75" s="40"/>
      <c r="AG75" s="57"/>
      <c r="AH75" s="40"/>
      <c r="AI75" s="63"/>
      <c r="AJ75" s="64"/>
      <c r="AK75" s="40"/>
      <c r="AL75" s="40"/>
      <c r="AM75" s="40"/>
      <c r="AN75" s="39"/>
      <c r="AO75" s="14"/>
      <c r="AP75" s="5"/>
      <c r="AQ75" s="14"/>
      <c r="AR75" s="5"/>
      <c r="AS75" s="5"/>
    </row>
    <row x14ac:dyDescent="0.25" r="76" customHeight="1" ht="30">
      <c r="A76" s="1">
        <v>145</v>
      </c>
      <c r="B76" s="50"/>
      <c r="C76" s="50"/>
      <c r="D76" s="50"/>
      <c r="E76" s="67" t="s">
        <v>88</v>
      </c>
      <c r="F76" s="50"/>
      <c r="G76" s="89">
        <v>48</v>
      </c>
      <c r="H76" s="68" t="s">
        <v>118</v>
      </c>
      <c r="I76" s="53">
        <v>1408</v>
      </c>
      <c r="J76" s="74" t="s">
        <v>181</v>
      </c>
      <c r="K76" s="55">
        <v>4.5</v>
      </c>
      <c r="L76" s="55">
        <v>21</v>
      </c>
      <c r="M76" s="56">
        <v>6</v>
      </c>
      <c r="N76" s="56"/>
      <c r="O76" s="57"/>
      <c r="P76" s="58">
        <f>K76*L76</f>
      </c>
      <c r="Q76" s="56"/>
      <c r="R76" s="56"/>
      <c r="S76" s="72"/>
      <c r="T76" s="61" t="s">
        <v>108</v>
      </c>
      <c r="U76" s="61" t="s">
        <v>59</v>
      </c>
      <c r="V76" s="62" t="s">
        <v>92</v>
      </c>
      <c r="W76" s="62" t="s">
        <v>59</v>
      </c>
      <c r="X76" s="62" t="s">
        <v>59</v>
      </c>
      <c r="Y76" s="62" t="s">
        <v>59</v>
      </c>
      <c r="Z76" s="61" t="s">
        <v>144</v>
      </c>
      <c r="AA76" s="61" t="s">
        <v>59</v>
      </c>
      <c r="AB76" s="70"/>
      <c r="AC76" s="70"/>
      <c r="AD76" s="71"/>
      <c r="AE76" s="71"/>
      <c r="AF76" s="40"/>
      <c r="AG76" s="57"/>
      <c r="AH76" s="40"/>
      <c r="AI76" s="63"/>
      <c r="AJ76" s="64"/>
      <c r="AK76" s="40"/>
      <c r="AL76" s="40"/>
      <c r="AM76" s="40"/>
      <c r="AN76" s="39"/>
      <c r="AO76" s="14"/>
      <c r="AP76" s="5"/>
      <c r="AQ76" s="14"/>
      <c r="AR76" s="5"/>
      <c r="AS76" s="5"/>
    </row>
    <row x14ac:dyDescent="0.25" r="77" customHeight="1" ht="30">
      <c r="A77" s="1">
        <v>145</v>
      </c>
      <c r="B77" s="50"/>
      <c r="C77" s="50"/>
      <c r="D77" s="50"/>
      <c r="E77" s="67" t="s">
        <v>88</v>
      </c>
      <c r="F77" s="50"/>
      <c r="G77" s="89">
        <v>49</v>
      </c>
      <c r="H77" s="68" t="s">
        <v>118</v>
      </c>
      <c r="I77" s="40">
        <v>1409</v>
      </c>
      <c r="J77" s="74" t="s">
        <v>182</v>
      </c>
      <c r="K77" s="56">
        <v>3</v>
      </c>
      <c r="L77" s="56">
        <v>9</v>
      </c>
      <c r="M77" s="56">
        <v>6</v>
      </c>
      <c r="N77" s="56"/>
      <c r="O77" s="57"/>
      <c r="P77" s="58">
        <f>K77*L77</f>
      </c>
      <c r="Q77" s="56"/>
      <c r="R77" s="56"/>
      <c r="S77" s="72"/>
      <c r="T77" s="61" t="s">
        <v>108</v>
      </c>
      <c r="U77" s="61" t="s">
        <v>59</v>
      </c>
      <c r="V77" s="62" t="s">
        <v>92</v>
      </c>
      <c r="W77" s="62" t="s">
        <v>59</v>
      </c>
      <c r="X77" s="62" t="s">
        <v>59</v>
      </c>
      <c r="Y77" s="62" t="s">
        <v>59</v>
      </c>
      <c r="Z77" s="61" t="s">
        <v>144</v>
      </c>
      <c r="AA77" s="61" t="s">
        <v>59</v>
      </c>
      <c r="AB77" s="70"/>
      <c r="AC77" s="70"/>
      <c r="AD77" s="71"/>
      <c r="AE77" s="71"/>
      <c r="AF77" s="40"/>
      <c r="AG77" s="57"/>
      <c r="AH77" s="40"/>
      <c r="AI77" s="63"/>
      <c r="AJ77" s="64"/>
      <c r="AK77" s="40"/>
      <c r="AL77" s="40"/>
      <c r="AM77" s="40"/>
      <c r="AN77" s="39"/>
      <c r="AO77" s="14"/>
      <c r="AP77" s="5"/>
      <c r="AQ77" s="14"/>
      <c r="AR77" s="5"/>
      <c r="AS77" s="5"/>
    </row>
    <row x14ac:dyDescent="0.25" r="78" customHeight="1" ht="30">
      <c r="A78" s="1">
        <v>145</v>
      </c>
      <c r="B78" s="50"/>
      <c r="C78" s="50"/>
      <c r="D78" s="50"/>
      <c r="E78" s="67" t="s">
        <v>88</v>
      </c>
      <c r="F78" s="50"/>
      <c r="G78" s="89">
        <v>50</v>
      </c>
      <c r="H78" s="68" t="s">
        <v>118</v>
      </c>
      <c r="I78" s="53">
        <v>1410</v>
      </c>
      <c r="J78" s="74" t="s">
        <v>183</v>
      </c>
      <c r="K78" s="56">
        <v>3</v>
      </c>
      <c r="L78" s="56">
        <v>9</v>
      </c>
      <c r="M78" s="56">
        <v>6</v>
      </c>
      <c r="N78" s="56"/>
      <c r="O78" s="57"/>
      <c r="P78" s="58">
        <f>K78*L78</f>
      </c>
      <c r="Q78" s="56"/>
      <c r="R78" s="56"/>
      <c r="S78" s="72"/>
      <c r="T78" s="61" t="s">
        <v>108</v>
      </c>
      <c r="U78" s="61" t="s">
        <v>59</v>
      </c>
      <c r="V78" s="62" t="s">
        <v>92</v>
      </c>
      <c r="W78" s="62" t="s">
        <v>59</v>
      </c>
      <c r="X78" s="62" t="s">
        <v>59</v>
      </c>
      <c r="Y78" s="62" t="s">
        <v>59</v>
      </c>
      <c r="Z78" s="61" t="s">
        <v>144</v>
      </c>
      <c r="AA78" s="61" t="s">
        <v>59</v>
      </c>
      <c r="AB78" s="70"/>
      <c r="AC78" s="70"/>
      <c r="AD78" s="71"/>
      <c r="AE78" s="71"/>
      <c r="AF78" s="40"/>
      <c r="AG78" s="57"/>
      <c r="AH78" s="40"/>
      <c r="AI78" s="63"/>
      <c r="AJ78" s="64"/>
      <c r="AK78" s="40"/>
      <c r="AL78" s="40"/>
      <c r="AM78" s="40"/>
      <c r="AN78" s="39"/>
      <c r="AO78" s="14"/>
      <c r="AP78" s="5"/>
      <c r="AQ78" s="14"/>
      <c r="AR78" s="5"/>
      <c r="AS78" s="5"/>
    </row>
    <row x14ac:dyDescent="0.25" r="79" customHeight="1" ht="30">
      <c r="A79" s="1">
        <v>230</v>
      </c>
      <c r="B79" s="50"/>
      <c r="C79" s="50"/>
      <c r="D79" s="50"/>
      <c r="E79" s="67" t="s">
        <v>88</v>
      </c>
      <c r="F79" s="50"/>
      <c r="G79" s="89">
        <v>51</v>
      </c>
      <c r="H79" s="68" t="s">
        <v>118</v>
      </c>
      <c r="I79" s="40">
        <v>1411</v>
      </c>
      <c r="J79" s="74" t="s">
        <v>184</v>
      </c>
      <c r="K79" s="56">
        <v>3</v>
      </c>
      <c r="L79" s="56">
        <v>9</v>
      </c>
      <c r="M79" s="56">
        <v>6</v>
      </c>
      <c r="N79" s="56"/>
      <c r="O79" s="57"/>
      <c r="P79" s="58">
        <f>K79*L79</f>
      </c>
      <c r="Q79" s="56"/>
      <c r="R79" s="56"/>
      <c r="S79" s="72"/>
      <c r="T79" s="61" t="s">
        <v>108</v>
      </c>
      <c r="U79" s="61" t="s">
        <v>59</v>
      </c>
      <c r="V79" s="62" t="s">
        <v>169</v>
      </c>
      <c r="W79" s="62" t="s">
        <v>59</v>
      </c>
      <c r="X79" s="62" t="s">
        <v>59</v>
      </c>
      <c r="Y79" s="62" t="s">
        <v>59</v>
      </c>
      <c r="Z79" s="61" t="s">
        <v>170</v>
      </c>
      <c r="AA79" s="61" t="s">
        <v>59</v>
      </c>
      <c r="AB79" s="70"/>
      <c r="AC79" s="70"/>
      <c r="AD79" s="71"/>
      <c r="AE79" s="71"/>
      <c r="AF79" s="40"/>
      <c r="AG79" s="57"/>
      <c r="AH79" s="40"/>
      <c r="AI79" s="63"/>
      <c r="AJ79" s="64"/>
      <c r="AK79" s="40"/>
      <c r="AL79" s="40"/>
      <c r="AM79" s="40"/>
      <c r="AN79" s="39"/>
      <c r="AO79" s="14"/>
      <c r="AP79" s="5"/>
      <c r="AQ79" s="14"/>
      <c r="AR79" s="5"/>
      <c r="AS79" s="5"/>
    </row>
    <row x14ac:dyDescent="0.25" r="80" customHeight="1" ht="30">
      <c r="A80" s="1">
        <v>230</v>
      </c>
      <c r="B80" s="50"/>
      <c r="C80" s="50"/>
      <c r="D80" s="50"/>
      <c r="E80" s="67" t="s">
        <v>88</v>
      </c>
      <c r="F80" s="50"/>
      <c r="G80" s="89">
        <v>52</v>
      </c>
      <c r="H80" s="68" t="s">
        <v>118</v>
      </c>
      <c r="I80" s="53">
        <v>1412</v>
      </c>
      <c r="J80" s="74" t="s">
        <v>185</v>
      </c>
      <c r="K80" s="56">
        <v>2</v>
      </c>
      <c r="L80" s="56">
        <v>9</v>
      </c>
      <c r="M80" s="56">
        <v>6</v>
      </c>
      <c r="N80" s="56"/>
      <c r="O80" s="57"/>
      <c r="P80" s="58">
        <f>K80*L80</f>
      </c>
      <c r="Q80" s="56"/>
      <c r="R80" s="56"/>
      <c r="S80" s="72"/>
      <c r="T80" s="61" t="s">
        <v>108</v>
      </c>
      <c r="U80" s="61" t="s">
        <v>59</v>
      </c>
      <c r="V80" s="62" t="s">
        <v>169</v>
      </c>
      <c r="W80" s="62" t="s">
        <v>59</v>
      </c>
      <c r="X80" s="62" t="s">
        <v>59</v>
      </c>
      <c r="Y80" s="62" t="s">
        <v>59</v>
      </c>
      <c r="Z80" s="61" t="s">
        <v>170</v>
      </c>
      <c r="AA80" s="61" t="s">
        <v>59</v>
      </c>
      <c r="AB80" s="70"/>
      <c r="AC80" s="70"/>
      <c r="AD80" s="71"/>
      <c r="AE80" s="71"/>
      <c r="AF80" s="40"/>
      <c r="AG80" s="57"/>
      <c r="AH80" s="40"/>
      <c r="AI80" s="63"/>
      <c r="AJ80" s="64"/>
      <c r="AK80" s="40"/>
      <c r="AL80" s="40"/>
      <c r="AM80" s="40"/>
      <c r="AN80" s="39"/>
      <c r="AO80" s="14"/>
      <c r="AP80" s="5"/>
      <c r="AQ80" s="14"/>
      <c r="AR80" s="5"/>
      <c r="AS80" s="5"/>
    </row>
    <row x14ac:dyDescent="0.25" r="81" customHeight="1" ht="30">
      <c r="A81" s="1">
        <v>146</v>
      </c>
      <c r="B81" s="50"/>
      <c r="C81" s="50"/>
      <c r="D81" s="85"/>
      <c r="E81" s="51" t="s">
        <v>53</v>
      </c>
      <c r="F81" s="50"/>
      <c r="G81" s="89">
        <v>53</v>
      </c>
      <c r="H81" s="68" t="s">
        <v>118</v>
      </c>
      <c r="I81" s="40">
        <v>1413</v>
      </c>
      <c r="J81" s="74" t="s">
        <v>186</v>
      </c>
      <c r="K81" s="56">
        <v>4</v>
      </c>
      <c r="L81" s="56">
        <v>9</v>
      </c>
      <c r="M81" s="56">
        <v>6</v>
      </c>
      <c r="N81" s="56"/>
      <c r="O81" s="57"/>
      <c r="P81" s="58">
        <f>K81*L81</f>
      </c>
      <c r="Q81" s="56"/>
      <c r="R81" s="56"/>
      <c r="S81" s="72"/>
      <c r="T81" s="61" t="s">
        <v>92</v>
      </c>
      <c r="U81" s="61" t="s">
        <v>59</v>
      </c>
      <c r="V81" s="62" t="s">
        <v>92</v>
      </c>
      <c r="W81" s="62" t="s">
        <v>59</v>
      </c>
      <c r="X81" s="62" t="s">
        <v>59</v>
      </c>
      <c r="Y81" s="62" t="s">
        <v>59</v>
      </c>
      <c r="Z81" s="61" t="s">
        <v>144</v>
      </c>
      <c r="AA81" s="61" t="s">
        <v>59</v>
      </c>
      <c r="AB81" s="70"/>
      <c r="AC81" s="70"/>
      <c r="AD81" s="71"/>
      <c r="AE81" s="71"/>
      <c r="AF81" s="40"/>
      <c r="AG81" s="57"/>
      <c r="AH81" s="40"/>
      <c r="AI81" s="63"/>
      <c r="AJ81" s="64"/>
      <c r="AK81" s="40"/>
      <c r="AL81" s="40"/>
      <c r="AM81" s="40"/>
      <c r="AN81" s="39"/>
      <c r="AO81" s="14"/>
      <c r="AP81" s="5"/>
      <c r="AQ81" s="14"/>
      <c r="AR81" s="5"/>
      <c r="AS81" s="5"/>
    </row>
    <row x14ac:dyDescent="0.25" r="82" customHeight="1" ht="30">
      <c r="A82" s="1">
        <v>140</v>
      </c>
      <c r="B82" s="50"/>
      <c r="C82" s="50"/>
      <c r="D82" s="50"/>
      <c r="E82" s="51" t="s">
        <v>53</v>
      </c>
      <c r="F82" s="52"/>
      <c r="G82" s="89">
        <v>54</v>
      </c>
      <c r="H82" s="51" t="s">
        <v>118</v>
      </c>
      <c r="I82" s="53">
        <v>1414</v>
      </c>
      <c r="J82" s="54" t="s">
        <v>187</v>
      </c>
      <c r="K82" s="56">
        <v>6</v>
      </c>
      <c r="L82" s="56">
        <v>7</v>
      </c>
      <c r="M82" s="56">
        <v>6</v>
      </c>
      <c r="N82" s="56"/>
      <c r="O82" s="57"/>
      <c r="P82" s="58">
        <f>K82*L82</f>
      </c>
      <c r="Q82" s="56"/>
      <c r="R82" s="56"/>
      <c r="S82" s="72"/>
      <c r="T82" s="61" t="s">
        <v>108</v>
      </c>
      <c r="U82" s="61" t="s">
        <v>59</v>
      </c>
      <c r="V82" s="62" t="s">
        <v>60</v>
      </c>
      <c r="W82" s="62" t="s">
        <v>59</v>
      </c>
      <c r="X82" s="62" t="s">
        <v>59</v>
      </c>
      <c r="Y82" s="62" t="s">
        <v>59</v>
      </c>
      <c r="Z82" s="61" t="s">
        <v>144</v>
      </c>
      <c r="AA82" s="61" t="s">
        <v>59</v>
      </c>
      <c r="AB82" s="70"/>
      <c r="AC82" s="70"/>
      <c r="AD82" s="71"/>
      <c r="AE82" s="71"/>
      <c r="AF82" s="40"/>
      <c r="AG82" s="57"/>
      <c r="AH82" s="40"/>
      <c r="AI82" s="63"/>
      <c r="AJ82" s="64"/>
      <c r="AK82" s="40"/>
      <c r="AL82" s="40"/>
      <c r="AM82" s="40"/>
      <c r="AN82" s="39"/>
      <c r="AO82" s="14"/>
      <c r="AP82" s="5"/>
      <c r="AQ82" s="14"/>
      <c r="AR82" s="5"/>
      <c r="AS82" s="5"/>
    </row>
    <row x14ac:dyDescent="0.25" r="83" customHeight="1" ht="30">
      <c r="A83" s="1">
        <v>148</v>
      </c>
      <c r="B83" s="50"/>
      <c r="C83" s="50"/>
      <c r="D83" s="50"/>
      <c r="E83" s="51" t="s">
        <v>53</v>
      </c>
      <c r="F83" s="52"/>
      <c r="G83" s="89">
        <v>55</v>
      </c>
      <c r="H83" s="51" t="s">
        <v>118</v>
      </c>
      <c r="I83" s="40">
        <v>1415</v>
      </c>
      <c r="J83" s="54" t="s">
        <v>188</v>
      </c>
      <c r="K83" s="56">
        <v>3</v>
      </c>
      <c r="L83" s="56">
        <v>6</v>
      </c>
      <c r="M83" s="56">
        <v>6</v>
      </c>
      <c r="N83" s="56"/>
      <c r="O83" s="57"/>
      <c r="P83" s="58">
        <f>K83*L83</f>
      </c>
      <c r="Q83" s="56"/>
      <c r="R83" s="56"/>
      <c r="S83" s="72"/>
      <c r="T83" s="61" t="s">
        <v>108</v>
      </c>
      <c r="U83" s="61" t="s">
        <v>59</v>
      </c>
      <c r="V83" s="62" t="s">
        <v>60</v>
      </c>
      <c r="W83" s="62" t="s">
        <v>59</v>
      </c>
      <c r="X83" s="62" t="s">
        <v>59</v>
      </c>
      <c r="Y83" s="62" t="s">
        <v>59</v>
      </c>
      <c r="Z83" s="61" t="s">
        <v>144</v>
      </c>
      <c r="AA83" s="61" t="s">
        <v>59</v>
      </c>
      <c r="AB83" s="70"/>
      <c r="AC83" s="70"/>
      <c r="AD83" s="71"/>
      <c r="AE83" s="71"/>
      <c r="AF83" s="40"/>
      <c r="AG83" s="57"/>
      <c r="AH83" s="40"/>
      <c r="AI83" s="63"/>
      <c r="AJ83" s="64"/>
      <c r="AK83" s="40"/>
      <c r="AL83" s="40"/>
      <c r="AM83" s="40"/>
      <c r="AN83" s="39"/>
      <c r="AO83" s="14"/>
      <c r="AP83" s="5"/>
      <c r="AQ83" s="14"/>
      <c r="AR83" s="5"/>
      <c r="AS83" s="5"/>
    </row>
    <row x14ac:dyDescent="0.25" r="84" customHeight="1" ht="30">
      <c r="A84" s="1">
        <v>141</v>
      </c>
      <c r="B84" s="50"/>
      <c r="C84" s="50"/>
      <c r="D84" s="50"/>
      <c r="E84" s="51" t="s">
        <v>53</v>
      </c>
      <c r="F84" s="52"/>
      <c r="G84" s="89">
        <v>56</v>
      </c>
      <c r="H84" s="51" t="s">
        <v>118</v>
      </c>
      <c r="I84" s="53">
        <v>1416</v>
      </c>
      <c r="J84" s="54" t="s">
        <v>189</v>
      </c>
      <c r="K84" s="56">
        <v>3</v>
      </c>
      <c r="L84" s="56">
        <v>6</v>
      </c>
      <c r="M84" s="56">
        <v>6</v>
      </c>
      <c r="N84" s="56"/>
      <c r="O84" s="57"/>
      <c r="P84" s="58">
        <f>K84*L84</f>
      </c>
      <c r="Q84" s="56"/>
      <c r="R84" s="56"/>
      <c r="S84" s="72"/>
      <c r="T84" s="61" t="s">
        <v>108</v>
      </c>
      <c r="U84" s="61" t="s">
        <v>59</v>
      </c>
      <c r="V84" s="62" t="s">
        <v>60</v>
      </c>
      <c r="W84" s="62" t="s">
        <v>59</v>
      </c>
      <c r="X84" s="62" t="s">
        <v>59</v>
      </c>
      <c r="Y84" s="62" t="s">
        <v>59</v>
      </c>
      <c r="Z84" s="61" t="s">
        <v>144</v>
      </c>
      <c r="AA84" s="61" t="s">
        <v>59</v>
      </c>
      <c r="AB84" s="70"/>
      <c r="AC84" s="70"/>
      <c r="AD84" s="71"/>
      <c r="AE84" s="71"/>
      <c r="AF84" s="40"/>
      <c r="AG84" s="57"/>
      <c r="AH84" s="40"/>
      <c r="AI84" s="63"/>
      <c r="AJ84" s="64"/>
      <c r="AK84" s="40"/>
      <c r="AL84" s="40"/>
      <c r="AM84" s="40"/>
      <c r="AN84" s="39"/>
      <c r="AO84" s="14"/>
      <c r="AP84" s="5"/>
      <c r="AQ84" s="14"/>
      <c r="AR84" s="5"/>
      <c r="AS84" s="5"/>
    </row>
    <row x14ac:dyDescent="0.25" r="85" customHeight="1" ht="30">
      <c r="A85" s="1">
        <v>127</v>
      </c>
      <c r="B85" s="50"/>
      <c r="C85" s="50"/>
      <c r="D85" s="50"/>
      <c r="E85" s="51" t="s">
        <v>53</v>
      </c>
      <c r="F85" s="50"/>
      <c r="G85" s="89">
        <v>57</v>
      </c>
      <c r="H85" s="68" t="s">
        <v>118</v>
      </c>
      <c r="I85" s="40">
        <v>1417</v>
      </c>
      <c r="J85" s="74" t="s">
        <v>190</v>
      </c>
      <c r="K85" s="56">
        <v>8</v>
      </c>
      <c r="L85" s="56">
        <v>14</v>
      </c>
      <c r="M85" s="56">
        <v>6</v>
      </c>
      <c r="N85" s="56"/>
      <c r="O85" s="57"/>
      <c r="P85" s="58">
        <f>K85*L85</f>
      </c>
      <c r="Q85" s="56"/>
      <c r="R85" s="56"/>
      <c r="S85" s="72"/>
      <c r="T85" s="61" t="s">
        <v>191</v>
      </c>
      <c r="U85" s="61" t="s">
        <v>59</v>
      </c>
      <c r="V85" s="62" t="s">
        <v>109</v>
      </c>
      <c r="W85" s="62" t="s">
        <v>59</v>
      </c>
      <c r="X85" s="62" t="s">
        <v>192</v>
      </c>
      <c r="Y85" s="62" t="s">
        <v>59</v>
      </c>
      <c r="Z85" s="61" t="s">
        <v>144</v>
      </c>
      <c r="AA85" s="61" t="s">
        <v>59</v>
      </c>
      <c r="AB85" s="70"/>
      <c r="AC85" s="70"/>
      <c r="AD85" s="71"/>
      <c r="AE85" s="71"/>
      <c r="AF85" s="40"/>
      <c r="AG85" s="57"/>
      <c r="AH85" s="40"/>
      <c r="AI85" s="63"/>
      <c r="AJ85" s="64"/>
      <c r="AK85" s="40"/>
      <c r="AL85" s="40"/>
      <c r="AM85" s="40"/>
      <c r="AN85" s="39"/>
      <c r="AO85" s="14"/>
      <c r="AP85" s="5"/>
      <c r="AQ85" s="14"/>
      <c r="AR85" s="5"/>
      <c r="AS85" s="5"/>
    </row>
    <row x14ac:dyDescent="0.25" r="86" customHeight="1" ht="30">
      <c r="A86" s="1"/>
      <c r="B86" s="50"/>
      <c r="C86" s="50"/>
      <c r="D86" s="50"/>
      <c r="E86" s="53"/>
      <c r="F86" s="50"/>
      <c r="G86" s="50"/>
      <c r="H86" s="40"/>
      <c r="I86" s="40"/>
      <c r="J86" s="74"/>
      <c r="K86" s="56"/>
      <c r="L86" s="56"/>
      <c r="M86" s="56"/>
      <c r="N86" s="56"/>
      <c r="O86" s="57"/>
      <c r="P86" s="58"/>
      <c r="Q86" s="56"/>
      <c r="R86" s="56"/>
      <c r="S86" s="72"/>
      <c r="T86" s="71"/>
      <c r="U86" s="71"/>
      <c r="V86" s="70"/>
      <c r="W86" s="70"/>
      <c r="X86" s="70"/>
      <c r="Y86" s="70"/>
      <c r="Z86" s="71"/>
      <c r="AA86" s="71"/>
      <c r="AB86" s="70"/>
      <c r="AC86" s="70"/>
      <c r="AD86" s="71"/>
      <c r="AE86" s="71"/>
      <c r="AF86" s="40"/>
      <c r="AG86" s="57"/>
      <c r="AH86" s="40"/>
      <c r="AI86" s="63"/>
      <c r="AJ86" s="64"/>
      <c r="AK86" s="40"/>
      <c r="AL86" s="40"/>
      <c r="AM86" s="40"/>
      <c r="AN86" s="39"/>
      <c r="AO86" s="14"/>
      <c r="AP86" s="5"/>
      <c r="AQ86" s="14"/>
      <c r="AR86" s="5"/>
      <c r="AS86" s="5"/>
    </row>
    <row x14ac:dyDescent="0.25" r="87" customHeight="1" ht="30">
      <c r="A87" s="1">
        <v>112</v>
      </c>
      <c r="B87" s="50"/>
      <c r="C87" s="50"/>
      <c r="D87" s="50"/>
      <c r="E87" s="51" t="s">
        <v>53</v>
      </c>
      <c r="F87" s="50"/>
      <c r="G87" s="89">
        <v>58</v>
      </c>
      <c r="H87" s="68" t="s">
        <v>118</v>
      </c>
      <c r="I87" s="53">
        <v>1418</v>
      </c>
      <c r="J87" s="74" t="s">
        <v>193</v>
      </c>
      <c r="K87" s="56">
        <v>4</v>
      </c>
      <c r="L87" s="56">
        <v>6</v>
      </c>
      <c r="M87" s="56">
        <v>6</v>
      </c>
      <c r="N87" s="56"/>
      <c r="O87" s="57"/>
      <c r="P87" s="58">
        <f>K87*L87</f>
      </c>
      <c r="Q87" s="56"/>
      <c r="R87" s="56"/>
      <c r="S87" s="72"/>
      <c r="T87" s="61" t="s">
        <v>194</v>
      </c>
      <c r="U87" s="61" t="s">
        <v>59</v>
      </c>
      <c r="V87" s="62" t="s">
        <v>109</v>
      </c>
      <c r="W87" s="62" t="s">
        <v>59</v>
      </c>
      <c r="X87" s="62" t="s">
        <v>195</v>
      </c>
      <c r="Y87" s="62" t="s">
        <v>59</v>
      </c>
      <c r="Z87" s="61" t="s">
        <v>144</v>
      </c>
      <c r="AA87" s="61" t="s">
        <v>59</v>
      </c>
      <c r="AB87" s="70"/>
      <c r="AC87" s="70"/>
      <c r="AD87" s="71"/>
      <c r="AE87" s="71"/>
      <c r="AF87" s="40"/>
      <c r="AG87" s="57"/>
      <c r="AH87" s="40"/>
      <c r="AI87" s="63"/>
      <c r="AJ87" s="64"/>
      <c r="AK87" s="40"/>
      <c r="AL87" s="40"/>
      <c r="AM87" s="40"/>
      <c r="AN87" s="39"/>
      <c r="AO87" s="14"/>
      <c r="AP87" s="5"/>
      <c r="AQ87" s="14"/>
      <c r="AR87" s="5"/>
      <c r="AS87" s="5"/>
    </row>
    <row x14ac:dyDescent="0.25" r="88" customHeight="1" ht="30">
      <c r="A88" s="1"/>
      <c r="B88" s="50"/>
      <c r="C88" s="50"/>
      <c r="D88" s="50"/>
      <c r="E88" s="51" t="s">
        <v>53</v>
      </c>
      <c r="F88" s="52"/>
      <c r="G88" s="89">
        <v>59</v>
      </c>
      <c r="H88" s="51" t="s">
        <v>118</v>
      </c>
      <c r="I88" s="40">
        <v>1419</v>
      </c>
      <c r="J88" s="54" t="s">
        <v>196</v>
      </c>
      <c r="K88" s="56">
        <v>4.5</v>
      </c>
      <c r="L88" s="56">
        <v>7</v>
      </c>
      <c r="M88" s="56">
        <v>6</v>
      </c>
      <c r="N88" s="56"/>
      <c r="O88" s="57"/>
      <c r="P88" s="58">
        <f>K88*L88</f>
      </c>
      <c r="Q88" s="56"/>
      <c r="R88" s="68" t="s">
        <v>103</v>
      </c>
      <c r="S88" s="72"/>
      <c r="T88" s="61" t="s">
        <v>59</v>
      </c>
      <c r="U88" s="61" t="s">
        <v>59</v>
      </c>
      <c r="V88" s="62" t="s">
        <v>59</v>
      </c>
      <c r="W88" s="62" t="s">
        <v>59</v>
      </c>
      <c r="X88" s="62" t="s">
        <v>59</v>
      </c>
      <c r="Y88" s="62" t="s">
        <v>59</v>
      </c>
      <c r="Z88" s="61" t="s">
        <v>59</v>
      </c>
      <c r="AA88" s="61" t="s">
        <v>59</v>
      </c>
      <c r="AB88" s="70"/>
      <c r="AC88" s="70"/>
      <c r="AD88" s="71"/>
      <c r="AE88" s="71"/>
      <c r="AF88" s="40"/>
      <c r="AG88" s="57"/>
      <c r="AH88" s="40"/>
      <c r="AI88" s="63"/>
      <c r="AJ88" s="64"/>
      <c r="AK88" s="40"/>
      <c r="AL88" s="40"/>
      <c r="AM88" s="40"/>
      <c r="AN88" s="39"/>
      <c r="AO88" s="14"/>
      <c r="AP88" s="5"/>
      <c r="AQ88" s="14"/>
      <c r="AR88" s="5"/>
      <c r="AS88" s="5"/>
    </row>
    <row x14ac:dyDescent="0.25" r="89" customHeight="1" ht="30">
      <c r="A89" s="1">
        <v>75</v>
      </c>
      <c r="B89" s="50"/>
      <c r="C89" s="50"/>
      <c r="D89" s="50"/>
      <c r="E89" s="51" t="s">
        <v>53</v>
      </c>
      <c r="F89" s="52"/>
      <c r="G89" s="89">
        <v>60</v>
      </c>
      <c r="H89" s="51" t="s">
        <v>118</v>
      </c>
      <c r="I89" s="53">
        <v>1420</v>
      </c>
      <c r="J89" s="54" t="s">
        <v>107</v>
      </c>
      <c r="K89" s="56">
        <v>3.5</v>
      </c>
      <c r="L89" s="56">
        <v>7</v>
      </c>
      <c r="M89" s="56">
        <v>6</v>
      </c>
      <c r="N89" s="56"/>
      <c r="O89" s="57"/>
      <c r="P89" s="58">
        <f>K89*L89</f>
      </c>
      <c r="Q89" s="56"/>
      <c r="R89" s="56"/>
      <c r="S89" s="72"/>
      <c r="T89" s="61" t="s">
        <v>108</v>
      </c>
      <c r="U89" s="61" t="s">
        <v>59</v>
      </c>
      <c r="V89" s="62" t="s">
        <v>109</v>
      </c>
      <c r="W89" s="62" t="s">
        <v>59</v>
      </c>
      <c r="X89" s="62" t="s">
        <v>108</v>
      </c>
      <c r="Y89" s="62" t="s">
        <v>59</v>
      </c>
      <c r="Z89" s="61" t="s">
        <v>109</v>
      </c>
      <c r="AA89" s="61" t="s">
        <v>59</v>
      </c>
      <c r="AB89" s="70"/>
      <c r="AC89" s="70"/>
      <c r="AD89" s="71"/>
      <c r="AE89" s="71"/>
      <c r="AF89" s="40"/>
      <c r="AG89" s="57"/>
      <c r="AH89" s="40"/>
      <c r="AI89" s="63"/>
      <c r="AJ89" s="64"/>
      <c r="AK89" s="40"/>
      <c r="AL89" s="40"/>
      <c r="AM89" s="40"/>
      <c r="AN89" s="39"/>
      <c r="AO89" s="14"/>
      <c r="AP89" s="5"/>
      <c r="AQ89" s="14"/>
      <c r="AR89" s="5"/>
      <c r="AS89" s="5"/>
    </row>
    <row x14ac:dyDescent="0.25" r="90" customHeight="1" ht="30">
      <c r="A90" s="1">
        <v>113</v>
      </c>
      <c r="B90" s="50"/>
      <c r="C90" s="50"/>
      <c r="D90" s="87"/>
      <c r="E90" s="51" t="s">
        <v>53</v>
      </c>
      <c r="F90" s="50"/>
      <c r="G90" s="89">
        <v>61</v>
      </c>
      <c r="H90" s="68" t="s">
        <v>118</v>
      </c>
      <c r="I90" s="40">
        <v>1421</v>
      </c>
      <c r="J90" s="74" t="s">
        <v>197</v>
      </c>
      <c r="K90" s="56">
        <v>2</v>
      </c>
      <c r="L90" s="56">
        <v>4</v>
      </c>
      <c r="M90" s="56">
        <v>6</v>
      </c>
      <c r="N90" s="56"/>
      <c r="O90" s="57"/>
      <c r="P90" s="58">
        <f>K90*L90</f>
      </c>
      <c r="Q90" s="56"/>
      <c r="R90" s="73"/>
      <c r="S90" s="72"/>
      <c r="T90" s="61" t="s">
        <v>194</v>
      </c>
      <c r="U90" s="61" t="s">
        <v>59</v>
      </c>
      <c r="V90" s="62" t="s">
        <v>60</v>
      </c>
      <c r="W90" s="62" t="s">
        <v>59</v>
      </c>
      <c r="X90" s="62" t="s">
        <v>195</v>
      </c>
      <c r="Y90" s="62" t="s">
        <v>59</v>
      </c>
      <c r="Z90" s="61" t="s">
        <v>144</v>
      </c>
      <c r="AA90" s="61" t="s">
        <v>59</v>
      </c>
      <c r="AB90" s="70"/>
      <c r="AC90" s="70"/>
      <c r="AD90" s="71"/>
      <c r="AE90" s="71"/>
      <c r="AF90" s="40"/>
      <c r="AG90" s="57"/>
      <c r="AH90" s="40"/>
      <c r="AI90" s="63"/>
      <c r="AJ90" s="64"/>
      <c r="AK90" s="40"/>
      <c r="AL90" s="40"/>
      <c r="AM90" s="40"/>
      <c r="AN90" s="39"/>
      <c r="AO90" s="14"/>
      <c r="AP90" s="5"/>
      <c r="AQ90" s="14"/>
      <c r="AR90" s="5"/>
      <c r="AS90" s="5"/>
    </row>
    <row x14ac:dyDescent="0.25" r="91" customHeight="1" ht="30">
      <c r="A91" s="1">
        <v>232</v>
      </c>
      <c r="B91" s="50"/>
      <c r="C91" s="50"/>
      <c r="D91" s="50"/>
      <c r="E91" s="51" t="s">
        <v>53</v>
      </c>
      <c r="F91" s="52"/>
      <c r="G91" s="89">
        <v>62</v>
      </c>
      <c r="H91" s="51" t="s">
        <v>118</v>
      </c>
      <c r="I91" s="53">
        <v>1422</v>
      </c>
      <c r="J91" s="54" t="s">
        <v>198</v>
      </c>
      <c r="K91" s="56">
        <v>5</v>
      </c>
      <c r="L91" s="56">
        <v>6</v>
      </c>
      <c r="M91" s="56">
        <v>6</v>
      </c>
      <c r="N91" s="56"/>
      <c r="O91" s="57"/>
      <c r="P91" s="58">
        <f>K91*L91</f>
      </c>
      <c r="Q91" s="56"/>
      <c r="R91" s="56"/>
      <c r="S91" s="72"/>
      <c r="T91" s="61" t="s">
        <v>108</v>
      </c>
      <c r="U91" s="61" t="s">
        <v>59</v>
      </c>
      <c r="V91" s="62" t="s">
        <v>169</v>
      </c>
      <c r="W91" s="62" t="s">
        <v>59</v>
      </c>
      <c r="X91" s="62" t="s">
        <v>59</v>
      </c>
      <c r="Y91" s="62" t="s">
        <v>59</v>
      </c>
      <c r="Z91" s="61" t="s">
        <v>170</v>
      </c>
      <c r="AA91" s="61" t="s">
        <v>59</v>
      </c>
      <c r="AB91" s="70"/>
      <c r="AC91" s="70"/>
      <c r="AD91" s="71"/>
      <c r="AE91" s="71"/>
      <c r="AF91" s="40"/>
      <c r="AG91" s="57"/>
      <c r="AH91" s="40"/>
      <c r="AI91" s="63"/>
      <c r="AJ91" s="64"/>
      <c r="AK91" s="40"/>
      <c r="AL91" s="40"/>
      <c r="AM91" s="40"/>
      <c r="AN91" s="39"/>
      <c r="AO91" s="14"/>
      <c r="AP91" s="5"/>
      <c r="AQ91" s="14"/>
      <c r="AR91" s="5"/>
      <c r="AS91" s="5"/>
    </row>
    <row x14ac:dyDescent="0.25" r="92" customHeight="1" ht="30">
      <c r="A92" s="1"/>
      <c r="B92" s="50"/>
      <c r="C92" s="50"/>
      <c r="D92" s="50"/>
      <c r="E92" s="51" t="s">
        <v>53</v>
      </c>
      <c r="F92" s="50"/>
      <c r="G92" s="89">
        <v>63</v>
      </c>
      <c r="H92" s="68" t="s">
        <v>118</v>
      </c>
      <c r="I92" s="40">
        <v>1423</v>
      </c>
      <c r="J92" s="74" t="s">
        <v>199</v>
      </c>
      <c r="K92" s="56">
        <v>6</v>
      </c>
      <c r="L92" s="56">
        <v>8</v>
      </c>
      <c r="M92" s="56">
        <v>6</v>
      </c>
      <c r="N92" s="56"/>
      <c r="O92" s="57"/>
      <c r="P92" s="58">
        <f>K92*L92</f>
      </c>
      <c r="Q92" s="56"/>
      <c r="R92" s="56"/>
      <c r="S92" s="72"/>
      <c r="T92" s="61" t="s">
        <v>194</v>
      </c>
      <c r="U92" s="61" t="s">
        <v>59</v>
      </c>
      <c r="V92" s="62" t="s">
        <v>60</v>
      </c>
      <c r="W92" s="62" t="s">
        <v>59</v>
      </c>
      <c r="X92" s="62" t="s">
        <v>195</v>
      </c>
      <c r="Y92" s="62" t="s">
        <v>59</v>
      </c>
      <c r="Z92" s="61" t="s">
        <v>144</v>
      </c>
      <c r="AA92" s="61" t="s">
        <v>59</v>
      </c>
      <c r="AB92" s="70"/>
      <c r="AC92" s="70"/>
      <c r="AD92" s="71"/>
      <c r="AE92" s="71"/>
      <c r="AF92" s="40"/>
      <c r="AG92" s="57"/>
      <c r="AH92" s="40"/>
      <c r="AI92" s="63"/>
      <c r="AJ92" s="64"/>
      <c r="AK92" s="40"/>
      <c r="AL92" s="40"/>
      <c r="AM92" s="40"/>
      <c r="AN92" s="39"/>
      <c r="AO92" s="14"/>
      <c r="AP92" s="5"/>
      <c r="AQ92" s="14"/>
      <c r="AR92" s="5"/>
      <c r="AS92" s="5"/>
    </row>
    <row x14ac:dyDescent="0.25" r="93" customHeight="1" ht="30">
      <c r="A93" s="1"/>
      <c r="B93" s="50"/>
      <c r="C93" s="50"/>
      <c r="D93" s="50"/>
      <c r="E93" s="51" t="s">
        <v>53</v>
      </c>
      <c r="F93" s="50"/>
      <c r="G93" s="89">
        <v>64</v>
      </c>
      <c r="H93" s="68" t="s">
        <v>118</v>
      </c>
      <c r="I93" s="53">
        <v>1424</v>
      </c>
      <c r="J93" s="74" t="s">
        <v>200</v>
      </c>
      <c r="K93" s="56">
        <v>8</v>
      </c>
      <c r="L93" s="56">
        <v>14</v>
      </c>
      <c r="M93" s="56">
        <v>6</v>
      </c>
      <c r="N93" s="56"/>
      <c r="O93" s="57"/>
      <c r="P93" s="58">
        <f>K93*L93</f>
      </c>
      <c r="Q93" s="56"/>
      <c r="R93" s="56"/>
      <c r="S93" s="72"/>
      <c r="T93" s="61" t="s">
        <v>194</v>
      </c>
      <c r="U93" s="61" t="s">
        <v>59</v>
      </c>
      <c r="V93" s="62" t="s">
        <v>60</v>
      </c>
      <c r="W93" s="62" t="s">
        <v>59</v>
      </c>
      <c r="X93" s="62" t="s">
        <v>195</v>
      </c>
      <c r="Y93" s="62" t="s">
        <v>59</v>
      </c>
      <c r="Z93" s="61" t="s">
        <v>144</v>
      </c>
      <c r="AA93" s="61" t="s">
        <v>59</v>
      </c>
      <c r="AB93" s="70"/>
      <c r="AC93" s="70"/>
      <c r="AD93" s="71"/>
      <c r="AE93" s="71"/>
      <c r="AF93" s="40"/>
      <c r="AG93" s="57"/>
      <c r="AH93" s="40"/>
      <c r="AI93" s="63"/>
      <c r="AJ93" s="64"/>
      <c r="AK93" s="40"/>
      <c r="AL93" s="40"/>
      <c r="AM93" s="40"/>
      <c r="AN93" s="39"/>
      <c r="AO93" s="14"/>
      <c r="AP93" s="5"/>
      <c r="AQ93" s="14"/>
      <c r="AR93" s="5"/>
      <c r="AS93" s="5"/>
    </row>
    <row x14ac:dyDescent="0.25" r="94" customHeight="1" ht="30">
      <c r="A94" s="1">
        <v>163</v>
      </c>
      <c r="B94" s="50"/>
      <c r="C94" s="50"/>
      <c r="D94" s="50"/>
      <c r="E94" s="50"/>
      <c r="F94" s="50"/>
      <c r="G94" s="50"/>
      <c r="H94" s="40"/>
      <c r="I94" s="40"/>
      <c r="J94" s="74"/>
      <c r="K94" s="56"/>
      <c r="L94" s="56"/>
      <c r="M94" s="56"/>
      <c r="N94" s="56"/>
      <c r="O94" s="57"/>
      <c r="P94" s="58"/>
      <c r="Q94" s="56"/>
      <c r="R94" s="56"/>
      <c r="S94" s="92"/>
      <c r="T94" s="71"/>
      <c r="U94" s="71"/>
      <c r="V94" s="70"/>
      <c r="W94" s="70"/>
      <c r="X94" s="70"/>
      <c r="Y94" s="70"/>
      <c r="Z94" s="71"/>
      <c r="AA94" s="71"/>
      <c r="AB94" s="70"/>
      <c r="AC94" s="70"/>
      <c r="AD94" s="71"/>
      <c r="AE94" s="71"/>
      <c r="AF94" s="40"/>
      <c r="AG94" s="57"/>
      <c r="AH94" s="40"/>
      <c r="AI94" s="63"/>
      <c r="AJ94" s="64"/>
      <c r="AK94" s="40"/>
      <c r="AL94" s="40"/>
      <c r="AM94" s="40"/>
      <c r="AN94" s="39"/>
      <c r="AO94" s="14"/>
      <c r="AP94" s="5"/>
      <c r="AQ94" s="14"/>
      <c r="AR94" s="5"/>
      <c r="AS94" s="5"/>
    </row>
    <row x14ac:dyDescent="0.25" r="95" customHeight="1" ht="30">
      <c r="A95" s="1">
        <v>164</v>
      </c>
      <c r="B95" s="40"/>
      <c r="C95" s="40"/>
      <c r="D95" s="40"/>
      <c r="E95" s="40"/>
      <c r="F95" s="40"/>
      <c r="G95" s="40"/>
      <c r="H95" s="41" t="s">
        <v>201</v>
      </c>
      <c r="I95" s="42"/>
      <c r="J95" s="47" t="s">
        <v>202</v>
      </c>
      <c r="K95" s="44">
        <v>58</v>
      </c>
      <c r="L95" s="44">
        <v>125</v>
      </c>
      <c r="M95" s="44">
        <v>4</v>
      </c>
      <c r="N95" s="44"/>
      <c r="O95" s="45">
        <f>K95*L95</f>
      </c>
      <c r="P95" s="45">
        <f>SUM(P99:P127)</f>
      </c>
      <c r="Q95" s="45">
        <f>K95*L95*M95</f>
      </c>
      <c r="R95" s="44"/>
      <c r="S95" s="46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8"/>
      <c r="AJ95" s="48"/>
      <c r="AK95" s="44"/>
      <c r="AL95" s="44"/>
      <c r="AM95" s="44"/>
      <c r="AN95" s="39"/>
      <c r="AO95" s="14"/>
      <c r="AP95" s="5"/>
      <c r="AQ95" s="14"/>
      <c r="AR95" s="5"/>
      <c r="AS95" s="5"/>
    </row>
    <row x14ac:dyDescent="0.25" r="96" customHeight="1" ht="30">
      <c r="A96" s="1">
        <v>117</v>
      </c>
      <c r="B96" s="50"/>
      <c r="C96" s="50"/>
      <c r="D96" s="66"/>
      <c r="E96" s="51" t="s">
        <v>53</v>
      </c>
      <c r="F96" s="50"/>
      <c r="G96" s="89">
        <v>1</v>
      </c>
      <c r="H96" s="51" t="s">
        <v>203</v>
      </c>
      <c r="I96" s="40">
        <v>2201</v>
      </c>
      <c r="J96" s="74" t="s">
        <v>98</v>
      </c>
      <c r="K96" s="55">
        <v>3</v>
      </c>
      <c r="L96" s="55">
        <v>6</v>
      </c>
      <c r="M96" s="55">
        <v>4</v>
      </c>
      <c r="N96" s="56"/>
      <c r="O96" s="57"/>
      <c r="P96" s="58">
        <f>K96*L96</f>
      </c>
      <c r="Q96" s="56"/>
      <c r="R96" s="56"/>
      <c r="S96" s="72"/>
      <c r="T96" s="61" t="s">
        <v>92</v>
      </c>
      <c r="U96" s="61" t="s">
        <v>59</v>
      </c>
      <c r="V96" s="62" t="s">
        <v>92</v>
      </c>
      <c r="W96" s="62" t="s">
        <v>59</v>
      </c>
      <c r="X96" s="62" t="s">
        <v>59</v>
      </c>
      <c r="Y96" s="62" t="s">
        <v>59</v>
      </c>
      <c r="Z96" s="61" t="s">
        <v>92</v>
      </c>
      <c r="AA96" s="61" t="s">
        <v>59</v>
      </c>
      <c r="AB96" s="70"/>
      <c r="AC96" s="70"/>
      <c r="AD96" s="71"/>
      <c r="AE96" s="71"/>
      <c r="AF96" s="40"/>
      <c r="AG96" s="57"/>
      <c r="AH96" s="40"/>
      <c r="AI96" s="63"/>
      <c r="AJ96" s="64"/>
      <c r="AK96" s="40"/>
      <c r="AL96" s="40"/>
      <c r="AM96" s="40"/>
      <c r="AN96" s="39"/>
      <c r="AO96" s="14"/>
      <c r="AP96" s="5"/>
      <c r="AQ96" s="14"/>
      <c r="AR96" s="5"/>
      <c r="AS96" s="5"/>
    </row>
    <row x14ac:dyDescent="0.25" r="97" customHeight="1" ht="30">
      <c r="A97" s="1">
        <v>86</v>
      </c>
      <c r="B97" s="50"/>
      <c r="C97" s="50"/>
      <c r="D97" s="90"/>
      <c r="E97" s="51" t="s">
        <v>53</v>
      </c>
      <c r="F97" s="52"/>
      <c r="G97" s="89">
        <v>2</v>
      </c>
      <c r="H97" s="51" t="s">
        <v>203</v>
      </c>
      <c r="I97" s="53">
        <v>2202</v>
      </c>
      <c r="J97" s="91" t="s">
        <v>204</v>
      </c>
      <c r="K97" s="55">
        <v>3</v>
      </c>
      <c r="L97" s="55">
        <v>60</v>
      </c>
      <c r="M97" s="56">
        <v>4</v>
      </c>
      <c r="N97" s="56"/>
      <c r="O97" s="57"/>
      <c r="P97" s="58">
        <f>K97*L97</f>
      </c>
      <c r="Q97" s="56"/>
      <c r="R97" s="56"/>
      <c r="S97" s="72"/>
      <c r="T97" s="61" t="s">
        <v>194</v>
      </c>
      <c r="U97" s="61" t="s">
        <v>59</v>
      </c>
      <c r="V97" s="62" t="s">
        <v>109</v>
      </c>
      <c r="W97" s="62" t="s">
        <v>59</v>
      </c>
      <c r="X97" s="62" t="s">
        <v>195</v>
      </c>
      <c r="Y97" s="62" t="s">
        <v>59</v>
      </c>
      <c r="Z97" s="61" t="s">
        <v>144</v>
      </c>
      <c r="AA97" s="61" t="s">
        <v>59</v>
      </c>
      <c r="AB97" s="70"/>
      <c r="AC97" s="70"/>
      <c r="AD97" s="71"/>
      <c r="AE97" s="71"/>
      <c r="AF97" s="40"/>
      <c r="AG97" s="57"/>
      <c r="AH97" s="40"/>
      <c r="AI97" s="63"/>
      <c r="AJ97" s="64"/>
      <c r="AK97" s="40"/>
      <c r="AL97" s="40"/>
      <c r="AM97" s="40"/>
      <c r="AN97" s="39"/>
      <c r="AO97" s="14"/>
      <c r="AP97" s="5"/>
      <c r="AQ97" s="14"/>
      <c r="AR97" s="5"/>
      <c r="AS97" s="5"/>
    </row>
    <row x14ac:dyDescent="0.25" r="98" customHeight="1" ht="30">
      <c r="A98" s="1"/>
      <c r="B98" s="50"/>
      <c r="C98" s="50"/>
      <c r="D98" s="90"/>
      <c r="E98" s="53"/>
      <c r="F98" s="52"/>
      <c r="G98" s="52"/>
      <c r="H98" s="53"/>
      <c r="I98" s="53"/>
      <c r="J98" s="91"/>
      <c r="K98" s="55"/>
      <c r="L98" s="55"/>
      <c r="M98" s="56"/>
      <c r="N98" s="56"/>
      <c r="O98" s="57"/>
      <c r="P98" s="58"/>
      <c r="Q98" s="56"/>
      <c r="R98" s="56"/>
      <c r="S98" s="72"/>
      <c r="T98" s="71"/>
      <c r="U98" s="71"/>
      <c r="V98" s="70"/>
      <c r="W98" s="70"/>
      <c r="X98" s="70"/>
      <c r="Y98" s="70"/>
      <c r="Z98" s="71"/>
      <c r="AA98" s="71"/>
      <c r="AB98" s="70"/>
      <c r="AC98" s="70"/>
      <c r="AD98" s="71"/>
      <c r="AE98" s="71"/>
      <c r="AF98" s="40"/>
      <c r="AG98" s="57"/>
      <c r="AH98" s="40"/>
      <c r="AI98" s="63"/>
      <c r="AJ98" s="64"/>
      <c r="AK98" s="40"/>
      <c r="AL98" s="40"/>
      <c r="AM98" s="40"/>
      <c r="AN98" s="39"/>
      <c r="AO98" s="14"/>
      <c r="AP98" s="5"/>
      <c r="AQ98" s="14"/>
      <c r="AR98" s="5"/>
      <c r="AS98" s="5"/>
    </row>
    <row x14ac:dyDescent="0.25" r="99" customHeight="1" ht="30">
      <c r="A99" s="1">
        <v>165</v>
      </c>
      <c r="B99" s="50"/>
      <c r="C99" s="50"/>
      <c r="D99" s="50"/>
      <c r="E99" s="51" t="s">
        <v>53</v>
      </c>
      <c r="F99" s="52"/>
      <c r="G99" s="89">
        <v>3</v>
      </c>
      <c r="H99" s="51" t="s">
        <v>203</v>
      </c>
      <c r="I99" s="53">
        <v>2401</v>
      </c>
      <c r="J99" s="54" t="s">
        <v>205</v>
      </c>
      <c r="K99" s="55">
        <v>12</v>
      </c>
      <c r="L99" s="55">
        <v>21</v>
      </c>
      <c r="M99" s="55">
        <v>4</v>
      </c>
      <c r="N99" s="56"/>
      <c r="O99" s="57"/>
      <c r="P99" s="58">
        <f>K99*L99</f>
      </c>
      <c r="Q99" s="56"/>
      <c r="R99" s="56"/>
      <c r="S99" s="84"/>
      <c r="T99" s="61" t="s">
        <v>206</v>
      </c>
      <c r="U99" s="61" t="s">
        <v>59</v>
      </c>
      <c r="V99" s="62" t="s">
        <v>109</v>
      </c>
      <c r="W99" s="62" t="s">
        <v>59</v>
      </c>
      <c r="X99" s="62" t="s">
        <v>195</v>
      </c>
      <c r="Y99" s="62" t="s">
        <v>59</v>
      </c>
      <c r="Z99" s="61" t="s">
        <v>144</v>
      </c>
      <c r="AA99" s="61" t="s">
        <v>59</v>
      </c>
      <c r="AB99" s="70"/>
      <c r="AC99" s="70"/>
      <c r="AD99" s="71"/>
      <c r="AE99" s="71"/>
      <c r="AF99" s="40"/>
      <c r="AG99" s="57"/>
      <c r="AH99" s="40"/>
      <c r="AI99" s="63"/>
      <c r="AJ99" s="64"/>
      <c r="AK99" s="40"/>
      <c r="AL99" s="40"/>
      <c r="AM99" s="40"/>
      <c r="AN99" s="39"/>
      <c r="AO99" s="14"/>
      <c r="AP99" s="5"/>
      <c r="AQ99" s="14"/>
      <c r="AR99" s="5"/>
      <c r="AS99" s="5"/>
    </row>
    <row x14ac:dyDescent="0.25" r="100" customHeight="1" ht="30">
      <c r="A100" s="1">
        <v>165</v>
      </c>
      <c r="B100" s="50"/>
      <c r="C100" s="50"/>
      <c r="D100" s="50"/>
      <c r="E100" s="51" t="s">
        <v>53</v>
      </c>
      <c r="F100" s="52"/>
      <c r="G100" s="89">
        <v>4</v>
      </c>
      <c r="H100" s="51" t="s">
        <v>203</v>
      </c>
      <c r="I100" s="53">
        <v>2402</v>
      </c>
      <c r="J100" s="54" t="s">
        <v>207</v>
      </c>
      <c r="K100" s="55">
        <v>6</v>
      </c>
      <c r="L100" s="55">
        <v>7</v>
      </c>
      <c r="M100" s="55">
        <v>4</v>
      </c>
      <c r="N100" s="56"/>
      <c r="O100" s="57"/>
      <c r="P100" s="58">
        <f>K100*L100</f>
      </c>
      <c r="Q100" s="56"/>
      <c r="R100" s="56"/>
      <c r="S100" s="84"/>
      <c r="T100" s="61" t="s">
        <v>206</v>
      </c>
      <c r="U100" s="61" t="s">
        <v>59</v>
      </c>
      <c r="V100" s="62" t="s">
        <v>109</v>
      </c>
      <c r="W100" s="62" t="s">
        <v>59</v>
      </c>
      <c r="X100" s="62" t="s">
        <v>195</v>
      </c>
      <c r="Y100" s="62" t="s">
        <v>59</v>
      </c>
      <c r="Z100" s="61" t="s">
        <v>144</v>
      </c>
      <c r="AA100" s="61" t="s">
        <v>59</v>
      </c>
      <c r="AB100" s="70"/>
      <c r="AC100" s="70"/>
      <c r="AD100" s="71"/>
      <c r="AE100" s="71"/>
      <c r="AF100" s="40"/>
      <c r="AG100" s="57"/>
      <c r="AH100" s="40"/>
      <c r="AI100" s="63"/>
      <c r="AJ100" s="64"/>
      <c r="AK100" s="40"/>
      <c r="AL100" s="40"/>
      <c r="AM100" s="40"/>
      <c r="AN100" s="39"/>
      <c r="AO100" s="14"/>
      <c r="AP100" s="5"/>
      <c r="AQ100" s="14"/>
      <c r="AR100" s="5"/>
      <c r="AS100" s="5"/>
    </row>
    <row x14ac:dyDescent="0.25" r="101" customHeight="1" ht="30">
      <c r="A101" s="1">
        <v>166</v>
      </c>
      <c r="B101" s="50"/>
      <c r="C101" s="50"/>
      <c r="D101" s="50"/>
      <c r="E101" s="51" t="s">
        <v>53</v>
      </c>
      <c r="F101" s="52"/>
      <c r="G101" s="89">
        <v>5</v>
      </c>
      <c r="H101" s="51" t="s">
        <v>203</v>
      </c>
      <c r="I101" s="53">
        <v>2403</v>
      </c>
      <c r="J101" s="54" t="s">
        <v>208</v>
      </c>
      <c r="K101" s="55">
        <v>6</v>
      </c>
      <c r="L101" s="55">
        <v>7</v>
      </c>
      <c r="M101" s="55">
        <v>4</v>
      </c>
      <c r="N101" s="56"/>
      <c r="O101" s="57"/>
      <c r="P101" s="58">
        <f>K101*L101</f>
      </c>
      <c r="Q101" s="56"/>
      <c r="R101" s="56"/>
      <c r="S101" s="72"/>
      <c r="T101" s="61" t="s">
        <v>206</v>
      </c>
      <c r="U101" s="61" t="s">
        <v>59</v>
      </c>
      <c r="V101" s="62" t="s">
        <v>109</v>
      </c>
      <c r="W101" s="62" t="s">
        <v>59</v>
      </c>
      <c r="X101" s="62" t="s">
        <v>195</v>
      </c>
      <c r="Y101" s="62" t="s">
        <v>59</v>
      </c>
      <c r="Z101" s="61" t="s">
        <v>144</v>
      </c>
      <c r="AA101" s="61" t="s">
        <v>59</v>
      </c>
      <c r="AB101" s="70"/>
      <c r="AC101" s="70"/>
      <c r="AD101" s="71"/>
      <c r="AE101" s="71"/>
      <c r="AF101" s="40"/>
      <c r="AG101" s="57"/>
      <c r="AH101" s="40"/>
      <c r="AI101" s="63"/>
      <c r="AJ101" s="64"/>
      <c r="AK101" s="40"/>
      <c r="AL101" s="40"/>
      <c r="AM101" s="40"/>
      <c r="AN101" s="39"/>
      <c r="AO101" s="14"/>
      <c r="AP101" s="5"/>
      <c r="AQ101" s="14"/>
      <c r="AR101" s="5"/>
      <c r="AS101" s="5"/>
    </row>
    <row x14ac:dyDescent="0.25" r="102" customHeight="1" ht="30">
      <c r="A102" s="1">
        <v>117</v>
      </c>
      <c r="B102" s="50"/>
      <c r="C102" s="50"/>
      <c r="D102" s="66"/>
      <c r="E102" s="67" t="s">
        <v>88</v>
      </c>
      <c r="F102" s="50"/>
      <c r="G102" s="89">
        <v>6</v>
      </c>
      <c r="H102" s="68" t="s">
        <v>118</v>
      </c>
      <c r="I102" s="53">
        <v>2404</v>
      </c>
      <c r="J102" s="74" t="s">
        <v>178</v>
      </c>
      <c r="K102" s="55">
        <v>3.5</v>
      </c>
      <c r="L102" s="55">
        <v>7</v>
      </c>
      <c r="M102" s="55">
        <v>4</v>
      </c>
      <c r="N102" s="56"/>
      <c r="O102" s="57"/>
      <c r="P102" s="58">
        <f>K102*L102</f>
      </c>
      <c r="Q102" s="56"/>
      <c r="R102" s="56"/>
      <c r="S102" s="72"/>
      <c r="T102" s="61" t="s">
        <v>92</v>
      </c>
      <c r="U102" s="61" t="s">
        <v>59</v>
      </c>
      <c r="V102" s="62" t="s">
        <v>92</v>
      </c>
      <c r="W102" s="62" t="s">
        <v>59</v>
      </c>
      <c r="X102" s="62" t="s">
        <v>59</v>
      </c>
      <c r="Y102" s="62" t="s">
        <v>59</v>
      </c>
      <c r="Z102" s="61" t="s">
        <v>92</v>
      </c>
      <c r="AA102" s="61" t="s">
        <v>59</v>
      </c>
      <c r="AB102" s="70"/>
      <c r="AC102" s="70"/>
      <c r="AD102" s="71"/>
      <c r="AE102" s="71"/>
      <c r="AF102" s="40"/>
      <c r="AG102" s="57"/>
      <c r="AH102" s="40"/>
      <c r="AI102" s="63"/>
      <c r="AJ102" s="64"/>
      <c r="AK102" s="40"/>
      <c r="AL102" s="40"/>
      <c r="AM102" s="40"/>
      <c r="AN102" s="39"/>
      <c r="AO102" s="14"/>
      <c r="AP102" s="5"/>
      <c r="AQ102" s="14"/>
      <c r="AR102" s="5"/>
      <c r="AS102" s="5"/>
    </row>
    <row x14ac:dyDescent="0.25" r="103" customHeight="1" ht="30">
      <c r="A103" s="1"/>
      <c r="B103" s="50"/>
      <c r="C103" s="50"/>
      <c r="D103" s="66"/>
      <c r="E103" s="51" t="s">
        <v>53</v>
      </c>
      <c r="F103" s="50"/>
      <c r="G103" s="89">
        <v>7</v>
      </c>
      <c r="H103" s="68" t="s">
        <v>118</v>
      </c>
      <c r="I103" s="53">
        <v>2405</v>
      </c>
      <c r="J103" s="74" t="s">
        <v>100</v>
      </c>
      <c r="K103" s="55">
        <v>2.5</v>
      </c>
      <c r="L103" s="55">
        <v>7</v>
      </c>
      <c r="M103" s="55">
        <v>4</v>
      </c>
      <c r="N103" s="56"/>
      <c r="O103" s="57"/>
      <c r="P103" s="58">
        <f>K103*L103</f>
      </c>
      <c r="Q103" s="56"/>
      <c r="R103" s="73"/>
      <c r="S103" s="84"/>
      <c r="T103" s="61" t="s">
        <v>59</v>
      </c>
      <c r="U103" s="61" t="s">
        <v>59</v>
      </c>
      <c r="V103" s="62" t="s">
        <v>59</v>
      </c>
      <c r="W103" s="62" t="s">
        <v>59</v>
      </c>
      <c r="X103" s="62" t="s">
        <v>59</v>
      </c>
      <c r="Y103" s="62" t="s">
        <v>59</v>
      </c>
      <c r="Z103" s="61" t="s">
        <v>59</v>
      </c>
      <c r="AA103" s="61" t="s">
        <v>59</v>
      </c>
      <c r="AB103" s="70"/>
      <c r="AC103" s="70"/>
      <c r="AD103" s="71"/>
      <c r="AE103" s="71"/>
      <c r="AF103" s="40"/>
      <c r="AG103" s="57"/>
      <c r="AH103" s="40"/>
      <c r="AI103" s="63"/>
      <c r="AJ103" s="64"/>
      <c r="AK103" s="40"/>
      <c r="AL103" s="40"/>
      <c r="AM103" s="40"/>
      <c r="AN103" s="5"/>
      <c r="AO103" s="14"/>
      <c r="AP103" s="5"/>
      <c r="AQ103" s="14"/>
      <c r="AR103" s="5"/>
      <c r="AS103" s="5"/>
    </row>
    <row x14ac:dyDescent="0.25" r="104" customHeight="1" ht="30">
      <c r="A104" s="1">
        <v>172</v>
      </c>
      <c r="B104" s="50"/>
      <c r="C104" s="50"/>
      <c r="D104" s="50"/>
      <c r="E104" s="51" t="s">
        <v>53</v>
      </c>
      <c r="F104" s="52"/>
      <c r="G104" s="89">
        <v>8</v>
      </c>
      <c r="H104" s="51" t="s">
        <v>203</v>
      </c>
      <c r="I104" s="53">
        <v>2406</v>
      </c>
      <c r="J104" s="54" t="s">
        <v>209</v>
      </c>
      <c r="K104" s="55">
        <v>7</v>
      </c>
      <c r="L104" s="56">
        <v>7</v>
      </c>
      <c r="M104" s="55">
        <v>4</v>
      </c>
      <c r="N104" s="56"/>
      <c r="O104" s="57"/>
      <c r="P104" s="58">
        <f>K104*L104</f>
      </c>
      <c r="Q104" s="56"/>
      <c r="R104" s="56"/>
      <c r="S104" s="72"/>
      <c r="T104" s="61" t="s">
        <v>194</v>
      </c>
      <c r="U104" s="61" t="s">
        <v>59</v>
      </c>
      <c r="V104" s="62" t="s">
        <v>109</v>
      </c>
      <c r="W104" s="62" t="s">
        <v>59</v>
      </c>
      <c r="X104" s="62" t="s">
        <v>195</v>
      </c>
      <c r="Y104" s="62" t="s">
        <v>59</v>
      </c>
      <c r="Z104" s="61" t="s">
        <v>144</v>
      </c>
      <c r="AA104" s="61" t="s">
        <v>59</v>
      </c>
      <c r="AB104" s="70"/>
      <c r="AC104" s="70"/>
      <c r="AD104" s="71"/>
      <c r="AE104" s="71"/>
      <c r="AF104" s="40"/>
      <c r="AG104" s="57"/>
      <c r="AH104" s="40"/>
      <c r="AI104" s="63"/>
      <c r="AJ104" s="64"/>
      <c r="AK104" s="40"/>
      <c r="AL104" s="40"/>
      <c r="AM104" s="40"/>
      <c r="AN104" s="39"/>
      <c r="AO104" s="14"/>
      <c r="AP104" s="5"/>
      <c r="AQ104" s="14"/>
      <c r="AR104" s="5"/>
      <c r="AS104" s="5"/>
    </row>
    <row x14ac:dyDescent="0.25" r="105" customHeight="1" ht="30">
      <c r="A105" s="1">
        <v>167</v>
      </c>
      <c r="B105" s="50"/>
      <c r="C105" s="50"/>
      <c r="D105" s="50"/>
      <c r="E105" s="51" t="s">
        <v>53</v>
      </c>
      <c r="F105" s="52"/>
      <c r="G105" s="89">
        <v>9</v>
      </c>
      <c r="H105" s="51" t="s">
        <v>203</v>
      </c>
      <c r="I105" s="53">
        <v>2407</v>
      </c>
      <c r="J105" s="54" t="s">
        <v>210</v>
      </c>
      <c r="K105" s="55">
        <v>7</v>
      </c>
      <c r="L105" s="55">
        <v>7</v>
      </c>
      <c r="M105" s="55">
        <v>4</v>
      </c>
      <c r="N105" s="56"/>
      <c r="O105" s="57"/>
      <c r="P105" s="58">
        <f>K105*L105</f>
      </c>
      <c r="Q105" s="56"/>
      <c r="R105" s="56"/>
      <c r="S105" s="72"/>
      <c r="T105" s="61" t="s">
        <v>194</v>
      </c>
      <c r="U105" s="61" t="s">
        <v>59</v>
      </c>
      <c r="V105" s="62" t="s">
        <v>109</v>
      </c>
      <c r="W105" s="62" t="s">
        <v>59</v>
      </c>
      <c r="X105" s="62" t="s">
        <v>195</v>
      </c>
      <c r="Y105" s="62" t="s">
        <v>59</v>
      </c>
      <c r="Z105" s="61" t="s">
        <v>144</v>
      </c>
      <c r="AA105" s="61" t="s">
        <v>59</v>
      </c>
      <c r="AB105" s="70"/>
      <c r="AC105" s="70"/>
      <c r="AD105" s="71"/>
      <c r="AE105" s="71"/>
      <c r="AF105" s="40"/>
      <c r="AG105" s="57"/>
      <c r="AH105" s="40"/>
      <c r="AI105" s="63"/>
      <c r="AJ105" s="64"/>
      <c r="AK105" s="40"/>
      <c r="AL105" s="40"/>
      <c r="AM105" s="40"/>
      <c r="AN105" s="39"/>
      <c r="AO105" s="14"/>
      <c r="AP105" s="5"/>
      <c r="AQ105" s="14"/>
      <c r="AR105" s="5"/>
      <c r="AS105" s="5"/>
    </row>
    <row x14ac:dyDescent="0.25" r="106" customHeight="1" ht="30">
      <c r="A106" s="1">
        <v>172</v>
      </c>
      <c r="B106" s="50"/>
      <c r="C106" s="50"/>
      <c r="D106" s="50"/>
      <c r="E106" s="51" t="s">
        <v>53</v>
      </c>
      <c r="F106" s="52"/>
      <c r="G106" s="89">
        <v>10</v>
      </c>
      <c r="H106" s="51" t="s">
        <v>203</v>
      </c>
      <c r="I106" s="53">
        <v>2408</v>
      </c>
      <c r="J106" s="54" t="s">
        <v>211</v>
      </c>
      <c r="K106" s="56">
        <v>3</v>
      </c>
      <c r="L106" s="56">
        <v>8</v>
      </c>
      <c r="M106" s="55">
        <v>4</v>
      </c>
      <c r="N106" s="56"/>
      <c r="O106" s="57"/>
      <c r="P106" s="58">
        <f>K106*L106</f>
      </c>
      <c r="Q106" s="56"/>
      <c r="R106" s="56"/>
      <c r="S106" s="72"/>
      <c r="T106" s="61" t="s">
        <v>194</v>
      </c>
      <c r="U106" s="61" t="s">
        <v>59</v>
      </c>
      <c r="V106" s="62" t="s">
        <v>109</v>
      </c>
      <c r="W106" s="62" t="s">
        <v>59</v>
      </c>
      <c r="X106" s="62" t="s">
        <v>195</v>
      </c>
      <c r="Y106" s="62" t="s">
        <v>59</v>
      </c>
      <c r="Z106" s="61" t="s">
        <v>144</v>
      </c>
      <c r="AA106" s="61" t="s">
        <v>59</v>
      </c>
      <c r="AB106" s="70"/>
      <c r="AC106" s="70"/>
      <c r="AD106" s="71"/>
      <c r="AE106" s="71"/>
      <c r="AF106" s="40"/>
      <c r="AG106" s="57"/>
      <c r="AH106" s="40"/>
      <c r="AI106" s="63"/>
      <c r="AJ106" s="64"/>
      <c r="AK106" s="40"/>
      <c r="AL106" s="40"/>
      <c r="AM106" s="40"/>
      <c r="AN106" s="39"/>
      <c r="AO106" s="14"/>
      <c r="AP106" s="5"/>
      <c r="AQ106" s="14"/>
      <c r="AR106" s="5"/>
      <c r="AS106" s="5"/>
    </row>
    <row x14ac:dyDescent="0.25" r="107" customHeight="1" ht="30">
      <c r="A107" s="1">
        <v>166</v>
      </c>
      <c r="B107" s="50"/>
      <c r="C107" s="50"/>
      <c r="D107" s="50"/>
      <c r="E107" s="51" t="s">
        <v>53</v>
      </c>
      <c r="F107" s="52"/>
      <c r="G107" s="89">
        <v>11</v>
      </c>
      <c r="H107" s="51" t="s">
        <v>203</v>
      </c>
      <c r="I107" s="53">
        <v>2409</v>
      </c>
      <c r="J107" s="54" t="s">
        <v>212</v>
      </c>
      <c r="K107" s="55">
        <v>3</v>
      </c>
      <c r="L107" s="55">
        <v>10</v>
      </c>
      <c r="M107" s="55">
        <v>4</v>
      </c>
      <c r="N107" s="56"/>
      <c r="O107" s="57"/>
      <c r="P107" s="58">
        <f>K107*L107</f>
      </c>
      <c r="Q107" s="56"/>
      <c r="R107" s="56"/>
      <c r="S107" s="72"/>
      <c r="T107" s="61" t="s">
        <v>194</v>
      </c>
      <c r="U107" s="61" t="s">
        <v>59</v>
      </c>
      <c r="V107" s="62" t="s">
        <v>109</v>
      </c>
      <c r="W107" s="62" t="s">
        <v>59</v>
      </c>
      <c r="X107" s="62" t="s">
        <v>195</v>
      </c>
      <c r="Y107" s="62" t="s">
        <v>59</v>
      </c>
      <c r="Z107" s="61" t="s">
        <v>144</v>
      </c>
      <c r="AA107" s="61" t="s">
        <v>59</v>
      </c>
      <c r="AB107" s="70"/>
      <c r="AC107" s="70"/>
      <c r="AD107" s="71"/>
      <c r="AE107" s="71"/>
      <c r="AF107" s="40"/>
      <c r="AG107" s="57"/>
      <c r="AH107" s="40"/>
      <c r="AI107" s="63"/>
      <c r="AJ107" s="64"/>
      <c r="AK107" s="40"/>
      <c r="AL107" s="40"/>
      <c r="AM107" s="40"/>
      <c r="AN107" s="39"/>
      <c r="AO107" s="14"/>
      <c r="AP107" s="5"/>
      <c r="AQ107" s="14"/>
      <c r="AR107" s="5"/>
      <c r="AS107" s="5"/>
    </row>
    <row x14ac:dyDescent="0.25" r="108" customHeight="1" ht="30">
      <c r="A108" s="1">
        <v>172</v>
      </c>
      <c r="B108" s="50"/>
      <c r="C108" s="50"/>
      <c r="D108" s="50"/>
      <c r="E108" s="51" t="s">
        <v>53</v>
      </c>
      <c r="F108" s="52"/>
      <c r="G108" s="89">
        <v>12</v>
      </c>
      <c r="H108" s="51" t="s">
        <v>203</v>
      </c>
      <c r="I108" s="53">
        <v>2410</v>
      </c>
      <c r="J108" s="54" t="s">
        <v>213</v>
      </c>
      <c r="K108" s="56">
        <v>12</v>
      </c>
      <c r="L108" s="56">
        <v>7</v>
      </c>
      <c r="M108" s="55">
        <v>4</v>
      </c>
      <c r="N108" s="56"/>
      <c r="O108" s="57"/>
      <c r="P108" s="58">
        <f>K108*L108</f>
      </c>
      <c r="Q108" s="56"/>
      <c r="R108" s="56"/>
      <c r="S108" s="72"/>
      <c r="T108" s="61" t="s">
        <v>194</v>
      </c>
      <c r="U108" s="61" t="s">
        <v>59</v>
      </c>
      <c r="V108" s="62" t="s">
        <v>109</v>
      </c>
      <c r="W108" s="62" t="s">
        <v>59</v>
      </c>
      <c r="X108" s="62" t="s">
        <v>195</v>
      </c>
      <c r="Y108" s="62" t="s">
        <v>59</v>
      </c>
      <c r="Z108" s="61" t="s">
        <v>144</v>
      </c>
      <c r="AA108" s="61" t="s">
        <v>59</v>
      </c>
      <c r="AB108" s="70"/>
      <c r="AC108" s="70"/>
      <c r="AD108" s="71"/>
      <c r="AE108" s="71"/>
      <c r="AF108" s="40"/>
      <c r="AG108" s="57"/>
      <c r="AH108" s="40"/>
      <c r="AI108" s="63"/>
      <c r="AJ108" s="64"/>
      <c r="AK108" s="40"/>
      <c r="AL108" s="40"/>
      <c r="AM108" s="40"/>
      <c r="AN108" s="39"/>
      <c r="AO108" s="14"/>
      <c r="AP108" s="5"/>
      <c r="AQ108" s="14"/>
      <c r="AR108" s="5"/>
      <c r="AS108" s="5"/>
    </row>
    <row x14ac:dyDescent="0.25" r="109" customHeight="1" ht="30">
      <c r="A109" s="1">
        <v>230</v>
      </c>
      <c r="B109" s="50"/>
      <c r="C109" s="50"/>
      <c r="D109" s="50"/>
      <c r="E109" s="51" t="s">
        <v>53</v>
      </c>
      <c r="F109" s="52"/>
      <c r="G109" s="89">
        <v>13</v>
      </c>
      <c r="H109" s="51" t="s">
        <v>203</v>
      </c>
      <c r="I109" s="53">
        <v>2411</v>
      </c>
      <c r="J109" s="54" t="s">
        <v>214</v>
      </c>
      <c r="K109" s="56">
        <v>6</v>
      </c>
      <c r="L109" s="56">
        <v>6</v>
      </c>
      <c r="M109" s="55">
        <v>4</v>
      </c>
      <c r="N109" s="56"/>
      <c r="O109" s="57"/>
      <c r="P109" s="58">
        <f>K109*L109</f>
      </c>
      <c r="Q109" s="56"/>
      <c r="R109" s="56"/>
      <c r="S109" s="72"/>
      <c r="T109" s="61" t="s">
        <v>108</v>
      </c>
      <c r="U109" s="61" t="s">
        <v>59</v>
      </c>
      <c r="V109" s="62" t="s">
        <v>169</v>
      </c>
      <c r="W109" s="62" t="s">
        <v>59</v>
      </c>
      <c r="X109" s="62" t="s">
        <v>59</v>
      </c>
      <c r="Y109" s="62" t="s">
        <v>59</v>
      </c>
      <c r="Z109" s="61" t="s">
        <v>170</v>
      </c>
      <c r="AA109" s="61" t="s">
        <v>59</v>
      </c>
      <c r="AB109" s="70"/>
      <c r="AC109" s="70"/>
      <c r="AD109" s="71"/>
      <c r="AE109" s="71"/>
      <c r="AF109" s="40"/>
      <c r="AG109" s="57"/>
      <c r="AH109" s="40"/>
      <c r="AI109" s="63"/>
      <c r="AJ109" s="64"/>
      <c r="AK109" s="40"/>
      <c r="AL109" s="40"/>
      <c r="AM109" s="40"/>
      <c r="AN109" s="39"/>
      <c r="AO109" s="14"/>
      <c r="AP109" s="5"/>
      <c r="AQ109" s="14"/>
      <c r="AR109" s="5"/>
      <c r="AS109" s="5"/>
    </row>
    <row x14ac:dyDescent="0.25" r="110" customHeight="1" ht="30">
      <c r="A110" s="1">
        <v>233</v>
      </c>
      <c r="B110" s="50"/>
      <c r="C110" s="50"/>
      <c r="D110" s="50"/>
      <c r="E110" s="51" t="s">
        <v>53</v>
      </c>
      <c r="F110" s="52"/>
      <c r="G110" s="89">
        <v>14</v>
      </c>
      <c r="H110" s="51" t="s">
        <v>203</v>
      </c>
      <c r="I110" s="53">
        <v>2412</v>
      </c>
      <c r="J110" s="54" t="s">
        <v>215</v>
      </c>
      <c r="K110" s="56">
        <v>6</v>
      </c>
      <c r="L110" s="56">
        <v>12</v>
      </c>
      <c r="M110" s="55">
        <v>4</v>
      </c>
      <c r="N110" s="56"/>
      <c r="O110" s="57"/>
      <c r="P110" s="58">
        <f>K110*L110</f>
      </c>
      <c r="Q110" s="56"/>
      <c r="R110" s="56"/>
      <c r="S110" s="72"/>
      <c r="T110" s="61" t="s">
        <v>108</v>
      </c>
      <c r="U110" s="61" t="s">
        <v>59</v>
      </c>
      <c r="V110" s="62" t="s">
        <v>169</v>
      </c>
      <c r="W110" s="62" t="s">
        <v>59</v>
      </c>
      <c r="X110" s="62" t="s">
        <v>59</v>
      </c>
      <c r="Y110" s="62" t="s">
        <v>59</v>
      </c>
      <c r="Z110" s="61" t="s">
        <v>170</v>
      </c>
      <c r="AA110" s="61" t="s">
        <v>59</v>
      </c>
      <c r="AB110" s="70"/>
      <c r="AC110" s="70"/>
      <c r="AD110" s="71"/>
      <c r="AE110" s="71"/>
      <c r="AF110" s="40"/>
      <c r="AG110" s="57"/>
      <c r="AH110" s="40"/>
      <c r="AI110" s="63"/>
      <c r="AJ110" s="64"/>
      <c r="AK110" s="40"/>
      <c r="AL110" s="40"/>
      <c r="AM110" s="40"/>
      <c r="AN110" s="39"/>
      <c r="AO110" s="14"/>
      <c r="AP110" s="5"/>
      <c r="AQ110" s="14"/>
      <c r="AR110" s="5"/>
      <c r="AS110" s="5"/>
    </row>
    <row x14ac:dyDescent="0.25" r="111" customHeight="1" ht="30">
      <c r="A111" s="1">
        <v>232</v>
      </c>
      <c r="B111" s="50"/>
      <c r="C111" s="50"/>
      <c r="D111" s="50"/>
      <c r="E111" s="51" t="s">
        <v>53</v>
      </c>
      <c r="F111" s="52"/>
      <c r="G111" s="89">
        <v>15</v>
      </c>
      <c r="H111" s="51" t="s">
        <v>203</v>
      </c>
      <c r="I111" s="53">
        <v>2413</v>
      </c>
      <c r="J111" s="54" t="s">
        <v>198</v>
      </c>
      <c r="K111" s="56">
        <v>6</v>
      </c>
      <c r="L111" s="56">
        <v>6</v>
      </c>
      <c r="M111" s="55">
        <v>4</v>
      </c>
      <c r="N111" s="56"/>
      <c r="O111" s="57"/>
      <c r="P111" s="58">
        <f>K111*L111</f>
      </c>
      <c r="Q111" s="56"/>
      <c r="R111" s="56"/>
      <c r="S111" s="72"/>
      <c r="T111" s="61" t="s">
        <v>108</v>
      </c>
      <c r="U111" s="61" t="s">
        <v>59</v>
      </c>
      <c r="V111" s="62" t="s">
        <v>169</v>
      </c>
      <c r="W111" s="62" t="s">
        <v>59</v>
      </c>
      <c r="X111" s="62" t="s">
        <v>59</v>
      </c>
      <c r="Y111" s="62" t="s">
        <v>59</v>
      </c>
      <c r="Z111" s="61" t="s">
        <v>170</v>
      </c>
      <c r="AA111" s="61" t="s">
        <v>59</v>
      </c>
      <c r="AB111" s="70"/>
      <c r="AC111" s="70"/>
      <c r="AD111" s="71"/>
      <c r="AE111" s="71"/>
      <c r="AF111" s="40"/>
      <c r="AG111" s="57"/>
      <c r="AH111" s="40"/>
      <c r="AI111" s="63"/>
      <c r="AJ111" s="64"/>
      <c r="AK111" s="40"/>
      <c r="AL111" s="40"/>
      <c r="AM111" s="40"/>
      <c r="AN111" s="39"/>
      <c r="AO111" s="14"/>
      <c r="AP111" s="5"/>
      <c r="AQ111" s="14"/>
      <c r="AR111" s="5"/>
      <c r="AS111" s="5"/>
    </row>
    <row x14ac:dyDescent="0.25" r="112" customHeight="1" ht="30">
      <c r="A112" s="1"/>
      <c r="B112" s="50"/>
      <c r="C112" s="50"/>
      <c r="D112" s="50"/>
      <c r="E112" s="51" t="s">
        <v>53</v>
      </c>
      <c r="F112" s="52"/>
      <c r="G112" s="89">
        <v>16</v>
      </c>
      <c r="H112" s="51" t="s">
        <v>203</v>
      </c>
      <c r="I112" s="53">
        <v>2414</v>
      </c>
      <c r="J112" s="54" t="s">
        <v>196</v>
      </c>
      <c r="K112" s="56">
        <v>4.5</v>
      </c>
      <c r="L112" s="56">
        <v>7</v>
      </c>
      <c r="M112" s="56">
        <v>4</v>
      </c>
      <c r="N112" s="56"/>
      <c r="O112" s="57"/>
      <c r="P112" s="58">
        <f>K112*L112</f>
      </c>
      <c r="Q112" s="56"/>
      <c r="R112" s="68" t="s">
        <v>103</v>
      </c>
      <c r="S112" s="72"/>
      <c r="T112" s="61" t="s">
        <v>59</v>
      </c>
      <c r="U112" s="61" t="s">
        <v>59</v>
      </c>
      <c r="V112" s="62" t="s">
        <v>59</v>
      </c>
      <c r="W112" s="62" t="s">
        <v>59</v>
      </c>
      <c r="X112" s="62" t="s">
        <v>59</v>
      </c>
      <c r="Y112" s="62" t="s">
        <v>59</v>
      </c>
      <c r="Z112" s="61" t="s">
        <v>59</v>
      </c>
      <c r="AA112" s="61" t="s">
        <v>59</v>
      </c>
      <c r="AB112" s="70"/>
      <c r="AC112" s="70"/>
      <c r="AD112" s="71"/>
      <c r="AE112" s="71"/>
      <c r="AF112" s="40"/>
      <c r="AG112" s="57"/>
      <c r="AH112" s="40"/>
      <c r="AI112" s="63"/>
      <c r="AJ112" s="64"/>
      <c r="AK112" s="40"/>
      <c r="AL112" s="40"/>
      <c r="AM112" s="40"/>
      <c r="AN112" s="39"/>
      <c r="AO112" s="14"/>
      <c r="AP112" s="5"/>
      <c r="AQ112" s="14"/>
      <c r="AR112" s="5"/>
      <c r="AS112" s="5"/>
    </row>
    <row x14ac:dyDescent="0.25" r="113" customHeight="1" ht="30">
      <c r="A113" s="1">
        <v>75</v>
      </c>
      <c r="B113" s="50"/>
      <c r="C113" s="50"/>
      <c r="D113" s="50"/>
      <c r="E113" s="51" t="s">
        <v>53</v>
      </c>
      <c r="F113" s="52"/>
      <c r="G113" s="89">
        <v>17</v>
      </c>
      <c r="H113" s="51" t="s">
        <v>203</v>
      </c>
      <c r="I113" s="53">
        <v>2415</v>
      </c>
      <c r="J113" s="54" t="s">
        <v>107</v>
      </c>
      <c r="K113" s="56">
        <v>3.5</v>
      </c>
      <c r="L113" s="56">
        <v>7</v>
      </c>
      <c r="M113" s="56">
        <v>4</v>
      </c>
      <c r="N113" s="56"/>
      <c r="O113" s="57"/>
      <c r="P113" s="58">
        <f>K113*L113</f>
      </c>
      <c r="Q113" s="56"/>
      <c r="R113" s="56"/>
      <c r="S113" s="72"/>
      <c r="T113" s="61" t="s">
        <v>108</v>
      </c>
      <c r="U113" s="61" t="s">
        <v>59</v>
      </c>
      <c r="V113" s="62" t="s">
        <v>109</v>
      </c>
      <c r="W113" s="62" t="s">
        <v>59</v>
      </c>
      <c r="X113" s="62" t="s">
        <v>108</v>
      </c>
      <c r="Y113" s="62" t="s">
        <v>59</v>
      </c>
      <c r="Z113" s="61" t="s">
        <v>109</v>
      </c>
      <c r="AA113" s="61" t="s">
        <v>59</v>
      </c>
      <c r="AB113" s="70"/>
      <c r="AC113" s="70"/>
      <c r="AD113" s="71"/>
      <c r="AE113" s="71"/>
      <c r="AF113" s="40"/>
      <c r="AG113" s="57"/>
      <c r="AH113" s="40"/>
      <c r="AI113" s="63"/>
      <c r="AJ113" s="64"/>
      <c r="AK113" s="40"/>
      <c r="AL113" s="40"/>
      <c r="AM113" s="40"/>
      <c r="AN113" s="39"/>
      <c r="AO113" s="14"/>
      <c r="AP113" s="5"/>
      <c r="AQ113" s="14"/>
      <c r="AR113" s="5"/>
      <c r="AS113" s="5"/>
    </row>
    <row x14ac:dyDescent="0.25" r="114" customHeight="1" ht="30">
      <c r="A114" s="1">
        <v>86</v>
      </c>
      <c r="B114" s="50"/>
      <c r="C114" s="50"/>
      <c r="D114" s="90"/>
      <c r="E114" s="51" t="s">
        <v>53</v>
      </c>
      <c r="F114" s="52"/>
      <c r="G114" s="89">
        <v>18</v>
      </c>
      <c r="H114" s="51" t="s">
        <v>203</v>
      </c>
      <c r="I114" s="53">
        <v>2416</v>
      </c>
      <c r="J114" s="91" t="s">
        <v>204</v>
      </c>
      <c r="K114" s="55">
        <v>3</v>
      </c>
      <c r="L114" s="55">
        <f>32+5+6+5</f>
      </c>
      <c r="M114" s="56">
        <v>4</v>
      </c>
      <c r="N114" s="56"/>
      <c r="O114" s="57"/>
      <c r="P114" s="58">
        <f>K114*L114</f>
      </c>
      <c r="Q114" s="56"/>
      <c r="R114" s="56"/>
      <c r="S114" s="72"/>
      <c r="T114" s="61" t="s">
        <v>194</v>
      </c>
      <c r="U114" s="61" t="s">
        <v>59</v>
      </c>
      <c r="V114" s="62" t="s">
        <v>109</v>
      </c>
      <c r="W114" s="62" t="s">
        <v>59</v>
      </c>
      <c r="X114" s="62" t="s">
        <v>195</v>
      </c>
      <c r="Y114" s="62" t="s">
        <v>59</v>
      </c>
      <c r="Z114" s="61" t="s">
        <v>144</v>
      </c>
      <c r="AA114" s="61" t="s">
        <v>59</v>
      </c>
      <c r="AB114" s="70"/>
      <c r="AC114" s="70"/>
      <c r="AD114" s="71"/>
      <c r="AE114" s="71"/>
      <c r="AF114" s="40"/>
      <c r="AG114" s="57"/>
      <c r="AH114" s="40"/>
      <c r="AI114" s="63"/>
      <c r="AJ114" s="64"/>
      <c r="AK114" s="40"/>
      <c r="AL114" s="40"/>
      <c r="AM114" s="40"/>
      <c r="AN114" s="39"/>
      <c r="AO114" s="14"/>
      <c r="AP114" s="5"/>
      <c r="AQ114" s="14"/>
      <c r="AR114" s="5"/>
      <c r="AS114" s="5"/>
    </row>
    <row x14ac:dyDescent="0.25" r="115" customHeight="1" ht="30">
      <c r="A115" s="1">
        <v>170</v>
      </c>
      <c r="B115" s="50"/>
      <c r="C115" s="50"/>
      <c r="D115" s="50"/>
      <c r="E115" s="51" t="s">
        <v>53</v>
      </c>
      <c r="F115" s="52"/>
      <c r="G115" s="89">
        <v>19</v>
      </c>
      <c r="H115" s="51" t="s">
        <v>203</v>
      </c>
      <c r="I115" s="53">
        <v>2417</v>
      </c>
      <c r="J115" s="54" t="s">
        <v>216</v>
      </c>
      <c r="K115" s="55">
        <v>5</v>
      </c>
      <c r="L115" s="55">
        <v>12</v>
      </c>
      <c r="M115" s="55">
        <v>4</v>
      </c>
      <c r="N115" s="56"/>
      <c r="O115" s="57"/>
      <c r="P115" s="58">
        <f>K115*L115</f>
      </c>
      <c r="Q115" s="56"/>
      <c r="R115" s="56"/>
      <c r="S115" s="72"/>
      <c r="T115" s="61" t="s">
        <v>58</v>
      </c>
      <c r="U115" s="61" t="s">
        <v>59</v>
      </c>
      <c r="V115" s="62" t="s">
        <v>109</v>
      </c>
      <c r="W115" s="62" t="s">
        <v>59</v>
      </c>
      <c r="X115" s="62" t="s">
        <v>59</v>
      </c>
      <c r="Y115" s="62" t="s">
        <v>59</v>
      </c>
      <c r="Z115" s="61" t="s">
        <v>109</v>
      </c>
      <c r="AA115" s="61" t="s">
        <v>59</v>
      </c>
      <c r="AB115" s="70"/>
      <c r="AC115" s="70"/>
      <c r="AD115" s="71"/>
      <c r="AE115" s="71"/>
      <c r="AF115" s="40"/>
      <c r="AG115" s="57"/>
      <c r="AH115" s="40"/>
      <c r="AI115" s="63"/>
      <c r="AJ115" s="64"/>
      <c r="AK115" s="40"/>
      <c r="AL115" s="40"/>
      <c r="AM115" s="40"/>
      <c r="AN115" s="39"/>
      <c r="AO115" s="14"/>
      <c r="AP115" s="5"/>
      <c r="AQ115" s="14"/>
      <c r="AR115" s="5"/>
      <c r="AS115" s="5"/>
    </row>
    <row x14ac:dyDescent="0.25" r="116" customHeight="1" ht="30">
      <c r="A116" s="1">
        <v>171</v>
      </c>
      <c r="B116" s="50"/>
      <c r="C116" s="50"/>
      <c r="D116" s="50"/>
      <c r="E116" s="51" t="s">
        <v>53</v>
      </c>
      <c r="F116" s="52"/>
      <c r="G116" s="89">
        <v>20</v>
      </c>
      <c r="H116" s="51" t="s">
        <v>203</v>
      </c>
      <c r="I116" s="53">
        <v>2418</v>
      </c>
      <c r="J116" s="54" t="s">
        <v>217</v>
      </c>
      <c r="K116" s="55">
        <v>5</v>
      </c>
      <c r="L116" s="55">
        <v>12</v>
      </c>
      <c r="M116" s="55">
        <v>4</v>
      </c>
      <c r="N116" s="56"/>
      <c r="O116" s="57"/>
      <c r="P116" s="58">
        <f>K116*L116</f>
      </c>
      <c r="Q116" s="56"/>
      <c r="R116" s="56"/>
      <c r="S116" s="72"/>
      <c r="T116" s="61" t="s">
        <v>58</v>
      </c>
      <c r="U116" s="61" t="s">
        <v>59</v>
      </c>
      <c r="V116" s="62" t="s">
        <v>109</v>
      </c>
      <c r="W116" s="62" t="s">
        <v>59</v>
      </c>
      <c r="X116" s="62" t="s">
        <v>59</v>
      </c>
      <c r="Y116" s="62" t="s">
        <v>59</v>
      </c>
      <c r="Z116" s="61" t="s">
        <v>109</v>
      </c>
      <c r="AA116" s="61" t="s">
        <v>59</v>
      </c>
      <c r="AB116" s="70"/>
      <c r="AC116" s="70"/>
      <c r="AD116" s="71"/>
      <c r="AE116" s="71"/>
      <c r="AF116" s="40"/>
      <c r="AG116" s="57"/>
      <c r="AH116" s="40"/>
      <c r="AI116" s="63"/>
      <c r="AJ116" s="64"/>
      <c r="AK116" s="40"/>
      <c r="AL116" s="40"/>
      <c r="AM116" s="40"/>
      <c r="AN116" s="39"/>
      <c r="AO116" s="14"/>
      <c r="AP116" s="5"/>
      <c r="AQ116" s="14"/>
      <c r="AR116" s="5"/>
      <c r="AS116" s="5"/>
    </row>
    <row x14ac:dyDescent="0.25" r="117" customHeight="1" ht="30">
      <c r="A117" s="1">
        <v>172</v>
      </c>
      <c r="B117" s="50"/>
      <c r="C117" s="50"/>
      <c r="D117" s="50"/>
      <c r="E117" s="51" t="s">
        <v>53</v>
      </c>
      <c r="F117" s="52"/>
      <c r="G117" s="89">
        <v>21</v>
      </c>
      <c r="H117" s="51" t="s">
        <v>203</v>
      </c>
      <c r="I117" s="53">
        <v>2419</v>
      </c>
      <c r="J117" s="54" t="s">
        <v>199</v>
      </c>
      <c r="K117" s="56">
        <v>6</v>
      </c>
      <c r="L117" s="56">
        <v>12</v>
      </c>
      <c r="M117" s="55">
        <v>4</v>
      </c>
      <c r="N117" s="56"/>
      <c r="O117" s="57"/>
      <c r="P117" s="58">
        <f>K117*L117</f>
      </c>
      <c r="Q117" s="56"/>
      <c r="R117" s="56"/>
      <c r="S117" s="72"/>
      <c r="T117" s="61" t="s">
        <v>194</v>
      </c>
      <c r="U117" s="61" t="s">
        <v>59</v>
      </c>
      <c r="V117" s="62" t="s">
        <v>109</v>
      </c>
      <c r="W117" s="62" t="s">
        <v>59</v>
      </c>
      <c r="X117" s="62" t="s">
        <v>195</v>
      </c>
      <c r="Y117" s="62" t="s">
        <v>59</v>
      </c>
      <c r="Z117" s="61" t="s">
        <v>144</v>
      </c>
      <c r="AA117" s="61" t="s">
        <v>59</v>
      </c>
      <c r="AB117" s="70"/>
      <c r="AC117" s="70"/>
      <c r="AD117" s="71"/>
      <c r="AE117" s="71"/>
      <c r="AF117" s="40"/>
      <c r="AG117" s="57"/>
      <c r="AH117" s="40"/>
      <c r="AI117" s="63"/>
      <c r="AJ117" s="64"/>
      <c r="AK117" s="40"/>
      <c r="AL117" s="40"/>
      <c r="AM117" s="40"/>
      <c r="AN117" s="39"/>
      <c r="AO117" s="14"/>
      <c r="AP117" s="5"/>
      <c r="AQ117" s="14"/>
      <c r="AR117" s="5"/>
      <c r="AS117" s="5"/>
    </row>
    <row x14ac:dyDescent="0.25" r="118" customHeight="1" ht="30">
      <c r="A118" s="1">
        <v>86</v>
      </c>
      <c r="B118" s="50"/>
      <c r="C118" s="50"/>
      <c r="D118" s="90"/>
      <c r="E118" s="51" t="s">
        <v>53</v>
      </c>
      <c r="F118" s="52"/>
      <c r="G118" s="89">
        <v>22</v>
      </c>
      <c r="H118" s="51" t="s">
        <v>203</v>
      </c>
      <c r="I118" s="53">
        <v>2420</v>
      </c>
      <c r="J118" s="91" t="s">
        <v>204</v>
      </c>
      <c r="K118" s="55">
        <v>3</v>
      </c>
      <c r="L118" s="55">
        <f>20+24</f>
      </c>
      <c r="M118" s="56">
        <v>4</v>
      </c>
      <c r="N118" s="56"/>
      <c r="O118" s="57"/>
      <c r="P118" s="58">
        <f>K118*L118</f>
      </c>
      <c r="Q118" s="56"/>
      <c r="R118" s="56"/>
      <c r="S118" s="72"/>
      <c r="T118" s="61" t="s">
        <v>194</v>
      </c>
      <c r="U118" s="61" t="s">
        <v>59</v>
      </c>
      <c r="V118" s="62" t="s">
        <v>109</v>
      </c>
      <c r="W118" s="62" t="s">
        <v>59</v>
      </c>
      <c r="X118" s="62" t="s">
        <v>195</v>
      </c>
      <c r="Y118" s="62" t="s">
        <v>59</v>
      </c>
      <c r="Z118" s="61" t="s">
        <v>144</v>
      </c>
      <c r="AA118" s="61" t="s">
        <v>59</v>
      </c>
      <c r="AB118" s="70"/>
      <c r="AC118" s="70"/>
      <c r="AD118" s="71"/>
      <c r="AE118" s="71"/>
      <c r="AF118" s="40"/>
      <c r="AG118" s="57"/>
      <c r="AH118" s="40"/>
      <c r="AI118" s="63"/>
      <c r="AJ118" s="64"/>
      <c r="AK118" s="40"/>
      <c r="AL118" s="40"/>
      <c r="AM118" s="40"/>
      <c r="AN118" s="39"/>
      <c r="AO118" s="14"/>
      <c r="AP118" s="5"/>
      <c r="AQ118" s="14"/>
      <c r="AR118" s="5"/>
      <c r="AS118" s="5"/>
    </row>
    <row x14ac:dyDescent="0.25" r="119" customHeight="1" ht="30">
      <c r="A119" s="1">
        <v>168</v>
      </c>
      <c r="B119" s="50"/>
      <c r="C119" s="50"/>
      <c r="D119" s="50"/>
      <c r="E119" s="51" t="s">
        <v>53</v>
      </c>
      <c r="F119" s="52"/>
      <c r="G119" s="89">
        <v>23</v>
      </c>
      <c r="H119" s="51" t="s">
        <v>203</v>
      </c>
      <c r="I119" s="53">
        <v>2421</v>
      </c>
      <c r="J119" s="54" t="s">
        <v>218</v>
      </c>
      <c r="K119" s="55">
        <v>17</v>
      </c>
      <c r="L119" s="55">
        <v>20</v>
      </c>
      <c r="M119" s="55">
        <v>4</v>
      </c>
      <c r="N119" s="56"/>
      <c r="O119" s="57"/>
      <c r="P119" s="58">
        <f>K119*L119</f>
      </c>
      <c r="Q119" s="56"/>
      <c r="R119" s="56"/>
      <c r="S119" s="72"/>
      <c r="T119" s="61" t="s">
        <v>194</v>
      </c>
      <c r="U119" s="61" t="s">
        <v>59</v>
      </c>
      <c r="V119" s="62" t="s">
        <v>109</v>
      </c>
      <c r="W119" s="62" t="s">
        <v>59</v>
      </c>
      <c r="X119" s="62" t="s">
        <v>195</v>
      </c>
      <c r="Y119" s="62" t="s">
        <v>59</v>
      </c>
      <c r="Z119" s="61" t="s">
        <v>144</v>
      </c>
      <c r="AA119" s="61" t="s">
        <v>59</v>
      </c>
      <c r="AB119" s="70"/>
      <c r="AC119" s="70"/>
      <c r="AD119" s="71"/>
      <c r="AE119" s="71"/>
      <c r="AF119" s="40"/>
      <c r="AG119" s="57"/>
      <c r="AH119" s="40"/>
      <c r="AI119" s="63"/>
      <c r="AJ119" s="64"/>
      <c r="AK119" s="40"/>
      <c r="AL119" s="40"/>
      <c r="AM119" s="40"/>
      <c r="AN119" s="39"/>
      <c r="AO119" s="14"/>
      <c r="AP119" s="5"/>
      <c r="AQ119" s="14"/>
      <c r="AR119" s="5"/>
      <c r="AS119" s="5"/>
    </row>
    <row x14ac:dyDescent="0.25" r="120" customHeight="1" ht="30">
      <c r="A120" s="1">
        <v>173</v>
      </c>
      <c r="B120" s="50"/>
      <c r="C120" s="50"/>
      <c r="D120" s="50"/>
      <c r="E120" s="50"/>
      <c r="F120" s="50"/>
      <c r="G120" s="50"/>
      <c r="H120" s="40"/>
      <c r="I120" s="40"/>
      <c r="J120" s="74"/>
      <c r="K120" s="56"/>
      <c r="L120" s="56"/>
      <c r="M120" s="55">
        <v>4</v>
      </c>
      <c r="N120" s="56"/>
      <c r="O120" s="57"/>
      <c r="P120" s="58"/>
      <c r="Q120" s="56"/>
      <c r="R120" s="56"/>
      <c r="S120" s="72"/>
      <c r="T120" s="71"/>
      <c r="U120" s="71"/>
      <c r="V120" s="70"/>
      <c r="W120" s="70"/>
      <c r="X120" s="70"/>
      <c r="Y120" s="70"/>
      <c r="Z120" s="71"/>
      <c r="AA120" s="71"/>
      <c r="AB120" s="70"/>
      <c r="AC120" s="70"/>
      <c r="AD120" s="71"/>
      <c r="AE120" s="71"/>
      <c r="AF120" s="40"/>
      <c r="AG120" s="57"/>
      <c r="AH120" s="40"/>
      <c r="AI120" s="63"/>
      <c r="AJ120" s="64"/>
      <c r="AK120" s="40"/>
      <c r="AL120" s="40"/>
      <c r="AM120" s="40"/>
      <c r="AN120" s="39"/>
      <c r="AO120" s="14"/>
      <c r="AP120" s="5"/>
      <c r="AQ120" s="14"/>
      <c r="AR120" s="5"/>
      <c r="AS120" s="5"/>
    </row>
    <row x14ac:dyDescent="0.25" r="121" customHeight="1" ht="30">
      <c r="A121" s="1">
        <v>174</v>
      </c>
      <c r="B121" s="50"/>
      <c r="C121" s="50"/>
      <c r="D121" s="93"/>
      <c r="E121" s="51" t="s">
        <v>53</v>
      </c>
      <c r="F121" s="50"/>
      <c r="G121" s="89">
        <v>24</v>
      </c>
      <c r="H121" s="51" t="s">
        <v>203</v>
      </c>
      <c r="I121" s="40">
        <v>2301</v>
      </c>
      <c r="J121" s="74" t="s">
        <v>219</v>
      </c>
      <c r="K121" s="56">
        <v>7</v>
      </c>
      <c r="L121" s="56">
        <f>13-3.225</f>
      </c>
      <c r="M121" s="55">
        <v>4</v>
      </c>
      <c r="N121" s="56"/>
      <c r="O121" s="57"/>
      <c r="P121" s="58">
        <f>K121*L121</f>
      </c>
      <c r="Q121" s="56"/>
      <c r="R121" s="56"/>
      <c r="S121" s="72"/>
      <c r="T121" s="61" t="s">
        <v>194</v>
      </c>
      <c r="U121" s="61" t="s">
        <v>59</v>
      </c>
      <c r="V121" s="62" t="s">
        <v>109</v>
      </c>
      <c r="W121" s="62" t="s">
        <v>59</v>
      </c>
      <c r="X121" s="62" t="s">
        <v>195</v>
      </c>
      <c r="Y121" s="62" t="s">
        <v>59</v>
      </c>
      <c r="Z121" s="61" t="s">
        <v>144</v>
      </c>
      <c r="AA121" s="61" t="s">
        <v>59</v>
      </c>
      <c r="AB121" s="70"/>
      <c r="AC121" s="70"/>
      <c r="AD121" s="71"/>
      <c r="AE121" s="71"/>
      <c r="AF121" s="40"/>
      <c r="AG121" s="57"/>
      <c r="AH121" s="40"/>
      <c r="AI121" s="63"/>
      <c r="AJ121" s="64"/>
      <c r="AK121" s="40"/>
      <c r="AL121" s="40"/>
      <c r="AM121" s="40"/>
      <c r="AN121" s="39"/>
      <c r="AO121" s="14"/>
      <c r="AP121" s="5"/>
      <c r="AQ121" s="14"/>
      <c r="AR121" s="5"/>
      <c r="AS121" s="5"/>
    </row>
    <row x14ac:dyDescent="0.25" r="122" customHeight="1" ht="30">
      <c r="A122" s="1">
        <v>175</v>
      </c>
      <c r="B122" s="50"/>
      <c r="C122" s="50"/>
      <c r="D122" s="87"/>
      <c r="E122" s="51" t="s">
        <v>53</v>
      </c>
      <c r="F122" s="50"/>
      <c r="G122" s="89">
        <v>25</v>
      </c>
      <c r="H122" s="51" t="s">
        <v>203</v>
      </c>
      <c r="I122" s="40">
        <v>2302</v>
      </c>
      <c r="J122" s="74" t="s">
        <v>220</v>
      </c>
      <c r="K122" s="56">
        <v>6</v>
      </c>
      <c r="L122" s="56">
        <v>5</v>
      </c>
      <c r="M122" s="55">
        <v>4</v>
      </c>
      <c r="N122" s="56"/>
      <c r="O122" s="57"/>
      <c r="P122" s="58">
        <f>K122*L122</f>
      </c>
      <c r="Q122" s="56"/>
      <c r="R122" s="56"/>
      <c r="S122" s="72"/>
      <c r="T122" s="61" t="s">
        <v>194</v>
      </c>
      <c r="U122" s="61" t="s">
        <v>59</v>
      </c>
      <c r="V122" s="62" t="s">
        <v>109</v>
      </c>
      <c r="W122" s="62" t="s">
        <v>59</v>
      </c>
      <c r="X122" s="62" t="s">
        <v>195</v>
      </c>
      <c r="Y122" s="62" t="s">
        <v>59</v>
      </c>
      <c r="Z122" s="61" t="s">
        <v>144</v>
      </c>
      <c r="AA122" s="61" t="s">
        <v>59</v>
      </c>
      <c r="AB122" s="70"/>
      <c r="AC122" s="70"/>
      <c r="AD122" s="71"/>
      <c r="AE122" s="71"/>
      <c r="AF122" s="40"/>
      <c r="AG122" s="57"/>
      <c r="AH122" s="40"/>
      <c r="AI122" s="63"/>
      <c r="AJ122" s="64"/>
      <c r="AK122" s="40"/>
      <c r="AL122" s="40"/>
      <c r="AM122" s="40"/>
      <c r="AN122" s="39"/>
      <c r="AO122" s="14"/>
      <c r="AP122" s="5"/>
      <c r="AQ122" s="14"/>
      <c r="AR122" s="5"/>
      <c r="AS122" s="5"/>
    </row>
    <row x14ac:dyDescent="0.25" r="123" customHeight="1" ht="30">
      <c r="A123" s="1"/>
      <c r="B123" s="50"/>
      <c r="C123" s="50"/>
      <c r="D123" s="52"/>
      <c r="E123" s="51" t="s">
        <v>53</v>
      </c>
      <c r="F123" s="52"/>
      <c r="G123" s="89">
        <v>26</v>
      </c>
      <c r="H123" s="51" t="s">
        <v>203</v>
      </c>
      <c r="I123" s="40">
        <v>2303</v>
      </c>
      <c r="J123" s="54" t="s">
        <v>168</v>
      </c>
      <c r="K123" s="56">
        <v>5</v>
      </c>
      <c r="L123" s="56">
        <v>6</v>
      </c>
      <c r="M123" s="56">
        <v>4</v>
      </c>
      <c r="N123" s="56"/>
      <c r="O123" s="57"/>
      <c r="P123" s="58">
        <f>K123*L123</f>
      </c>
      <c r="Q123" s="56"/>
      <c r="R123" s="73"/>
      <c r="S123" s="72"/>
      <c r="T123" s="61" t="s">
        <v>108</v>
      </c>
      <c r="U123" s="61" t="s">
        <v>59</v>
      </c>
      <c r="V123" s="62" t="s">
        <v>169</v>
      </c>
      <c r="W123" s="62" t="s">
        <v>59</v>
      </c>
      <c r="X123" s="62" t="s">
        <v>59</v>
      </c>
      <c r="Y123" s="62" t="s">
        <v>59</v>
      </c>
      <c r="Z123" s="61" t="s">
        <v>170</v>
      </c>
      <c r="AA123" s="61" t="s">
        <v>59</v>
      </c>
      <c r="AB123" s="70"/>
      <c r="AC123" s="70"/>
      <c r="AD123" s="71"/>
      <c r="AE123" s="71"/>
      <c r="AF123" s="40"/>
      <c r="AG123" s="57"/>
      <c r="AH123" s="40"/>
      <c r="AI123" s="63"/>
      <c r="AJ123" s="64"/>
      <c r="AK123" s="40"/>
      <c r="AL123" s="40"/>
      <c r="AM123" s="40"/>
      <c r="AN123" s="39"/>
      <c r="AO123" s="14"/>
      <c r="AP123" s="5"/>
      <c r="AQ123" s="14"/>
      <c r="AR123" s="5"/>
      <c r="AS123" s="5"/>
    </row>
    <row x14ac:dyDescent="0.25" r="124" customHeight="1" ht="30">
      <c r="A124" s="1">
        <v>75</v>
      </c>
      <c r="B124" s="50"/>
      <c r="C124" s="50"/>
      <c r="D124" s="52"/>
      <c r="E124" s="51" t="s">
        <v>53</v>
      </c>
      <c r="F124" s="52"/>
      <c r="G124" s="89">
        <v>27</v>
      </c>
      <c r="H124" s="51" t="s">
        <v>203</v>
      </c>
      <c r="I124" s="40">
        <v>2304</v>
      </c>
      <c r="J124" s="54" t="s">
        <v>171</v>
      </c>
      <c r="K124" s="56">
        <v>3.5</v>
      </c>
      <c r="L124" s="56">
        <v>6</v>
      </c>
      <c r="M124" s="56">
        <v>4</v>
      </c>
      <c r="N124" s="56"/>
      <c r="O124" s="57"/>
      <c r="P124" s="58">
        <f>K124*L124</f>
      </c>
      <c r="Q124" s="56"/>
      <c r="R124" s="56"/>
      <c r="S124" s="72"/>
      <c r="T124" s="61" t="s">
        <v>108</v>
      </c>
      <c r="U124" s="61" t="s">
        <v>59</v>
      </c>
      <c r="V124" s="62" t="s">
        <v>109</v>
      </c>
      <c r="W124" s="62" t="s">
        <v>59</v>
      </c>
      <c r="X124" s="62" t="s">
        <v>108</v>
      </c>
      <c r="Y124" s="62" t="s">
        <v>59</v>
      </c>
      <c r="Z124" s="61" t="s">
        <v>109</v>
      </c>
      <c r="AA124" s="61" t="s">
        <v>59</v>
      </c>
      <c r="AB124" s="70"/>
      <c r="AC124" s="70"/>
      <c r="AD124" s="71"/>
      <c r="AE124" s="71"/>
      <c r="AF124" s="40"/>
      <c r="AG124" s="57"/>
      <c r="AH124" s="40"/>
      <c r="AI124" s="63"/>
      <c r="AJ124" s="64"/>
      <c r="AK124" s="40"/>
      <c r="AL124" s="40"/>
      <c r="AM124" s="40"/>
      <c r="AN124" s="39"/>
      <c r="AO124" s="14"/>
      <c r="AP124" s="5"/>
      <c r="AQ124" s="14"/>
      <c r="AR124" s="5"/>
      <c r="AS124" s="5"/>
    </row>
    <row x14ac:dyDescent="0.25" r="125" customHeight="1" ht="30">
      <c r="A125" s="1">
        <v>75</v>
      </c>
      <c r="B125" s="50"/>
      <c r="C125" s="50"/>
      <c r="D125" s="52"/>
      <c r="E125" s="51" t="s">
        <v>53</v>
      </c>
      <c r="F125" s="52"/>
      <c r="G125" s="89">
        <v>28</v>
      </c>
      <c r="H125" s="51" t="s">
        <v>203</v>
      </c>
      <c r="I125" s="40">
        <v>2305</v>
      </c>
      <c r="J125" s="54" t="s">
        <v>172</v>
      </c>
      <c r="K125" s="56">
        <v>3.5</v>
      </c>
      <c r="L125" s="56">
        <v>7</v>
      </c>
      <c r="M125" s="56">
        <v>4</v>
      </c>
      <c r="N125" s="56"/>
      <c r="O125" s="57"/>
      <c r="P125" s="58">
        <f>K125*L125</f>
      </c>
      <c r="Q125" s="56"/>
      <c r="R125" s="56"/>
      <c r="S125" s="72"/>
      <c r="T125" s="61" t="s">
        <v>108</v>
      </c>
      <c r="U125" s="61" t="s">
        <v>59</v>
      </c>
      <c r="V125" s="62" t="s">
        <v>109</v>
      </c>
      <c r="W125" s="62" t="s">
        <v>59</v>
      </c>
      <c r="X125" s="62" t="s">
        <v>108</v>
      </c>
      <c r="Y125" s="62" t="s">
        <v>59</v>
      </c>
      <c r="Z125" s="61" t="s">
        <v>109</v>
      </c>
      <c r="AA125" s="61" t="s">
        <v>59</v>
      </c>
      <c r="AB125" s="70"/>
      <c r="AC125" s="70"/>
      <c r="AD125" s="71"/>
      <c r="AE125" s="71"/>
      <c r="AF125" s="40"/>
      <c r="AG125" s="57"/>
      <c r="AH125" s="40"/>
      <c r="AI125" s="63"/>
      <c r="AJ125" s="64"/>
      <c r="AK125" s="40"/>
      <c r="AL125" s="40"/>
      <c r="AM125" s="40"/>
      <c r="AN125" s="39"/>
      <c r="AO125" s="14"/>
      <c r="AP125" s="5"/>
      <c r="AQ125" s="14"/>
      <c r="AR125" s="5"/>
      <c r="AS125" s="5"/>
    </row>
    <row x14ac:dyDescent="0.25" r="126" customHeight="1" ht="30">
      <c r="A126" s="1">
        <v>117</v>
      </c>
      <c r="B126" s="50"/>
      <c r="C126" s="50"/>
      <c r="D126" s="66"/>
      <c r="E126" s="51" t="s">
        <v>53</v>
      </c>
      <c r="F126" s="50"/>
      <c r="G126" s="89">
        <v>29</v>
      </c>
      <c r="H126" s="51" t="s">
        <v>203</v>
      </c>
      <c r="I126" s="40">
        <v>2306</v>
      </c>
      <c r="J126" s="91" t="s">
        <v>204</v>
      </c>
      <c r="K126" s="55">
        <v>3</v>
      </c>
      <c r="L126" s="55">
        <f>67+5</f>
      </c>
      <c r="M126" s="55">
        <v>4</v>
      </c>
      <c r="N126" s="56"/>
      <c r="O126" s="57"/>
      <c r="P126" s="58">
        <f>K126*L126</f>
      </c>
      <c r="Q126" s="56"/>
      <c r="R126" s="56"/>
      <c r="S126" s="72"/>
      <c r="T126" s="61" t="s">
        <v>194</v>
      </c>
      <c r="U126" s="61" t="s">
        <v>59</v>
      </c>
      <c r="V126" s="62" t="s">
        <v>109</v>
      </c>
      <c r="W126" s="62" t="s">
        <v>59</v>
      </c>
      <c r="X126" s="62" t="s">
        <v>195</v>
      </c>
      <c r="Y126" s="62" t="s">
        <v>59</v>
      </c>
      <c r="Z126" s="61" t="s">
        <v>144</v>
      </c>
      <c r="AA126" s="61" t="s">
        <v>59</v>
      </c>
      <c r="AB126" s="70"/>
      <c r="AC126" s="70"/>
      <c r="AD126" s="71"/>
      <c r="AE126" s="71"/>
      <c r="AF126" s="40"/>
      <c r="AG126" s="57"/>
      <c r="AH126" s="40"/>
      <c r="AI126" s="63"/>
      <c r="AJ126" s="64"/>
      <c r="AK126" s="40"/>
      <c r="AL126" s="40"/>
      <c r="AM126" s="40"/>
      <c r="AN126" s="39"/>
      <c r="AO126" s="14"/>
      <c r="AP126" s="5"/>
      <c r="AQ126" s="14"/>
      <c r="AR126" s="5"/>
      <c r="AS126" s="5"/>
    </row>
    <row x14ac:dyDescent="0.25" r="127" customHeight="1" ht="30">
      <c r="A127" s="1">
        <v>243</v>
      </c>
      <c r="B127" s="50"/>
      <c r="C127" s="50"/>
      <c r="D127" s="50"/>
      <c r="E127" s="50"/>
      <c r="F127" s="50"/>
      <c r="G127" s="50"/>
      <c r="H127" s="40"/>
      <c r="I127" s="40"/>
      <c r="J127" s="74"/>
      <c r="K127" s="56"/>
      <c r="L127" s="56"/>
      <c r="M127" s="56"/>
      <c r="N127" s="56"/>
      <c r="O127" s="57"/>
      <c r="P127" s="56"/>
      <c r="Q127" s="56"/>
      <c r="R127" s="56"/>
      <c r="S127" s="72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40"/>
      <c r="AG127" s="57"/>
      <c r="AH127" s="40"/>
      <c r="AI127" s="63"/>
      <c r="AJ127" s="64"/>
      <c r="AK127" s="40"/>
      <c r="AL127" s="40"/>
      <c r="AM127" s="40"/>
      <c r="AN127" s="3"/>
      <c r="AO127" s="14"/>
      <c r="AP127" s="5"/>
      <c r="AQ127" s="14"/>
      <c r="AR127" s="5"/>
      <c r="AS127" s="5"/>
    </row>
    <row x14ac:dyDescent="0.25" r="128" customHeight="1" ht="30">
      <c r="A128" s="1">
        <v>244</v>
      </c>
      <c r="B128" s="40"/>
      <c r="C128" s="40"/>
      <c r="D128" s="40"/>
      <c r="E128" s="40"/>
      <c r="F128" s="40"/>
      <c r="G128" s="40"/>
      <c r="H128" s="41" t="s">
        <v>221</v>
      </c>
      <c r="I128" s="42"/>
      <c r="J128" s="47" t="s">
        <v>222</v>
      </c>
      <c r="K128" s="44">
        <v>58</v>
      </c>
      <c r="L128" s="44">
        <v>125</v>
      </c>
      <c r="M128" s="44">
        <v>6</v>
      </c>
      <c r="N128" s="44"/>
      <c r="O128" s="45">
        <f>K128*L128</f>
      </c>
      <c r="P128" s="45">
        <f>SUM(P129:P158)</f>
      </c>
      <c r="Q128" s="45">
        <f>K128*L128*M128</f>
      </c>
      <c r="R128" s="44"/>
      <c r="S128" s="46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8"/>
      <c r="AJ128" s="48"/>
      <c r="AK128" s="44"/>
      <c r="AL128" s="44"/>
      <c r="AM128" s="44"/>
      <c r="AN128" s="5"/>
      <c r="AO128" s="14"/>
      <c r="AP128" s="5"/>
      <c r="AQ128" s="14"/>
      <c r="AR128" s="5"/>
      <c r="AS128" s="5"/>
    </row>
    <row x14ac:dyDescent="0.25" r="129" customHeight="1" ht="30">
      <c r="A129" s="1">
        <v>245</v>
      </c>
      <c r="B129" s="50"/>
      <c r="C129" s="50"/>
      <c r="D129" s="93"/>
      <c r="E129" s="67" t="s">
        <v>88</v>
      </c>
      <c r="F129" s="50"/>
      <c r="G129" s="89">
        <v>1</v>
      </c>
      <c r="H129" s="68" t="s">
        <v>223</v>
      </c>
      <c r="I129" s="40">
        <v>3101</v>
      </c>
      <c r="J129" s="74" t="s">
        <v>224</v>
      </c>
      <c r="K129" s="56">
        <f>13-3.225</f>
      </c>
      <c r="L129" s="56">
        <f>9+7+8</f>
      </c>
      <c r="M129" s="56">
        <v>6</v>
      </c>
      <c r="N129" s="56"/>
      <c r="O129" s="57"/>
      <c r="P129" s="58">
        <f>K129*L129</f>
      </c>
      <c r="Q129" s="56"/>
      <c r="R129" s="68" t="s">
        <v>225</v>
      </c>
      <c r="S129" s="84"/>
      <c r="T129" s="61" t="s">
        <v>92</v>
      </c>
      <c r="U129" s="61" t="s">
        <v>59</v>
      </c>
      <c r="V129" s="62" t="s">
        <v>92</v>
      </c>
      <c r="W129" s="62" t="s">
        <v>59</v>
      </c>
      <c r="X129" s="62" t="s">
        <v>59</v>
      </c>
      <c r="Y129" s="62" t="s">
        <v>59</v>
      </c>
      <c r="Z129" s="61" t="s">
        <v>92</v>
      </c>
      <c r="AA129" s="61" t="s">
        <v>59</v>
      </c>
      <c r="AB129" s="70"/>
      <c r="AC129" s="70"/>
      <c r="AD129" s="71"/>
      <c r="AE129" s="71"/>
      <c r="AF129" s="40"/>
      <c r="AG129" s="57"/>
      <c r="AH129" s="40"/>
      <c r="AI129" s="63"/>
      <c r="AJ129" s="64"/>
      <c r="AK129" s="40"/>
      <c r="AL129" s="40"/>
      <c r="AM129" s="40"/>
      <c r="AN129" s="5"/>
      <c r="AO129" s="14"/>
      <c r="AP129" s="5"/>
      <c r="AQ129" s="14"/>
      <c r="AR129" s="5"/>
      <c r="AS129" s="5"/>
    </row>
    <row x14ac:dyDescent="0.25" r="130" customHeight="1" ht="30">
      <c r="A130" s="1">
        <v>75</v>
      </c>
      <c r="B130" s="50"/>
      <c r="C130" s="50"/>
      <c r="D130" s="52"/>
      <c r="E130" s="67" t="s">
        <v>88</v>
      </c>
      <c r="F130" s="50"/>
      <c r="G130" s="89">
        <v>2</v>
      </c>
      <c r="H130" s="68" t="s">
        <v>223</v>
      </c>
      <c r="I130" s="40">
        <v>1102</v>
      </c>
      <c r="J130" s="74" t="s">
        <v>122</v>
      </c>
      <c r="K130" s="56">
        <v>5</v>
      </c>
      <c r="L130" s="56">
        <v>6</v>
      </c>
      <c r="M130" s="56">
        <v>6</v>
      </c>
      <c r="N130" s="56"/>
      <c r="O130" s="57"/>
      <c r="P130" s="58">
        <f>K130*L130</f>
      </c>
      <c r="Q130" s="56"/>
      <c r="R130" s="56"/>
      <c r="S130" s="72"/>
      <c r="T130" s="61" t="s">
        <v>92</v>
      </c>
      <c r="U130" s="61" t="s">
        <v>59</v>
      </c>
      <c r="V130" s="62" t="s">
        <v>92</v>
      </c>
      <c r="W130" s="62" t="s">
        <v>59</v>
      </c>
      <c r="X130" s="62" t="s">
        <v>59</v>
      </c>
      <c r="Y130" s="62" t="s">
        <v>59</v>
      </c>
      <c r="Z130" s="61" t="s">
        <v>92</v>
      </c>
      <c r="AA130" s="61" t="s">
        <v>59</v>
      </c>
      <c r="AB130" s="70"/>
      <c r="AC130" s="70"/>
      <c r="AD130" s="71"/>
      <c r="AE130" s="71"/>
      <c r="AF130" s="40"/>
      <c r="AG130" s="57"/>
      <c r="AH130" s="40"/>
      <c r="AI130" s="63"/>
      <c r="AJ130" s="64"/>
      <c r="AK130" s="40"/>
      <c r="AL130" s="40"/>
      <c r="AM130" s="40"/>
      <c r="AN130" s="5"/>
      <c r="AO130" s="14"/>
      <c r="AP130" s="5"/>
      <c r="AQ130" s="14"/>
      <c r="AR130" s="5"/>
      <c r="AS130" s="5"/>
    </row>
    <row x14ac:dyDescent="0.25" r="131" customHeight="1" ht="30">
      <c r="A131" s="1"/>
      <c r="B131" s="50"/>
      <c r="C131" s="50"/>
      <c r="D131" s="66"/>
      <c r="E131" s="51" t="s">
        <v>53</v>
      </c>
      <c r="F131" s="50"/>
      <c r="G131" s="89">
        <v>3</v>
      </c>
      <c r="H131" s="68" t="s">
        <v>223</v>
      </c>
      <c r="I131" s="40">
        <v>1103</v>
      </c>
      <c r="J131" s="74" t="s">
        <v>100</v>
      </c>
      <c r="K131" s="56">
        <v>2</v>
      </c>
      <c r="L131" s="56">
        <v>6</v>
      </c>
      <c r="M131" s="56">
        <v>6</v>
      </c>
      <c r="N131" s="56"/>
      <c r="O131" s="57"/>
      <c r="P131" s="58"/>
      <c r="Q131" s="56"/>
      <c r="R131" s="73"/>
      <c r="S131" s="84"/>
      <c r="T131" s="61" t="s">
        <v>59</v>
      </c>
      <c r="U131" s="61" t="s">
        <v>59</v>
      </c>
      <c r="V131" s="62" t="s">
        <v>59</v>
      </c>
      <c r="W131" s="62" t="s">
        <v>59</v>
      </c>
      <c r="X131" s="62" t="s">
        <v>59</v>
      </c>
      <c r="Y131" s="62" t="s">
        <v>59</v>
      </c>
      <c r="Z131" s="61" t="s">
        <v>59</v>
      </c>
      <c r="AA131" s="61" t="s">
        <v>59</v>
      </c>
      <c r="AB131" s="70"/>
      <c r="AC131" s="70"/>
      <c r="AD131" s="71"/>
      <c r="AE131" s="71"/>
      <c r="AF131" s="40"/>
      <c r="AG131" s="57"/>
      <c r="AH131" s="40"/>
      <c r="AI131" s="63"/>
      <c r="AJ131" s="64"/>
      <c r="AK131" s="40"/>
      <c r="AL131" s="40"/>
      <c r="AM131" s="40"/>
      <c r="AN131" s="5"/>
      <c r="AO131" s="14"/>
      <c r="AP131" s="5"/>
      <c r="AQ131" s="14"/>
      <c r="AR131" s="5"/>
      <c r="AS131" s="5"/>
    </row>
    <row x14ac:dyDescent="0.25" r="132" customHeight="1" ht="30">
      <c r="A132" s="1"/>
      <c r="B132" s="50"/>
      <c r="C132" s="50"/>
      <c r="D132" s="66"/>
      <c r="E132" s="51" t="s">
        <v>53</v>
      </c>
      <c r="F132" s="50"/>
      <c r="G132" s="89">
        <v>4</v>
      </c>
      <c r="H132" s="68" t="s">
        <v>223</v>
      </c>
      <c r="I132" s="40">
        <v>1106</v>
      </c>
      <c r="J132" s="74" t="s">
        <v>126</v>
      </c>
      <c r="K132" s="56">
        <v>4.2</v>
      </c>
      <c r="L132" s="56">
        <v>4.2</v>
      </c>
      <c r="M132" s="56">
        <v>6</v>
      </c>
      <c r="N132" s="56"/>
      <c r="O132" s="57"/>
      <c r="P132" s="58">
        <f>K132*L132</f>
      </c>
      <c r="Q132" s="56"/>
      <c r="R132" s="68" t="s">
        <v>127</v>
      </c>
      <c r="S132" s="60" t="s">
        <v>128</v>
      </c>
      <c r="T132" s="61" t="s">
        <v>59</v>
      </c>
      <c r="U132" s="61" t="s">
        <v>59</v>
      </c>
      <c r="V132" s="62" t="s">
        <v>59</v>
      </c>
      <c r="W132" s="62" t="s">
        <v>59</v>
      </c>
      <c r="X132" s="62" t="s">
        <v>59</v>
      </c>
      <c r="Y132" s="62" t="s">
        <v>59</v>
      </c>
      <c r="Z132" s="61" t="s">
        <v>59</v>
      </c>
      <c r="AA132" s="61" t="s">
        <v>59</v>
      </c>
      <c r="AB132" s="70"/>
      <c r="AC132" s="70"/>
      <c r="AD132" s="71"/>
      <c r="AE132" s="71"/>
      <c r="AF132" s="40"/>
      <c r="AG132" s="57"/>
      <c r="AH132" s="40"/>
      <c r="AI132" s="63"/>
      <c r="AJ132" s="64"/>
      <c r="AK132" s="40"/>
      <c r="AL132" s="40"/>
      <c r="AM132" s="40"/>
      <c r="AN132" s="5"/>
      <c r="AO132" s="14"/>
      <c r="AP132" s="5"/>
      <c r="AQ132" s="14"/>
      <c r="AR132" s="5"/>
      <c r="AS132" s="5"/>
    </row>
    <row x14ac:dyDescent="0.25" r="133" customHeight="1" ht="30">
      <c r="A133" s="1">
        <v>246</v>
      </c>
      <c r="B133" s="50"/>
      <c r="C133" s="50"/>
      <c r="D133" s="50"/>
      <c r="E133" s="67" t="s">
        <v>88</v>
      </c>
      <c r="F133" s="50"/>
      <c r="G133" s="89">
        <v>5</v>
      </c>
      <c r="H133" s="68" t="s">
        <v>223</v>
      </c>
      <c r="I133" s="40">
        <v>3102</v>
      </c>
      <c r="J133" s="74" t="s">
        <v>226</v>
      </c>
      <c r="K133" s="56">
        <v>5</v>
      </c>
      <c r="L133" s="56">
        <v>12</v>
      </c>
      <c r="M133" s="56">
        <v>6</v>
      </c>
      <c r="N133" s="56"/>
      <c r="O133" s="57"/>
      <c r="P133" s="58">
        <f>K133*L133</f>
      </c>
      <c r="Q133" s="56"/>
      <c r="R133" s="56"/>
      <c r="S133" s="72"/>
      <c r="T133" s="61" t="s">
        <v>92</v>
      </c>
      <c r="U133" s="61" t="s">
        <v>59</v>
      </c>
      <c r="V133" s="62" t="s">
        <v>92</v>
      </c>
      <c r="W133" s="62" t="s">
        <v>59</v>
      </c>
      <c r="X133" s="62" t="s">
        <v>59</v>
      </c>
      <c r="Y133" s="62" t="s">
        <v>59</v>
      </c>
      <c r="Z133" s="61" t="s">
        <v>92</v>
      </c>
      <c r="AA133" s="61" t="s">
        <v>59</v>
      </c>
      <c r="AB133" s="70"/>
      <c r="AC133" s="70"/>
      <c r="AD133" s="71"/>
      <c r="AE133" s="71"/>
      <c r="AF133" s="40"/>
      <c r="AG133" s="57"/>
      <c r="AH133" s="40"/>
      <c r="AI133" s="63"/>
      <c r="AJ133" s="64"/>
      <c r="AK133" s="40"/>
      <c r="AL133" s="40"/>
      <c r="AM133" s="40"/>
      <c r="AN133" s="5"/>
      <c r="AO133" s="14"/>
      <c r="AP133" s="5"/>
      <c r="AQ133" s="14"/>
      <c r="AR133" s="5"/>
      <c r="AS133" s="5"/>
    </row>
    <row x14ac:dyDescent="0.25" r="134" customHeight="1" ht="30">
      <c r="A134" s="1"/>
      <c r="B134" s="50"/>
      <c r="C134" s="50"/>
      <c r="D134" s="66"/>
      <c r="E134" s="51" t="s">
        <v>53</v>
      </c>
      <c r="F134" s="50"/>
      <c r="G134" s="89">
        <v>6</v>
      </c>
      <c r="H134" s="68" t="s">
        <v>223</v>
      </c>
      <c r="I134" s="40">
        <v>1108</v>
      </c>
      <c r="J134" s="74" t="s">
        <v>130</v>
      </c>
      <c r="K134" s="56">
        <v>4</v>
      </c>
      <c r="L134" s="56">
        <v>4</v>
      </c>
      <c r="M134" s="56">
        <v>6</v>
      </c>
      <c r="N134" s="56"/>
      <c r="O134" s="57"/>
      <c r="P134" s="58"/>
      <c r="Q134" s="56"/>
      <c r="R134" s="68" t="s">
        <v>127</v>
      </c>
      <c r="S134" s="60" t="s">
        <v>128</v>
      </c>
      <c r="T134" s="61" t="s">
        <v>59</v>
      </c>
      <c r="U134" s="61" t="s">
        <v>59</v>
      </c>
      <c r="V134" s="62" t="s">
        <v>59</v>
      </c>
      <c r="W134" s="62" t="s">
        <v>59</v>
      </c>
      <c r="X134" s="62" t="s">
        <v>59</v>
      </c>
      <c r="Y134" s="62" t="s">
        <v>59</v>
      </c>
      <c r="Z134" s="61" t="s">
        <v>59</v>
      </c>
      <c r="AA134" s="61" t="s">
        <v>59</v>
      </c>
      <c r="AB134" s="70"/>
      <c r="AC134" s="70"/>
      <c r="AD134" s="71"/>
      <c r="AE134" s="71"/>
      <c r="AF134" s="40"/>
      <c r="AG134" s="57"/>
      <c r="AH134" s="40"/>
      <c r="AI134" s="63"/>
      <c r="AJ134" s="64"/>
      <c r="AK134" s="40"/>
      <c r="AL134" s="40"/>
      <c r="AM134" s="40"/>
      <c r="AN134" s="5"/>
      <c r="AO134" s="14"/>
      <c r="AP134" s="5"/>
      <c r="AQ134" s="14"/>
      <c r="AR134" s="5"/>
      <c r="AS134" s="5"/>
    </row>
    <row x14ac:dyDescent="0.25" r="135" customHeight="1" ht="30">
      <c r="A135" s="1"/>
      <c r="B135" s="50"/>
      <c r="C135" s="50"/>
      <c r="D135" s="52"/>
      <c r="E135" s="67" t="s">
        <v>88</v>
      </c>
      <c r="F135" s="50"/>
      <c r="G135" s="89">
        <v>7</v>
      </c>
      <c r="H135" s="68" t="s">
        <v>223</v>
      </c>
      <c r="I135" s="40">
        <v>1109</v>
      </c>
      <c r="J135" s="74" t="s">
        <v>131</v>
      </c>
      <c r="K135" s="56">
        <v>3</v>
      </c>
      <c r="L135" s="56">
        <v>6</v>
      </c>
      <c r="M135" s="56">
        <v>6</v>
      </c>
      <c r="N135" s="56"/>
      <c r="O135" s="57"/>
      <c r="P135" s="58"/>
      <c r="Q135" s="56"/>
      <c r="R135" s="56"/>
      <c r="S135" s="72"/>
      <c r="T135" s="61" t="s">
        <v>92</v>
      </c>
      <c r="U135" s="61" t="s">
        <v>59</v>
      </c>
      <c r="V135" s="62" t="s">
        <v>92</v>
      </c>
      <c r="W135" s="62" t="s">
        <v>59</v>
      </c>
      <c r="X135" s="62" t="s">
        <v>59</v>
      </c>
      <c r="Y135" s="62" t="s">
        <v>59</v>
      </c>
      <c r="Z135" s="61" t="s">
        <v>92</v>
      </c>
      <c r="AA135" s="61" t="s">
        <v>59</v>
      </c>
      <c r="AB135" s="70"/>
      <c r="AC135" s="70"/>
      <c r="AD135" s="71"/>
      <c r="AE135" s="71"/>
      <c r="AF135" s="40"/>
      <c r="AG135" s="57"/>
      <c r="AH135" s="40"/>
      <c r="AI135" s="63"/>
      <c r="AJ135" s="64"/>
      <c r="AK135" s="40"/>
      <c r="AL135" s="40"/>
      <c r="AM135" s="40"/>
      <c r="AN135" s="5"/>
      <c r="AO135" s="14"/>
      <c r="AP135" s="5"/>
      <c r="AQ135" s="14"/>
      <c r="AR135" s="5"/>
      <c r="AS135" s="5"/>
    </row>
    <row x14ac:dyDescent="0.25" r="136" customHeight="1" ht="30">
      <c r="A136" s="1">
        <v>117</v>
      </c>
      <c r="B136" s="50"/>
      <c r="C136" s="50"/>
      <c r="D136" s="66"/>
      <c r="E136" s="67" t="s">
        <v>88</v>
      </c>
      <c r="F136" s="50"/>
      <c r="G136" s="89">
        <v>8</v>
      </c>
      <c r="H136" s="68" t="s">
        <v>223</v>
      </c>
      <c r="I136" s="40">
        <v>1203</v>
      </c>
      <c r="J136" s="74" t="s">
        <v>98</v>
      </c>
      <c r="K136" s="55">
        <v>3</v>
      </c>
      <c r="L136" s="55">
        <v>6</v>
      </c>
      <c r="M136" s="55">
        <v>6</v>
      </c>
      <c r="N136" s="56"/>
      <c r="O136" s="57"/>
      <c r="P136" s="58">
        <f>K136*L136</f>
      </c>
      <c r="Q136" s="56"/>
      <c r="R136" s="56"/>
      <c r="S136" s="72"/>
      <c r="T136" s="61" t="s">
        <v>92</v>
      </c>
      <c r="U136" s="61" t="s">
        <v>59</v>
      </c>
      <c r="V136" s="62" t="s">
        <v>92</v>
      </c>
      <c r="W136" s="62" t="s">
        <v>59</v>
      </c>
      <c r="X136" s="62" t="s">
        <v>59</v>
      </c>
      <c r="Y136" s="62" t="s">
        <v>59</v>
      </c>
      <c r="Z136" s="61" t="s">
        <v>92</v>
      </c>
      <c r="AA136" s="61" t="s">
        <v>59</v>
      </c>
      <c r="AB136" s="70"/>
      <c r="AC136" s="70"/>
      <c r="AD136" s="71"/>
      <c r="AE136" s="71"/>
      <c r="AF136" s="40"/>
      <c r="AG136" s="57"/>
      <c r="AH136" s="40"/>
      <c r="AI136" s="63"/>
      <c r="AJ136" s="64"/>
      <c r="AK136" s="40"/>
      <c r="AL136" s="40"/>
      <c r="AM136" s="40"/>
      <c r="AN136" s="39"/>
      <c r="AO136" s="14"/>
      <c r="AP136" s="5"/>
      <c r="AQ136" s="14"/>
      <c r="AR136" s="5"/>
      <c r="AS136" s="5"/>
    </row>
    <row x14ac:dyDescent="0.25" r="137" customHeight="1" ht="30">
      <c r="A137" s="1">
        <v>248</v>
      </c>
      <c r="B137" s="50"/>
      <c r="C137" s="50"/>
      <c r="D137" s="50"/>
      <c r="E137" s="67" t="s">
        <v>88</v>
      </c>
      <c r="F137" s="50"/>
      <c r="G137" s="89">
        <v>9</v>
      </c>
      <c r="H137" s="68" t="s">
        <v>223</v>
      </c>
      <c r="I137" s="53">
        <v>3107</v>
      </c>
      <c r="J137" s="54" t="s">
        <v>227</v>
      </c>
      <c r="K137" s="55">
        <v>14</v>
      </c>
      <c r="L137" s="55">
        <v>24</v>
      </c>
      <c r="M137" s="56">
        <v>6</v>
      </c>
      <c r="N137" s="56"/>
      <c r="O137" s="57"/>
      <c r="P137" s="58">
        <f>K137*L137+6*7</f>
      </c>
      <c r="Q137" s="56"/>
      <c r="R137" s="56"/>
      <c r="S137" s="72"/>
      <c r="T137" s="61" t="s">
        <v>92</v>
      </c>
      <c r="U137" s="61" t="s">
        <v>59</v>
      </c>
      <c r="V137" s="62" t="s">
        <v>92</v>
      </c>
      <c r="W137" s="62" t="s">
        <v>59</v>
      </c>
      <c r="X137" s="62" t="s">
        <v>59</v>
      </c>
      <c r="Y137" s="62" t="s">
        <v>59</v>
      </c>
      <c r="Z137" s="61" t="s">
        <v>92</v>
      </c>
      <c r="AA137" s="61" t="s">
        <v>59</v>
      </c>
      <c r="AB137" s="70"/>
      <c r="AC137" s="70"/>
      <c r="AD137" s="71"/>
      <c r="AE137" s="71"/>
      <c r="AF137" s="40"/>
      <c r="AG137" s="57"/>
      <c r="AH137" s="40"/>
      <c r="AI137" s="63"/>
      <c r="AJ137" s="64"/>
      <c r="AK137" s="40"/>
      <c r="AL137" s="40"/>
      <c r="AM137" s="40"/>
      <c r="AN137" s="5"/>
      <c r="AO137" s="14"/>
      <c r="AP137" s="5"/>
      <c r="AQ137" s="14"/>
      <c r="AR137" s="5"/>
      <c r="AS137" s="5"/>
    </row>
    <row x14ac:dyDescent="0.25" r="138" customHeight="1" ht="30">
      <c r="A138" s="1">
        <v>117</v>
      </c>
      <c r="B138" s="50"/>
      <c r="C138" s="50"/>
      <c r="D138" s="66"/>
      <c r="E138" s="67" t="s">
        <v>88</v>
      </c>
      <c r="F138" s="50"/>
      <c r="G138" s="89">
        <v>10</v>
      </c>
      <c r="H138" s="68" t="s">
        <v>223</v>
      </c>
      <c r="I138" s="40">
        <v>1407</v>
      </c>
      <c r="J138" s="74" t="s">
        <v>142</v>
      </c>
      <c r="K138" s="55">
        <v>3</v>
      </c>
      <c r="L138" s="55">
        <v>36</v>
      </c>
      <c r="M138" s="56">
        <v>6</v>
      </c>
      <c r="N138" s="56"/>
      <c r="O138" s="57"/>
      <c r="P138" s="58">
        <f>K138*L138</f>
      </c>
      <c r="Q138" s="56"/>
      <c r="R138" s="56"/>
      <c r="S138" s="72"/>
      <c r="T138" s="61" t="s">
        <v>92</v>
      </c>
      <c r="U138" s="61" t="s">
        <v>59</v>
      </c>
      <c r="V138" s="62" t="s">
        <v>92</v>
      </c>
      <c r="W138" s="62" t="s">
        <v>59</v>
      </c>
      <c r="X138" s="62" t="s">
        <v>59</v>
      </c>
      <c r="Y138" s="62" t="s">
        <v>59</v>
      </c>
      <c r="Z138" s="61" t="s">
        <v>92</v>
      </c>
      <c r="AA138" s="61" t="s">
        <v>59</v>
      </c>
      <c r="AB138" s="70"/>
      <c r="AC138" s="70"/>
      <c r="AD138" s="71"/>
      <c r="AE138" s="71"/>
      <c r="AF138" s="40"/>
      <c r="AG138" s="57"/>
      <c r="AH138" s="40"/>
      <c r="AI138" s="63"/>
      <c r="AJ138" s="64"/>
      <c r="AK138" s="40"/>
      <c r="AL138" s="40"/>
      <c r="AM138" s="40"/>
      <c r="AN138" s="39"/>
      <c r="AO138" s="14"/>
      <c r="AP138" s="5"/>
      <c r="AQ138" s="14"/>
      <c r="AR138" s="5"/>
      <c r="AS138" s="5"/>
    </row>
    <row x14ac:dyDescent="0.25" r="139" customHeight="1" ht="30">
      <c r="A139" s="1">
        <v>248</v>
      </c>
      <c r="B139" s="50"/>
      <c r="C139" s="50"/>
      <c r="D139" s="50"/>
      <c r="E139" s="67" t="s">
        <v>88</v>
      </c>
      <c r="F139" s="50"/>
      <c r="G139" s="89">
        <v>11</v>
      </c>
      <c r="H139" s="68" t="s">
        <v>223</v>
      </c>
      <c r="I139" s="53">
        <v>3108</v>
      </c>
      <c r="J139" s="54" t="s">
        <v>228</v>
      </c>
      <c r="K139" s="55">
        <v>11</v>
      </c>
      <c r="L139" s="55">
        <v>36</v>
      </c>
      <c r="M139" s="56">
        <v>6</v>
      </c>
      <c r="N139" s="56"/>
      <c r="O139" s="57"/>
      <c r="P139" s="58">
        <f>K139*L139+8*18</f>
      </c>
      <c r="Q139" s="56"/>
      <c r="R139" s="56"/>
      <c r="S139" s="72"/>
      <c r="T139" s="61" t="s">
        <v>92</v>
      </c>
      <c r="U139" s="61" t="s">
        <v>59</v>
      </c>
      <c r="V139" s="62" t="s">
        <v>92</v>
      </c>
      <c r="W139" s="62" t="s">
        <v>59</v>
      </c>
      <c r="X139" s="62" t="s">
        <v>59</v>
      </c>
      <c r="Y139" s="62" t="s">
        <v>59</v>
      </c>
      <c r="Z139" s="61" t="s">
        <v>92</v>
      </c>
      <c r="AA139" s="61" t="s">
        <v>59</v>
      </c>
      <c r="AB139" s="70"/>
      <c r="AC139" s="70"/>
      <c r="AD139" s="71"/>
      <c r="AE139" s="71"/>
      <c r="AF139" s="40"/>
      <c r="AG139" s="57"/>
      <c r="AH139" s="40"/>
      <c r="AI139" s="63"/>
      <c r="AJ139" s="64"/>
      <c r="AK139" s="40"/>
      <c r="AL139" s="40"/>
      <c r="AM139" s="40"/>
      <c r="AN139" s="5"/>
      <c r="AO139" s="14"/>
      <c r="AP139" s="5"/>
      <c r="AQ139" s="14"/>
      <c r="AR139" s="5"/>
      <c r="AS139" s="5"/>
    </row>
    <row x14ac:dyDescent="0.25" r="140" customHeight="1" ht="30">
      <c r="A140" s="1">
        <v>248</v>
      </c>
      <c r="B140" s="50"/>
      <c r="C140" s="50"/>
      <c r="D140" s="50"/>
      <c r="E140" s="67" t="s">
        <v>88</v>
      </c>
      <c r="F140" s="50"/>
      <c r="G140" s="89">
        <v>12</v>
      </c>
      <c r="H140" s="68" t="s">
        <v>223</v>
      </c>
      <c r="I140" s="53">
        <v>3104</v>
      </c>
      <c r="J140" s="54" t="s">
        <v>229</v>
      </c>
      <c r="K140" s="55">
        <v>8</v>
      </c>
      <c r="L140" s="55">
        <v>18</v>
      </c>
      <c r="M140" s="56">
        <v>6</v>
      </c>
      <c r="N140" s="56"/>
      <c r="O140" s="57"/>
      <c r="P140" s="58">
        <f>K140*L140</f>
      </c>
      <c r="Q140" s="56"/>
      <c r="R140" s="56"/>
      <c r="S140" s="72"/>
      <c r="T140" s="61" t="s">
        <v>92</v>
      </c>
      <c r="U140" s="61" t="s">
        <v>59</v>
      </c>
      <c r="V140" s="62" t="s">
        <v>92</v>
      </c>
      <c r="W140" s="62" t="s">
        <v>59</v>
      </c>
      <c r="X140" s="62" t="s">
        <v>59</v>
      </c>
      <c r="Y140" s="62" t="s">
        <v>59</v>
      </c>
      <c r="Z140" s="61" t="s">
        <v>92</v>
      </c>
      <c r="AA140" s="61" t="s">
        <v>59</v>
      </c>
      <c r="AB140" s="70"/>
      <c r="AC140" s="70"/>
      <c r="AD140" s="71"/>
      <c r="AE140" s="71"/>
      <c r="AF140" s="40"/>
      <c r="AG140" s="57"/>
      <c r="AH140" s="40"/>
      <c r="AI140" s="63"/>
      <c r="AJ140" s="64"/>
      <c r="AK140" s="40"/>
      <c r="AL140" s="40"/>
      <c r="AM140" s="40"/>
      <c r="AN140" s="5"/>
      <c r="AO140" s="14"/>
      <c r="AP140" s="5"/>
      <c r="AQ140" s="14"/>
      <c r="AR140" s="5"/>
      <c r="AS140" s="5"/>
    </row>
    <row x14ac:dyDescent="0.25" r="141" customHeight="1" ht="30">
      <c r="A141" s="1">
        <v>247</v>
      </c>
      <c r="B141" s="50"/>
      <c r="C141" s="50"/>
      <c r="D141" s="50"/>
      <c r="E141" s="67" t="s">
        <v>88</v>
      </c>
      <c r="F141" s="50"/>
      <c r="G141" s="89">
        <v>13</v>
      </c>
      <c r="H141" s="68" t="s">
        <v>223</v>
      </c>
      <c r="I141" s="53">
        <v>3103</v>
      </c>
      <c r="J141" s="54" t="s">
        <v>230</v>
      </c>
      <c r="K141" s="55">
        <v>6</v>
      </c>
      <c r="L141" s="55">
        <v>7</v>
      </c>
      <c r="M141" s="56">
        <v>6</v>
      </c>
      <c r="N141" s="56"/>
      <c r="O141" s="57"/>
      <c r="P141" s="58">
        <f>K141*L141</f>
      </c>
      <c r="Q141" s="56"/>
      <c r="R141" s="56"/>
      <c r="S141" s="72"/>
      <c r="T141" s="61" t="s">
        <v>92</v>
      </c>
      <c r="U141" s="61" t="s">
        <v>59</v>
      </c>
      <c r="V141" s="62" t="s">
        <v>92</v>
      </c>
      <c r="W141" s="62" t="s">
        <v>59</v>
      </c>
      <c r="X141" s="62" t="s">
        <v>59</v>
      </c>
      <c r="Y141" s="62" t="s">
        <v>59</v>
      </c>
      <c r="Z141" s="61" t="s">
        <v>92</v>
      </c>
      <c r="AA141" s="61" t="s">
        <v>59</v>
      </c>
      <c r="AB141" s="70"/>
      <c r="AC141" s="70"/>
      <c r="AD141" s="71"/>
      <c r="AE141" s="71"/>
      <c r="AF141" s="40"/>
      <c r="AG141" s="57"/>
      <c r="AH141" s="40"/>
      <c r="AI141" s="63"/>
      <c r="AJ141" s="64"/>
      <c r="AK141" s="40"/>
      <c r="AL141" s="40"/>
      <c r="AM141" s="40"/>
      <c r="AN141" s="5"/>
      <c r="AO141" s="14"/>
      <c r="AP141" s="5"/>
      <c r="AQ141" s="14"/>
      <c r="AR141" s="5"/>
      <c r="AS141" s="5"/>
    </row>
    <row x14ac:dyDescent="0.25" r="142" customHeight="1" ht="30">
      <c r="A142" s="1">
        <v>247</v>
      </c>
      <c r="B142" s="50"/>
      <c r="C142" s="50"/>
      <c r="D142" s="50"/>
      <c r="E142" s="67" t="s">
        <v>88</v>
      </c>
      <c r="F142" s="50"/>
      <c r="G142" s="89">
        <v>14</v>
      </c>
      <c r="H142" s="68" t="s">
        <v>223</v>
      </c>
      <c r="I142" s="53">
        <v>3103</v>
      </c>
      <c r="J142" s="54" t="s">
        <v>231</v>
      </c>
      <c r="K142" s="55">
        <v>7</v>
      </c>
      <c r="L142" s="55">
        <v>8</v>
      </c>
      <c r="M142" s="56">
        <v>6</v>
      </c>
      <c r="N142" s="56"/>
      <c r="O142" s="57"/>
      <c r="P142" s="58">
        <f>K142*L142</f>
      </c>
      <c r="Q142" s="56"/>
      <c r="R142" s="56"/>
      <c r="S142" s="72"/>
      <c r="T142" s="61" t="s">
        <v>92</v>
      </c>
      <c r="U142" s="61" t="s">
        <v>59</v>
      </c>
      <c r="V142" s="62" t="s">
        <v>92</v>
      </c>
      <c r="W142" s="62" t="s">
        <v>59</v>
      </c>
      <c r="X142" s="62" t="s">
        <v>59</v>
      </c>
      <c r="Y142" s="62" t="s">
        <v>59</v>
      </c>
      <c r="Z142" s="61" t="s">
        <v>92</v>
      </c>
      <c r="AA142" s="61" t="s">
        <v>59</v>
      </c>
      <c r="AB142" s="70"/>
      <c r="AC142" s="70"/>
      <c r="AD142" s="71"/>
      <c r="AE142" s="71"/>
      <c r="AF142" s="40"/>
      <c r="AG142" s="57"/>
      <c r="AH142" s="40"/>
      <c r="AI142" s="63"/>
      <c r="AJ142" s="64"/>
      <c r="AK142" s="40"/>
      <c r="AL142" s="40"/>
      <c r="AM142" s="40"/>
      <c r="AN142" s="5"/>
      <c r="AO142" s="14"/>
      <c r="AP142" s="5"/>
      <c r="AQ142" s="14"/>
      <c r="AR142" s="5"/>
      <c r="AS142" s="5"/>
    </row>
    <row x14ac:dyDescent="0.25" r="143" customHeight="1" ht="30">
      <c r="A143" s="1">
        <v>248</v>
      </c>
      <c r="B143" s="50"/>
      <c r="C143" s="50"/>
      <c r="D143" s="50"/>
      <c r="E143" s="67" t="s">
        <v>88</v>
      </c>
      <c r="F143" s="50"/>
      <c r="G143" s="89">
        <v>15</v>
      </c>
      <c r="H143" s="68" t="s">
        <v>223</v>
      </c>
      <c r="I143" s="53">
        <v>3105</v>
      </c>
      <c r="J143" s="54" t="s">
        <v>232</v>
      </c>
      <c r="K143" s="55">
        <v>7</v>
      </c>
      <c r="L143" s="55">
        <v>8</v>
      </c>
      <c r="M143" s="56">
        <v>6</v>
      </c>
      <c r="N143" s="56"/>
      <c r="O143" s="57"/>
      <c r="P143" s="58">
        <f>K143*L143</f>
      </c>
      <c r="Q143" s="56"/>
      <c r="R143" s="56"/>
      <c r="S143" s="72"/>
      <c r="T143" s="61" t="s">
        <v>92</v>
      </c>
      <c r="U143" s="61" t="s">
        <v>59</v>
      </c>
      <c r="V143" s="62" t="s">
        <v>92</v>
      </c>
      <c r="W143" s="62" t="s">
        <v>59</v>
      </c>
      <c r="X143" s="62" t="s">
        <v>59</v>
      </c>
      <c r="Y143" s="62" t="s">
        <v>59</v>
      </c>
      <c r="Z143" s="61" t="s">
        <v>92</v>
      </c>
      <c r="AA143" s="61" t="s">
        <v>59</v>
      </c>
      <c r="AB143" s="70"/>
      <c r="AC143" s="70"/>
      <c r="AD143" s="71"/>
      <c r="AE143" s="71"/>
      <c r="AF143" s="40"/>
      <c r="AG143" s="57"/>
      <c r="AH143" s="40"/>
      <c r="AI143" s="63"/>
      <c r="AJ143" s="64"/>
      <c r="AK143" s="40"/>
      <c r="AL143" s="40"/>
      <c r="AM143" s="40"/>
      <c r="AN143" s="5"/>
      <c r="AO143" s="14"/>
      <c r="AP143" s="5"/>
      <c r="AQ143" s="14"/>
      <c r="AR143" s="5"/>
      <c r="AS143" s="5"/>
    </row>
    <row x14ac:dyDescent="0.25" r="144" customHeight="1" ht="30">
      <c r="A144" s="1">
        <v>248</v>
      </c>
      <c r="B144" s="50"/>
      <c r="C144" s="50"/>
      <c r="D144" s="50"/>
      <c r="E144" s="67" t="s">
        <v>88</v>
      </c>
      <c r="F144" s="50"/>
      <c r="G144" s="89">
        <v>16</v>
      </c>
      <c r="H144" s="68" t="s">
        <v>223</v>
      </c>
      <c r="I144" s="53">
        <v>3106</v>
      </c>
      <c r="J144" s="54" t="s">
        <v>233</v>
      </c>
      <c r="K144" s="55">
        <v>7</v>
      </c>
      <c r="L144" s="55">
        <v>8</v>
      </c>
      <c r="M144" s="56">
        <v>6</v>
      </c>
      <c r="N144" s="56"/>
      <c r="O144" s="57"/>
      <c r="P144" s="58">
        <f>K144*L144</f>
      </c>
      <c r="Q144" s="56"/>
      <c r="R144" s="56"/>
      <c r="S144" s="72"/>
      <c r="T144" s="61" t="s">
        <v>92</v>
      </c>
      <c r="U144" s="61" t="s">
        <v>59</v>
      </c>
      <c r="V144" s="62" t="s">
        <v>92</v>
      </c>
      <c r="W144" s="62" t="s">
        <v>59</v>
      </c>
      <c r="X144" s="62" t="s">
        <v>59</v>
      </c>
      <c r="Y144" s="62" t="s">
        <v>59</v>
      </c>
      <c r="Z144" s="61" t="s">
        <v>92</v>
      </c>
      <c r="AA144" s="61" t="s">
        <v>59</v>
      </c>
      <c r="AB144" s="70"/>
      <c r="AC144" s="70"/>
      <c r="AD144" s="71"/>
      <c r="AE144" s="71"/>
      <c r="AF144" s="40"/>
      <c r="AG144" s="57"/>
      <c r="AH144" s="40"/>
      <c r="AI144" s="63"/>
      <c r="AJ144" s="64"/>
      <c r="AK144" s="40"/>
      <c r="AL144" s="40"/>
      <c r="AM144" s="40"/>
      <c r="AN144" s="5"/>
      <c r="AO144" s="14"/>
      <c r="AP144" s="5"/>
      <c r="AQ144" s="14"/>
      <c r="AR144" s="5"/>
      <c r="AS144" s="5"/>
    </row>
    <row x14ac:dyDescent="0.25" r="145" customHeight="1" ht="30">
      <c r="A145" s="1">
        <v>117</v>
      </c>
      <c r="B145" s="50"/>
      <c r="C145" s="50"/>
      <c r="D145" s="66"/>
      <c r="E145" s="67" t="s">
        <v>88</v>
      </c>
      <c r="F145" s="50"/>
      <c r="G145" s="89">
        <v>17</v>
      </c>
      <c r="H145" s="68" t="s">
        <v>223</v>
      </c>
      <c r="I145" s="40">
        <v>1403</v>
      </c>
      <c r="J145" s="74" t="s">
        <v>178</v>
      </c>
      <c r="K145" s="55">
        <v>3.5</v>
      </c>
      <c r="L145" s="55">
        <v>7</v>
      </c>
      <c r="M145" s="56">
        <v>6</v>
      </c>
      <c r="N145" s="56"/>
      <c r="O145" s="57"/>
      <c r="P145" s="58">
        <f>K145*L145</f>
      </c>
      <c r="Q145" s="56"/>
      <c r="R145" s="56"/>
      <c r="S145" s="72"/>
      <c r="T145" s="61" t="s">
        <v>92</v>
      </c>
      <c r="U145" s="61" t="s">
        <v>59</v>
      </c>
      <c r="V145" s="62" t="s">
        <v>92</v>
      </c>
      <c r="W145" s="62" t="s">
        <v>59</v>
      </c>
      <c r="X145" s="62" t="s">
        <v>59</v>
      </c>
      <c r="Y145" s="62" t="s">
        <v>59</v>
      </c>
      <c r="Z145" s="61" t="s">
        <v>92</v>
      </c>
      <c r="AA145" s="61" t="s">
        <v>59</v>
      </c>
      <c r="AB145" s="70"/>
      <c r="AC145" s="70"/>
      <c r="AD145" s="71"/>
      <c r="AE145" s="71"/>
      <c r="AF145" s="40"/>
      <c r="AG145" s="57"/>
      <c r="AH145" s="40"/>
      <c r="AI145" s="63"/>
      <c r="AJ145" s="64"/>
      <c r="AK145" s="40"/>
      <c r="AL145" s="40"/>
      <c r="AM145" s="40"/>
      <c r="AN145" s="39"/>
      <c r="AO145" s="14"/>
      <c r="AP145" s="5"/>
      <c r="AQ145" s="14"/>
      <c r="AR145" s="5"/>
      <c r="AS145" s="5"/>
    </row>
    <row x14ac:dyDescent="0.25" r="146" customHeight="1" ht="30">
      <c r="A146" s="1"/>
      <c r="B146" s="50"/>
      <c r="C146" s="50"/>
      <c r="D146" s="66"/>
      <c r="E146" s="51" t="s">
        <v>53</v>
      </c>
      <c r="F146" s="50"/>
      <c r="G146" s="89">
        <v>18</v>
      </c>
      <c r="H146" s="68" t="s">
        <v>223</v>
      </c>
      <c r="I146" s="53">
        <v>1404</v>
      </c>
      <c r="J146" s="74" t="s">
        <v>100</v>
      </c>
      <c r="K146" s="55">
        <v>2.5</v>
      </c>
      <c r="L146" s="55">
        <v>7</v>
      </c>
      <c r="M146" s="56">
        <v>6</v>
      </c>
      <c r="N146" s="56"/>
      <c r="O146" s="57"/>
      <c r="P146" s="58">
        <f>K146*L146</f>
      </c>
      <c r="Q146" s="56"/>
      <c r="R146" s="73"/>
      <c r="S146" s="84"/>
      <c r="T146" s="61" t="s">
        <v>59</v>
      </c>
      <c r="U146" s="61" t="s">
        <v>59</v>
      </c>
      <c r="V146" s="62" t="s">
        <v>59</v>
      </c>
      <c r="W146" s="62" t="s">
        <v>59</v>
      </c>
      <c r="X146" s="62" t="s">
        <v>59</v>
      </c>
      <c r="Y146" s="62" t="s">
        <v>59</v>
      </c>
      <c r="Z146" s="61" t="s">
        <v>59</v>
      </c>
      <c r="AA146" s="61" t="s">
        <v>59</v>
      </c>
      <c r="AB146" s="70"/>
      <c r="AC146" s="70"/>
      <c r="AD146" s="71"/>
      <c r="AE146" s="71"/>
      <c r="AF146" s="40"/>
      <c r="AG146" s="57"/>
      <c r="AH146" s="40"/>
      <c r="AI146" s="63"/>
      <c r="AJ146" s="64"/>
      <c r="AK146" s="40"/>
      <c r="AL146" s="40"/>
      <c r="AM146" s="40"/>
      <c r="AN146" s="5"/>
      <c r="AO146" s="14"/>
      <c r="AP146" s="5"/>
      <c r="AQ146" s="14"/>
      <c r="AR146" s="5"/>
      <c r="AS146" s="5"/>
    </row>
    <row x14ac:dyDescent="0.25" r="147" customHeight="1" ht="30">
      <c r="A147" s="1"/>
      <c r="B147" s="50"/>
      <c r="C147" s="50"/>
      <c r="D147" s="50"/>
      <c r="E147" s="51" t="s">
        <v>53</v>
      </c>
      <c r="F147" s="52"/>
      <c r="G147" s="89">
        <v>19</v>
      </c>
      <c r="H147" s="68" t="s">
        <v>223</v>
      </c>
      <c r="I147" s="53">
        <v>3513</v>
      </c>
      <c r="J147" s="54" t="s">
        <v>196</v>
      </c>
      <c r="K147" s="56">
        <v>4.5</v>
      </c>
      <c r="L147" s="56">
        <v>7</v>
      </c>
      <c r="M147" s="56">
        <v>6</v>
      </c>
      <c r="N147" s="56"/>
      <c r="O147" s="57"/>
      <c r="P147" s="58">
        <f>K147*L147</f>
      </c>
      <c r="Q147" s="56"/>
      <c r="R147" s="68" t="s">
        <v>103</v>
      </c>
      <c r="S147" s="72"/>
      <c r="T147" s="61" t="s">
        <v>59</v>
      </c>
      <c r="U147" s="61" t="s">
        <v>59</v>
      </c>
      <c r="V147" s="62" t="s">
        <v>59</v>
      </c>
      <c r="W147" s="62" t="s">
        <v>59</v>
      </c>
      <c r="X147" s="62" t="s">
        <v>59</v>
      </c>
      <c r="Y147" s="62" t="s">
        <v>59</v>
      </c>
      <c r="Z147" s="61" t="s">
        <v>59</v>
      </c>
      <c r="AA147" s="61" t="s">
        <v>59</v>
      </c>
      <c r="AB147" s="70"/>
      <c r="AC147" s="70"/>
      <c r="AD147" s="71"/>
      <c r="AE147" s="71"/>
      <c r="AF147" s="40"/>
      <c r="AG147" s="57"/>
      <c r="AH147" s="40"/>
      <c r="AI147" s="63"/>
      <c r="AJ147" s="64"/>
      <c r="AK147" s="40"/>
      <c r="AL147" s="40"/>
      <c r="AM147" s="40"/>
      <c r="AN147" s="5"/>
      <c r="AO147" s="14"/>
      <c r="AP147" s="5"/>
      <c r="AQ147" s="14"/>
      <c r="AR147" s="5"/>
      <c r="AS147" s="5"/>
    </row>
    <row x14ac:dyDescent="0.25" r="148" customHeight="1" ht="30">
      <c r="A148" s="1">
        <v>75</v>
      </c>
      <c r="B148" s="50"/>
      <c r="C148" s="50"/>
      <c r="D148" s="50"/>
      <c r="E148" s="51" t="s">
        <v>53</v>
      </c>
      <c r="F148" s="52"/>
      <c r="G148" s="89">
        <v>20</v>
      </c>
      <c r="H148" s="68" t="s">
        <v>223</v>
      </c>
      <c r="I148" s="53">
        <v>3514</v>
      </c>
      <c r="J148" s="54" t="s">
        <v>107</v>
      </c>
      <c r="K148" s="56">
        <v>3.5</v>
      </c>
      <c r="L148" s="56">
        <v>7</v>
      </c>
      <c r="M148" s="56">
        <v>6</v>
      </c>
      <c r="N148" s="56"/>
      <c r="O148" s="57"/>
      <c r="P148" s="58">
        <f>K148*L148</f>
      </c>
      <c r="Q148" s="56"/>
      <c r="R148" s="56"/>
      <c r="S148" s="72"/>
      <c r="T148" s="61" t="s">
        <v>108</v>
      </c>
      <c r="U148" s="61" t="s">
        <v>59</v>
      </c>
      <c r="V148" s="62" t="s">
        <v>109</v>
      </c>
      <c r="W148" s="62" t="s">
        <v>59</v>
      </c>
      <c r="X148" s="62" t="s">
        <v>108</v>
      </c>
      <c r="Y148" s="62" t="s">
        <v>59</v>
      </c>
      <c r="Z148" s="61" t="s">
        <v>109</v>
      </c>
      <c r="AA148" s="61" t="s">
        <v>59</v>
      </c>
      <c r="AB148" s="70"/>
      <c r="AC148" s="70"/>
      <c r="AD148" s="71"/>
      <c r="AE148" s="71"/>
      <c r="AF148" s="40"/>
      <c r="AG148" s="57"/>
      <c r="AH148" s="40"/>
      <c r="AI148" s="63"/>
      <c r="AJ148" s="64"/>
      <c r="AK148" s="40"/>
      <c r="AL148" s="40"/>
      <c r="AM148" s="40"/>
      <c r="AN148" s="5"/>
      <c r="AO148" s="14"/>
      <c r="AP148" s="5"/>
      <c r="AQ148" s="14"/>
      <c r="AR148" s="5"/>
      <c r="AS148" s="5"/>
    </row>
    <row x14ac:dyDescent="0.25" r="149" customHeight="1" ht="30">
      <c r="A149" s="1"/>
      <c r="B149" s="50"/>
      <c r="C149" s="50"/>
      <c r="D149" s="50"/>
      <c r="E149" s="50"/>
      <c r="F149" s="50"/>
      <c r="G149" s="50"/>
      <c r="H149" s="40"/>
      <c r="I149" s="40"/>
      <c r="J149" s="74"/>
      <c r="K149" s="56"/>
      <c r="L149" s="56"/>
      <c r="M149" s="56"/>
      <c r="N149" s="56"/>
      <c r="O149" s="57"/>
      <c r="P149" s="58"/>
      <c r="Q149" s="56"/>
      <c r="R149" s="56"/>
      <c r="S149" s="72"/>
      <c r="T149" s="71"/>
      <c r="U149" s="71"/>
      <c r="V149" s="70"/>
      <c r="W149" s="70"/>
      <c r="X149" s="70"/>
      <c r="Y149" s="70"/>
      <c r="Z149" s="71"/>
      <c r="AA149" s="71"/>
      <c r="AB149" s="70"/>
      <c r="AC149" s="70"/>
      <c r="AD149" s="71"/>
      <c r="AE149" s="71"/>
      <c r="AF149" s="40"/>
      <c r="AG149" s="57"/>
      <c r="AH149" s="40"/>
      <c r="AI149" s="63"/>
      <c r="AJ149" s="64"/>
      <c r="AK149" s="40"/>
      <c r="AL149" s="40"/>
      <c r="AM149" s="40"/>
      <c r="AN149" s="5"/>
      <c r="AO149" s="14"/>
      <c r="AP149" s="5"/>
      <c r="AQ149" s="14"/>
      <c r="AR149" s="5"/>
      <c r="AS149" s="5"/>
    </row>
    <row x14ac:dyDescent="0.25" r="150" customHeight="1" ht="30">
      <c r="A150" s="1">
        <v>249</v>
      </c>
      <c r="B150" s="50"/>
      <c r="C150" s="50"/>
      <c r="D150" s="93"/>
      <c r="E150" s="51" t="s">
        <v>53</v>
      </c>
      <c r="F150" s="52"/>
      <c r="G150" s="89">
        <v>21</v>
      </c>
      <c r="H150" s="68" t="s">
        <v>223</v>
      </c>
      <c r="I150" s="53">
        <v>3501</v>
      </c>
      <c r="J150" s="54" t="s">
        <v>67</v>
      </c>
      <c r="K150" s="55">
        <v>26</v>
      </c>
      <c r="L150" s="55">
        <v>44</v>
      </c>
      <c r="M150" s="56">
        <v>6</v>
      </c>
      <c r="N150" s="56"/>
      <c r="O150" s="57"/>
      <c r="P150" s="58">
        <f>K150*L150</f>
      </c>
      <c r="Q150" s="56"/>
      <c r="R150" s="57" t="s">
        <v>234</v>
      </c>
      <c r="S150" s="72"/>
      <c r="T150" s="61" t="s">
        <v>58</v>
      </c>
      <c r="U150" s="61" t="s">
        <v>59</v>
      </c>
      <c r="V150" s="62" t="s">
        <v>109</v>
      </c>
      <c r="W150" s="62" t="s">
        <v>59</v>
      </c>
      <c r="X150" s="62" t="s">
        <v>59</v>
      </c>
      <c r="Y150" s="62" t="s">
        <v>59</v>
      </c>
      <c r="Z150" s="61" t="s">
        <v>109</v>
      </c>
      <c r="AA150" s="61" t="s">
        <v>59</v>
      </c>
      <c r="AB150" s="70"/>
      <c r="AC150" s="70"/>
      <c r="AD150" s="71"/>
      <c r="AE150" s="71"/>
      <c r="AF150" s="40"/>
      <c r="AG150" s="57"/>
      <c r="AH150" s="40"/>
      <c r="AI150" s="63"/>
      <c r="AJ150" s="64"/>
      <c r="AK150" s="40"/>
      <c r="AL150" s="40"/>
      <c r="AM150" s="40"/>
      <c r="AN150" s="5"/>
      <c r="AO150" s="14"/>
      <c r="AP150" s="5"/>
      <c r="AQ150" s="14"/>
      <c r="AR150" s="5"/>
      <c r="AS150" s="5"/>
    </row>
    <row x14ac:dyDescent="0.25" r="151" customHeight="1" ht="30">
      <c r="A151" s="1"/>
      <c r="B151" s="50"/>
      <c r="C151" s="50"/>
      <c r="D151" s="93"/>
      <c r="E151" s="66"/>
      <c r="F151" s="52"/>
      <c r="G151" s="52"/>
      <c r="H151" s="53"/>
      <c r="I151" s="53"/>
      <c r="J151" s="94" t="s">
        <v>235</v>
      </c>
      <c r="K151" s="56"/>
      <c r="L151" s="56"/>
      <c r="M151" s="56"/>
      <c r="N151" s="56"/>
      <c r="O151" s="57"/>
      <c r="P151" s="58"/>
      <c r="Q151" s="56"/>
      <c r="R151" s="95"/>
      <c r="S151" s="72"/>
      <c r="T151" s="71"/>
      <c r="U151" s="71"/>
      <c r="V151" s="70"/>
      <c r="W151" s="70"/>
      <c r="X151" s="70"/>
      <c r="Y151" s="70"/>
      <c r="Z151" s="71"/>
      <c r="AA151" s="71"/>
      <c r="AB151" s="70"/>
      <c r="AC151" s="70"/>
      <c r="AD151" s="71"/>
      <c r="AE151" s="71"/>
      <c r="AF151" s="40"/>
      <c r="AG151" s="57"/>
      <c r="AH151" s="40"/>
      <c r="AI151" s="63"/>
      <c r="AJ151" s="64"/>
      <c r="AK151" s="40"/>
      <c r="AL151" s="40"/>
      <c r="AM151" s="40"/>
      <c r="AN151" s="5"/>
      <c r="AO151" s="14"/>
      <c r="AP151" s="5"/>
      <c r="AQ151" s="14"/>
      <c r="AR151" s="5"/>
      <c r="AS151" s="5"/>
    </row>
    <row x14ac:dyDescent="0.25" r="152" customHeight="1" ht="30">
      <c r="A152" s="1">
        <v>174</v>
      </c>
      <c r="B152" s="50"/>
      <c r="C152" s="50"/>
      <c r="D152" s="93"/>
      <c r="E152" s="51" t="s">
        <v>53</v>
      </c>
      <c r="F152" s="50"/>
      <c r="G152" s="89">
        <v>22</v>
      </c>
      <c r="H152" s="68" t="s">
        <v>223</v>
      </c>
      <c r="I152" s="40">
        <v>2301</v>
      </c>
      <c r="J152" s="74" t="s">
        <v>218</v>
      </c>
      <c r="K152" s="56">
        <v>5</v>
      </c>
      <c r="L152" s="56">
        <v>30</v>
      </c>
      <c r="M152" s="55">
        <v>3</v>
      </c>
      <c r="N152" s="56"/>
      <c r="O152" s="57"/>
      <c r="P152" s="58">
        <f>K152*L152</f>
      </c>
      <c r="Q152" s="56"/>
      <c r="R152" s="56"/>
      <c r="S152" s="72"/>
      <c r="T152" s="61" t="s">
        <v>194</v>
      </c>
      <c r="U152" s="61" t="s">
        <v>59</v>
      </c>
      <c r="V152" s="62" t="s">
        <v>60</v>
      </c>
      <c r="W152" s="62" t="s">
        <v>59</v>
      </c>
      <c r="X152" s="62" t="s">
        <v>195</v>
      </c>
      <c r="Y152" s="62" t="s">
        <v>59</v>
      </c>
      <c r="Z152" s="61" t="s">
        <v>144</v>
      </c>
      <c r="AA152" s="61" t="s">
        <v>59</v>
      </c>
      <c r="AB152" s="70"/>
      <c r="AC152" s="70"/>
      <c r="AD152" s="71"/>
      <c r="AE152" s="71"/>
      <c r="AF152" s="40"/>
      <c r="AG152" s="57"/>
      <c r="AH152" s="40"/>
      <c r="AI152" s="63"/>
      <c r="AJ152" s="64"/>
      <c r="AK152" s="40"/>
      <c r="AL152" s="40"/>
      <c r="AM152" s="40"/>
      <c r="AN152" s="39"/>
      <c r="AO152" s="14"/>
      <c r="AP152" s="5"/>
      <c r="AQ152" s="14"/>
      <c r="AR152" s="5"/>
      <c r="AS152" s="5"/>
    </row>
    <row x14ac:dyDescent="0.25" r="153" customHeight="1" ht="30">
      <c r="A153" s="1">
        <v>175</v>
      </c>
      <c r="B153" s="50"/>
      <c r="C153" s="50"/>
      <c r="D153" s="87"/>
      <c r="E153" s="51" t="s">
        <v>53</v>
      </c>
      <c r="F153" s="50"/>
      <c r="G153" s="89">
        <v>23</v>
      </c>
      <c r="H153" s="68" t="s">
        <v>223</v>
      </c>
      <c r="I153" s="40">
        <v>2302</v>
      </c>
      <c r="J153" s="74" t="s">
        <v>219</v>
      </c>
      <c r="K153" s="56">
        <v>5</v>
      </c>
      <c r="L153" s="56">
        <v>30</v>
      </c>
      <c r="M153" s="55">
        <v>3</v>
      </c>
      <c r="N153" s="56"/>
      <c r="O153" s="57"/>
      <c r="P153" s="58">
        <f>K153*L153</f>
      </c>
      <c r="Q153" s="56"/>
      <c r="R153" s="56"/>
      <c r="S153" s="72"/>
      <c r="T153" s="61" t="s">
        <v>194</v>
      </c>
      <c r="U153" s="61" t="s">
        <v>59</v>
      </c>
      <c r="V153" s="62" t="s">
        <v>60</v>
      </c>
      <c r="W153" s="62" t="s">
        <v>59</v>
      </c>
      <c r="X153" s="62" t="s">
        <v>195</v>
      </c>
      <c r="Y153" s="62" t="s">
        <v>59</v>
      </c>
      <c r="Z153" s="61" t="s">
        <v>144</v>
      </c>
      <c r="AA153" s="61" t="s">
        <v>59</v>
      </c>
      <c r="AB153" s="70"/>
      <c r="AC153" s="70"/>
      <c r="AD153" s="71"/>
      <c r="AE153" s="71"/>
      <c r="AF153" s="40"/>
      <c r="AG153" s="57"/>
      <c r="AH153" s="40"/>
      <c r="AI153" s="63"/>
      <c r="AJ153" s="64"/>
      <c r="AK153" s="40"/>
      <c r="AL153" s="40"/>
      <c r="AM153" s="40"/>
      <c r="AN153" s="39"/>
      <c r="AO153" s="14"/>
      <c r="AP153" s="5"/>
      <c r="AQ153" s="14"/>
      <c r="AR153" s="5"/>
      <c r="AS153" s="5"/>
    </row>
    <row x14ac:dyDescent="0.25" r="154" customHeight="1" ht="30">
      <c r="A154" s="1"/>
      <c r="B154" s="50"/>
      <c r="C154" s="50"/>
      <c r="D154" s="52"/>
      <c r="E154" s="51" t="s">
        <v>53</v>
      </c>
      <c r="F154" s="52"/>
      <c r="G154" s="89">
        <v>24</v>
      </c>
      <c r="H154" s="68" t="s">
        <v>223</v>
      </c>
      <c r="I154" s="40">
        <v>2303</v>
      </c>
      <c r="J154" s="54" t="s">
        <v>168</v>
      </c>
      <c r="K154" s="56">
        <v>5</v>
      </c>
      <c r="L154" s="56">
        <v>6</v>
      </c>
      <c r="M154" s="56">
        <v>3</v>
      </c>
      <c r="N154" s="56"/>
      <c r="O154" s="57"/>
      <c r="P154" s="58">
        <f>K154*L154</f>
      </c>
      <c r="Q154" s="56"/>
      <c r="R154" s="73"/>
      <c r="S154" s="72"/>
      <c r="T154" s="61" t="s">
        <v>108</v>
      </c>
      <c r="U154" s="61" t="s">
        <v>59</v>
      </c>
      <c r="V154" s="62" t="s">
        <v>169</v>
      </c>
      <c r="W154" s="62" t="s">
        <v>59</v>
      </c>
      <c r="X154" s="62" t="s">
        <v>59</v>
      </c>
      <c r="Y154" s="62" t="s">
        <v>59</v>
      </c>
      <c r="Z154" s="61" t="s">
        <v>170</v>
      </c>
      <c r="AA154" s="61" t="s">
        <v>59</v>
      </c>
      <c r="AB154" s="70"/>
      <c r="AC154" s="70"/>
      <c r="AD154" s="71"/>
      <c r="AE154" s="71"/>
      <c r="AF154" s="40"/>
      <c r="AG154" s="57"/>
      <c r="AH154" s="40"/>
      <c r="AI154" s="63"/>
      <c r="AJ154" s="64"/>
      <c r="AK154" s="40"/>
      <c r="AL154" s="40"/>
      <c r="AM154" s="40"/>
      <c r="AN154" s="39"/>
      <c r="AO154" s="14"/>
      <c r="AP154" s="5"/>
      <c r="AQ154" s="14"/>
      <c r="AR154" s="5"/>
      <c r="AS154" s="5"/>
    </row>
    <row x14ac:dyDescent="0.25" r="155" customHeight="1" ht="30">
      <c r="A155" s="1">
        <v>75</v>
      </c>
      <c r="B155" s="50"/>
      <c r="C155" s="50"/>
      <c r="D155" s="52"/>
      <c r="E155" s="51" t="s">
        <v>53</v>
      </c>
      <c r="F155" s="52"/>
      <c r="G155" s="89">
        <v>25</v>
      </c>
      <c r="H155" s="68" t="s">
        <v>223</v>
      </c>
      <c r="I155" s="40">
        <v>2304</v>
      </c>
      <c r="J155" s="54" t="s">
        <v>171</v>
      </c>
      <c r="K155" s="56">
        <v>3.5</v>
      </c>
      <c r="L155" s="56">
        <v>6</v>
      </c>
      <c r="M155" s="56">
        <v>3</v>
      </c>
      <c r="N155" s="56"/>
      <c r="O155" s="57"/>
      <c r="P155" s="58">
        <f>K155*L155</f>
      </c>
      <c r="Q155" s="56"/>
      <c r="R155" s="56"/>
      <c r="S155" s="72"/>
      <c r="T155" s="61" t="s">
        <v>108</v>
      </c>
      <c r="U155" s="61" t="s">
        <v>59</v>
      </c>
      <c r="V155" s="62" t="s">
        <v>109</v>
      </c>
      <c r="W155" s="62" t="s">
        <v>59</v>
      </c>
      <c r="X155" s="62" t="s">
        <v>108</v>
      </c>
      <c r="Y155" s="62" t="s">
        <v>59</v>
      </c>
      <c r="Z155" s="61" t="s">
        <v>109</v>
      </c>
      <c r="AA155" s="61" t="s">
        <v>59</v>
      </c>
      <c r="AB155" s="70"/>
      <c r="AC155" s="70"/>
      <c r="AD155" s="71"/>
      <c r="AE155" s="71"/>
      <c r="AF155" s="40"/>
      <c r="AG155" s="57"/>
      <c r="AH155" s="40"/>
      <c r="AI155" s="63"/>
      <c r="AJ155" s="64"/>
      <c r="AK155" s="40"/>
      <c r="AL155" s="40"/>
      <c r="AM155" s="40"/>
      <c r="AN155" s="39"/>
      <c r="AO155" s="14"/>
      <c r="AP155" s="5"/>
      <c r="AQ155" s="14"/>
      <c r="AR155" s="5"/>
      <c r="AS155" s="5"/>
    </row>
    <row x14ac:dyDescent="0.25" r="156" customHeight="1" ht="30">
      <c r="A156" s="1">
        <v>75</v>
      </c>
      <c r="B156" s="50"/>
      <c r="C156" s="50"/>
      <c r="D156" s="52"/>
      <c r="E156" s="51" t="s">
        <v>53</v>
      </c>
      <c r="F156" s="52"/>
      <c r="G156" s="89">
        <v>26</v>
      </c>
      <c r="H156" s="68" t="s">
        <v>223</v>
      </c>
      <c r="I156" s="40">
        <v>2305</v>
      </c>
      <c r="J156" s="54" t="s">
        <v>172</v>
      </c>
      <c r="K156" s="56">
        <v>3.5</v>
      </c>
      <c r="L156" s="56">
        <v>7</v>
      </c>
      <c r="M156" s="56">
        <v>3</v>
      </c>
      <c r="N156" s="56"/>
      <c r="O156" s="57"/>
      <c r="P156" s="58">
        <f>K156*L156</f>
      </c>
      <c r="Q156" s="56"/>
      <c r="R156" s="56"/>
      <c r="S156" s="72"/>
      <c r="T156" s="61" t="s">
        <v>108</v>
      </c>
      <c r="U156" s="61" t="s">
        <v>59</v>
      </c>
      <c r="V156" s="62" t="s">
        <v>109</v>
      </c>
      <c r="W156" s="62" t="s">
        <v>59</v>
      </c>
      <c r="X156" s="62" t="s">
        <v>108</v>
      </c>
      <c r="Y156" s="62" t="s">
        <v>59</v>
      </c>
      <c r="Z156" s="61" t="s">
        <v>109</v>
      </c>
      <c r="AA156" s="61" t="s">
        <v>59</v>
      </c>
      <c r="AB156" s="70"/>
      <c r="AC156" s="70"/>
      <c r="AD156" s="71"/>
      <c r="AE156" s="71"/>
      <c r="AF156" s="40"/>
      <c r="AG156" s="57"/>
      <c r="AH156" s="40"/>
      <c r="AI156" s="63"/>
      <c r="AJ156" s="64"/>
      <c r="AK156" s="40"/>
      <c r="AL156" s="40"/>
      <c r="AM156" s="40"/>
      <c r="AN156" s="39"/>
      <c r="AO156" s="14"/>
      <c r="AP156" s="5"/>
      <c r="AQ156" s="14"/>
      <c r="AR156" s="5"/>
      <c r="AS156" s="5"/>
    </row>
    <row x14ac:dyDescent="0.25" r="157" customHeight="1" ht="30">
      <c r="A157" s="1">
        <v>117</v>
      </c>
      <c r="B157" s="50"/>
      <c r="C157" s="50"/>
      <c r="D157" s="66"/>
      <c r="E157" s="51" t="s">
        <v>53</v>
      </c>
      <c r="F157" s="50"/>
      <c r="G157" s="89">
        <v>27</v>
      </c>
      <c r="H157" s="68" t="s">
        <v>223</v>
      </c>
      <c r="I157" s="40">
        <v>2306</v>
      </c>
      <c r="J157" s="91" t="s">
        <v>142</v>
      </c>
      <c r="K157" s="55">
        <v>3</v>
      </c>
      <c r="L157" s="55">
        <v>67</v>
      </c>
      <c r="M157" s="55">
        <v>3</v>
      </c>
      <c r="N157" s="56"/>
      <c r="O157" s="57"/>
      <c r="P157" s="58">
        <f>K157*L157</f>
      </c>
      <c r="Q157" s="56"/>
      <c r="R157" s="56"/>
      <c r="S157" s="72"/>
      <c r="T157" s="61" t="s">
        <v>194</v>
      </c>
      <c r="U157" s="61" t="s">
        <v>59</v>
      </c>
      <c r="V157" s="62" t="s">
        <v>109</v>
      </c>
      <c r="W157" s="62" t="s">
        <v>59</v>
      </c>
      <c r="X157" s="62" t="s">
        <v>195</v>
      </c>
      <c r="Y157" s="62" t="s">
        <v>59</v>
      </c>
      <c r="Z157" s="61" t="s">
        <v>144</v>
      </c>
      <c r="AA157" s="61" t="s">
        <v>59</v>
      </c>
      <c r="AB157" s="70"/>
      <c r="AC157" s="70"/>
      <c r="AD157" s="71"/>
      <c r="AE157" s="71"/>
      <c r="AF157" s="40"/>
      <c r="AG157" s="57"/>
      <c r="AH157" s="40"/>
      <c r="AI157" s="63"/>
      <c r="AJ157" s="64"/>
      <c r="AK157" s="40"/>
      <c r="AL157" s="40"/>
      <c r="AM157" s="40"/>
      <c r="AN157" s="39"/>
      <c r="AO157" s="14"/>
      <c r="AP157" s="5"/>
      <c r="AQ157" s="14"/>
      <c r="AR157" s="5"/>
      <c r="AS157" s="5"/>
    </row>
    <row x14ac:dyDescent="0.25" r="158" customHeight="1" ht="30">
      <c r="A158" s="1">
        <v>302</v>
      </c>
      <c r="B158" s="50"/>
      <c r="C158" s="50"/>
      <c r="D158" s="50"/>
      <c r="E158" s="50"/>
      <c r="F158" s="50"/>
      <c r="G158" s="50"/>
      <c r="H158" s="40"/>
      <c r="I158" s="40"/>
      <c r="J158" s="74"/>
      <c r="K158" s="56"/>
      <c r="L158" s="56"/>
      <c r="M158" s="56"/>
      <c r="N158" s="56"/>
      <c r="O158" s="57"/>
      <c r="P158" s="58"/>
      <c r="Q158" s="56"/>
      <c r="R158" s="56"/>
      <c r="S158" s="72"/>
      <c r="T158" s="71"/>
      <c r="U158" s="71"/>
      <c r="V158" s="70"/>
      <c r="W158" s="70"/>
      <c r="X158" s="70"/>
      <c r="Y158" s="70"/>
      <c r="Z158" s="71"/>
      <c r="AA158" s="71"/>
      <c r="AB158" s="70"/>
      <c r="AC158" s="70"/>
      <c r="AD158" s="71"/>
      <c r="AE158" s="71"/>
      <c r="AF158" s="40"/>
      <c r="AG158" s="57"/>
      <c r="AH158" s="40"/>
      <c r="AI158" s="63"/>
      <c r="AJ158" s="64"/>
      <c r="AK158" s="40"/>
      <c r="AL158" s="40"/>
      <c r="AM158" s="40"/>
      <c r="AN158" s="5"/>
      <c r="AO158" s="14"/>
      <c r="AP158" s="5"/>
      <c r="AQ158" s="14"/>
      <c r="AR158" s="5"/>
      <c r="AS158" s="5"/>
    </row>
    <row x14ac:dyDescent="0.25" r="159" customHeight="1" ht="34.9">
      <c r="A159" s="1">
        <v>303</v>
      </c>
      <c r="B159" s="32">
        <v>2</v>
      </c>
      <c r="C159" s="32"/>
      <c r="D159" s="32" t="s">
        <v>236</v>
      </c>
      <c r="E159" s="32" t="s">
        <v>46</v>
      </c>
      <c r="F159" s="32">
        <v>1</v>
      </c>
      <c r="G159" s="32">
        <v>2</v>
      </c>
      <c r="H159" s="32"/>
      <c r="I159" s="33"/>
      <c r="J159" s="32"/>
      <c r="K159" s="34">
        <v>19.6</v>
      </c>
      <c r="L159" s="34">
        <v>50.8</v>
      </c>
      <c r="M159" s="34">
        <v>9.2</v>
      </c>
      <c r="N159" s="32"/>
      <c r="O159" s="96">
        <f>K159*L159</f>
      </c>
      <c r="P159" s="35">
        <f>P160+P189</f>
      </c>
      <c r="Q159" s="35">
        <f>K159*L159*M159</f>
      </c>
      <c r="R159" s="32"/>
      <c r="S159" s="97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7"/>
      <c r="AO159" s="14"/>
      <c r="AP159" s="5"/>
      <c r="AQ159" s="14"/>
      <c r="AR159" s="5"/>
      <c r="AS159" s="5"/>
    </row>
    <row x14ac:dyDescent="0.25" r="160" customHeight="1" ht="30">
      <c r="A160" s="1">
        <v>304</v>
      </c>
      <c r="B160" s="40"/>
      <c r="C160" s="40"/>
      <c r="D160" s="40"/>
      <c r="E160" s="40"/>
      <c r="F160" s="40"/>
      <c r="G160" s="40"/>
      <c r="H160" s="41" t="s">
        <v>114</v>
      </c>
      <c r="I160" s="42"/>
      <c r="J160" s="43"/>
      <c r="K160" s="44">
        <v>19.6</v>
      </c>
      <c r="L160" s="44">
        <v>50.8</v>
      </c>
      <c r="M160" s="44">
        <v>4.6</v>
      </c>
      <c r="N160" s="44"/>
      <c r="O160" s="45">
        <f>K160*L160</f>
      </c>
      <c r="P160" s="45">
        <f>SUM(P161:P188)</f>
      </c>
      <c r="Q160" s="45"/>
      <c r="R160" s="44"/>
      <c r="S160" s="46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8"/>
      <c r="AJ160" s="48"/>
      <c r="AK160" s="44"/>
      <c r="AL160" s="44"/>
      <c r="AM160" s="44"/>
      <c r="AN160" s="5"/>
      <c r="AO160" s="14"/>
      <c r="AP160" s="5"/>
      <c r="AQ160" s="14"/>
      <c r="AR160" s="5"/>
      <c r="AS160" s="5"/>
    </row>
    <row x14ac:dyDescent="0.25" r="161" customHeight="1" ht="30">
      <c r="A161" s="1">
        <v>310</v>
      </c>
      <c r="B161" s="50"/>
      <c r="C161" s="50"/>
      <c r="D161" s="50"/>
      <c r="E161" s="50"/>
      <c r="F161" s="50"/>
      <c r="G161" s="50"/>
      <c r="H161" s="68" t="s">
        <v>118</v>
      </c>
      <c r="I161" s="40">
        <v>1001</v>
      </c>
      <c r="J161" s="74" t="s">
        <v>237</v>
      </c>
      <c r="K161" s="56">
        <v>4</v>
      </c>
      <c r="L161" s="56">
        <v>3.6</v>
      </c>
      <c r="M161" s="56">
        <v>4.6</v>
      </c>
      <c r="N161" s="56"/>
      <c r="O161" s="57"/>
      <c r="P161" s="56">
        <f>K161*L161</f>
      </c>
      <c r="Q161" s="56"/>
      <c r="R161" s="56"/>
      <c r="S161" s="72"/>
      <c r="T161" s="61" t="s">
        <v>191</v>
      </c>
      <c r="U161" s="61" t="s">
        <v>59</v>
      </c>
      <c r="V161" s="62" t="s">
        <v>109</v>
      </c>
      <c r="W161" s="62" t="s">
        <v>59</v>
      </c>
      <c r="X161" s="62" t="s">
        <v>192</v>
      </c>
      <c r="Y161" s="62" t="s">
        <v>59</v>
      </c>
      <c r="Z161" s="61" t="s">
        <v>144</v>
      </c>
      <c r="AA161" s="61" t="s">
        <v>59</v>
      </c>
      <c r="AB161" s="78"/>
      <c r="AC161" s="78"/>
      <c r="AD161" s="78"/>
      <c r="AE161" s="78"/>
      <c r="AF161" s="40"/>
      <c r="AG161" s="57"/>
      <c r="AH161" s="40"/>
      <c r="AI161" s="63"/>
      <c r="AJ161" s="64"/>
      <c r="AK161" s="40"/>
      <c r="AL161" s="40"/>
      <c r="AM161" s="40"/>
      <c r="AN161" s="3"/>
      <c r="AO161" s="98"/>
      <c r="AP161" s="5"/>
      <c r="AQ161" s="14"/>
      <c r="AR161" s="5"/>
      <c r="AS161" s="5"/>
    </row>
    <row x14ac:dyDescent="0.25" r="162" customHeight="1" ht="30">
      <c r="A162" s="1">
        <v>310</v>
      </c>
      <c r="B162" s="50"/>
      <c r="C162" s="50"/>
      <c r="D162" s="50"/>
      <c r="E162" s="50"/>
      <c r="F162" s="50"/>
      <c r="G162" s="50"/>
      <c r="H162" s="68" t="s">
        <v>118</v>
      </c>
      <c r="I162" s="40">
        <v>1002</v>
      </c>
      <c r="J162" s="74" t="s">
        <v>238</v>
      </c>
      <c r="K162" s="56">
        <v>4</v>
      </c>
      <c r="L162" s="56">
        <v>3.6</v>
      </c>
      <c r="M162" s="56">
        <v>4.6</v>
      </c>
      <c r="N162" s="56"/>
      <c r="O162" s="57"/>
      <c r="P162" s="56">
        <f>K162*L162</f>
      </c>
      <c r="Q162" s="56"/>
      <c r="R162" s="56"/>
      <c r="S162" s="72"/>
      <c r="T162" s="61" t="s">
        <v>194</v>
      </c>
      <c r="U162" s="61" t="s">
        <v>59</v>
      </c>
      <c r="V162" s="62" t="s">
        <v>109</v>
      </c>
      <c r="W162" s="62" t="s">
        <v>59</v>
      </c>
      <c r="X162" s="62" t="s">
        <v>195</v>
      </c>
      <c r="Y162" s="62" t="s">
        <v>59</v>
      </c>
      <c r="Z162" s="61" t="s">
        <v>144</v>
      </c>
      <c r="AA162" s="61" t="s">
        <v>59</v>
      </c>
      <c r="AB162" s="78"/>
      <c r="AC162" s="78"/>
      <c r="AD162" s="78"/>
      <c r="AE162" s="78"/>
      <c r="AF162" s="40"/>
      <c r="AG162" s="57"/>
      <c r="AH162" s="40"/>
      <c r="AI162" s="63"/>
      <c r="AJ162" s="64"/>
      <c r="AK162" s="40"/>
      <c r="AL162" s="40"/>
      <c r="AM162" s="40"/>
      <c r="AN162" s="3"/>
      <c r="AO162" s="98"/>
      <c r="AP162" s="5"/>
      <c r="AQ162" s="14"/>
      <c r="AR162" s="5"/>
      <c r="AS162" s="5"/>
    </row>
    <row x14ac:dyDescent="0.25" r="163" customHeight="1" ht="30">
      <c r="A163" s="1">
        <v>307</v>
      </c>
      <c r="B163" s="50"/>
      <c r="C163" s="50"/>
      <c r="D163" s="50"/>
      <c r="E163" s="50"/>
      <c r="F163" s="50"/>
      <c r="G163" s="50"/>
      <c r="H163" s="68" t="s">
        <v>118</v>
      </c>
      <c r="I163" s="40">
        <v>1003</v>
      </c>
      <c r="J163" s="74" t="s">
        <v>239</v>
      </c>
      <c r="K163" s="56">
        <v>4</v>
      </c>
      <c r="L163" s="56">
        <f>7.2+3.6</f>
      </c>
      <c r="M163" s="56">
        <v>4.6</v>
      </c>
      <c r="N163" s="56"/>
      <c r="O163" s="57"/>
      <c r="P163" s="56">
        <f>K163*L163</f>
      </c>
      <c r="Q163" s="56"/>
      <c r="R163" s="95"/>
      <c r="S163" s="69" t="s">
        <v>240</v>
      </c>
      <c r="T163" s="61" t="s">
        <v>241</v>
      </c>
      <c r="U163" s="61" t="s">
        <v>59</v>
      </c>
      <c r="V163" s="62" t="s">
        <v>109</v>
      </c>
      <c r="W163" s="62" t="s">
        <v>59</v>
      </c>
      <c r="X163" s="62" t="s">
        <v>195</v>
      </c>
      <c r="Y163" s="62" t="s">
        <v>59</v>
      </c>
      <c r="Z163" s="61" t="s">
        <v>144</v>
      </c>
      <c r="AA163" s="61" t="s">
        <v>59</v>
      </c>
      <c r="AB163" s="78"/>
      <c r="AC163" s="78"/>
      <c r="AD163" s="78"/>
      <c r="AE163" s="78"/>
      <c r="AF163" s="40"/>
      <c r="AG163" s="57"/>
      <c r="AH163" s="40"/>
      <c r="AI163" s="78"/>
      <c r="AJ163" s="64"/>
      <c r="AK163" s="40"/>
      <c r="AL163" s="40"/>
      <c r="AM163" s="40"/>
      <c r="AN163" s="3"/>
      <c r="AO163" s="98"/>
      <c r="AP163" s="5"/>
      <c r="AQ163" s="14"/>
      <c r="AR163" s="5"/>
      <c r="AS163" s="5"/>
    </row>
    <row x14ac:dyDescent="0.25" r="164" customHeight="1" ht="30">
      <c r="A164" s="1">
        <v>307</v>
      </c>
      <c r="B164" s="50"/>
      <c r="C164" s="50"/>
      <c r="D164" s="50"/>
      <c r="E164" s="50"/>
      <c r="F164" s="50"/>
      <c r="G164" s="50"/>
      <c r="H164" s="68" t="s">
        <v>118</v>
      </c>
      <c r="I164" s="40">
        <v>1004</v>
      </c>
      <c r="J164" s="74" t="s">
        <v>242</v>
      </c>
      <c r="K164" s="56">
        <v>4</v>
      </c>
      <c r="L164" s="56">
        <v>3.6</v>
      </c>
      <c r="M164" s="56">
        <v>4.6</v>
      </c>
      <c r="N164" s="56"/>
      <c r="O164" s="57"/>
      <c r="P164" s="56">
        <f>K164*L164</f>
      </c>
      <c r="Q164" s="56"/>
      <c r="R164" s="95"/>
      <c r="S164" s="69" t="s">
        <v>240</v>
      </c>
      <c r="T164" s="61" t="s">
        <v>241</v>
      </c>
      <c r="U164" s="61" t="s">
        <v>59</v>
      </c>
      <c r="V164" s="62" t="s">
        <v>109</v>
      </c>
      <c r="W164" s="62" t="s">
        <v>59</v>
      </c>
      <c r="X164" s="62" t="s">
        <v>195</v>
      </c>
      <c r="Y164" s="62" t="s">
        <v>59</v>
      </c>
      <c r="Z164" s="61" t="s">
        <v>144</v>
      </c>
      <c r="AA164" s="61" t="s">
        <v>59</v>
      </c>
      <c r="AB164" s="78"/>
      <c r="AC164" s="78"/>
      <c r="AD164" s="78"/>
      <c r="AE164" s="78"/>
      <c r="AF164" s="40"/>
      <c r="AG164" s="57"/>
      <c r="AH164" s="40"/>
      <c r="AI164" s="78"/>
      <c r="AJ164" s="64"/>
      <c r="AK164" s="40"/>
      <c r="AL164" s="40"/>
      <c r="AM164" s="40"/>
      <c r="AN164" s="3"/>
      <c r="AO164" s="98"/>
      <c r="AP164" s="5"/>
      <c r="AQ164" s="14"/>
      <c r="AR164" s="5"/>
      <c r="AS164" s="5"/>
    </row>
    <row x14ac:dyDescent="0.25" r="165" customHeight="1" ht="30">
      <c r="A165" s="1">
        <v>309</v>
      </c>
      <c r="B165" s="50"/>
      <c r="C165" s="50"/>
      <c r="D165" s="50"/>
      <c r="E165" s="50"/>
      <c r="F165" s="50"/>
      <c r="G165" s="50"/>
      <c r="H165" s="68" t="s">
        <v>118</v>
      </c>
      <c r="I165" s="40">
        <v>1005</v>
      </c>
      <c r="J165" s="74" t="s">
        <v>243</v>
      </c>
      <c r="K165" s="56">
        <v>4</v>
      </c>
      <c r="L165" s="56">
        <v>7.2</v>
      </c>
      <c r="M165" s="56">
        <v>4.6</v>
      </c>
      <c r="N165" s="56"/>
      <c r="O165" s="57"/>
      <c r="P165" s="56">
        <f>K165*L165</f>
      </c>
      <c r="Q165" s="56"/>
      <c r="R165" s="56"/>
      <c r="S165" s="69" t="s">
        <v>244</v>
      </c>
      <c r="T165" s="61" t="s">
        <v>194</v>
      </c>
      <c r="U165" s="61" t="s">
        <v>59</v>
      </c>
      <c r="V165" s="62" t="s">
        <v>109</v>
      </c>
      <c r="W165" s="62" t="s">
        <v>59</v>
      </c>
      <c r="X165" s="62" t="s">
        <v>195</v>
      </c>
      <c r="Y165" s="62" t="s">
        <v>59</v>
      </c>
      <c r="Z165" s="61" t="s">
        <v>144</v>
      </c>
      <c r="AA165" s="61" t="s">
        <v>59</v>
      </c>
      <c r="AB165" s="78"/>
      <c r="AC165" s="78"/>
      <c r="AD165" s="78"/>
      <c r="AE165" s="78"/>
      <c r="AF165" s="40"/>
      <c r="AG165" s="57"/>
      <c r="AH165" s="40"/>
      <c r="AI165" s="78"/>
      <c r="AJ165" s="64"/>
      <c r="AK165" s="40"/>
      <c r="AL165" s="40"/>
      <c r="AM165" s="40"/>
      <c r="AN165" s="3"/>
      <c r="AO165" s="98"/>
      <c r="AP165" s="5"/>
      <c r="AQ165" s="14"/>
      <c r="AR165" s="5"/>
      <c r="AS165" s="5"/>
    </row>
    <row x14ac:dyDescent="0.25" r="166" customHeight="1" ht="30">
      <c r="A166" s="1">
        <v>310</v>
      </c>
      <c r="B166" s="50"/>
      <c r="C166" s="50"/>
      <c r="D166" s="50"/>
      <c r="E166" s="50"/>
      <c r="F166" s="50"/>
      <c r="G166" s="50"/>
      <c r="H166" s="68" t="s">
        <v>118</v>
      </c>
      <c r="I166" s="40">
        <v>1006</v>
      </c>
      <c r="J166" s="74" t="s">
        <v>245</v>
      </c>
      <c r="K166" s="56">
        <v>4</v>
      </c>
      <c r="L166" s="56">
        <v>3.6</v>
      </c>
      <c r="M166" s="56">
        <v>4.6</v>
      </c>
      <c r="N166" s="56"/>
      <c r="O166" s="57"/>
      <c r="P166" s="56">
        <f>K166*L166</f>
      </c>
      <c r="Q166" s="56"/>
      <c r="R166" s="56"/>
      <c r="S166" s="69" t="s">
        <v>246</v>
      </c>
      <c r="T166" s="61" t="s">
        <v>194</v>
      </c>
      <c r="U166" s="61" t="s">
        <v>59</v>
      </c>
      <c r="V166" s="62" t="s">
        <v>109</v>
      </c>
      <c r="W166" s="62" t="s">
        <v>59</v>
      </c>
      <c r="X166" s="62" t="s">
        <v>195</v>
      </c>
      <c r="Y166" s="62" t="s">
        <v>59</v>
      </c>
      <c r="Z166" s="61" t="s">
        <v>144</v>
      </c>
      <c r="AA166" s="61" t="s">
        <v>59</v>
      </c>
      <c r="AB166" s="78"/>
      <c r="AC166" s="78"/>
      <c r="AD166" s="78"/>
      <c r="AE166" s="78"/>
      <c r="AF166" s="40"/>
      <c r="AG166" s="57"/>
      <c r="AH166" s="40"/>
      <c r="AI166" s="63"/>
      <c r="AJ166" s="64"/>
      <c r="AK166" s="40"/>
      <c r="AL166" s="40"/>
      <c r="AM166" s="40"/>
      <c r="AN166" s="3"/>
      <c r="AO166" s="98"/>
      <c r="AP166" s="5"/>
      <c r="AQ166" s="14"/>
      <c r="AR166" s="5"/>
      <c r="AS166" s="5"/>
    </row>
    <row x14ac:dyDescent="0.25" r="167" customHeight="1" ht="30">
      <c r="A167" s="1">
        <v>305</v>
      </c>
      <c r="B167" s="50"/>
      <c r="C167" s="50"/>
      <c r="D167" s="50"/>
      <c r="E167" s="50"/>
      <c r="F167" s="50"/>
      <c r="G167" s="50"/>
      <c r="H167" s="68" t="s">
        <v>118</v>
      </c>
      <c r="I167" s="40">
        <v>1007</v>
      </c>
      <c r="J167" s="74" t="s">
        <v>247</v>
      </c>
      <c r="K167" s="56">
        <v>4</v>
      </c>
      <c r="L167" s="56">
        <v>3.6</v>
      </c>
      <c r="M167" s="56">
        <v>4.6</v>
      </c>
      <c r="N167" s="56"/>
      <c r="O167" s="57"/>
      <c r="P167" s="56">
        <f>K167*L167</f>
      </c>
      <c r="Q167" s="56"/>
      <c r="R167" s="56"/>
      <c r="S167" s="69" t="s">
        <v>248</v>
      </c>
      <c r="T167" s="61" t="s">
        <v>194</v>
      </c>
      <c r="U167" s="61" t="s">
        <v>59</v>
      </c>
      <c r="V167" s="62" t="s">
        <v>109</v>
      </c>
      <c r="W167" s="62" t="s">
        <v>59</v>
      </c>
      <c r="X167" s="62" t="s">
        <v>195</v>
      </c>
      <c r="Y167" s="62" t="s">
        <v>59</v>
      </c>
      <c r="Z167" s="61" t="s">
        <v>144</v>
      </c>
      <c r="AA167" s="61" t="s">
        <v>59</v>
      </c>
      <c r="AB167" s="78"/>
      <c r="AC167" s="78"/>
      <c r="AD167" s="78"/>
      <c r="AE167" s="78"/>
      <c r="AF167" s="40"/>
      <c r="AG167" s="57"/>
      <c r="AH167" s="40"/>
      <c r="AI167" s="78"/>
      <c r="AJ167" s="64"/>
      <c r="AK167" s="40"/>
      <c r="AL167" s="40"/>
      <c r="AM167" s="40"/>
      <c r="AN167" s="3"/>
      <c r="AO167" s="98"/>
      <c r="AP167" s="5"/>
      <c r="AQ167" s="14"/>
      <c r="AR167" s="5"/>
      <c r="AS167" s="5"/>
    </row>
    <row x14ac:dyDescent="0.25" r="168" customHeight="1" ht="30">
      <c r="A168" s="1">
        <v>310</v>
      </c>
      <c r="B168" s="50"/>
      <c r="C168" s="50"/>
      <c r="D168" s="50"/>
      <c r="E168" s="50"/>
      <c r="F168" s="50"/>
      <c r="G168" s="50"/>
      <c r="H168" s="68" t="s">
        <v>118</v>
      </c>
      <c r="I168" s="40">
        <v>1008</v>
      </c>
      <c r="J168" s="74" t="s">
        <v>249</v>
      </c>
      <c r="K168" s="56">
        <v>4</v>
      </c>
      <c r="L168" s="56">
        <v>3.8</v>
      </c>
      <c r="M168" s="56">
        <v>4.6</v>
      </c>
      <c r="N168" s="56"/>
      <c r="O168" s="57"/>
      <c r="P168" s="56">
        <f>K168*L168</f>
      </c>
      <c r="Q168" s="56"/>
      <c r="R168" s="56"/>
      <c r="S168" s="72"/>
      <c r="T168" s="61" t="s">
        <v>194</v>
      </c>
      <c r="U168" s="61" t="s">
        <v>59</v>
      </c>
      <c r="V168" s="62" t="s">
        <v>109</v>
      </c>
      <c r="W168" s="62" t="s">
        <v>59</v>
      </c>
      <c r="X168" s="62" t="s">
        <v>195</v>
      </c>
      <c r="Y168" s="62" t="s">
        <v>59</v>
      </c>
      <c r="Z168" s="61" t="s">
        <v>144</v>
      </c>
      <c r="AA168" s="61" t="s">
        <v>59</v>
      </c>
      <c r="AB168" s="78"/>
      <c r="AC168" s="78"/>
      <c r="AD168" s="78"/>
      <c r="AE168" s="78"/>
      <c r="AF168" s="40"/>
      <c r="AG168" s="57"/>
      <c r="AH168" s="40"/>
      <c r="AI168" s="63"/>
      <c r="AJ168" s="64"/>
      <c r="AK168" s="40"/>
      <c r="AL168" s="40"/>
      <c r="AM168" s="40"/>
      <c r="AN168" s="3"/>
      <c r="AO168" s="98"/>
      <c r="AP168" s="5"/>
      <c r="AQ168" s="14"/>
      <c r="AR168" s="5"/>
      <c r="AS168" s="5"/>
    </row>
    <row x14ac:dyDescent="0.25" r="169" customHeight="1" ht="30">
      <c r="A169" s="1">
        <v>310</v>
      </c>
      <c r="B169" s="50"/>
      <c r="C169" s="50"/>
      <c r="D169" s="50"/>
      <c r="E169" s="50"/>
      <c r="F169" s="50"/>
      <c r="G169" s="50"/>
      <c r="H169" s="68" t="s">
        <v>118</v>
      </c>
      <c r="I169" s="40">
        <v>1009</v>
      </c>
      <c r="J169" s="74" t="s">
        <v>250</v>
      </c>
      <c r="K169" s="56">
        <v>4</v>
      </c>
      <c r="L169" s="56">
        <v>3.6</v>
      </c>
      <c r="M169" s="56">
        <v>4.6</v>
      </c>
      <c r="N169" s="56"/>
      <c r="O169" s="57"/>
      <c r="P169" s="56">
        <f>K169*L169</f>
      </c>
      <c r="Q169" s="56"/>
      <c r="R169" s="56"/>
      <c r="S169" s="72"/>
      <c r="T169" s="61" t="s">
        <v>194</v>
      </c>
      <c r="U169" s="61" t="s">
        <v>59</v>
      </c>
      <c r="V169" s="62" t="s">
        <v>109</v>
      </c>
      <c r="W169" s="62" t="s">
        <v>59</v>
      </c>
      <c r="X169" s="62" t="s">
        <v>195</v>
      </c>
      <c r="Y169" s="62" t="s">
        <v>59</v>
      </c>
      <c r="Z169" s="61" t="s">
        <v>144</v>
      </c>
      <c r="AA169" s="61" t="s">
        <v>59</v>
      </c>
      <c r="AB169" s="78"/>
      <c r="AC169" s="78"/>
      <c r="AD169" s="78"/>
      <c r="AE169" s="78"/>
      <c r="AF169" s="40"/>
      <c r="AG169" s="57"/>
      <c r="AH169" s="40"/>
      <c r="AI169" s="63"/>
      <c r="AJ169" s="64"/>
      <c r="AK169" s="40"/>
      <c r="AL169" s="40"/>
      <c r="AM169" s="40"/>
      <c r="AN169" s="3"/>
      <c r="AO169" s="98"/>
      <c r="AP169" s="5"/>
      <c r="AQ169" s="14"/>
      <c r="AR169" s="5"/>
      <c r="AS169" s="5"/>
    </row>
    <row x14ac:dyDescent="0.25" r="170" customHeight="1" ht="30">
      <c r="A170" s="1">
        <v>310</v>
      </c>
      <c r="B170" s="50"/>
      <c r="C170" s="50"/>
      <c r="D170" s="50"/>
      <c r="E170" s="50"/>
      <c r="F170" s="50"/>
      <c r="G170" s="50"/>
      <c r="H170" s="68" t="s">
        <v>118</v>
      </c>
      <c r="I170" s="40">
        <v>1010</v>
      </c>
      <c r="J170" s="74" t="s">
        <v>251</v>
      </c>
      <c r="K170" s="56">
        <v>7.2</v>
      </c>
      <c r="L170" s="56">
        <v>7.2</v>
      </c>
      <c r="M170" s="56">
        <v>4.6</v>
      </c>
      <c r="N170" s="56"/>
      <c r="O170" s="57"/>
      <c r="P170" s="56">
        <f>K170*L170</f>
      </c>
      <c r="Q170" s="56"/>
      <c r="R170" s="56"/>
      <c r="S170" s="72"/>
      <c r="T170" s="61" t="s">
        <v>194</v>
      </c>
      <c r="U170" s="61" t="s">
        <v>59</v>
      </c>
      <c r="V170" s="62" t="s">
        <v>109</v>
      </c>
      <c r="W170" s="62" t="s">
        <v>59</v>
      </c>
      <c r="X170" s="62" t="s">
        <v>195</v>
      </c>
      <c r="Y170" s="62" t="s">
        <v>59</v>
      </c>
      <c r="Z170" s="61" t="s">
        <v>144</v>
      </c>
      <c r="AA170" s="61" t="s">
        <v>59</v>
      </c>
      <c r="AB170" s="78"/>
      <c r="AC170" s="78"/>
      <c r="AD170" s="78"/>
      <c r="AE170" s="78"/>
      <c r="AF170" s="40"/>
      <c r="AG170" s="57"/>
      <c r="AH170" s="40"/>
      <c r="AI170" s="63"/>
      <c r="AJ170" s="64"/>
      <c r="AK170" s="40"/>
      <c r="AL170" s="40"/>
      <c r="AM170" s="40"/>
      <c r="AN170" s="3"/>
      <c r="AO170" s="98"/>
      <c r="AP170" s="5"/>
      <c r="AQ170" s="14"/>
      <c r="AR170" s="5"/>
      <c r="AS170" s="5"/>
    </row>
    <row x14ac:dyDescent="0.25" r="171" customHeight="1" ht="30">
      <c r="A171" s="1">
        <v>310</v>
      </c>
      <c r="B171" s="50"/>
      <c r="C171" s="50"/>
      <c r="D171" s="50"/>
      <c r="E171" s="50"/>
      <c r="F171" s="50"/>
      <c r="G171" s="50"/>
      <c r="H171" s="68" t="s">
        <v>118</v>
      </c>
      <c r="I171" s="40">
        <v>1011</v>
      </c>
      <c r="J171" s="74" t="s">
        <v>252</v>
      </c>
      <c r="K171" s="56">
        <v>4.6</v>
      </c>
      <c r="L171" s="56">
        <v>7.2</v>
      </c>
      <c r="M171" s="56">
        <v>4.6</v>
      </c>
      <c r="N171" s="56"/>
      <c r="O171" s="57"/>
      <c r="P171" s="56">
        <f>K171*L171</f>
      </c>
      <c r="Q171" s="56"/>
      <c r="R171" s="56"/>
      <c r="S171" s="72"/>
      <c r="T171" s="61" t="s">
        <v>194</v>
      </c>
      <c r="U171" s="61" t="s">
        <v>59</v>
      </c>
      <c r="V171" s="62" t="s">
        <v>109</v>
      </c>
      <c r="W171" s="62" t="s">
        <v>59</v>
      </c>
      <c r="X171" s="62" t="s">
        <v>195</v>
      </c>
      <c r="Y171" s="62" t="s">
        <v>59</v>
      </c>
      <c r="Z171" s="61" t="s">
        <v>144</v>
      </c>
      <c r="AA171" s="61" t="s">
        <v>59</v>
      </c>
      <c r="AB171" s="78"/>
      <c r="AC171" s="78"/>
      <c r="AD171" s="78"/>
      <c r="AE171" s="78"/>
      <c r="AF171" s="40"/>
      <c r="AG171" s="57"/>
      <c r="AH171" s="40"/>
      <c r="AI171" s="63"/>
      <c r="AJ171" s="64"/>
      <c r="AK171" s="40"/>
      <c r="AL171" s="40"/>
      <c r="AM171" s="40"/>
      <c r="AN171" s="3"/>
      <c r="AO171" s="98"/>
      <c r="AP171" s="5"/>
      <c r="AQ171" s="14"/>
      <c r="AR171" s="5"/>
      <c r="AS171" s="5"/>
    </row>
    <row x14ac:dyDescent="0.25" r="172" customHeight="1" ht="30">
      <c r="A172" s="1">
        <v>310</v>
      </c>
      <c r="B172" s="50"/>
      <c r="C172" s="50"/>
      <c r="D172" s="50"/>
      <c r="E172" s="50"/>
      <c r="F172" s="50"/>
      <c r="G172" s="50"/>
      <c r="H172" s="68" t="s">
        <v>118</v>
      </c>
      <c r="I172" s="40">
        <v>1012</v>
      </c>
      <c r="J172" s="74" t="s">
        <v>56</v>
      </c>
      <c r="K172" s="56">
        <v>7.4</v>
      </c>
      <c r="L172" s="56">
        <v>5.2</v>
      </c>
      <c r="M172" s="56">
        <v>4.6</v>
      </c>
      <c r="N172" s="56"/>
      <c r="O172" s="57"/>
      <c r="P172" s="56">
        <f>K172*L172</f>
      </c>
      <c r="Q172" s="56"/>
      <c r="R172" s="56"/>
      <c r="S172" s="72"/>
      <c r="T172" s="61" t="s">
        <v>58</v>
      </c>
      <c r="U172" s="61" t="s">
        <v>59</v>
      </c>
      <c r="V172" s="62" t="s">
        <v>253</v>
      </c>
      <c r="W172" s="62" t="s">
        <v>59</v>
      </c>
      <c r="X172" s="62" t="s">
        <v>254</v>
      </c>
      <c r="Y172" s="62" t="s">
        <v>59</v>
      </c>
      <c r="Z172" s="61" t="s">
        <v>109</v>
      </c>
      <c r="AA172" s="61" t="s">
        <v>59</v>
      </c>
      <c r="AB172" s="78"/>
      <c r="AC172" s="78"/>
      <c r="AD172" s="78"/>
      <c r="AE172" s="78"/>
      <c r="AF172" s="40"/>
      <c r="AG172" s="57"/>
      <c r="AH172" s="40"/>
      <c r="AI172" s="63"/>
      <c r="AJ172" s="64"/>
      <c r="AK172" s="40"/>
      <c r="AL172" s="40"/>
      <c r="AM172" s="40"/>
      <c r="AN172" s="3"/>
      <c r="AO172" s="98"/>
      <c r="AP172" s="5"/>
      <c r="AQ172" s="14"/>
      <c r="AR172" s="5"/>
      <c r="AS172" s="5"/>
    </row>
    <row x14ac:dyDescent="0.25" r="173" customHeight="1" ht="30">
      <c r="A173" s="1">
        <v>310</v>
      </c>
      <c r="B173" s="50"/>
      <c r="C173" s="50"/>
      <c r="D173" s="50"/>
      <c r="E173" s="50"/>
      <c r="F173" s="50"/>
      <c r="G173" s="50"/>
      <c r="H173" s="68" t="s">
        <v>118</v>
      </c>
      <c r="I173" s="40">
        <v>1013</v>
      </c>
      <c r="J173" s="74" t="s">
        <v>255</v>
      </c>
      <c r="K173" s="56">
        <v>3</v>
      </c>
      <c r="L173" s="56">
        <v>5.2</v>
      </c>
      <c r="M173" s="56">
        <v>4.6</v>
      </c>
      <c r="N173" s="56"/>
      <c r="O173" s="57"/>
      <c r="P173" s="56">
        <f>K173*L173</f>
      </c>
      <c r="Q173" s="56"/>
      <c r="R173" s="56"/>
      <c r="S173" s="72"/>
      <c r="T173" s="61" t="s">
        <v>58</v>
      </c>
      <c r="U173" s="61" t="s">
        <v>59</v>
      </c>
      <c r="V173" s="62" t="s">
        <v>253</v>
      </c>
      <c r="W173" s="62" t="s">
        <v>59</v>
      </c>
      <c r="X173" s="62" t="s">
        <v>254</v>
      </c>
      <c r="Y173" s="62" t="s">
        <v>59</v>
      </c>
      <c r="Z173" s="61" t="s">
        <v>109</v>
      </c>
      <c r="AA173" s="61" t="s">
        <v>59</v>
      </c>
      <c r="AB173" s="78"/>
      <c r="AC173" s="78"/>
      <c r="AD173" s="78"/>
      <c r="AE173" s="78"/>
      <c r="AF173" s="40"/>
      <c r="AG173" s="57"/>
      <c r="AH173" s="40"/>
      <c r="AI173" s="63"/>
      <c r="AJ173" s="64"/>
      <c r="AK173" s="40"/>
      <c r="AL173" s="40"/>
      <c r="AM173" s="40"/>
      <c r="AN173" s="3"/>
      <c r="AO173" s="98"/>
      <c r="AP173" s="5"/>
      <c r="AQ173" s="14"/>
      <c r="AR173" s="5"/>
      <c r="AS173" s="5"/>
    </row>
    <row x14ac:dyDescent="0.25" r="174" customHeight="1" ht="30">
      <c r="A174" s="1">
        <v>311</v>
      </c>
      <c r="B174" s="50"/>
      <c r="C174" s="50"/>
      <c r="D174" s="50"/>
      <c r="E174" s="50"/>
      <c r="F174" s="50"/>
      <c r="G174" s="50"/>
      <c r="H174" s="68" t="s">
        <v>118</v>
      </c>
      <c r="I174" s="40">
        <v>1014</v>
      </c>
      <c r="J174" s="74" t="s">
        <v>256</v>
      </c>
      <c r="K174" s="56">
        <v>3.6</v>
      </c>
      <c r="L174" s="56">
        <v>7.2</v>
      </c>
      <c r="M174" s="56">
        <v>4.6</v>
      </c>
      <c r="N174" s="56"/>
      <c r="O174" s="57"/>
      <c r="P174" s="56">
        <f>K174*L174</f>
      </c>
      <c r="Q174" s="56"/>
      <c r="R174" s="56"/>
      <c r="S174" s="72"/>
      <c r="T174" s="61" t="s">
        <v>108</v>
      </c>
      <c r="U174" s="61" t="s">
        <v>59</v>
      </c>
      <c r="V174" s="62" t="s">
        <v>169</v>
      </c>
      <c r="W174" s="62" t="s">
        <v>59</v>
      </c>
      <c r="X174" s="62" t="s">
        <v>59</v>
      </c>
      <c r="Y174" s="62" t="s">
        <v>59</v>
      </c>
      <c r="Z174" s="61" t="s">
        <v>170</v>
      </c>
      <c r="AA174" s="61" t="s">
        <v>59</v>
      </c>
      <c r="AB174" s="78"/>
      <c r="AC174" s="78"/>
      <c r="AD174" s="78"/>
      <c r="AE174" s="78"/>
      <c r="AF174" s="40"/>
      <c r="AG174" s="57"/>
      <c r="AH174" s="40"/>
      <c r="AI174" s="63"/>
      <c r="AJ174" s="64"/>
      <c r="AK174" s="40"/>
      <c r="AL174" s="40"/>
      <c r="AM174" s="40"/>
      <c r="AN174" s="3"/>
      <c r="AO174" s="98"/>
      <c r="AP174" s="5"/>
      <c r="AQ174" s="14"/>
      <c r="AR174" s="5"/>
      <c r="AS174" s="5"/>
    </row>
    <row x14ac:dyDescent="0.25" r="175" customHeight="1" ht="30">
      <c r="A175" s="1">
        <v>311</v>
      </c>
      <c r="B175" s="50"/>
      <c r="C175" s="50"/>
      <c r="D175" s="50"/>
      <c r="E175" s="50"/>
      <c r="F175" s="50"/>
      <c r="G175" s="50"/>
      <c r="H175" s="68" t="s">
        <v>118</v>
      </c>
      <c r="I175" s="40">
        <v>1015</v>
      </c>
      <c r="J175" s="74" t="s">
        <v>257</v>
      </c>
      <c r="K175" s="56">
        <v>3.6</v>
      </c>
      <c r="L175" s="56">
        <v>5.2</v>
      </c>
      <c r="M175" s="56">
        <v>4.6</v>
      </c>
      <c r="N175" s="56"/>
      <c r="O175" s="57"/>
      <c r="P175" s="56">
        <f>K175*L175</f>
      </c>
      <c r="Q175" s="56"/>
      <c r="R175" s="56"/>
      <c r="S175" s="72"/>
      <c r="T175" s="61" t="s">
        <v>108</v>
      </c>
      <c r="U175" s="61" t="s">
        <v>59</v>
      </c>
      <c r="V175" s="62" t="s">
        <v>169</v>
      </c>
      <c r="W175" s="62" t="s">
        <v>59</v>
      </c>
      <c r="X175" s="62" t="s">
        <v>59</v>
      </c>
      <c r="Y175" s="62" t="s">
        <v>59</v>
      </c>
      <c r="Z175" s="61" t="s">
        <v>170</v>
      </c>
      <c r="AA175" s="61" t="s">
        <v>59</v>
      </c>
      <c r="AB175" s="78"/>
      <c r="AC175" s="78"/>
      <c r="AD175" s="78"/>
      <c r="AE175" s="78"/>
      <c r="AF175" s="40"/>
      <c r="AG175" s="57"/>
      <c r="AH175" s="40"/>
      <c r="AI175" s="63"/>
      <c r="AJ175" s="64"/>
      <c r="AK175" s="40"/>
      <c r="AL175" s="40"/>
      <c r="AM175" s="40"/>
      <c r="AN175" s="3"/>
      <c r="AO175" s="98"/>
      <c r="AP175" s="5"/>
      <c r="AQ175" s="14"/>
      <c r="AR175" s="5"/>
      <c r="AS175" s="5"/>
    </row>
    <row x14ac:dyDescent="0.25" r="176" customHeight="1" ht="30">
      <c r="A176" s="1">
        <v>311</v>
      </c>
      <c r="B176" s="50"/>
      <c r="C176" s="50"/>
      <c r="D176" s="50"/>
      <c r="E176" s="50"/>
      <c r="F176" s="50"/>
      <c r="G176" s="50"/>
      <c r="H176" s="68" t="s">
        <v>118</v>
      </c>
      <c r="I176" s="40">
        <v>1016</v>
      </c>
      <c r="J176" s="74" t="s">
        <v>258</v>
      </c>
      <c r="K176" s="56">
        <v>3.6</v>
      </c>
      <c r="L176" s="56">
        <v>2</v>
      </c>
      <c r="M176" s="56">
        <v>4.6</v>
      </c>
      <c r="N176" s="56"/>
      <c r="O176" s="57"/>
      <c r="P176" s="56">
        <f>K176*L176</f>
      </c>
      <c r="Q176" s="56"/>
      <c r="R176" s="56"/>
      <c r="S176" s="72"/>
      <c r="T176" s="61" t="s">
        <v>108</v>
      </c>
      <c r="U176" s="61" t="s">
        <v>59</v>
      </c>
      <c r="V176" s="62" t="s">
        <v>169</v>
      </c>
      <c r="W176" s="62" t="s">
        <v>59</v>
      </c>
      <c r="X176" s="62" t="s">
        <v>59</v>
      </c>
      <c r="Y176" s="62" t="s">
        <v>59</v>
      </c>
      <c r="Z176" s="61" t="s">
        <v>170</v>
      </c>
      <c r="AA176" s="61" t="s">
        <v>59</v>
      </c>
      <c r="AB176" s="78"/>
      <c r="AC176" s="78"/>
      <c r="AD176" s="78"/>
      <c r="AE176" s="78"/>
      <c r="AF176" s="40"/>
      <c r="AG176" s="57"/>
      <c r="AH176" s="40"/>
      <c r="AI176" s="63"/>
      <c r="AJ176" s="64"/>
      <c r="AK176" s="40"/>
      <c r="AL176" s="40"/>
      <c r="AM176" s="40"/>
      <c r="AN176" s="3"/>
      <c r="AO176" s="98"/>
      <c r="AP176" s="5"/>
      <c r="AQ176" s="14"/>
      <c r="AR176" s="5"/>
      <c r="AS176" s="5"/>
    </row>
    <row x14ac:dyDescent="0.25" r="177" customHeight="1" ht="30">
      <c r="A177" s="1">
        <v>311</v>
      </c>
      <c r="B177" s="50"/>
      <c r="C177" s="50"/>
      <c r="D177" s="50"/>
      <c r="E177" s="50"/>
      <c r="F177" s="50"/>
      <c r="G177" s="50"/>
      <c r="H177" s="68" t="s">
        <v>118</v>
      </c>
      <c r="I177" s="40">
        <v>1017</v>
      </c>
      <c r="J177" s="74" t="s">
        <v>259</v>
      </c>
      <c r="K177" s="56">
        <v>2.4</v>
      </c>
      <c r="L177" s="56">
        <v>7.2</v>
      </c>
      <c r="M177" s="56">
        <v>4.6</v>
      </c>
      <c r="N177" s="56"/>
      <c r="O177" s="57"/>
      <c r="P177" s="56">
        <f>K177*L177</f>
      </c>
      <c r="Q177" s="56"/>
      <c r="R177" s="56"/>
      <c r="S177" s="72"/>
      <c r="T177" s="61" t="s">
        <v>191</v>
      </c>
      <c r="U177" s="61" t="s">
        <v>59</v>
      </c>
      <c r="V177" s="62" t="s">
        <v>109</v>
      </c>
      <c r="W177" s="62" t="s">
        <v>59</v>
      </c>
      <c r="X177" s="62" t="s">
        <v>192</v>
      </c>
      <c r="Y177" s="62" t="s">
        <v>59</v>
      </c>
      <c r="Z177" s="61" t="s">
        <v>144</v>
      </c>
      <c r="AA177" s="61" t="s">
        <v>59</v>
      </c>
      <c r="AB177" s="78"/>
      <c r="AC177" s="78"/>
      <c r="AD177" s="78"/>
      <c r="AE177" s="78"/>
      <c r="AF177" s="40"/>
      <c r="AG177" s="57"/>
      <c r="AH177" s="40"/>
      <c r="AI177" s="63"/>
      <c r="AJ177" s="64"/>
      <c r="AK177" s="40"/>
      <c r="AL177" s="40"/>
      <c r="AM177" s="40"/>
      <c r="AN177" s="3"/>
      <c r="AO177" s="98"/>
      <c r="AP177" s="5"/>
      <c r="AQ177" s="14"/>
      <c r="AR177" s="5"/>
      <c r="AS177" s="5"/>
    </row>
    <row x14ac:dyDescent="0.25" r="178" customHeight="1" ht="30">
      <c r="A178" s="1">
        <v>311</v>
      </c>
      <c r="B178" s="50"/>
      <c r="C178" s="50"/>
      <c r="D178" s="50"/>
      <c r="E178" s="50"/>
      <c r="F178" s="50"/>
      <c r="G178" s="50"/>
      <c r="H178" s="68" t="s">
        <v>118</v>
      </c>
      <c r="I178" s="40">
        <v>1018</v>
      </c>
      <c r="J178" s="74" t="s">
        <v>260</v>
      </c>
      <c r="K178" s="56">
        <v>7.2</v>
      </c>
      <c r="L178" s="56">
        <f>19.6-2.4</f>
      </c>
      <c r="M178" s="56">
        <v>4.6</v>
      </c>
      <c r="N178" s="56"/>
      <c r="O178" s="57"/>
      <c r="P178" s="56">
        <f>K178*L178</f>
      </c>
      <c r="Q178" s="56"/>
      <c r="R178" s="56"/>
      <c r="S178" s="72"/>
      <c r="T178" s="61" t="s">
        <v>191</v>
      </c>
      <c r="U178" s="61" t="s">
        <v>59</v>
      </c>
      <c r="V178" s="62" t="s">
        <v>109</v>
      </c>
      <c r="W178" s="62" t="s">
        <v>59</v>
      </c>
      <c r="X178" s="62" t="s">
        <v>192</v>
      </c>
      <c r="Y178" s="62" t="s">
        <v>59</v>
      </c>
      <c r="Z178" s="61" t="s">
        <v>144</v>
      </c>
      <c r="AA178" s="61" t="s">
        <v>59</v>
      </c>
      <c r="AB178" s="78"/>
      <c r="AC178" s="78"/>
      <c r="AD178" s="78"/>
      <c r="AE178" s="78"/>
      <c r="AF178" s="40"/>
      <c r="AG178" s="57"/>
      <c r="AH178" s="40"/>
      <c r="AI178" s="63"/>
      <c r="AJ178" s="64"/>
      <c r="AK178" s="40"/>
      <c r="AL178" s="40"/>
      <c r="AM178" s="40"/>
      <c r="AN178" s="3"/>
      <c r="AO178" s="98"/>
      <c r="AP178" s="5"/>
      <c r="AQ178" s="14"/>
      <c r="AR178" s="5"/>
      <c r="AS178" s="5"/>
    </row>
    <row x14ac:dyDescent="0.25" r="179" customHeight="1" ht="30">
      <c r="A179" s="1">
        <v>311</v>
      </c>
      <c r="B179" s="50"/>
      <c r="C179" s="50"/>
      <c r="D179" s="50"/>
      <c r="E179" s="50"/>
      <c r="F179" s="50"/>
      <c r="G179" s="50"/>
      <c r="H179" s="68" t="s">
        <v>118</v>
      </c>
      <c r="I179" s="40">
        <v>1019</v>
      </c>
      <c r="J179" s="74" t="s">
        <v>261</v>
      </c>
      <c r="K179" s="56">
        <v>2.45</v>
      </c>
      <c r="L179" s="56">
        <v>2.6</v>
      </c>
      <c r="M179" s="56">
        <v>4.6</v>
      </c>
      <c r="N179" s="56"/>
      <c r="O179" s="57"/>
      <c r="P179" s="56">
        <f>K179*L179</f>
      </c>
      <c r="Q179" s="56"/>
      <c r="R179" s="56"/>
      <c r="S179" s="72"/>
      <c r="T179" s="61" t="s">
        <v>59</v>
      </c>
      <c r="U179" s="61" t="s">
        <v>59</v>
      </c>
      <c r="V179" s="62" t="s">
        <v>59</v>
      </c>
      <c r="W179" s="62" t="s">
        <v>59</v>
      </c>
      <c r="X179" s="62" t="s">
        <v>59</v>
      </c>
      <c r="Y179" s="62" t="s">
        <v>59</v>
      </c>
      <c r="Z179" s="61" t="s">
        <v>59</v>
      </c>
      <c r="AA179" s="61" t="s">
        <v>59</v>
      </c>
      <c r="AB179" s="78"/>
      <c r="AC179" s="78"/>
      <c r="AD179" s="78"/>
      <c r="AE179" s="78"/>
      <c r="AF179" s="40"/>
      <c r="AG179" s="57"/>
      <c r="AH179" s="40"/>
      <c r="AI179" s="63"/>
      <c r="AJ179" s="64"/>
      <c r="AK179" s="40"/>
      <c r="AL179" s="40"/>
      <c r="AM179" s="40"/>
      <c r="AN179" s="3"/>
      <c r="AO179" s="98"/>
      <c r="AP179" s="5"/>
      <c r="AQ179" s="14"/>
      <c r="AR179" s="5"/>
      <c r="AS179" s="5"/>
    </row>
    <row x14ac:dyDescent="0.25" r="180" customHeight="1" ht="30">
      <c r="A180" s="1">
        <v>311</v>
      </c>
      <c r="B180" s="50"/>
      <c r="C180" s="50"/>
      <c r="D180" s="50"/>
      <c r="E180" s="50"/>
      <c r="F180" s="50"/>
      <c r="G180" s="50"/>
      <c r="H180" s="68" t="s">
        <v>118</v>
      </c>
      <c r="I180" s="40">
        <v>1020</v>
      </c>
      <c r="J180" s="74" t="s">
        <v>262</v>
      </c>
      <c r="K180" s="56">
        <v>2.35</v>
      </c>
      <c r="L180" s="56">
        <v>2.6</v>
      </c>
      <c r="M180" s="56">
        <v>4.6</v>
      </c>
      <c r="N180" s="56"/>
      <c r="O180" s="57"/>
      <c r="P180" s="56">
        <f>K180*L180</f>
      </c>
      <c r="Q180" s="56"/>
      <c r="R180" s="56"/>
      <c r="S180" s="72"/>
      <c r="T180" s="61" t="s">
        <v>59</v>
      </c>
      <c r="U180" s="61" t="s">
        <v>59</v>
      </c>
      <c r="V180" s="62" t="s">
        <v>59</v>
      </c>
      <c r="W180" s="62" t="s">
        <v>59</v>
      </c>
      <c r="X180" s="62" t="s">
        <v>59</v>
      </c>
      <c r="Y180" s="62" t="s">
        <v>59</v>
      </c>
      <c r="Z180" s="61" t="s">
        <v>59</v>
      </c>
      <c r="AA180" s="61" t="s">
        <v>59</v>
      </c>
      <c r="AB180" s="78"/>
      <c r="AC180" s="78"/>
      <c r="AD180" s="78"/>
      <c r="AE180" s="78"/>
      <c r="AF180" s="40"/>
      <c r="AG180" s="57"/>
      <c r="AH180" s="40"/>
      <c r="AI180" s="63"/>
      <c r="AJ180" s="64"/>
      <c r="AK180" s="40"/>
      <c r="AL180" s="40"/>
      <c r="AM180" s="40"/>
      <c r="AN180" s="3"/>
      <c r="AO180" s="98"/>
      <c r="AP180" s="5"/>
      <c r="AQ180" s="14"/>
      <c r="AR180" s="5"/>
      <c r="AS180" s="5"/>
    </row>
    <row x14ac:dyDescent="0.25" r="181" customHeight="1" ht="30">
      <c r="A181" s="1">
        <v>311</v>
      </c>
      <c r="B181" s="50"/>
      <c r="C181" s="50"/>
      <c r="D181" s="50"/>
      <c r="E181" s="50"/>
      <c r="F181" s="50"/>
      <c r="G181" s="50"/>
      <c r="H181" s="68" t="s">
        <v>118</v>
      </c>
      <c r="I181" s="40">
        <v>1021</v>
      </c>
      <c r="J181" s="74" t="s">
        <v>263</v>
      </c>
      <c r="K181" s="56">
        <v>2.4</v>
      </c>
      <c r="L181" s="56">
        <v>2.6</v>
      </c>
      <c r="M181" s="56">
        <v>4.6</v>
      </c>
      <c r="N181" s="56"/>
      <c r="O181" s="57"/>
      <c r="P181" s="56">
        <f>K181*L181</f>
      </c>
      <c r="Q181" s="56"/>
      <c r="R181" s="56"/>
      <c r="S181" s="72"/>
      <c r="T181" s="61" t="s">
        <v>58</v>
      </c>
      <c r="U181" s="61" t="s">
        <v>59</v>
      </c>
      <c r="V181" s="62" t="s">
        <v>253</v>
      </c>
      <c r="W181" s="62" t="s">
        <v>59</v>
      </c>
      <c r="X181" s="62" t="s">
        <v>254</v>
      </c>
      <c r="Y181" s="62" t="s">
        <v>59</v>
      </c>
      <c r="Z181" s="61" t="s">
        <v>109</v>
      </c>
      <c r="AA181" s="61" t="s">
        <v>59</v>
      </c>
      <c r="AB181" s="78"/>
      <c r="AC181" s="78"/>
      <c r="AD181" s="78"/>
      <c r="AE181" s="78"/>
      <c r="AF181" s="40"/>
      <c r="AG181" s="57"/>
      <c r="AH181" s="40"/>
      <c r="AI181" s="63"/>
      <c r="AJ181" s="64"/>
      <c r="AK181" s="40"/>
      <c r="AL181" s="40"/>
      <c r="AM181" s="40"/>
      <c r="AN181" s="3"/>
      <c r="AO181" s="98"/>
      <c r="AP181" s="5"/>
      <c r="AQ181" s="14"/>
      <c r="AR181" s="5"/>
      <c r="AS181" s="5"/>
    </row>
    <row x14ac:dyDescent="0.25" r="182" customHeight="1" ht="30">
      <c r="A182" s="1">
        <v>311</v>
      </c>
      <c r="B182" s="50"/>
      <c r="C182" s="50"/>
      <c r="D182" s="50"/>
      <c r="E182" s="50"/>
      <c r="F182" s="50"/>
      <c r="G182" s="50"/>
      <c r="H182" s="68" t="s">
        <v>118</v>
      </c>
      <c r="I182" s="40">
        <v>1022</v>
      </c>
      <c r="J182" s="74" t="s">
        <v>264</v>
      </c>
      <c r="K182" s="56">
        <v>3</v>
      </c>
      <c r="L182" s="56">
        <v>7.4</v>
      </c>
      <c r="M182" s="56">
        <v>4.6</v>
      </c>
      <c r="N182" s="56"/>
      <c r="O182" s="57"/>
      <c r="P182" s="56">
        <f>K182*L182</f>
      </c>
      <c r="Q182" s="56"/>
      <c r="R182" s="56"/>
      <c r="S182" s="72"/>
      <c r="T182" s="61" t="s">
        <v>108</v>
      </c>
      <c r="U182" s="61" t="s">
        <v>59</v>
      </c>
      <c r="V182" s="62" t="s">
        <v>253</v>
      </c>
      <c r="W182" s="62" t="s">
        <v>59</v>
      </c>
      <c r="X182" s="62" t="s">
        <v>108</v>
      </c>
      <c r="Y182" s="62" t="s">
        <v>59</v>
      </c>
      <c r="Z182" s="61" t="s">
        <v>109</v>
      </c>
      <c r="AA182" s="61" t="s">
        <v>59</v>
      </c>
      <c r="AB182" s="78"/>
      <c r="AC182" s="78"/>
      <c r="AD182" s="78"/>
      <c r="AE182" s="78"/>
      <c r="AF182" s="40"/>
      <c r="AG182" s="57"/>
      <c r="AH182" s="40"/>
      <c r="AI182" s="63"/>
      <c r="AJ182" s="64"/>
      <c r="AK182" s="40"/>
      <c r="AL182" s="40"/>
      <c r="AM182" s="40"/>
      <c r="AN182" s="3"/>
      <c r="AO182" s="98"/>
      <c r="AP182" s="5"/>
      <c r="AQ182" s="14"/>
      <c r="AR182" s="5"/>
      <c r="AS182" s="5"/>
    </row>
    <row x14ac:dyDescent="0.25" r="183" customHeight="1" ht="30">
      <c r="A183" s="1">
        <v>311</v>
      </c>
      <c r="B183" s="50"/>
      <c r="C183" s="50"/>
      <c r="D183" s="50"/>
      <c r="E183" s="50"/>
      <c r="F183" s="50"/>
      <c r="G183" s="50"/>
      <c r="H183" s="68" t="s">
        <v>118</v>
      </c>
      <c r="I183" s="40">
        <v>1023</v>
      </c>
      <c r="J183" s="74" t="s">
        <v>265</v>
      </c>
      <c r="K183" s="56">
        <v>3</v>
      </c>
      <c r="L183" s="56">
        <v>7.2</v>
      </c>
      <c r="M183" s="56">
        <v>4.6</v>
      </c>
      <c r="N183" s="56"/>
      <c r="O183" s="57"/>
      <c r="P183" s="56">
        <f>K183*L183</f>
      </c>
      <c r="Q183" s="56"/>
      <c r="R183" s="56"/>
      <c r="S183" s="72"/>
      <c r="T183" s="61" t="s">
        <v>108</v>
      </c>
      <c r="U183" s="61" t="s">
        <v>59</v>
      </c>
      <c r="V183" s="62" t="s">
        <v>253</v>
      </c>
      <c r="W183" s="62" t="s">
        <v>59</v>
      </c>
      <c r="X183" s="62" t="s">
        <v>108</v>
      </c>
      <c r="Y183" s="62" t="s">
        <v>59</v>
      </c>
      <c r="Z183" s="61" t="s">
        <v>109</v>
      </c>
      <c r="AA183" s="61" t="s">
        <v>59</v>
      </c>
      <c r="AB183" s="78"/>
      <c r="AC183" s="78"/>
      <c r="AD183" s="78"/>
      <c r="AE183" s="78"/>
      <c r="AF183" s="40"/>
      <c r="AG183" s="57"/>
      <c r="AH183" s="40"/>
      <c r="AI183" s="63"/>
      <c r="AJ183" s="64"/>
      <c r="AK183" s="40"/>
      <c r="AL183" s="40"/>
      <c r="AM183" s="40"/>
      <c r="AN183" s="3"/>
      <c r="AO183" s="98"/>
      <c r="AP183" s="5"/>
      <c r="AQ183" s="14"/>
      <c r="AR183" s="5"/>
      <c r="AS183" s="5"/>
    </row>
    <row x14ac:dyDescent="0.25" r="184" customHeight="1" ht="30">
      <c r="A184" s="1"/>
      <c r="B184" s="50"/>
      <c r="C184" s="50"/>
      <c r="D184" s="50"/>
      <c r="E184" s="50"/>
      <c r="F184" s="50"/>
      <c r="G184" s="50"/>
      <c r="H184" s="68" t="s">
        <v>118</v>
      </c>
      <c r="I184" s="40">
        <v>1024</v>
      </c>
      <c r="J184" s="74" t="s">
        <v>142</v>
      </c>
      <c r="K184" s="56">
        <v>2.2</v>
      </c>
      <c r="L184" s="56">
        <f>7.2*5+7.4+7.2+3.2+7.2</f>
      </c>
      <c r="M184" s="56">
        <v>4.6</v>
      </c>
      <c r="N184" s="56"/>
      <c r="O184" s="57"/>
      <c r="P184" s="56">
        <f>K184*L184+7.2*1</f>
      </c>
      <c r="Q184" s="56"/>
      <c r="R184" s="56"/>
      <c r="S184" s="72"/>
      <c r="T184" s="61" t="s">
        <v>191</v>
      </c>
      <c r="U184" s="61" t="s">
        <v>59</v>
      </c>
      <c r="V184" s="62" t="s">
        <v>109</v>
      </c>
      <c r="W184" s="62" t="s">
        <v>59</v>
      </c>
      <c r="X184" s="62" t="s">
        <v>192</v>
      </c>
      <c r="Y184" s="62" t="s">
        <v>59</v>
      </c>
      <c r="Z184" s="61" t="s">
        <v>144</v>
      </c>
      <c r="AA184" s="61" t="s">
        <v>59</v>
      </c>
      <c r="AB184" s="78"/>
      <c r="AC184" s="78"/>
      <c r="AD184" s="78"/>
      <c r="AE184" s="78"/>
      <c r="AF184" s="40"/>
      <c r="AG184" s="57"/>
      <c r="AH184" s="40"/>
      <c r="AI184" s="63"/>
      <c r="AJ184" s="64"/>
      <c r="AK184" s="40"/>
      <c r="AL184" s="40"/>
      <c r="AM184" s="40"/>
      <c r="AN184" s="3"/>
      <c r="AO184" s="98"/>
      <c r="AP184" s="5"/>
      <c r="AQ184" s="14"/>
      <c r="AR184" s="5"/>
      <c r="AS184" s="5"/>
    </row>
    <row x14ac:dyDescent="0.25" r="185" customHeight="1" ht="30">
      <c r="A185" s="1">
        <v>306</v>
      </c>
      <c r="B185" s="50"/>
      <c r="C185" s="50"/>
      <c r="D185" s="50"/>
      <c r="E185" s="50"/>
      <c r="F185" s="50"/>
      <c r="G185" s="50"/>
      <c r="H185" s="68" t="s">
        <v>118</v>
      </c>
      <c r="I185" s="40">
        <v>1025</v>
      </c>
      <c r="J185" s="74" t="s">
        <v>266</v>
      </c>
      <c r="K185" s="56">
        <v>6.2</v>
      </c>
      <c r="L185" s="56">
        <f>7.4+3.6</f>
      </c>
      <c r="M185" s="56">
        <v>9.2</v>
      </c>
      <c r="N185" s="56"/>
      <c r="O185" s="57"/>
      <c r="P185" s="56">
        <f>K185*L185</f>
      </c>
      <c r="Q185" s="56"/>
      <c r="R185" s="56"/>
      <c r="S185" s="69" t="s">
        <v>267</v>
      </c>
      <c r="T185" s="61" t="s">
        <v>108</v>
      </c>
      <c r="U185" s="61" t="s">
        <v>59</v>
      </c>
      <c r="V185" s="62" t="s">
        <v>169</v>
      </c>
      <c r="W185" s="62" t="s">
        <v>59</v>
      </c>
      <c r="X185" s="62" t="s">
        <v>59</v>
      </c>
      <c r="Y185" s="62" t="s">
        <v>59</v>
      </c>
      <c r="Z185" s="61" t="s">
        <v>170</v>
      </c>
      <c r="AA185" s="61" t="s">
        <v>59</v>
      </c>
      <c r="AB185" s="78"/>
      <c r="AC185" s="78"/>
      <c r="AD185" s="78"/>
      <c r="AE185" s="78"/>
      <c r="AF185" s="40"/>
      <c r="AG185" s="57"/>
      <c r="AH185" s="40"/>
      <c r="AI185" s="63"/>
      <c r="AJ185" s="64"/>
      <c r="AK185" s="40"/>
      <c r="AL185" s="40"/>
      <c r="AM185" s="40"/>
      <c r="AN185" s="3"/>
      <c r="AO185" s="98"/>
      <c r="AP185" s="5"/>
      <c r="AQ185" s="14"/>
      <c r="AR185" s="5"/>
      <c r="AS185" s="5"/>
    </row>
    <row x14ac:dyDescent="0.25" r="186" customHeight="1" ht="30">
      <c r="A186" s="1">
        <v>306</v>
      </c>
      <c r="B186" s="50"/>
      <c r="C186" s="50"/>
      <c r="D186" s="50"/>
      <c r="E186" s="50"/>
      <c r="F186" s="50"/>
      <c r="G186" s="50"/>
      <c r="H186" s="68" t="s">
        <v>118</v>
      </c>
      <c r="I186" s="40">
        <v>1026</v>
      </c>
      <c r="J186" s="74" t="s">
        <v>268</v>
      </c>
      <c r="K186" s="56">
        <v>3</v>
      </c>
      <c r="L186" s="56">
        <v>3.6</v>
      </c>
      <c r="M186" s="56">
        <v>9.2</v>
      </c>
      <c r="N186" s="56"/>
      <c r="O186" s="57"/>
      <c r="P186" s="56">
        <f>K186*L186</f>
      </c>
      <c r="Q186" s="56"/>
      <c r="R186" s="56"/>
      <c r="S186" s="84"/>
      <c r="T186" s="61" t="s">
        <v>108</v>
      </c>
      <c r="U186" s="61" t="s">
        <v>59</v>
      </c>
      <c r="V186" s="62" t="s">
        <v>169</v>
      </c>
      <c r="W186" s="62" t="s">
        <v>59</v>
      </c>
      <c r="X186" s="62" t="s">
        <v>59</v>
      </c>
      <c r="Y186" s="62" t="s">
        <v>59</v>
      </c>
      <c r="Z186" s="61" t="s">
        <v>170</v>
      </c>
      <c r="AA186" s="61" t="s">
        <v>59</v>
      </c>
      <c r="AB186" s="78"/>
      <c r="AC186" s="78"/>
      <c r="AD186" s="78"/>
      <c r="AE186" s="78"/>
      <c r="AF186" s="40"/>
      <c r="AG186" s="57"/>
      <c r="AH186" s="40"/>
      <c r="AI186" s="63"/>
      <c r="AJ186" s="64"/>
      <c r="AK186" s="40"/>
      <c r="AL186" s="40"/>
      <c r="AM186" s="40"/>
      <c r="AN186" s="3"/>
      <c r="AO186" s="98"/>
      <c r="AP186" s="5"/>
      <c r="AQ186" s="14"/>
      <c r="AR186" s="5"/>
      <c r="AS186" s="5"/>
    </row>
    <row x14ac:dyDescent="0.25" r="187" customHeight="1" ht="30">
      <c r="A187" s="1">
        <v>306</v>
      </c>
      <c r="B187" s="50"/>
      <c r="C187" s="50"/>
      <c r="D187" s="50"/>
      <c r="E187" s="50"/>
      <c r="F187" s="50"/>
      <c r="G187" s="50"/>
      <c r="H187" s="68" t="s">
        <v>118</v>
      </c>
      <c r="I187" s="40">
        <v>1027</v>
      </c>
      <c r="J187" s="74" t="s">
        <v>269</v>
      </c>
      <c r="K187" s="56">
        <v>2.4</v>
      </c>
      <c r="L187" s="56">
        <v>7.4</v>
      </c>
      <c r="M187" s="56">
        <v>9.2</v>
      </c>
      <c r="N187" s="56"/>
      <c r="O187" s="57"/>
      <c r="P187" s="56">
        <f>K187*L187</f>
      </c>
      <c r="Q187" s="56"/>
      <c r="R187" s="56"/>
      <c r="S187" s="84"/>
      <c r="T187" s="61" t="s">
        <v>108</v>
      </c>
      <c r="U187" s="61" t="s">
        <v>59</v>
      </c>
      <c r="V187" s="62" t="s">
        <v>169</v>
      </c>
      <c r="W187" s="62" t="s">
        <v>59</v>
      </c>
      <c r="X187" s="62" t="s">
        <v>59</v>
      </c>
      <c r="Y187" s="62" t="s">
        <v>59</v>
      </c>
      <c r="Z187" s="61" t="s">
        <v>170</v>
      </c>
      <c r="AA187" s="61" t="s">
        <v>59</v>
      </c>
      <c r="AB187" s="78"/>
      <c r="AC187" s="78"/>
      <c r="AD187" s="78"/>
      <c r="AE187" s="78"/>
      <c r="AF187" s="40"/>
      <c r="AG187" s="57"/>
      <c r="AH187" s="40"/>
      <c r="AI187" s="63"/>
      <c r="AJ187" s="64"/>
      <c r="AK187" s="40"/>
      <c r="AL187" s="40"/>
      <c r="AM187" s="40"/>
      <c r="AN187" s="3"/>
      <c r="AO187" s="98"/>
      <c r="AP187" s="5"/>
      <c r="AQ187" s="14"/>
      <c r="AR187" s="5"/>
      <c r="AS187" s="5"/>
    </row>
    <row x14ac:dyDescent="0.25" r="188" customHeight="1" ht="30">
      <c r="A188" s="1"/>
      <c r="B188" s="50"/>
      <c r="C188" s="50"/>
      <c r="D188" s="50"/>
      <c r="E188" s="50"/>
      <c r="F188" s="50"/>
      <c r="G188" s="50"/>
      <c r="H188" s="68" t="s">
        <v>118</v>
      </c>
      <c r="I188" s="40">
        <v>1028</v>
      </c>
      <c r="J188" s="74" t="s">
        <v>270</v>
      </c>
      <c r="K188" s="56">
        <f>7.2+6.2</f>
      </c>
      <c r="L188" s="56">
        <f>7.2+7.4</f>
      </c>
      <c r="M188" s="56">
        <v>9.2</v>
      </c>
      <c r="N188" s="56"/>
      <c r="O188" s="57"/>
      <c r="P188" s="56">
        <f>K188*L188+3.2*3.6-2.4*7.4</f>
      </c>
      <c r="Q188" s="56"/>
      <c r="R188" s="56"/>
      <c r="S188" s="69" t="s">
        <v>267</v>
      </c>
      <c r="T188" s="61" t="s">
        <v>108</v>
      </c>
      <c r="U188" s="61" t="s">
        <v>59</v>
      </c>
      <c r="V188" s="62" t="s">
        <v>169</v>
      </c>
      <c r="W188" s="62" t="s">
        <v>59</v>
      </c>
      <c r="X188" s="62" t="s">
        <v>59</v>
      </c>
      <c r="Y188" s="62" t="s">
        <v>59</v>
      </c>
      <c r="Z188" s="61" t="s">
        <v>170</v>
      </c>
      <c r="AA188" s="61" t="s">
        <v>59</v>
      </c>
      <c r="AB188" s="78"/>
      <c r="AC188" s="78"/>
      <c r="AD188" s="78"/>
      <c r="AE188" s="78"/>
      <c r="AF188" s="40"/>
      <c r="AG188" s="57"/>
      <c r="AH188" s="40"/>
      <c r="AI188" s="63"/>
      <c r="AJ188" s="64"/>
      <c r="AK188" s="40"/>
      <c r="AL188" s="40"/>
      <c r="AM188" s="40"/>
      <c r="AN188" s="3"/>
      <c r="AO188" s="98"/>
      <c r="AP188" s="5"/>
      <c r="AQ188" s="14"/>
      <c r="AR188" s="5"/>
      <c r="AS188" s="5"/>
    </row>
    <row x14ac:dyDescent="0.25" r="189" customHeight="1" ht="30">
      <c r="A189" s="1">
        <v>304</v>
      </c>
      <c r="B189" s="40"/>
      <c r="C189" s="40"/>
      <c r="D189" s="40"/>
      <c r="E189" s="40"/>
      <c r="F189" s="40"/>
      <c r="G189" s="40"/>
      <c r="H189" s="41" t="s">
        <v>271</v>
      </c>
      <c r="I189" s="42"/>
      <c r="J189" s="43"/>
      <c r="K189" s="44">
        <v>19.6</v>
      </c>
      <c r="L189" s="44">
        <v>36.2</v>
      </c>
      <c r="M189" s="44">
        <v>4.6</v>
      </c>
      <c r="N189" s="44"/>
      <c r="O189" s="45">
        <f>K189*L189</f>
      </c>
      <c r="P189" s="45">
        <f>SUM(P190:P216)</f>
      </c>
      <c r="Q189" s="45"/>
      <c r="R189" s="44"/>
      <c r="S189" s="46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8"/>
      <c r="AJ189" s="48"/>
      <c r="AK189" s="44"/>
      <c r="AL189" s="44"/>
      <c r="AM189" s="44"/>
      <c r="AN189" s="5"/>
      <c r="AO189" s="14"/>
      <c r="AP189" s="5"/>
      <c r="AQ189" s="14"/>
      <c r="AR189" s="5"/>
      <c r="AS189" s="5"/>
    </row>
    <row x14ac:dyDescent="0.25" r="190" customHeight="1" ht="30">
      <c r="A190" s="1">
        <v>310</v>
      </c>
      <c r="B190" s="50"/>
      <c r="C190" s="50"/>
      <c r="D190" s="50"/>
      <c r="E190" s="50"/>
      <c r="F190" s="50"/>
      <c r="G190" s="50"/>
      <c r="H190" s="68" t="s">
        <v>203</v>
      </c>
      <c r="I190" s="40">
        <v>2001</v>
      </c>
      <c r="J190" s="74" t="s">
        <v>218</v>
      </c>
      <c r="K190" s="56">
        <v>4</v>
      </c>
      <c r="L190" s="56">
        <v>3.6</v>
      </c>
      <c r="M190" s="56">
        <v>4.6</v>
      </c>
      <c r="N190" s="56"/>
      <c r="O190" s="57"/>
      <c r="P190" s="56">
        <f>K190*L190</f>
      </c>
      <c r="Q190" s="56"/>
      <c r="R190" s="56"/>
      <c r="S190" s="72"/>
      <c r="T190" s="61" t="s">
        <v>194</v>
      </c>
      <c r="U190" s="61" t="s">
        <v>59</v>
      </c>
      <c r="V190" s="62" t="s">
        <v>109</v>
      </c>
      <c r="W190" s="62" t="s">
        <v>59</v>
      </c>
      <c r="X190" s="62" t="s">
        <v>195</v>
      </c>
      <c r="Y190" s="62" t="s">
        <v>59</v>
      </c>
      <c r="Z190" s="61" t="s">
        <v>144</v>
      </c>
      <c r="AA190" s="61" t="s">
        <v>59</v>
      </c>
      <c r="AB190" s="78"/>
      <c r="AC190" s="78"/>
      <c r="AD190" s="78"/>
      <c r="AE190" s="78"/>
      <c r="AF190" s="40"/>
      <c r="AG190" s="57"/>
      <c r="AH190" s="40"/>
      <c r="AI190" s="63"/>
      <c r="AJ190" s="64"/>
      <c r="AK190" s="40"/>
      <c r="AL190" s="40"/>
      <c r="AM190" s="40"/>
      <c r="AN190" s="3"/>
      <c r="AO190" s="98"/>
      <c r="AP190" s="5"/>
      <c r="AQ190" s="14"/>
      <c r="AR190" s="5"/>
      <c r="AS190" s="5"/>
    </row>
    <row x14ac:dyDescent="0.25" r="191" customHeight="1" ht="30">
      <c r="A191" s="1">
        <v>310</v>
      </c>
      <c r="B191" s="50"/>
      <c r="C191" s="50"/>
      <c r="D191" s="50"/>
      <c r="E191" s="50"/>
      <c r="F191" s="50"/>
      <c r="G191" s="50"/>
      <c r="H191" s="68" t="s">
        <v>203</v>
      </c>
      <c r="I191" s="40">
        <v>2002</v>
      </c>
      <c r="J191" s="74" t="s">
        <v>219</v>
      </c>
      <c r="K191" s="56">
        <v>4</v>
      </c>
      <c r="L191" s="56">
        <v>3.6</v>
      </c>
      <c r="M191" s="56">
        <v>4.6</v>
      </c>
      <c r="N191" s="56"/>
      <c r="O191" s="57"/>
      <c r="P191" s="56">
        <f>K191*L191</f>
      </c>
      <c r="Q191" s="56"/>
      <c r="R191" s="56"/>
      <c r="S191" s="72"/>
      <c r="T191" s="61" t="s">
        <v>194</v>
      </c>
      <c r="U191" s="61" t="s">
        <v>59</v>
      </c>
      <c r="V191" s="62" t="s">
        <v>109</v>
      </c>
      <c r="W191" s="62" t="s">
        <v>59</v>
      </c>
      <c r="X191" s="62" t="s">
        <v>195</v>
      </c>
      <c r="Y191" s="62" t="s">
        <v>59</v>
      </c>
      <c r="Z191" s="61" t="s">
        <v>144</v>
      </c>
      <c r="AA191" s="61" t="s">
        <v>59</v>
      </c>
      <c r="AB191" s="78"/>
      <c r="AC191" s="78"/>
      <c r="AD191" s="78"/>
      <c r="AE191" s="78"/>
      <c r="AF191" s="40"/>
      <c r="AG191" s="57"/>
      <c r="AH191" s="40"/>
      <c r="AI191" s="63"/>
      <c r="AJ191" s="64"/>
      <c r="AK191" s="40"/>
      <c r="AL191" s="40"/>
      <c r="AM191" s="40"/>
      <c r="AN191" s="3"/>
      <c r="AO191" s="98"/>
      <c r="AP191" s="5"/>
      <c r="AQ191" s="14"/>
      <c r="AR191" s="5"/>
      <c r="AS191" s="5"/>
    </row>
    <row x14ac:dyDescent="0.25" r="192" customHeight="1" ht="30">
      <c r="A192" s="1">
        <v>307</v>
      </c>
      <c r="B192" s="50"/>
      <c r="C192" s="50"/>
      <c r="D192" s="50"/>
      <c r="E192" s="50"/>
      <c r="F192" s="50"/>
      <c r="G192" s="50"/>
      <c r="H192" s="68" t="s">
        <v>203</v>
      </c>
      <c r="I192" s="40">
        <v>2003</v>
      </c>
      <c r="J192" s="74" t="s">
        <v>239</v>
      </c>
      <c r="K192" s="56">
        <v>4</v>
      </c>
      <c r="L192" s="56">
        <v>7.2</v>
      </c>
      <c r="M192" s="56">
        <v>4.6</v>
      </c>
      <c r="N192" s="56"/>
      <c r="O192" s="57"/>
      <c r="P192" s="56">
        <f>K192*L192</f>
      </c>
      <c r="Q192" s="56"/>
      <c r="R192" s="95"/>
      <c r="S192" s="84"/>
      <c r="T192" s="61" t="s">
        <v>241</v>
      </c>
      <c r="U192" s="61" t="s">
        <v>59</v>
      </c>
      <c r="V192" s="62" t="s">
        <v>109</v>
      </c>
      <c r="W192" s="62" t="s">
        <v>59</v>
      </c>
      <c r="X192" s="62" t="s">
        <v>195</v>
      </c>
      <c r="Y192" s="62" t="s">
        <v>59</v>
      </c>
      <c r="Z192" s="61" t="s">
        <v>144</v>
      </c>
      <c r="AA192" s="61" t="s">
        <v>59</v>
      </c>
      <c r="AB192" s="78"/>
      <c r="AC192" s="78"/>
      <c r="AD192" s="78"/>
      <c r="AE192" s="78"/>
      <c r="AF192" s="40"/>
      <c r="AG192" s="57"/>
      <c r="AH192" s="40"/>
      <c r="AI192" s="78"/>
      <c r="AJ192" s="64"/>
      <c r="AK192" s="40"/>
      <c r="AL192" s="40"/>
      <c r="AM192" s="40"/>
      <c r="AN192" s="3"/>
      <c r="AO192" s="98"/>
      <c r="AP192" s="5"/>
      <c r="AQ192" s="14"/>
      <c r="AR192" s="5"/>
      <c r="AS192" s="5"/>
    </row>
    <row x14ac:dyDescent="0.25" r="193" customHeight="1" ht="30">
      <c r="A193" s="1">
        <v>307</v>
      </c>
      <c r="B193" s="50"/>
      <c r="C193" s="50"/>
      <c r="D193" s="50"/>
      <c r="E193" s="50"/>
      <c r="F193" s="50"/>
      <c r="G193" s="50"/>
      <c r="H193" s="68" t="s">
        <v>203</v>
      </c>
      <c r="I193" s="40">
        <v>2004</v>
      </c>
      <c r="J193" s="74" t="s">
        <v>220</v>
      </c>
      <c r="K193" s="56">
        <v>4</v>
      </c>
      <c r="L193" s="56">
        <v>3.6</v>
      </c>
      <c r="M193" s="56">
        <v>4.6</v>
      </c>
      <c r="N193" s="56"/>
      <c r="O193" s="57"/>
      <c r="P193" s="56">
        <f>K193*L193</f>
      </c>
      <c r="Q193" s="56"/>
      <c r="R193" s="95"/>
      <c r="S193" s="84"/>
      <c r="T193" s="61" t="s">
        <v>194</v>
      </c>
      <c r="U193" s="61" t="s">
        <v>59</v>
      </c>
      <c r="V193" s="62" t="s">
        <v>109</v>
      </c>
      <c r="W193" s="62" t="s">
        <v>59</v>
      </c>
      <c r="X193" s="62" t="s">
        <v>195</v>
      </c>
      <c r="Y193" s="62" t="s">
        <v>59</v>
      </c>
      <c r="Z193" s="61" t="s">
        <v>144</v>
      </c>
      <c r="AA193" s="61" t="s">
        <v>59</v>
      </c>
      <c r="AB193" s="78"/>
      <c r="AC193" s="78"/>
      <c r="AD193" s="78"/>
      <c r="AE193" s="78"/>
      <c r="AF193" s="40"/>
      <c r="AG193" s="57"/>
      <c r="AH193" s="40"/>
      <c r="AI193" s="78"/>
      <c r="AJ193" s="64"/>
      <c r="AK193" s="40"/>
      <c r="AL193" s="40"/>
      <c r="AM193" s="40"/>
      <c r="AN193" s="3"/>
      <c r="AO193" s="98"/>
      <c r="AP193" s="5"/>
      <c r="AQ193" s="14"/>
      <c r="AR193" s="5"/>
      <c r="AS193" s="5"/>
    </row>
    <row x14ac:dyDescent="0.25" r="194" customHeight="1" ht="30">
      <c r="A194" s="1">
        <v>309</v>
      </c>
      <c r="B194" s="50"/>
      <c r="C194" s="50"/>
      <c r="D194" s="50"/>
      <c r="E194" s="50"/>
      <c r="F194" s="50"/>
      <c r="G194" s="50"/>
      <c r="H194" s="68" t="s">
        <v>203</v>
      </c>
      <c r="I194" s="40">
        <v>2005</v>
      </c>
      <c r="J194" s="74" t="s">
        <v>272</v>
      </c>
      <c r="K194" s="56">
        <v>4</v>
      </c>
      <c r="L194" s="56">
        <v>3.6</v>
      </c>
      <c r="M194" s="56">
        <v>4.6</v>
      </c>
      <c r="N194" s="56"/>
      <c r="O194" s="57"/>
      <c r="P194" s="56">
        <f>K194*L194</f>
      </c>
      <c r="Q194" s="56"/>
      <c r="R194" s="56"/>
      <c r="S194" s="84"/>
      <c r="T194" s="61" t="s">
        <v>194</v>
      </c>
      <c r="U194" s="61" t="s">
        <v>59</v>
      </c>
      <c r="V194" s="62" t="s">
        <v>109</v>
      </c>
      <c r="W194" s="62" t="s">
        <v>59</v>
      </c>
      <c r="X194" s="62" t="s">
        <v>195</v>
      </c>
      <c r="Y194" s="62" t="s">
        <v>59</v>
      </c>
      <c r="Z194" s="61" t="s">
        <v>144</v>
      </c>
      <c r="AA194" s="61" t="s">
        <v>59</v>
      </c>
      <c r="AB194" s="78"/>
      <c r="AC194" s="78"/>
      <c r="AD194" s="78"/>
      <c r="AE194" s="78"/>
      <c r="AF194" s="40"/>
      <c r="AG194" s="57"/>
      <c r="AH194" s="40"/>
      <c r="AI194" s="78"/>
      <c r="AJ194" s="64"/>
      <c r="AK194" s="40"/>
      <c r="AL194" s="40"/>
      <c r="AM194" s="40"/>
      <c r="AN194" s="3"/>
      <c r="AO194" s="98"/>
      <c r="AP194" s="5"/>
      <c r="AQ194" s="14"/>
      <c r="AR194" s="5"/>
      <c r="AS194" s="5"/>
    </row>
    <row x14ac:dyDescent="0.25" r="195" customHeight="1" ht="30">
      <c r="A195" s="1">
        <v>310</v>
      </c>
      <c r="B195" s="50"/>
      <c r="C195" s="50"/>
      <c r="D195" s="50"/>
      <c r="E195" s="50"/>
      <c r="F195" s="50"/>
      <c r="G195" s="50"/>
      <c r="H195" s="68" t="s">
        <v>203</v>
      </c>
      <c r="I195" s="40">
        <v>2006</v>
      </c>
      <c r="J195" s="74" t="s">
        <v>273</v>
      </c>
      <c r="K195" s="56">
        <v>5.2</v>
      </c>
      <c r="L195" s="56">
        <v>6.2</v>
      </c>
      <c r="M195" s="56">
        <v>4.6</v>
      </c>
      <c r="N195" s="56"/>
      <c r="O195" s="57"/>
      <c r="P195" s="56">
        <f>K195*L195+1.35*2.2</f>
      </c>
      <c r="Q195" s="56"/>
      <c r="R195" s="56"/>
      <c r="S195" s="84"/>
      <c r="T195" s="61" t="s">
        <v>194</v>
      </c>
      <c r="U195" s="61" t="s">
        <v>59</v>
      </c>
      <c r="V195" s="62" t="s">
        <v>109</v>
      </c>
      <c r="W195" s="62" t="s">
        <v>59</v>
      </c>
      <c r="X195" s="62" t="s">
        <v>195</v>
      </c>
      <c r="Y195" s="62" t="s">
        <v>59</v>
      </c>
      <c r="Z195" s="61" t="s">
        <v>144</v>
      </c>
      <c r="AA195" s="61" t="s">
        <v>59</v>
      </c>
      <c r="AB195" s="78"/>
      <c r="AC195" s="78"/>
      <c r="AD195" s="78"/>
      <c r="AE195" s="78"/>
      <c r="AF195" s="40"/>
      <c r="AG195" s="57"/>
      <c r="AH195" s="40"/>
      <c r="AI195" s="63"/>
      <c r="AJ195" s="64"/>
      <c r="AK195" s="40"/>
      <c r="AL195" s="40"/>
      <c r="AM195" s="40"/>
      <c r="AN195" s="3"/>
      <c r="AO195" s="98"/>
      <c r="AP195" s="5"/>
      <c r="AQ195" s="14"/>
      <c r="AR195" s="5"/>
      <c r="AS195" s="5"/>
    </row>
    <row x14ac:dyDescent="0.25" r="196" customHeight="1" ht="30">
      <c r="A196" s="1">
        <v>305</v>
      </c>
      <c r="B196" s="50"/>
      <c r="C196" s="50"/>
      <c r="D196" s="50"/>
      <c r="E196" s="50"/>
      <c r="F196" s="50"/>
      <c r="G196" s="50"/>
      <c r="H196" s="68" t="s">
        <v>203</v>
      </c>
      <c r="I196" s="40">
        <v>2007</v>
      </c>
      <c r="J196" s="74" t="s">
        <v>274</v>
      </c>
      <c r="K196" s="56">
        <v>2.6</v>
      </c>
      <c r="L196" s="56">
        <v>2.2</v>
      </c>
      <c r="M196" s="56">
        <v>4.6</v>
      </c>
      <c r="N196" s="56"/>
      <c r="O196" s="57"/>
      <c r="P196" s="56">
        <f>K196*L196</f>
      </c>
      <c r="Q196" s="56"/>
      <c r="R196" s="56"/>
      <c r="S196" s="84"/>
      <c r="T196" s="61" t="s">
        <v>108</v>
      </c>
      <c r="U196" s="61" t="s">
        <v>59</v>
      </c>
      <c r="V196" s="62" t="s">
        <v>169</v>
      </c>
      <c r="W196" s="62" t="s">
        <v>59</v>
      </c>
      <c r="X196" s="62" t="s">
        <v>59</v>
      </c>
      <c r="Y196" s="62" t="s">
        <v>59</v>
      </c>
      <c r="Z196" s="61" t="s">
        <v>170</v>
      </c>
      <c r="AA196" s="61" t="s">
        <v>59</v>
      </c>
      <c r="AB196" s="78"/>
      <c r="AC196" s="78"/>
      <c r="AD196" s="78"/>
      <c r="AE196" s="78"/>
      <c r="AF196" s="40"/>
      <c r="AG196" s="57"/>
      <c r="AH196" s="40"/>
      <c r="AI196" s="78"/>
      <c r="AJ196" s="64"/>
      <c r="AK196" s="40"/>
      <c r="AL196" s="40"/>
      <c r="AM196" s="40"/>
      <c r="AN196" s="3"/>
      <c r="AO196" s="98"/>
      <c r="AP196" s="5"/>
      <c r="AQ196" s="14"/>
      <c r="AR196" s="5"/>
      <c r="AS196" s="5"/>
    </row>
    <row x14ac:dyDescent="0.25" r="197" customHeight="1" ht="30">
      <c r="A197" s="1">
        <v>310</v>
      </c>
      <c r="B197" s="50"/>
      <c r="C197" s="50"/>
      <c r="D197" s="50"/>
      <c r="E197" s="50"/>
      <c r="F197" s="50"/>
      <c r="G197" s="50"/>
      <c r="H197" s="68" t="s">
        <v>203</v>
      </c>
      <c r="I197" s="40">
        <v>2008</v>
      </c>
      <c r="J197" s="74" t="s">
        <v>275</v>
      </c>
      <c r="K197" s="56">
        <v>4</v>
      </c>
      <c r="L197" s="56">
        <v>3.6</v>
      </c>
      <c r="M197" s="56">
        <v>4.6</v>
      </c>
      <c r="N197" s="56"/>
      <c r="O197" s="57"/>
      <c r="P197" s="56">
        <f>K197*L197</f>
      </c>
      <c r="Q197" s="56"/>
      <c r="R197" s="56"/>
      <c r="S197" s="72"/>
      <c r="T197" s="61" t="s">
        <v>194</v>
      </c>
      <c r="U197" s="61" t="s">
        <v>59</v>
      </c>
      <c r="V197" s="62" t="s">
        <v>109</v>
      </c>
      <c r="W197" s="62" t="s">
        <v>59</v>
      </c>
      <c r="X197" s="62" t="s">
        <v>195</v>
      </c>
      <c r="Y197" s="62" t="s">
        <v>59</v>
      </c>
      <c r="Z197" s="61" t="s">
        <v>144</v>
      </c>
      <c r="AA197" s="61" t="s">
        <v>59</v>
      </c>
      <c r="AB197" s="78"/>
      <c r="AC197" s="78"/>
      <c r="AD197" s="78"/>
      <c r="AE197" s="78"/>
      <c r="AF197" s="40"/>
      <c r="AG197" s="57"/>
      <c r="AH197" s="40"/>
      <c r="AI197" s="63"/>
      <c r="AJ197" s="64"/>
      <c r="AK197" s="40"/>
      <c r="AL197" s="40"/>
      <c r="AM197" s="40"/>
      <c r="AN197" s="3"/>
      <c r="AO197" s="98"/>
      <c r="AP197" s="5"/>
      <c r="AQ197" s="14"/>
      <c r="AR197" s="5"/>
      <c r="AS197" s="5"/>
    </row>
    <row x14ac:dyDescent="0.25" r="198" customHeight="1" ht="30">
      <c r="A198" s="1">
        <v>310</v>
      </c>
      <c r="B198" s="50"/>
      <c r="C198" s="50"/>
      <c r="D198" s="50"/>
      <c r="E198" s="50"/>
      <c r="F198" s="50"/>
      <c r="G198" s="50"/>
      <c r="H198" s="68" t="s">
        <v>203</v>
      </c>
      <c r="I198" s="40">
        <v>2009</v>
      </c>
      <c r="J198" s="74" t="s">
        <v>276</v>
      </c>
      <c r="K198" s="56">
        <v>4</v>
      </c>
      <c r="L198" s="56">
        <v>3.6</v>
      </c>
      <c r="M198" s="56">
        <v>4.6</v>
      </c>
      <c r="N198" s="56"/>
      <c r="O198" s="57"/>
      <c r="P198" s="56">
        <f>K198*L198</f>
      </c>
      <c r="Q198" s="56"/>
      <c r="R198" s="56"/>
      <c r="S198" s="72"/>
      <c r="T198" s="61" t="s">
        <v>194</v>
      </c>
      <c r="U198" s="61" t="s">
        <v>59</v>
      </c>
      <c r="V198" s="62" t="s">
        <v>109</v>
      </c>
      <c r="W198" s="62" t="s">
        <v>59</v>
      </c>
      <c r="X198" s="62" t="s">
        <v>195</v>
      </c>
      <c r="Y198" s="62" t="s">
        <v>59</v>
      </c>
      <c r="Z198" s="61" t="s">
        <v>144</v>
      </c>
      <c r="AA198" s="61" t="s">
        <v>59</v>
      </c>
      <c r="AB198" s="78"/>
      <c r="AC198" s="78"/>
      <c r="AD198" s="78"/>
      <c r="AE198" s="78"/>
      <c r="AF198" s="40"/>
      <c r="AG198" s="57"/>
      <c r="AH198" s="40"/>
      <c r="AI198" s="63"/>
      <c r="AJ198" s="64"/>
      <c r="AK198" s="40"/>
      <c r="AL198" s="40"/>
      <c r="AM198" s="40"/>
      <c r="AN198" s="3"/>
      <c r="AO198" s="98"/>
      <c r="AP198" s="5"/>
      <c r="AQ198" s="14"/>
      <c r="AR198" s="5"/>
      <c r="AS198" s="5"/>
    </row>
    <row x14ac:dyDescent="0.25" r="199" customHeight="1" ht="30">
      <c r="A199" s="1">
        <v>310</v>
      </c>
      <c r="B199" s="50"/>
      <c r="C199" s="50"/>
      <c r="D199" s="50"/>
      <c r="E199" s="50"/>
      <c r="F199" s="50"/>
      <c r="G199" s="50"/>
      <c r="H199" s="68" t="s">
        <v>203</v>
      </c>
      <c r="I199" s="40">
        <v>2010</v>
      </c>
      <c r="J199" s="74" t="s">
        <v>277</v>
      </c>
      <c r="K199" s="56">
        <v>4</v>
      </c>
      <c r="L199" s="56">
        <v>3.6</v>
      </c>
      <c r="M199" s="56">
        <v>4.6</v>
      </c>
      <c r="N199" s="56"/>
      <c r="O199" s="57"/>
      <c r="P199" s="56">
        <f>K199*L199</f>
      </c>
      <c r="Q199" s="56"/>
      <c r="R199" s="56"/>
      <c r="S199" s="72"/>
      <c r="T199" s="61" t="s">
        <v>194</v>
      </c>
      <c r="U199" s="61" t="s">
        <v>59</v>
      </c>
      <c r="V199" s="62" t="s">
        <v>109</v>
      </c>
      <c r="W199" s="62" t="s">
        <v>59</v>
      </c>
      <c r="X199" s="62" t="s">
        <v>195</v>
      </c>
      <c r="Y199" s="62" t="s">
        <v>59</v>
      </c>
      <c r="Z199" s="61" t="s">
        <v>144</v>
      </c>
      <c r="AA199" s="61" t="s">
        <v>59</v>
      </c>
      <c r="AB199" s="78"/>
      <c r="AC199" s="78"/>
      <c r="AD199" s="78"/>
      <c r="AE199" s="78"/>
      <c r="AF199" s="40"/>
      <c r="AG199" s="57"/>
      <c r="AH199" s="40"/>
      <c r="AI199" s="63"/>
      <c r="AJ199" s="64"/>
      <c r="AK199" s="40"/>
      <c r="AL199" s="40"/>
      <c r="AM199" s="40"/>
      <c r="AN199" s="3"/>
      <c r="AO199" s="98"/>
      <c r="AP199" s="5"/>
      <c r="AQ199" s="14"/>
      <c r="AR199" s="5"/>
      <c r="AS199" s="5"/>
    </row>
    <row x14ac:dyDescent="0.25" r="200" customHeight="1" ht="30">
      <c r="A200" s="1">
        <v>310</v>
      </c>
      <c r="B200" s="50"/>
      <c r="C200" s="50"/>
      <c r="D200" s="50"/>
      <c r="E200" s="50"/>
      <c r="F200" s="50"/>
      <c r="G200" s="50"/>
      <c r="H200" s="68" t="s">
        <v>203</v>
      </c>
      <c r="I200" s="40">
        <v>2011</v>
      </c>
      <c r="J200" s="74" t="s">
        <v>278</v>
      </c>
      <c r="K200" s="56">
        <v>4</v>
      </c>
      <c r="L200" s="56">
        <v>3.6</v>
      </c>
      <c r="M200" s="56">
        <v>4.6</v>
      </c>
      <c r="N200" s="56"/>
      <c r="O200" s="57"/>
      <c r="P200" s="56">
        <f>K200*L200</f>
      </c>
      <c r="Q200" s="56"/>
      <c r="R200" s="56"/>
      <c r="S200" s="72"/>
      <c r="T200" s="61" t="s">
        <v>194</v>
      </c>
      <c r="U200" s="61" t="s">
        <v>59</v>
      </c>
      <c r="V200" s="62" t="s">
        <v>109</v>
      </c>
      <c r="W200" s="62" t="s">
        <v>59</v>
      </c>
      <c r="X200" s="62" t="s">
        <v>195</v>
      </c>
      <c r="Y200" s="62" t="s">
        <v>59</v>
      </c>
      <c r="Z200" s="61" t="s">
        <v>144</v>
      </c>
      <c r="AA200" s="61" t="s">
        <v>59</v>
      </c>
      <c r="AB200" s="78"/>
      <c r="AC200" s="78"/>
      <c r="AD200" s="78"/>
      <c r="AE200" s="78"/>
      <c r="AF200" s="40"/>
      <c r="AG200" s="57"/>
      <c r="AH200" s="40"/>
      <c r="AI200" s="63"/>
      <c r="AJ200" s="64"/>
      <c r="AK200" s="40"/>
      <c r="AL200" s="40"/>
      <c r="AM200" s="40"/>
      <c r="AN200" s="3"/>
      <c r="AO200" s="98"/>
      <c r="AP200" s="5"/>
      <c r="AQ200" s="14"/>
      <c r="AR200" s="5"/>
      <c r="AS200" s="5"/>
    </row>
    <row x14ac:dyDescent="0.25" r="201" customHeight="1" ht="30">
      <c r="A201" s="1">
        <v>310</v>
      </c>
      <c r="B201" s="50"/>
      <c r="C201" s="50"/>
      <c r="D201" s="50"/>
      <c r="E201" s="50"/>
      <c r="F201" s="50"/>
      <c r="G201" s="50"/>
      <c r="H201" s="68" t="s">
        <v>203</v>
      </c>
      <c r="I201" s="40">
        <v>2012</v>
      </c>
      <c r="J201" s="74" t="s">
        <v>279</v>
      </c>
      <c r="K201" s="56">
        <v>3</v>
      </c>
      <c r="L201" s="56">
        <v>7.2</v>
      </c>
      <c r="M201" s="56">
        <v>4.6</v>
      </c>
      <c r="N201" s="56"/>
      <c r="O201" s="57"/>
      <c r="P201" s="56">
        <f>K201*L201</f>
      </c>
      <c r="Q201" s="56"/>
      <c r="R201" s="56"/>
      <c r="S201" s="72"/>
      <c r="T201" s="61" t="s">
        <v>194</v>
      </c>
      <c r="U201" s="61" t="s">
        <v>59</v>
      </c>
      <c r="V201" s="62" t="s">
        <v>109</v>
      </c>
      <c r="W201" s="62" t="s">
        <v>59</v>
      </c>
      <c r="X201" s="62" t="s">
        <v>195</v>
      </c>
      <c r="Y201" s="62" t="s">
        <v>59</v>
      </c>
      <c r="Z201" s="61" t="s">
        <v>144</v>
      </c>
      <c r="AA201" s="61" t="s">
        <v>59</v>
      </c>
      <c r="AB201" s="78"/>
      <c r="AC201" s="78"/>
      <c r="AD201" s="78"/>
      <c r="AE201" s="78"/>
      <c r="AF201" s="40"/>
      <c r="AG201" s="57"/>
      <c r="AH201" s="40"/>
      <c r="AI201" s="63"/>
      <c r="AJ201" s="64"/>
      <c r="AK201" s="40"/>
      <c r="AL201" s="40"/>
      <c r="AM201" s="40"/>
      <c r="AN201" s="3"/>
      <c r="AO201" s="98"/>
      <c r="AP201" s="5"/>
      <c r="AQ201" s="14"/>
      <c r="AR201" s="5"/>
      <c r="AS201" s="5"/>
    </row>
    <row x14ac:dyDescent="0.25" r="202" customHeight="1" ht="30">
      <c r="A202" s="1">
        <v>310</v>
      </c>
      <c r="B202" s="50"/>
      <c r="C202" s="50"/>
      <c r="D202" s="50"/>
      <c r="E202" s="50"/>
      <c r="F202" s="50"/>
      <c r="G202" s="50"/>
      <c r="H202" s="68" t="s">
        <v>203</v>
      </c>
      <c r="I202" s="40">
        <v>2013</v>
      </c>
      <c r="J202" s="74" t="s">
        <v>251</v>
      </c>
      <c r="K202" s="56">
        <v>7.2</v>
      </c>
      <c r="L202" s="56">
        <v>7.2</v>
      </c>
      <c r="M202" s="56">
        <v>4.6</v>
      </c>
      <c r="N202" s="56"/>
      <c r="O202" s="57"/>
      <c r="P202" s="56">
        <f>K202*L202</f>
      </c>
      <c r="Q202" s="56"/>
      <c r="R202" s="56"/>
      <c r="S202" s="72"/>
      <c r="T202" s="61" t="s">
        <v>194</v>
      </c>
      <c r="U202" s="61" t="s">
        <v>59</v>
      </c>
      <c r="V202" s="62" t="s">
        <v>109</v>
      </c>
      <c r="W202" s="62" t="s">
        <v>59</v>
      </c>
      <c r="X202" s="62" t="s">
        <v>195</v>
      </c>
      <c r="Y202" s="62" t="s">
        <v>59</v>
      </c>
      <c r="Z202" s="61" t="s">
        <v>144</v>
      </c>
      <c r="AA202" s="61" t="s">
        <v>59</v>
      </c>
      <c r="AB202" s="78"/>
      <c r="AC202" s="78"/>
      <c r="AD202" s="78"/>
      <c r="AE202" s="78"/>
      <c r="AF202" s="40"/>
      <c r="AG202" s="57"/>
      <c r="AH202" s="40"/>
      <c r="AI202" s="63"/>
      <c r="AJ202" s="64"/>
      <c r="AK202" s="40"/>
      <c r="AL202" s="40"/>
      <c r="AM202" s="40"/>
      <c r="AN202" s="3"/>
      <c r="AO202" s="98"/>
      <c r="AP202" s="5"/>
      <c r="AQ202" s="14"/>
      <c r="AR202" s="5"/>
      <c r="AS202" s="5"/>
    </row>
    <row x14ac:dyDescent="0.25" r="203" customHeight="1" ht="30">
      <c r="A203" s="1">
        <v>310</v>
      </c>
      <c r="B203" s="50"/>
      <c r="C203" s="50"/>
      <c r="D203" s="50"/>
      <c r="E203" s="50"/>
      <c r="F203" s="50"/>
      <c r="G203" s="50"/>
      <c r="H203" s="68" t="s">
        <v>203</v>
      </c>
      <c r="I203" s="40">
        <v>2014</v>
      </c>
      <c r="J203" s="74" t="s">
        <v>252</v>
      </c>
      <c r="K203" s="56">
        <v>4.6</v>
      </c>
      <c r="L203" s="56">
        <v>7.2</v>
      </c>
      <c r="M203" s="56">
        <v>4.6</v>
      </c>
      <c r="N203" s="56"/>
      <c r="O203" s="57"/>
      <c r="P203" s="56">
        <f>K203*L203</f>
      </c>
      <c r="Q203" s="56"/>
      <c r="R203" s="56"/>
      <c r="S203" s="72"/>
      <c r="T203" s="61" t="s">
        <v>194</v>
      </c>
      <c r="U203" s="61" t="s">
        <v>59</v>
      </c>
      <c r="V203" s="62" t="s">
        <v>109</v>
      </c>
      <c r="W203" s="62" t="s">
        <v>59</v>
      </c>
      <c r="X203" s="62" t="s">
        <v>195</v>
      </c>
      <c r="Y203" s="62" t="s">
        <v>59</v>
      </c>
      <c r="Z203" s="61" t="s">
        <v>144</v>
      </c>
      <c r="AA203" s="61" t="s">
        <v>59</v>
      </c>
      <c r="AB203" s="78"/>
      <c r="AC203" s="78"/>
      <c r="AD203" s="78"/>
      <c r="AE203" s="78"/>
      <c r="AF203" s="40"/>
      <c r="AG203" s="57"/>
      <c r="AH203" s="40"/>
      <c r="AI203" s="63"/>
      <c r="AJ203" s="64"/>
      <c r="AK203" s="40"/>
      <c r="AL203" s="40"/>
      <c r="AM203" s="40"/>
      <c r="AN203" s="3"/>
      <c r="AO203" s="98"/>
      <c r="AP203" s="5"/>
      <c r="AQ203" s="14"/>
      <c r="AR203" s="5"/>
      <c r="AS203" s="5"/>
    </row>
    <row x14ac:dyDescent="0.25" r="204" customHeight="1" ht="30">
      <c r="A204" s="1">
        <v>310</v>
      </c>
      <c r="B204" s="50"/>
      <c r="C204" s="50"/>
      <c r="D204" s="50"/>
      <c r="E204" s="50"/>
      <c r="F204" s="50"/>
      <c r="G204" s="50"/>
      <c r="H204" s="68" t="s">
        <v>203</v>
      </c>
      <c r="I204" s="40">
        <v>2015</v>
      </c>
      <c r="J204" s="74" t="s">
        <v>280</v>
      </c>
      <c r="K204" s="56">
        <f>7.2+3.2</f>
      </c>
      <c r="L204" s="56">
        <v>5.2</v>
      </c>
      <c r="M204" s="56">
        <v>4.6</v>
      </c>
      <c r="N204" s="56"/>
      <c r="O204" s="57"/>
      <c r="P204" s="56">
        <f>K204*L204</f>
      </c>
      <c r="Q204" s="56"/>
      <c r="R204" s="56"/>
      <c r="S204" s="72"/>
      <c r="T204" s="61" t="s">
        <v>194</v>
      </c>
      <c r="U204" s="61" t="s">
        <v>59</v>
      </c>
      <c r="V204" s="62" t="s">
        <v>109</v>
      </c>
      <c r="W204" s="62" t="s">
        <v>59</v>
      </c>
      <c r="X204" s="62" t="s">
        <v>195</v>
      </c>
      <c r="Y204" s="62" t="s">
        <v>59</v>
      </c>
      <c r="Z204" s="61" t="s">
        <v>144</v>
      </c>
      <c r="AA204" s="61" t="s">
        <v>59</v>
      </c>
      <c r="AB204" s="78"/>
      <c r="AC204" s="78"/>
      <c r="AD204" s="78"/>
      <c r="AE204" s="78"/>
      <c r="AF204" s="40"/>
      <c r="AG204" s="57"/>
      <c r="AH204" s="40"/>
      <c r="AI204" s="63"/>
      <c r="AJ204" s="64"/>
      <c r="AK204" s="40"/>
      <c r="AL204" s="40"/>
      <c r="AM204" s="40"/>
      <c r="AN204" s="3"/>
      <c r="AO204" s="98"/>
      <c r="AP204" s="5"/>
      <c r="AQ204" s="14"/>
      <c r="AR204" s="5"/>
      <c r="AS204" s="5"/>
    </row>
    <row x14ac:dyDescent="0.25" r="205" customHeight="1" ht="30">
      <c r="A205" s="1">
        <v>311</v>
      </c>
      <c r="B205" s="50"/>
      <c r="C205" s="50"/>
      <c r="D205" s="50"/>
      <c r="E205" s="50"/>
      <c r="F205" s="50"/>
      <c r="G205" s="50"/>
      <c r="H205" s="68" t="s">
        <v>203</v>
      </c>
      <c r="I205" s="40">
        <v>2016</v>
      </c>
      <c r="J205" s="74" t="s">
        <v>256</v>
      </c>
      <c r="K205" s="56">
        <v>3.6</v>
      </c>
      <c r="L205" s="56">
        <v>7.2</v>
      </c>
      <c r="M205" s="56">
        <v>4.6</v>
      </c>
      <c r="N205" s="56"/>
      <c r="O205" s="57"/>
      <c r="P205" s="56">
        <f>K205*L205</f>
      </c>
      <c r="Q205" s="56"/>
      <c r="R205" s="56"/>
      <c r="S205" s="72"/>
      <c r="T205" s="61" t="s">
        <v>108</v>
      </c>
      <c r="U205" s="61" t="s">
        <v>59</v>
      </c>
      <c r="V205" s="62" t="s">
        <v>169</v>
      </c>
      <c r="W205" s="62" t="s">
        <v>59</v>
      </c>
      <c r="X205" s="62" t="s">
        <v>59</v>
      </c>
      <c r="Y205" s="62" t="s">
        <v>59</v>
      </c>
      <c r="Z205" s="61" t="s">
        <v>170</v>
      </c>
      <c r="AA205" s="61" t="s">
        <v>59</v>
      </c>
      <c r="AB205" s="78"/>
      <c r="AC205" s="78"/>
      <c r="AD205" s="78"/>
      <c r="AE205" s="78"/>
      <c r="AF205" s="40"/>
      <c r="AG205" s="57"/>
      <c r="AH205" s="40"/>
      <c r="AI205" s="63"/>
      <c r="AJ205" s="64"/>
      <c r="AK205" s="40"/>
      <c r="AL205" s="40"/>
      <c r="AM205" s="40"/>
      <c r="AN205" s="3"/>
      <c r="AO205" s="98"/>
      <c r="AP205" s="5"/>
      <c r="AQ205" s="14"/>
      <c r="AR205" s="5"/>
      <c r="AS205" s="5"/>
    </row>
    <row x14ac:dyDescent="0.25" r="206" customHeight="1" ht="30">
      <c r="A206" s="1">
        <v>311</v>
      </c>
      <c r="B206" s="50"/>
      <c r="C206" s="50"/>
      <c r="D206" s="50"/>
      <c r="E206" s="50"/>
      <c r="F206" s="50"/>
      <c r="G206" s="50"/>
      <c r="H206" s="68" t="s">
        <v>203</v>
      </c>
      <c r="I206" s="40">
        <v>2017</v>
      </c>
      <c r="J206" s="74" t="s">
        <v>257</v>
      </c>
      <c r="K206" s="56">
        <v>3.6</v>
      </c>
      <c r="L206" s="56">
        <v>5.2</v>
      </c>
      <c r="M206" s="56">
        <v>4.6</v>
      </c>
      <c r="N206" s="56"/>
      <c r="O206" s="57"/>
      <c r="P206" s="56">
        <f>K206*L206</f>
      </c>
      <c r="Q206" s="56"/>
      <c r="R206" s="56"/>
      <c r="S206" s="72"/>
      <c r="T206" s="61" t="s">
        <v>108</v>
      </c>
      <c r="U206" s="61" t="s">
        <v>59</v>
      </c>
      <c r="V206" s="62" t="s">
        <v>169</v>
      </c>
      <c r="W206" s="62" t="s">
        <v>59</v>
      </c>
      <c r="X206" s="62" t="s">
        <v>59</v>
      </c>
      <c r="Y206" s="62" t="s">
        <v>59</v>
      </c>
      <c r="Z206" s="61" t="s">
        <v>170</v>
      </c>
      <c r="AA206" s="61" t="s">
        <v>59</v>
      </c>
      <c r="AB206" s="78"/>
      <c r="AC206" s="78"/>
      <c r="AD206" s="78"/>
      <c r="AE206" s="78"/>
      <c r="AF206" s="40"/>
      <c r="AG206" s="57"/>
      <c r="AH206" s="40"/>
      <c r="AI206" s="63"/>
      <c r="AJ206" s="64"/>
      <c r="AK206" s="40"/>
      <c r="AL206" s="40"/>
      <c r="AM206" s="40"/>
      <c r="AN206" s="3"/>
      <c r="AO206" s="98"/>
      <c r="AP206" s="5"/>
      <c r="AQ206" s="14"/>
      <c r="AR206" s="5"/>
      <c r="AS206" s="5"/>
    </row>
    <row x14ac:dyDescent="0.25" r="207" customHeight="1" ht="30">
      <c r="A207" s="1">
        <v>311</v>
      </c>
      <c r="B207" s="50"/>
      <c r="C207" s="50"/>
      <c r="D207" s="50"/>
      <c r="E207" s="50"/>
      <c r="F207" s="50"/>
      <c r="G207" s="50"/>
      <c r="H207" s="68" t="s">
        <v>203</v>
      </c>
      <c r="I207" s="40">
        <v>2018</v>
      </c>
      <c r="J207" s="74" t="s">
        <v>258</v>
      </c>
      <c r="K207" s="56">
        <v>3.6</v>
      </c>
      <c r="L207" s="56">
        <v>2</v>
      </c>
      <c r="M207" s="56">
        <v>4.6</v>
      </c>
      <c r="N207" s="56"/>
      <c r="O207" s="57"/>
      <c r="P207" s="56">
        <f>K207*L207</f>
      </c>
      <c r="Q207" s="56"/>
      <c r="R207" s="56"/>
      <c r="S207" s="72"/>
      <c r="T207" s="61" t="s">
        <v>108</v>
      </c>
      <c r="U207" s="61" t="s">
        <v>59</v>
      </c>
      <c r="V207" s="62" t="s">
        <v>169</v>
      </c>
      <c r="W207" s="62" t="s">
        <v>59</v>
      </c>
      <c r="X207" s="62" t="s">
        <v>59</v>
      </c>
      <c r="Y207" s="62" t="s">
        <v>59</v>
      </c>
      <c r="Z207" s="61" t="s">
        <v>170</v>
      </c>
      <c r="AA207" s="61" t="s">
        <v>59</v>
      </c>
      <c r="AB207" s="78"/>
      <c r="AC207" s="78"/>
      <c r="AD207" s="78"/>
      <c r="AE207" s="78"/>
      <c r="AF207" s="40"/>
      <c r="AG207" s="57"/>
      <c r="AH207" s="40"/>
      <c r="AI207" s="63"/>
      <c r="AJ207" s="64"/>
      <c r="AK207" s="40"/>
      <c r="AL207" s="40"/>
      <c r="AM207" s="40"/>
      <c r="AN207" s="3"/>
      <c r="AO207" s="98"/>
      <c r="AP207" s="5"/>
      <c r="AQ207" s="14"/>
      <c r="AR207" s="5"/>
      <c r="AS207" s="5"/>
    </row>
    <row x14ac:dyDescent="0.25" r="208" customHeight="1" ht="30">
      <c r="A208" s="1">
        <v>311</v>
      </c>
      <c r="B208" s="50"/>
      <c r="C208" s="50"/>
      <c r="D208" s="50"/>
      <c r="E208" s="50"/>
      <c r="F208" s="50"/>
      <c r="G208" s="50"/>
      <c r="H208" s="68" t="s">
        <v>203</v>
      </c>
      <c r="I208" s="40">
        <v>2019</v>
      </c>
      <c r="J208" s="74" t="s">
        <v>281</v>
      </c>
      <c r="K208" s="56">
        <v>4</v>
      </c>
      <c r="L208" s="56">
        <v>7.2</v>
      </c>
      <c r="M208" s="56">
        <v>4.6</v>
      </c>
      <c r="N208" s="56"/>
      <c r="O208" s="57"/>
      <c r="P208" s="56">
        <f>K208*L208</f>
      </c>
      <c r="Q208" s="56"/>
      <c r="R208" s="56"/>
      <c r="S208" s="72"/>
      <c r="T208" s="61" t="s">
        <v>108</v>
      </c>
      <c r="U208" s="61" t="s">
        <v>59</v>
      </c>
      <c r="V208" s="62" t="s">
        <v>169</v>
      </c>
      <c r="W208" s="62" t="s">
        <v>59</v>
      </c>
      <c r="X208" s="62" t="s">
        <v>59</v>
      </c>
      <c r="Y208" s="62" t="s">
        <v>59</v>
      </c>
      <c r="Z208" s="61" t="s">
        <v>170</v>
      </c>
      <c r="AA208" s="61" t="s">
        <v>59</v>
      </c>
      <c r="AB208" s="78"/>
      <c r="AC208" s="78"/>
      <c r="AD208" s="78"/>
      <c r="AE208" s="78"/>
      <c r="AF208" s="40"/>
      <c r="AG208" s="57"/>
      <c r="AH208" s="40"/>
      <c r="AI208" s="63"/>
      <c r="AJ208" s="64"/>
      <c r="AK208" s="40"/>
      <c r="AL208" s="40"/>
      <c r="AM208" s="40"/>
      <c r="AN208" s="3"/>
      <c r="AO208" s="98"/>
      <c r="AP208" s="5"/>
      <c r="AQ208" s="14"/>
      <c r="AR208" s="5"/>
      <c r="AS208" s="5"/>
    </row>
    <row x14ac:dyDescent="0.25" r="209" customHeight="1" ht="30">
      <c r="A209" s="1">
        <v>311</v>
      </c>
      <c r="B209" s="50"/>
      <c r="C209" s="50"/>
      <c r="D209" s="50"/>
      <c r="E209" s="50"/>
      <c r="F209" s="50"/>
      <c r="G209" s="50"/>
      <c r="H209" s="68" t="s">
        <v>203</v>
      </c>
      <c r="I209" s="40">
        <v>2020</v>
      </c>
      <c r="J209" s="74" t="s">
        <v>260</v>
      </c>
      <c r="K209" s="56">
        <v>7.2</v>
      </c>
      <c r="L209" s="56">
        <f>7.2+2.2+3.2</f>
      </c>
      <c r="M209" s="56">
        <v>4.6</v>
      </c>
      <c r="N209" s="56"/>
      <c r="O209" s="57"/>
      <c r="P209" s="56">
        <f>K209*L209</f>
      </c>
      <c r="Q209" s="56"/>
      <c r="R209" s="56"/>
      <c r="S209" s="72"/>
      <c r="T209" s="61" t="s">
        <v>191</v>
      </c>
      <c r="U209" s="61" t="s">
        <v>59</v>
      </c>
      <c r="V209" s="62" t="s">
        <v>109</v>
      </c>
      <c r="W209" s="62" t="s">
        <v>59</v>
      </c>
      <c r="X209" s="62" t="s">
        <v>192</v>
      </c>
      <c r="Y209" s="62" t="s">
        <v>59</v>
      </c>
      <c r="Z209" s="61" t="s">
        <v>144</v>
      </c>
      <c r="AA209" s="61" t="s">
        <v>59</v>
      </c>
      <c r="AB209" s="78"/>
      <c r="AC209" s="78"/>
      <c r="AD209" s="78"/>
      <c r="AE209" s="78"/>
      <c r="AF209" s="40"/>
      <c r="AG209" s="57"/>
      <c r="AH209" s="40"/>
      <c r="AI209" s="63"/>
      <c r="AJ209" s="64"/>
      <c r="AK209" s="40"/>
      <c r="AL209" s="40"/>
      <c r="AM209" s="40"/>
      <c r="AN209" s="3"/>
      <c r="AO209" s="98"/>
      <c r="AP209" s="5"/>
      <c r="AQ209" s="14"/>
      <c r="AR209" s="5"/>
      <c r="AS209" s="5"/>
    </row>
    <row x14ac:dyDescent="0.25" r="210" customHeight="1" ht="30">
      <c r="A210" s="1">
        <v>311</v>
      </c>
      <c r="B210" s="50"/>
      <c r="C210" s="50"/>
      <c r="D210" s="50"/>
      <c r="E210" s="50"/>
      <c r="F210" s="50"/>
      <c r="G210" s="50"/>
      <c r="H210" s="68" t="s">
        <v>203</v>
      </c>
      <c r="I210" s="40">
        <v>2021</v>
      </c>
      <c r="J210" s="74" t="s">
        <v>261</v>
      </c>
      <c r="K210" s="56">
        <v>2.45</v>
      </c>
      <c r="L210" s="56">
        <v>2.6</v>
      </c>
      <c r="M210" s="56">
        <v>4.6</v>
      </c>
      <c r="N210" s="56"/>
      <c r="O210" s="57"/>
      <c r="P210" s="56">
        <f>K210*L210</f>
      </c>
      <c r="Q210" s="56"/>
      <c r="R210" s="56"/>
      <c r="S210" s="72"/>
      <c r="T210" s="61" t="s">
        <v>59</v>
      </c>
      <c r="U210" s="61" t="s">
        <v>59</v>
      </c>
      <c r="V210" s="62" t="s">
        <v>59</v>
      </c>
      <c r="W210" s="62" t="s">
        <v>59</v>
      </c>
      <c r="X210" s="62" t="s">
        <v>59</v>
      </c>
      <c r="Y210" s="62" t="s">
        <v>59</v>
      </c>
      <c r="Z210" s="61" t="s">
        <v>59</v>
      </c>
      <c r="AA210" s="61" t="s">
        <v>59</v>
      </c>
      <c r="AB210" s="78"/>
      <c r="AC210" s="78"/>
      <c r="AD210" s="78"/>
      <c r="AE210" s="78"/>
      <c r="AF210" s="40"/>
      <c r="AG210" s="57"/>
      <c r="AH210" s="40"/>
      <c r="AI210" s="63"/>
      <c r="AJ210" s="64"/>
      <c r="AK210" s="40"/>
      <c r="AL210" s="40"/>
      <c r="AM210" s="40"/>
      <c r="AN210" s="3"/>
      <c r="AO210" s="98"/>
      <c r="AP210" s="5"/>
      <c r="AQ210" s="14"/>
      <c r="AR210" s="5"/>
      <c r="AS210" s="5"/>
    </row>
    <row x14ac:dyDescent="0.25" r="211" customHeight="1" ht="30">
      <c r="A211" s="1">
        <v>311</v>
      </c>
      <c r="B211" s="50"/>
      <c r="C211" s="50"/>
      <c r="D211" s="50"/>
      <c r="E211" s="50"/>
      <c r="F211" s="50"/>
      <c r="G211" s="50"/>
      <c r="H211" s="68" t="s">
        <v>203</v>
      </c>
      <c r="I211" s="40">
        <v>2022</v>
      </c>
      <c r="J211" s="74" t="s">
        <v>262</v>
      </c>
      <c r="K211" s="56">
        <v>2.35</v>
      </c>
      <c r="L211" s="56">
        <v>2.6</v>
      </c>
      <c r="M211" s="56">
        <v>4.6</v>
      </c>
      <c r="N211" s="56"/>
      <c r="O211" s="57"/>
      <c r="P211" s="56">
        <f>K211*L211</f>
      </c>
      <c r="Q211" s="56"/>
      <c r="R211" s="56"/>
      <c r="S211" s="72"/>
      <c r="T211" s="61" t="s">
        <v>59</v>
      </c>
      <c r="U211" s="61" t="s">
        <v>59</v>
      </c>
      <c r="V211" s="62" t="s">
        <v>59</v>
      </c>
      <c r="W211" s="62" t="s">
        <v>59</v>
      </c>
      <c r="X211" s="62" t="s">
        <v>59</v>
      </c>
      <c r="Y211" s="62" t="s">
        <v>59</v>
      </c>
      <c r="Z211" s="61" t="s">
        <v>59</v>
      </c>
      <c r="AA211" s="61" t="s">
        <v>59</v>
      </c>
      <c r="AB211" s="78"/>
      <c r="AC211" s="78"/>
      <c r="AD211" s="78"/>
      <c r="AE211" s="78"/>
      <c r="AF211" s="40"/>
      <c r="AG211" s="57"/>
      <c r="AH211" s="40"/>
      <c r="AI211" s="63"/>
      <c r="AJ211" s="64"/>
      <c r="AK211" s="40"/>
      <c r="AL211" s="40"/>
      <c r="AM211" s="40"/>
      <c r="AN211" s="3"/>
      <c r="AO211" s="98"/>
      <c r="AP211" s="5"/>
      <c r="AQ211" s="14"/>
      <c r="AR211" s="5"/>
      <c r="AS211" s="5"/>
    </row>
    <row x14ac:dyDescent="0.25" r="212" customHeight="1" ht="30">
      <c r="A212" s="1">
        <v>311</v>
      </c>
      <c r="B212" s="50"/>
      <c r="C212" s="50"/>
      <c r="D212" s="50"/>
      <c r="E212" s="50"/>
      <c r="F212" s="50"/>
      <c r="G212" s="50"/>
      <c r="H212" s="68" t="s">
        <v>203</v>
      </c>
      <c r="I212" s="40">
        <v>2023</v>
      </c>
      <c r="J212" s="74" t="s">
        <v>263</v>
      </c>
      <c r="K212" s="56">
        <v>2.4</v>
      </c>
      <c r="L212" s="56">
        <v>2.6</v>
      </c>
      <c r="M212" s="56">
        <v>4.6</v>
      </c>
      <c r="N212" s="56"/>
      <c r="O212" s="57"/>
      <c r="P212" s="56">
        <f>K212*L212</f>
      </c>
      <c r="Q212" s="56"/>
      <c r="R212" s="56"/>
      <c r="S212" s="72"/>
      <c r="T212" s="61" t="s">
        <v>194</v>
      </c>
      <c r="U212" s="61" t="s">
        <v>59</v>
      </c>
      <c r="V212" s="62" t="s">
        <v>109</v>
      </c>
      <c r="W212" s="62" t="s">
        <v>59</v>
      </c>
      <c r="X212" s="62" t="s">
        <v>195</v>
      </c>
      <c r="Y212" s="62" t="s">
        <v>59</v>
      </c>
      <c r="Z212" s="61" t="s">
        <v>144</v>
      </c>
      <c r="AA212" s="61" t="s">
        <v>59</v>
      </c>
      <c r="AB212" s="78"/>
      <c r="AC212" s="78"/>
      <c r="AD212" s="78"/>
      <c r="AE212" s="78"/>
      <c r="AF212" s="40"/>
      <c r="AG212" s="57"/>
      <c r="AH212" s="40"/>
      <c r="AI212" s="63"/>
      <c r="AJ212" s="64"/>
      <c r="AK212" s="40"/>
      <c r="AL212" s="40"/>
      <c r="AM212" s="40"/>
      <c r="AN212" s="3"/>
      <c r="AO212" s="98"/>
      <c r="AP212" s="5"/>
      <c r="AQ212" s="14"/>
      <c r="AR212" s="5"/>
      <c r="AS212" s="5"/>
    </row>
    <row x14ac:dyDescent="0.25" r="213" customHeight="1" ht="30">
      <c r="A213" s="1">
        <v>311</v>
      </c>
      <c r="B213" s="50"/>
      <c r="C213" s="50"/>
      <c r="D213" s="50"/>
      <c r="E213" s="50"/>
      <c r="F213" s="50"/>
      <c r="G213" s="50"/>
      <c r="H213" s="68" t="s">
        <v>203</v>
      </c>
      <c r="I213" s="40">
        <v>2024</v>
      </c>
      <c r="J213" s="74" t="s">
        <v>264</v>
      </c>
      <c r="K213" s="56">
        <v>3</v>
      </c>
      <c r="L213" s="56">
        <v>7.4</v>
      </c>
      <c r="M213" s="56">
        <v>4.6</v>
      </c>
      <c r="N213" s="56"/>
      <c r="O213" s="57"/>
      <c r="P213" s="56">
        <f>K213*L213</f>
      </c>
      <c r="Q213" s="56"/>
      <c r="R213" s="56"/>
      <c r="S213" s="72"/>
      <c r="T213" s="61" t="s">
        <v>108</v>
      </c>
      <c r="U213" s="61" t="s">
        <v>59</v>
      </c>
      <c r="V213" s="62" t="s">
        <v>253</v>
      </c>
      <c r="W213" s="62" t="s">
        <v>59</v>
      </c>
      <c r="X213" s="62" t="s">
        <v>108</v>
      </c>
      <c r="Y213" s="62" t="s">
        <v>59</v>
      </c>
      <c r="Z213" s="61" t="s">
        <v>109</v>
      </c>
      <c r="AA213" s="61" t="s">
        <v>59</v>
      </c>
      <c r="AB213" s="78"/>
      <c r="AC213" s="78"/>
      <c r="AD213" s="78"/>
      <c r="AE213" s="78"/>
      <c r="AF213" s="40"/>
      <c r="AG213" s="57"/>
      <c r="AH213" s="40"/>
      <c r="AI213" s="63"/>
      <c r="AJ213" s="64"/>
      <c r="AK213" s="40"/>
      <c r="AL213" s="40"/>
      <c r="AM213" s="40"/>
      <c r="AN213" s="3"/>
      <c r="AO213" s="98"/>
      <c r="AP213" s="5"/>
      <c r="AQ213" s="14"/>
      <c r="AR213" s="5"/>
      <c r="AS213" s="5"/>
    </row>
    <row x14ac:dyDescent="0.25" r="214" customHeight="1" ht="30">
      <c r="A214" s="1">
        <v>311</v>
      </c>
      <c r="B214" s="50"/>
      <c r="C214" s="50"/>
      <c r="D214" s="50"/>
      <c r="E214" s="50"/>
      <c r="F214" s="50"/>
      <c r="G214" s="50"/>
      <c r="H214" s="68" t="s">
        <v>203</v>
      </c>
      <c r="I214" s="40">
        <v>2025</v>
      </c>
      <c r="J214" s="74" t="s">
        <v>265</v>
      </c>
      <c r="K214" s="56">
        <v>3</v>
      </c>
      <c r="L214" s="56">
        <v>7.2</v>
      </c>
      <c r="M214" s="56">
        <v>4.6</v>
      </c>
      <c r="N214" s="56"/>
      <c r="O214" s="57"/>
      <c r="P214" s="56">
        <f>K214*L214</f>
      </c>
      <c r="Q214" s="56"/>
      <c r="R214" s="56"/>
      <c r="S214" s="72"/>
      <c r="T214" s="61" t="s">
        <v>108</v>
      </c>
      <c r="U214" s="61" t="s">
        <v>59</v>
      </c>
      <c r="V214" s="62" t="s">
        <v>253</v>
      </c>
      <c r="W214" s="62" t="s">
        <v>59</v>
      </c>
      <c r="X214" s="62" t="s">
        <v>108</v>
      </c>
      <c r="Y214" s="62" t="s">
        <v>59</v>
      </c>
      <c r="Z214" s="61" t="s">
        <v>109</v>
      </c>
      <c r="AA214" s="61" t="s">
        <v>59</v>
      </c>
      <c r="AB214" s="78"/>
      <c r="AC214" s="78"/>
      <c r="AD214" s="78"/>
      <c r="AE214" s="78"/>
      <c r="AF214" s="40"/>
      <c r="AG214" s="57"/>
      <c r="AH214" s="40"/>
      <c r="AI214" s="63"/>
      <c r="AJ214" s="64"/>
      <c r="AK214" s="40"/>
      <c r="AL214" s="40"/>
      <c r="AM214" s="40"/>
      <c r="AN214" s="3"/>
      <c r="AO214" s="98"/>
      <c r="AP214" s="5"/>
      <c r="AQ214" s="14"/>
      <c r="AR214" s="5"/>
      <c r="AS214" s="5"/>
    </row>
    <row x14ac:dyDescent="0.25" r="215" customHeight="1" ht="30">
      <c r="A215" s="1"/>
      <c r="B215" s="50"/>
      <c r="C215" s="50"/>
      <c r="D215" s="50"/>
      <c r="E215" s="50"/>
      <c r="F215" s="50"/>
      <c r="G215" s="50"/>
      <c r="H215" s="68" t="s">
        <v>203</v>
      </c>
      <c r="I215" s="40">
        <v>2026</v>
      </c>
      <c r="J215" s="74" t="s">
        <v>142</v>
      </c>
      <c r="K215" s="56">
        <v>2.2</v>
      </c>
      <c r="L215" s="56">
        <f>7.2*6+7.2+3.2+2.2</f>
      </c>
      <c r="M215" s="56">
        <v>4.6</v>
      </c>
      <c r="N215" s="56"/>
      <c r="O215" s="57"/>
      <c r="P215" s="56">
        <f>K215*L215+7.2*1</f>
      </c>
      <c r="Q215" s="56"/>
      <c r="R215" s="56"/>
      <c r="S215" s="72"/>
      <c r="T215" s="61" t="s">
        <v>191</v>
      </c>
      <c r="U215" s="61" t="s">
        <v>59</v>
      </c>
      <c r="V215" s="62" t="s">
        <v>109</v>
      </c>
      <c r="W215" s="62" t="s">
        <v>59</v>
      </c>
      <c r="X215" s="62" t="s">
        <v>192</v>
      </c>
      <c r="Y215" s="62" t="s">
        <v>59</v>
      </c>
      <c r="Z215" s="61" t="s">
        <v>144</v>
      </c>
      <c r="AA215" s="61" t="s">
        <v>59</v>
      </c>
      <c r="AB215" s="78"/>
      <c r="AC215" s="78"/>
      <c r="AD215" s="78"/>
      <c r="AE215" s="78"/>
      <c r="AF215" s="40"/>
      <c r="AG215" s="57"/>
      <c r="AH215" s="40"/>
      <c r="AI215" s="63"/>
      <c r="AJ215" s="64"/>
      <c r="AK215" s="40"/>
      <c r="AL215" s="40"/>
      <c r="AM215" s="40"/>
      <c r="AN215" s="3"/>
      <c r="AO215" s="98"/>
      <c r="AP215" s="5"/>
      <c r="AQ215" s="14"/>
      <c r="AR215" s="5"/>
      <c r="AS215" s="5"/>
    </row>
    <row x14ac:dyDescent="0.25" r="216" customHeight="1" ht="30">
      <c r="A216" s="1">
        <v>312</v>
      </c>
      <c r="B216" s="50"/>
      <c r="C216" s="50"/>
      <c r="D216" s="50"/>
      <c r="E216" s="50"/>
      <c r="F216" s="50"/>
      <c r="G216" s="50"/>
      <c r="H216" s="40"/>
      <c r="I216" s="40"/>
      <c r="J216" s="74"/>
      <c r="K216" s="56"/>
      <c r="L216" s="56"/>
      <c r="M216" s="56"/>
      <c r="N216" s="56"/>
      <c r="O216" s="57"/>
      <c r="P216" s="56"/>
      <c r="Q216" s="56"/>
      <c r="R216" s="56"/>
      <c r="S216" s="72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40"/>
      <c r="AG216" s="57"/>
      <c r="AH216" s="40"/>
      <c r="AI216" s="63"/>
      <c r="AJ216" s="64"/>
      <c r="AK216" s="40"/>
      <c r="AL216" s="40"/>
      <c r="AM216" s="40"/>
      <c r="AN216" s="3"/>
      <c r="AO216" s="14"/>
      <c r="AP216" s="5"/>
      <c r="AQ216" s="14"/>
      <c r="AR216" s="5"/>
      <c r="AS216" s="5"/>
    </row>
    <row x14ac:dyDescent="0.25" r="217" customHeight="1" ht="34.9">
      <c r="A217" s="1">
        <v>303</v>
      </c>
      <c r="B217" s="32">
        <v>3</v>
      </c>
      <c r="C217" s="32"/>
      <c r="D217" s="32" t="s">
        <v>282</v>
      </c>
      <c r="E217" s="32" t="s">
        <v>46</v>
      </c>
      <c r="F217" s="32">
        <v>1</v>
      </c>
      <c r="G217" s="32">
        <v>1</v>
      </c>
      <c r="H217" s="32"/>
      <c r="I217" s="33"/>
      <c r="J217" s="32"/>
      <c r="K217" s="34">
        <v>23</v>
      </c>
      <c r="L217" s="34">
        <v>42</v>
      </c>
      <c r="M217" s="34">
        <v>7.2</v>
      </c>
      <c r="N217" s="32"/>
      <c r="O217" s="96">
        <f>K217*L217</f>
      </c>
      <c r="P217" s="35">
        <f>P218</f>
      </c>
      <c r="Q217" s="35">
        <f>Q218</f>
      </c>
      <c r="R217" s="32"/>
      <c r="S217" s="99" t="s">
        <v>283</v>
      </c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7"/>
      <c r="AO217" s="14"/>
      <c r="AP217" s="5"/>
      <c r="AQ217" s="14"/>
      <c r="AR217" s="5"/>
      <c r="AS217" s="5"/>
    </row>
    <row x14ac:dyDescent="0.25" r="218" customHeight="1" ht="30">
      <c r="A218" s="1">
        <v>304</v>
      </c>
      <c r="B218" s="40"/>
      <c r="C218" s="40"/>
      <c r="D218" s="40"/>
      <c r="E218" s="40"/>
      <c r="F218" s="40"/>
      <c r="G218" s="40"/>
      <c r="H218" s="41" t="s">
        <v>114</v>
      </c>
      <c r="I218" s="42"/>
      <c r="J218" s="43"/>
      <c r="K218" s="44">
        <v>23</v>
      </c>
      <c r="L218" s="44">
        <v>42</v>
      </c>
      <c r="M218" s="44">
        <v>7.2</v>
      </c>
      <c r="N218" s="44"/>
      <c r="O218" s="45">
        <f>K218*L218</f>
      </c>
      <c r="P218" s="45">
        <f>SUM(P219:P234)</f>
      </c>
      <c r="Q218" s="45">
        <f>K218*L218*M218</f>
      </c>
      <c r="R218" s="44"/>
      <c r="S218" s="46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8"/>
      <c r="AJ218" s="48"/>
      <c r="AK218" s="44"/>
      <c r="AL218" s="44"/>
      <c r="AM218" s="44"/>
      <c r="AN218" s="5"/>
      <c r="AO218" s="14"/>
      <c r="AP218" s="5"/>
      <c r="AQ218" s="14"/>
      <c r="AR218" s="5"/>
      <c r="AS218" s="5"/>
    </row>
    <row x14ac:dyDescent="0.25" r="219" customHeight="1" ht="30">
      <c r="A219" s="1">
        <v>305</v>
      </c>
      <c r="B219" s="50"/>
      <c r="C219" s="50"/>
      <c r="D219" s="50"/>
      <c r="E219" s="50"/>
      <c r="F219" s="50"/>
      <c r="G219" s="50"/>
      <c r="H219" s="68" t="s">
        <v>118</v>
      </c>
      <c r="I219" s="40">
        <v>1001</v>
      </c>
      <c r="J219" s="74" t="s">
        <v>284</v>
      </c>
      <c r="K219" s="56">
        <v>6</v>
      </c>
      <c r="L219" s="56">
        <v>7</v>
      </c>
      <c r="M219" s="56">
        <v>7.2</v>
      </c>
      <c r="N219" s="56"/>
      <c r="O219" s="57"/>
      <c r="P219" s="56">
        <f>K219*L219</f>
      </c>
      <c r="Q219" s="56"/>
      <c r="R219" s="56"/>
      <c r="S219" s="69" t="s">
        <v>285</v>
      </c>
      <c r="T219" s="61" t="s">
        <v>58</v>
      </c>
      <c r="U219" s="61" t="s">
        <v>59</v>
      </c>
      <c r="V219" s="62" t="s">
        <v>253</v>
      </c>
      <c r="W219" s="62" t="s">
        <v>59</v>
      </c>
      <c r="X219" s="62" t="s">
        <v>254</v>
      </c>
      <c r="Y219" s="62" t="s">
        <v>59</v>
      </c>
      <c r="Z219" s="61" t="s">
        <v>109</v>
      </c>
      <c r="AA219" s="61" t="s">
        <v>59</v>
      </c>
      <c r="AB219" s="78"/>
      <c r="AC219" s="78"/>
      <c r="AD219" s="78"/>
      <c r="AE219" s="78"/>
      <c r="AF219" s="40"/>
      <c r="AG219" s="57"/>
      <c r="AH219" s="40"/>
      <c r="AI219" s="78"/>
      <c r="AJ219" s="64"/>
      <c r="AK219" s="40"/>
      <c r="AL219" s="40"/>
      <c r="AM219" s="40"/>
      <c r="AN219" s="3"/>
      <c r="AO219" s="98"/>
      <c r="AP219" s="39"/>
      <c r="AQ219" s="14"/>
      <c r="AR219" s="5"/>
      <c r="AS219" s="5"/>
    </row>
    <row x14ac:dyDescent="0.25" r="220" customHeight="1" ht="30">
      <c r="A220" s="1">
        <v>306</v>
      </c>
      <c r="B220" s="50"/>
      <c r="C220" s="50"/>
      <c r="D220" s="50"/>
      <c r="E220" s="50"/>
      <c r="F220" s="50"/>
      <c r="G220" s="50"/>
      <c r="H220" s="68" t="s">
        <v>118</v>
      </c>
      <c r="I220" s="40">
        <v>1002</v>
      </c>
      <c r="J220" s="74" t="s">
        <v>286</v>
      </c>
      <c r="K220" s="56">
        <v>6</v>
      </c>
      <c r="L220" s="56">
        <v>7</v>
      </c>
      <c r="M220" s="56">
        <v>7.2</v>
      </c>
      <c r="N220" s="56"/>
      <c r="O220" s="57"/>
      <c r="P220" s="56">
        <f>K220*L220</f>
      </c>
      <c r="Q220" s="56"/>
      <c r="R220" s="56"/>
      <c r="S220" s="69" t="s">
        <v>287</v>
      </c>
      <c r="T220" s="61" t="s">
        <v>58</v>
      </c>
      <c r="U220" s="61" t="s">
        <v>59</v>
      </c>
      <c r="V220" s="62" t="s">
        <v>253</v>
      </c>
      <c r="W220" s="62" t="s">
        <v>59</v>
      </c>
      <c r="X220" s="62" t="s">
        <v>254</v>
      </c>
      <c r="Y220" s="62" t="s">
        <v>59</v>
      </c>
      <c r="Z220" s="61" t="s">
        <v>109</v>
      </c>
      <c r="AA220" s="61" t="s">
        <v>59</v>
      </c>
      <c r="AB220" s="78"/>
      <c r="AC220" s="78"/>
      <c r="AD220" s="78"/>
      <c r="AE220" s="78"/>
      <c r="AF220" s="40"/>
      <c r="AG220" s="57"/>
      <c r="AH220" s="40"/>
      <c r="AI220" s="63"/>
      <c r="AJ220" s="64"/>
      <c r="AK220" s="40"/>
      <c r="AL220" s="40"/>
      <c r="AM220" s="40"/>
      <c r="AN220" s="3"/>
      <c r="AO220" s="98"/>
      <c r="AP220" s="39"/>
      <c r="AQ220" s="14"/>
      <c r="AR220" s="5"/>
      <c r="AS220" s="5"/>
    </row>
    <row x14ac:dyDescent="0.25" r="221" customHeight="1" ht="30">
      <c r="A221" s="1">
        <v>306</v>
      </c>
      <c r="B221" s="50"/>
      <c r="C221" s="50"/>
      <c r="D221" s="50"/>
      <c r="E221" s="50"/>
      <c r="F221" s="50"/>
      <c r="G221" s="50"/>
      <c r="H221" s="68" t="s">
        <v>118</v>
      </c>
      <c r="I221" s="40">
        <v>1003</v>
      </c>
      <c r="J221" s="74" t="s">
        <v>288</v>
      </c>
      <c r="K221" s="56">
        <v>6</v>
      </c>
      <c r="L221" s="56">
        <v>7</v>
      </c>
      <c r="M221" s="56">
        <v>7.2</v>
      </c>
      <c r="N221" s="56"/>
      <c r="O221" s="57"/>
      <c r="P221" s="56">
        <f>K221*L221</f>
      </c>
      <c r="Q221" s="56"/>
      <c r="R221" s="56"/>
      <c r="S221" s="84"/>
      <c r="T221" s="61" t="s">
        <v>58</v>
      </c>
      <c r="U221" s="61" t="s">
        <v>59</v>
      </c>
      <c r="V221" s="62" t="s">
        <v>253</v>
      </c>
      <c r="W221" s="62" t="s">
        <v>59</v>
      </c>
      <c r="X221" s="62" t="s">
        <v>254</v>
      </c>
      <c r="Y221" s="62" t="s">
        <v>59</v>
      </c>
      <c r="Z221" s="61" t="s">
        <v>109</v>
      </c>
      <c r="AA221" s="61" t="s">
        <v>59</v>
      </c>
      <c r="AB221" s="78"/>
      <c r="AC221" s="78"/>
      <c r="AD221" s="78"/>
      <c r="AE221" s="78"/>
      <c r="AF221" s="40"/>
      <c r="AG221" s="57"/>
      <c r="AH221" s="40"/>
      <c r="AI221" s="63"/>
      <c r="AJ221" s="64"/>
      <c r="AK221" s="40"/>
      <c r="AL221" s="40"/>
      <c r="AM221" s="40"/>
      <c r="AN221" s="3"/>
      <c r="AO221" s="98"/>
      <c r="AP221" s="39"/>
      <c r="AQ221" s="14"/>
      <c r="AR221" s="5"/>
      <c r="AS221" s="5"/>
    </row>
    <row x14ac:dyDescent="0.25" r="222" customHeight="1" ht="30">
      <c r="A222" s="1">
        <v>308</v>
      </c>
      <c r="B222" s="50"/>
      <c r="C222" s="50"/>
      <c r="D222" s="50"/>
      <c r="E222" s="50"/>
      <c r="F222" s="50"/>
      <c r="G222" s="50"/>
      <c r="H222" s="68" t="s">
        <v>118</v>
      </c>
      <c r="I222" s="40">
        <v>1004</v>
      </c>
      <c r="J222" s="74" t="s">
        <v>289</v>
      </c>
      <c r="K222" s="56">
        <v>12</v>
      </c>
      <c r="L222" s="56">
        <v>16</v>
      </c>
      <c r="M222" s="56">
        <v>7.2</v>
      </c>
      <c r="N222" s="56"/>
      <c r="O222" s="57"/>
      <c r="P222" s="56">
        <f>K222*L222</f>
      </c>
      <c r="Q222" s="56"/>
      <c r="R222" s="56"/>
      <c r="S222" s="69" t="s">
        <v>290</v>
      </c>
      <c r="T222" s="61" t="s">
        <v>58</v>
      </c>
      <c r="U222" s="61" t="s">
        <v>59</v>
      </c>
      <c r="V222" s="62" t="s">
        <v>253</v>
      </c>
      <c r="W222" s="62" t="s">
        <v>59</v>
      </c>
      <c r="X222" s="62" t="s">
        <v>254</v>
      </c>
      <c r="Y222" s="62" t="s">
        <v>59</v>
      </c>
      <c r="Z222" s="61" t="s">
        <v>109</v>
      </c>
      <c r="AA222" s="61" t="s">
        <v>59</v>
      </c>
      <c r="AB222" s="78"/>
      <c r="AC222" s="78"/>
      <c r="AD222" s="78"/>
      <c r="AE222" s="78"/>
      <c r="AF222" s="40"/>
      <c r="AG222" s="57"/>
      <c r="AH222" s="40"/>
      <c r="AI222" s="78"/>
      <c r="AJ222" s="64"/>
      <c r="AK222" s="40"/>
      <c r="AL222" s="40"/>
      <c r="AM222" s="40"/>
      <c r="AN222" s="3"/>
      <c r="AO222" s="98"/>
      <c r="AP222" s="39"/>
      <c r="AQ222" s="14"/>
      <c r="AR222" s="5"/>
      <c r="AS222" s="5"/>
    </row>
    <row x14ac:dyDescent="0.25" r="223" customHeight="1" ht="30">
      <c r="A223" s="1">
        <v>307</v>
      </c>
      <c r="B223" s="50"/>
      <c r="C223" s="50"/>
      <c r="D223" s="50"/>
      <c r="E223" s="50"/>
      <c r="F223" s="50"/>
      <c r="G223" s="50"/>
      <c r="H223" s="68" t="s">
        <v>118</v>
      </c>
      <c r="I223" s="40">
        <v>1005</v>
      </c>
      <c r="J223" s="74" t="s">
        <v>291</v>
      </c>
      <c r="K223" s="56">
        <v>3</v>
      </c>
      <c r="L223" s="56">
        <v>7</v>
      </c>
      <c r="M223" s="56">
        <v>7.2</v>
      </c>
      <c r="N223" s="56"/>
      <c r="O223" s="57"/>
      <c r="P223" s="56">
        <f>K223*L223</f>
      </c>
      <c r="Q223" s="56"/>
      <c r="R223" s="95"/>
      <c r="S223" s="84"/>
      <c r="T223" s="61" t="s">
        <v>58</v>
      </c>
      <c r="U223" s="61" t="s">
        <v>59</v>
      </c>
      <c r="V223" s="62" t="s">
        <v>253</v>
      </c>
      <c r="W223" s="62" t="s">
        <v>59</v>
      </c>
      <c r="X223" s="62" t="s">
        <v>254</v>
      </c>
      <c r="Y223" s="62" t="s">
        <v>59</v>
      </c>
      <c r="Z223" s="61" t="s">
        <v>109</v>
      </c>
      <c r="AA223" s="61" t="s">
        <v>59</v>
      </c>
      <c r="AB223" s="78"/>
      <c r="AC223" s="78"/>
      <c r="AD223" s="78"/>
      <c r="AE223" s="78"/>
      <c r="AF223" s="40"/>
      <c r="AG223" s="57"/>
      <c r="AH223" s="40"/>
      <c r="AI223" s="78"/>
      <c r="AJ223" s="64"/>
      <c r="AK223" s="40"/>
      <c r="AL223" s="40"/>
      <c r="AM223" s="40"/>
      <c r="AN223" s="3"/>
      <c r="AO223" s="98"/>
      <c r="AP223" s="39"/>
      <c r="AQ223" s="14"/>
      <c r="AR223" s="5"/>
      <c r="AS223" s="5"/>
    </row>
    <row x14ac:dyDescent="0.25" r="224" customHeight="1" ht="30">
      <c r="A224" s="1">
        <v>307</v>
      </c>
      <c r="B224" s="50"/>
      <c r="C224" s="50"/>
      <c r="D224" s="50"/>
      <c r="E224" s="50"/>
      <c r="F224" s="50"/>
      <c r="G224" s="50"/>
      <c r="H224" s="68" t="s">
        <v>118</v>
      </c>
      <c r="I224" s="40">
        <v>1006</v>
      </c>
      <c r="J224" s="74" t="s">
        <v>292</v>
      </c>
      <c r="K224" s="56">
        <v>9</v>
      </c>
      <c r="L224" s="56">
        <v>24</v>
      </c>
      <c r="M224" s="56">
        <v>7.2</v>
      </c>
      <c r="N224" s="56"/>
      <c r="O224" s="57"/>
      <c r="P224" s="56">
        <f>K224*L224</f>
      </c>
      <c r="Q224" s="56"/>
      <c r="R224" s="91" t="s">
        <v>293</v>
      </c>
      <c r="S224" s="69" t="s">
        <v>294</v>
      </c>
      <c r="T224" s="61" t="s">
        <v>58</v>
      </c>
      <c r="U224" s="61" t="s">
        <v>59</v>
      </c>
      <c r="V224" s="62" t="s">
        <v>253</v>
      </c>
      <c r="W224" s="62" t="s">
        <v>59</v>
      </c>
      <c r="X224" s="62" t="s">
        <v>254</v>
      </c>
      <c r="Y224" s="62" t="s">
        <v>59</v>
      </c>
      <c r="Z224" s="61" t="s">
        <v>109</v>
      </c>
      <c r="AA224" s="61" t="s">
        <v>59</v>
      </c>
      <c r="AB224" s="78"/>
      <c r="AC224" s="78"/>
      <c r="AD224" s="78"/>
      <c r="AE224" s="78"/>
      <c r="AF224" s="40"/>
      <c r="AG224" s="57"/>
      <c r="AH224" s="40"/>
      <c r="AI224" s="78"/>
      <c r="AJ224" s="64"/>
      <c r="AK224" s="40"/>
      <c r="AL224" s="40"/>
      <c r="AM224" s="40"/>
      <c r="AN224" s="3"/>
      <c r="AO224" s="98"/>
      <c r="AP224" s="39"/>
      <c r="AQ224" s="14"/>
      <c r="AR224" s="5"/>
      <c r="AS224" s="5"/>
    </row>
    <row x14ac:dyDescent="0.25" r="225" customHeight="1" ht="30">
      <c r="A225" s="1">
        <v>307</v>
      </c>
      <c r="B225" s="50"/>
      <c r="C225" s="50"/>
      <c r="D225" s="50"/>
      <c r="E225" s="50"/>
      <c r="F225" s="50"/>
      <c r="G225" s="50"/>
      <c r="H225" s="68" t="s">
        <v>118</v>
      </c>
      <c r="I225" s="40">
        <v>1007</v>
      </c>
      <c r="J225" s="74" t="s">
        <v>295</v>
      </c>
      <c r="K225" s="56">
        <v>6</v>
      </c>
      <c r="L225" s="56">
        <v>13</v>
      </c>
      <c r="M225" s="56">
        <v>7.2</v>
      </c>
      <c r="N225" s="56"/>
      <c r="O225" s="57"/>
      <c r="P225" s="56">
        <f>K225*L225</f>
      </c>
      <c r="Q225" s="56"/>
      <c r="R225" s="95"/>
      <c r="S225" s="84"/>
      <c r="T225" s="61" t="s">
        <v>58</v>
      </c>
      <c r="U225" s="61" t="s">
        <v>59</v>
      </c>
      <c r="V225" s="62" t="s">
        <v>253</v>
      </c>
      <c r="W225" s="62" t="s">
        <v>59</v>
      </c>
      <c r="X225" s="62" t="s">
        <v>254</v>
      </c>
      <c r="Y225" s="62" t="s">
        <v>59</v>
      </c>
      <c r="Z225" s="61" t="s">
        <v>109</v>
      </c>
      <c r="AA225" s="61" t="s">
        <v>59</v>
      </c>
      <c r="AB225" s="78"/>
      <c r="AC225" s="78"/>
      <c r="AD225" s="78"/>
      <c r="AE225" s="78"/>
      <c r="AF225" s="40"/>
      <c r="AG225" s="57"/>
      <c r="AH225" s="40"/>
      <c r="AI225" s="78"/>
      <c r="AJ225" s="64"/>
      <c r="AK225" s="40"/>
      <c r="AL225" s="40"/>
      <c r="AM225" s="40"/>
      <c r="AN225" s="3"/>
      <c r="AO225" s="98"/>
      <c r="AP225" s="39"/>
      <c r="AQ225" s="14"/>
      <c r="AR225" s="5"/>
      <c r="AS225" s="5"/>
    </row>
    <row x14ac:dyDescent="0.25" r="226" customHeight="1" ht="30">
      <c r="A226" s="1">
        <v>309</v>
      </c>
      <c r="B226" s="50"/>
      <c r="C226" s="50"/>
      <c r="D226" s="50"/>
      <c r="E226" s="50"/>
      <c r="F226" s="50"/>
      <c r="G226" s="50"/>
      <c r="H226" s="68" t="s">
        <v>118</v>
      </c>
      <c r="I226" s="40">
        <v>1008</v>
      </c>
      <c r="J226" s="74" t="s">
        <v>56</v>
      </c>
      <c r="K226" s="56">
        <v>12</v>
      </c>
      <c r="L226" s="56">
        <v>7</v>
      </c>
      <c r="M226" s="56">
        <v>7.2</v>
      </c>
      <c r="N226" s="56"/>
      <c r="O226" s="57"/>
      <c r="P226" s="56">
        <f>K226*L226</f>
      </c>
      <c r="Q226" s="56"/>
      <c r="R226" s="56"/>
      <c r="S226" s="72"/>
      <c r="T226" s="61" t="s">
        <v>58</v>
      </c>
      <c r="U226" s="61" t="s">
        <v>59</v>
      </c>
      <c r="V226" s="62" t="s">
        <v>253</v>
      </c>
      <c r="W226" s="62" t="s">
        <v>59</v>
      </c>
      <c r="X226" s="62" t="s">
        <v>254</v>
      </c>
      <c r="Y226" s="62" t="s">
        <v>59</v>
      </c>
      <c r="Z226" s="61" t="s">
        <v>109</v>
      </c>
      <c r="AA226" s="61" t="s">
        <v>59</v>
      </c>
      <c r="AB226" s="78"/>
      <c r="AC226" s="78"/>
      <c r="AD226" s="78"/>
      <c r="AE226" s="78"/>
      <c r="AF226" s="40"/>
      <c r="AG226" s="57"/>
      <c r="AH226" s="40"/>
      <c r="AI226" s="78"/>
      <c r="AJ226" s="64"/>
      <c r="AK226" s="40"/>
      <c r="AL226" s="40"/>
      <c r="AM226" s="40"/>
      <c r="AN226" s="3"/>
      <c r="AO226" s="98"/>
      <c r="AP226" s="39"/>
      <c r="AQ226" s="14"/>
      <c r="AR226" s="5"/>
      <c r="AS226" s="5"/>
    </row>
    <row x14ac:dyDescent="0.25" r="227" customHeight="1" ht="30">
      <c r="A227" s="1">
        <v>309</v>
      </c>
      <c r="B227" s="50"/>
      <c r="C227" s="50"/>
      <c r="D227" s="50"/>
      <c r="E227" s="50"/>
      <c r="F227" s="50"/>
      <c r="G227" s="50"/>
      <c r="H227" s="68" t="s">
        <v>118</v>
      </c>
      <c r="I227" s="40">
        <v>1009</v>
      </c>
      <c r="J227" s="74" t="s">
        <v>255</v>
      </c>
      <c r="K227" s="56">
        <v>3</v>
      </c>
      <c r="L227" s="56">
        <f>7-1.8</f>
      </c>
      <c r="M227" s="56">
        <v>7.2</v>
      </c>
      <c r="N227" s="56"/>
      <c r="O227" s="57"/>
      <c r="P227" s="56">
        <f>K227*L227</f>
      </c>
      <c r="Q227" s="56"/>
      <c r="R227" s="56"/>
      <c r="S227" s="72"/>
      <c r="T227" s="61" t="s">
        <v>58</v>
      </c>
      <c r="U227" s="61" t="s">
        <v>59</v>
      </c>
      <c r="V227" s="62" t="s">
        <v>253</v>
      </c>
      <c r="W227" s="62" t="s">
        <v>59</v>
      </c>
      <c r="X227" s="62" t="s">
        <v>254</v>
      </c>
      <c r="Y227" s="62" t="s">
        <v>59</v>
      </c>
      <c r="Z227" s="61" t="s">
        <v>109</v>
      </c>
      <c r="AA227" s="61" t="s">
        <v>59</v>
      </c>
      <c r="AB227" s="78"/>
      <c r="AC227" s="78"/>
      <c r="AD227" s="78"/>
      <c r="AE227" s="78"/>
      <c r="AF227" s="40"/>
      <c r="AG227" s="57"/>
      <c r="AH227" s="40"/>
      <c r="AI227" s="78"/>
      <c r="AJ227" s="64"/>
      <c r="AK227" s="40"/>
      <c r="AL227" s="40"/>
      <c r="AM227" s="40"/>
      <c r="AN227" s="3"/>
      <c r="AO227" s="98"/>
      <c r="AP227" s="39"/>
      <c r="AQ227" s="14"/>
      <c r="AR227" s="5"/>
      <c r="AS227" s="5"/>
    </row>
    <row x14ac:dyDescent="0.25" r="228" customHeight="1" ht="30">
      <c r="A228" s="1">
        <v>309</v>
      </c>
      <c r="B228" s="50"/>
      <c r="C228" s="50"/>
      <c r="D228" s="50"/>
      <c r="E228" s="50"/>
      <c r="F228" s="50"/>
      <c r="G228" s="50"/>
      <c r="H228" s="68" t="s">
        <v>118</v>
      </c>
      <c r="I228" s="40">
        <v>1010</v>
      </c>
      <c r="J228" s="74" t="s">
        <v>296</v>
      </c>
      <c r="K228" s="56">
        <v>6</v>
      </c>
      <c r="L228" s="56">
        <f>7-1.8</f>
      </c>
      <c r="M228" s="56">
        <v>7.2</v>
      </c>
      <c r="N228" s="56"/>
      <c r="O228" s="57"/>
      <c r="P228" s="56">
        <f>K228*L228</f>
      </c>
      <c r="Q228" s="56"/>
      <c r="R228" s="56"/>
      <c r="S228" s="72"/>
      <c r="T228" s="61" t="s">
        <v>194</v>
      </c>
      <c r="U228" s="61" t="s">
        <v>59</v>
      </c>
      <c r="V228" s="62" t="s">
        <v>109</v>
      </c>
      <c r="W228" s="62" t="s">
        <v>59</v>
      </c>
      <c r="X228" s="62" t="s">
        <v>195</v>
      </c>
      <c r="Y228" s="62" t="s">
        <v>59</v>
      </c>
      <c r="Z228" s="61" t="s">
        <v>144</v>
      </c>
      <c r="AA228" s="61" t="s">
        <v>59</v>
      </c>
      <c r="AB228" s="78"/>
      <c r="AC228" s="78"/>
      <c r="AD228" s="78"/>
      <c r="AE228" s="78"/>
      <c r="AF228" s="40"/>
      <c r="AG228" s="57"/>
      <c r="AH228" s="40"/>
      <c r="AI228" s="78"/>
      <c r="AJ228" s="64"/>
      <c r="AK228" s="40"/>
      <c r="AL228" s="40"/>
      <c r="AM228" s="40"/>
      <c r="AN228" s="3"/>
      <c r="AO228" s="98"/>
      <c r="AP228" s="39"/>
      <c r="AQ228" s="14"/>
      <c r="AR228" s="5"/>
      <c r="AS228" s="5"/>
    </row>
    <row x14ac:dyDescent="0.25" r="229" customHeight="1" ht="30">
      <c r="A229" s="1">
        <v>309</v>
      </c>
      <c r="B229" s="50"/>
      <c r="C229" s="50"/>
      <c r="D229" s="50"/>
      <c r="E229" s="50"/>
      <c r="F229" s="50"/>
      <c r="G229" s="50"/>
      <c r="H229" s="68" t="s">
        <v>118</v>
      </c>
      <c r="I229" s="40">
        <v>1011</v>
      </c>
      <c r="J229" s="74" t="s">
        <v>297</v>
      </c>
      <c r="K229" s="56">
        <v>6</v>
      </c>
      <c r="L229" s="56">
        <f>7-1.8</f>
      </c>
      <c r="M229" s="56">
        <v>7.2</v>
      </c>
      <c r="N229" s="56"/>
      <c r="O229" s="57"/>
      <c r="P229" s="56">
        <f>K229*L229</f>
      </c>
      <c r="Q229" s="56"/>
      <c r="R229" s="56"/>
      <c r="S229" s="72"/>
      <c r="T229" s="61" t="s">
        <v>194</v>
      </c>
      <c r="U229" s="61" t="s">
        <v>59</v>
      </c>
      <c r="V229" s="62" t="s">
        <v>109</v>
      </c>
      <c r="W229" s="62" t="s">
        <v>59</v>
      </c>
      <c r="X229" s="62" t="s">
        <v>195</v>
      </c>
      <c r="Y229" s="62" t="s">
        <v>59</v>
      </c>
      <c r="Z229" s="61" t="s">
        <v>144</v>
      </c>
      <c r="AA229" s="61" t="s">
        <v>59</v>
      </c>
      <c r="AB229" s="78"/>
      <c r="AC229" s="78"/>
      <c r="AD229" s="78"/>
      <c r="AE229" s="78"/>
      <c r="AF229" s="40"/>
      <c r="AG229" s="57"/>
      <c r="AH229" s="40"/>
      <c r="AI229" s="78"/>
      <c r="AJ229" s="64"/>
      <c r="AK229" s="40"/>
      <c r="AL229" s="40"/>
      <c r="AM229" s="40"/>
      <c r="AN229" s="3"/>
      <c r="AO229" s="98"/>
      <c r="AP229" s="39"/>
      <c r="AQ229" s="14"/>
      <c r="AR229" s="5"/>
      <c r="AS229" s="5"/>
    </row>
    <row x14ac:dyDescent="0.25" r="230" customHeight="1" ht="30">
      <c r="A230" s="1">
        <v>309</v>
      </c>
      <c r="B230" s="50"/>
      <c r="C230" s="50"/>
      <c r="D230" s="50"/>
      <c r="E230" s="50"/>
      <c r="F230" s="50"/>
      <c r="G230" s="50"/>
      <c r="H230" s="68" t="s">
        <v>118</v>
      </c>
      <c r="I230" s="40">
        <v>1012</v>
      </c>
      <c r="J230" s="74" t="s">
        <v>298</v>
      </c>
      <c r="K230" s="56">
        <v>3</v>
      </c>
      <c r="L230" s="56">
        <v>6</v>
      </c>
      <c r="M230" s="56">
        <v>7.2</v>
      </c>
      <c r="N230" s="56"/>
      <c r="O230" s="57"/>
      <c r="P230" s="56">
        <f>K230*L230</f>
      </c>
      <c r="Q230" s="56"/>
      <c r="R230" s="56"/>
      <c r="S230" s="72"/>
      <c r="T230" s="61" t="s">
        <v>108</v>
      </c>
      <c r="U230" s="61" t="s">
        <v>59</v>
      </c>
      <c r="V230" s="62" t="s">
        <v>169</v>
      </c>
      <c r="W230" s="62" t="s">
        <v>59</v>
      </c>
      <c r="X230" s="62" t="s">
        <v>59</v>
      </c>
      <c r="Y230" s="62" t="s">
        <v>59</v>
      </c>
      <c r="Z230" s="61" t="s">
        <v>170</v>
      </c>
      <c r="AA230" s="61" t="s">
        <v>59</v>
      </c>
      <c r="AB230" s="78"/>
      <c r="AC230" s="78"/>
      <c r="AD230" s="78"/>
      <c r="AE230" s="78"/>
      <c r="AF230" s="40"/>
      <c r="AG230" s="57"/>
      <c r="AH230" s="40"/>
      <c r="AI230" s="78"/>
      <c r="AJ230" s="64"/>
      <c r="AK230" s="40"/>
      <c r="AL230" s="40"/>
      <c r="AM230" s="40"/>
      <c r="AN230" s="3"/>
      <c r="AO230" s="98"/>
      <c r="AP230" s="39"/>
      <c r="AQ230" s="14"/>
      <c r="AR230" s="5"/>
      <c r="AS230" s="5"/>
    </row>
    <row x14ac:dyDescent="0.25" r="231" customHeight="1" ht="30">
      <c r="A231" s="1">
        <v>309</v>
      </c>
      <c r="B231" s="50"/>
      <c r="C231" s="50"/>
      <c r="D231" s="50"/>
      <c r="E231" s="50"/>
      <c r="F231" s="50"/>
      <c r="G231" s="50"/>
      <c r="H231" s="68" t="s">
        <v>118</v>
      </c>
      <c r="I231" s="40">
        <v>1013</v>
      </c>
      <c r="J231" s="74" t="s">
        <v>281</v>
      </c>
      <c r="K231" s="56">
        <v>6</v>
      </c>
      <c r="L231" s="56">
        <f>7-1.8</f>
      </c>
      <c r="M231" s="56">
        <v>7.2</v>
      </c>
      <c r="N231" s="56"/>
      <c r="O231" s="57"/>
      <c r="P231" s="56">
        <f>K231*L231</f>
      </c>
      <c r="Q231" s="56"/>
      <c r="R231" s="56"/>
      <c r="S231" s="72"/>
      <c r="T231" s="61" t="s">
        <v>108</v>
      </c>
      <c r="U231" s="61" t="s">
        <v>59</v>
      </c>
      <c r="V231" s="62" t="s">
        <v>169</v>
      </c>
      <c r="W231" s="62" t="s">
        <v>59</v>
      </c>
      <c r="X231" s="62" t="s">
        <v>59</v>
      </c>
      <c r="Y231" s="62" t="s">
        <v>59</v>
      </c>
      <c r="Z231" s="61" t="s">
        <v>170</v>
      </c>
      <c r="AA231" s="61" t="s">
        <v>59</v>
      </c>
      <c r="AB231" s="78"/>
      <c r="AC231" s="78"/>
      <c r="AD231" s="78"/>
      <c r="AE231" s="78"/>
      <c r="AF231" s="40"/>
      <c r="AG231" s="57"/>
      <c r="AH231" s="40"/>
      <c r="AI231" s="78"/>
      <c r="AJ231" s="64"/>
      <c r="AK231" s="40"/>
      <c r="AL231" s="40"/>
      <c r="AM231" s="40"/>
      <c r="AN231" s="3"/>
      <c r="AO231" s="98"/>
      <c r="AP231" s="39"/>
      <c r="AQ231" s="14"/>
      <c r="AR231" s="5"/>
      <c r="AS231" s="5"/>
    </row>
    <row x14ac:dyDescent="0.25" r="232" customHeight="1" ht="30">
      <c r="A232" s="1">
        <v>306</v>
      </c>
      <c r="B232" s="50"/>
      <c r="C232" s="50"/>
      <c r="D232" s="50"/>
      <c r="E232" s="50"/>
      <c r="F232" s="50"/>
      <c r="G232" s="50"/>
      <c r="H232" s="68" t="s">
        <v>118</v>
      </c>
      <c r="I232" s="40">
        <v>1014</v>
      </c>
      <c r="J232" s="74" t="s">
        <v>299</v>
      </c>
      <c r="K232" s="56">
        <v>3</v>
      </c>
      <c r="L232" s="56">
        <v>4</v>
      </c>
      <c r="M232" s="56">
        <v>7.2</v>
      </c>
      <c r="N232" s="56"/>
      <c r="O232" s="57"/>
      <c r="P232" s="56">
        <f>K232*L232</f>
      </c>
      <c r="Q232" s="56"/>
      <c r="R232" s="56"/>
      <c r="S232" s="84"/>
      <c r="T232" s="61" t="s">
        <v>194</v>
      </c>
      <c r="U232" s="61" t="s">
        <v>59</v>
      </c>
      <c r="V232" s="62" t="s">
        <v>109</v>
      </c>
      <c r="W232" s="62" t="s">
        <v>59</v>
      </c>
      <c r="X232" s="62" t="s">
        <v>195</v>
      </c>
      <c r="Y232" s="62" t="s">
        <v>59</v>
      </c>
      <c r="Z232" s="61" t="s">
        <v>144</v>
      </c>
      <c r="AA232" s="61" t="s">
        <v>59</v>
      </c>
      <c r="AB232" s="78"/>
      <c r="AC232" s="78"/>
      <c r="AD232" s="78"/>
      <c r="AE232" s="78"/>
      <c r="AF232" s="40"/>
      <c r="AG232" s="57"/>
      <c r="AH232" s="40"/>
      <c r="AI232" s="63"/>
      <c r="AJ232" s="64"/>
      <c r="AK232" s="40"/>
      <c r="AL232" s="40"/>
      <c r="AM232" s="40"/>
      <c r="AN232" s="3"/>
      <c r="AO232" s="98"/>
      <c r="AP232" s="39"/>
      <c r="AQ232" s="98"/>
      <c r="AR232" s="39"/>
      <c r="AS232" s="39"/>
    </row>
    <row x14ac:dyDescent="0.25" r="233" customHeight="1" ht="30">
      <c r="A233" s="1">
        <v>306</v>
      </c>
      <c r="B233" s="50"/>
      <c r="C233" s="50"/>
      <c r="D233" s="50"/>
      <c r="E233" s="50"/>
      <c r="F233" s="50"/>
      <c r="G233" s="50"/>
      <c r="H233" s="68" t="s">
        <v>118</v>
      </c>
      <c r="I233" s="40">
        <v>1015</v>
      </c>
      <c r="J233" s="74" t="s">
        <v>142</v>
      </c>
      <c r="K233" s="56">
        <v>3</v>
      </c>
      <c r="L233" s="56">
        <f>7+7+6</f>
      </c>
      <c r="M233" s="56">
        <v>7.2</v>
      </c>
      <c r="N233" s="56"/>
      <c r="O233" s="57"/>
      <c r="P233" s="56">
        <f>K233*L233+1.8*(12+9)+3*4</f>
      </c>
      <c r="Q233" s="56"/>
      <c r="R233" s="56"/>
      <c r="S233" s="84"/>
      <c r="T233" s="61" t="s">
        <v>194</v>
      </c>
      <c r="U233" s="61" t="s">
        <v>59</v>
      </c>
      <c r="V233" s="62" t="s">
        <v>109</v>
      </c>
      <c r="W233" s="62" t="s">
        <v>59</v>
      </c>
      <c r="X233" s="62" t="s">
        <v>195</v>
      </c>
      <c r="Y233" s="62" t="s">
        <v>59</v>
      </c>
      <c r="Z233" s="61" t="s">
        <v>144</v>
      </c>
      <c r="AA233" s="61" t="s">
        <v>59</v>
      </c>
      <c r="AB233" s="78"/>
      <c r="AC233" s="78"/>
      <c r="AD233" s="78"/>
      <c r="AE233" s="78"/>
      <c r="AF233" s="40"/>
      <c r="AG233" s="57"/>
      <c r="AH233" s="40"/>
      <c r="AI233" s="63"/>
      <c r="AJ233" s="64"/>
      <c r="AK233" s="40"/>
      <c r="AL233" s="40"/>
      <c r="AM233" s="40"/>
      <c r="AN233" s="3"/>
      <c r="AO233" s="98"/>
      <c r="AP233" s="39"/>
      <c r="AQ233" s="98"/>
      <c r="AR233" s="39"/>
      <c r="AS233" s="39"/>
    </row>
    <row x14ac:dyDescent="0.25" r="234" customHeight="1" ht="30">
      <c r="A234" s="1">
        <v>312</v>
      </c>
      <c r="B234" s="50"/>
      <c r="C234" s="50"/>
      <c r="D234" s="50"/>
      <c r="E234" s="50"/>
      <c r="F234" s="50"/>
      <c r="G234" s="50"/>
      <c r="H234" s="40"/>
      <c r="I234" s="40"/>
      <c r="J234" s="74"/>
      <c r="K234" s="56"/>
      <c r="L234" s="56"/>
      <c r="M234" s="56"/>
      <c r="N234" s="56"/>
      <c r="O234" s="57"/>
      <c r="P234" s="56"/>
      <c r="Q234" s="56"/>
      <c r="R234" s="56"/>
      <c r="S234" s="72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40"/>
      <c r="AG234" s="57"/>
      <c r="AH234" s="40"/>
      <c r="AI234" s="63"/>
      <c r="AJ234" s="64"/>
      <c r="AK234" s="40"/>
      <c r="AL234" s="40"/>
      <c r="AM234" s="40"/>
      <c r="AN234" s="3"/>
      <c r="AO234" s="14"/>
      <c r="AP234" s="5"/>
      <c r="AQ234" s="14"/>
      <c r="AR234" s="5"/>
      <c r="AS234" s="5"/>
    </row>
    <row x14ac:dyDescent="0.25" r="235" customHeight="1" ht="34.9">
      <c r="A235" s="1">
        <v>303</v>
      </c>
      <c r="B235" s="32">
        <v>4</v>
      </c>
      <c r="C235" s="32"/>
      <c r="D235" s="32" t="s">
        <v>300</v>
      </c>
      <c r="E235" s="32" t="s">
        <v>46</v>
      </c>
      <c r="F235" s="32">
        <v>1</v>
      </c>
      <c r="G235" s="32">
        <v>2</v>
      </c>
      <c r="H235" s="32"/>
      <c r="I235" s="33"/>
      <c r="J235" s="32"/>
      <c r="K235" s="34">
        <v>16.8</v>
      </c>
      <c r="L235" s="34">
        <v>41.9</v>
      </c>
      <c r="M235" s="34">
        <v>8.4</v>
      </c>
      <c r="N235" s="32"/>
      <c r="O235" s="96">
        <f>K235*L235-8.45*4.8-(7.1*2+2.75)*4.8</f>
      </c>
      <c r="P235" s="35">
        <f>P236+P249</f>
      </c>
      <c r="Q235" s="35">
        <f>Q236+Q249</f>
      </c>
      <c r="R235" s="32"/>
      <c r="S235" s="99" t="s">
        <v>301</v>
      </c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7"/>
      <c r="AO235" s="14"/>
      <c r="AP235" s="5"/>
      <c r="AQ235" s="14"/>
      <c r="AR235" s="5"/>
      <c r="AS235" s="5"/>
    </row>
    <row x14ac:dyDescent="0.25" r="236" customHeight="1" ht="30">
      <c r="A236" s="1">
        <v>304</v>
      </c>
      <c r="B236" s="40"/>
      <c r="C236" s="40"/>
      <c r="D236" s="100"/>
      <c r="E236" s="40"/>
      <c r="F236" s="40"/>
      <c r="G236" s="40"/>
      <c r="H236" s="41" t="s">
        <v>114</v>
      </c>
      <c r="I236" s="42"/>
      <c r="J236" s="43"/>
      <c r="K236" s="44">
        <v>16.8</v>
      </c>
      <c r="L236" s="44">
        <v>41.9</v>
      </c>
      <c r="M236" s="44">
        <v>4.2</v>
      </c>
      <c r="N236" s="44"/>
      <c r="O236" s="45">
        <f>K236*L236-8.45*4.8-(7.1*2+2.75)*4.8</f>
      </c>
      <c r="P236" s="45">
        <f>SUM(P237:P248)</f>
      </c>
      <c r="Q236" s="45">
        <f>O236*M236</f>
      </c>
      <c r="R236" s="44"/>
      <c r="S236" s="46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8"/>
      <c r="AJ236" s="48"/>
      <c r="AK236" s="44"/>
      <c r="AL236" s="44"/>
      <c r="AM236" s="44"/>
      <c r="AN236" s="5"/>
      <c r="AO236" s="14"/>
      <c r="AP236" s="5"/>
      <c r="AQ236" s="14"/>
      <c r="AR236" s="5"/>
      <c r="AS236" s="5"/>
    </row>
    <row x14ac:dyDescent="0.25" r="237" customHeight="1" ht="30">
      <c r="A237" s="1">
        <v>305</v>
      </c>
      <c r="B237" s="50"/>
      <c r="C237" s="50"/>
      <c r="D237" s="50"/>
      <c r="E237" s="50"/>
      <c r="F237" s="50"/>
      <c r="G237" s="50"/>
      <c r="H237" s="68" t="s">
        <v>118</v>
      </c>
      <c r="I237" s="40">
        <v>1001</v>
      </c>
      <c r="J237" s="74" t="s">
        <v>302</v>
      </c>
      <c r="K237" s="56">
        <v>16.8</v>
      </c>
      <c r="L237" s="56">
        <f>7.1*2+2.4</f>
      </c>
      <c r="M237" s="56">
        <v>7</v>
      </c>
      <c r="N237" s="56"/>
      <c r="O237" s="57"/>
      <c r="P237" s="56">
        <f>K237*L237-P238</f>
      </c>
      <c r="Q237" s="56"/>
      <c r="R237" s="56"/>
      <c r="S237" s="69" t="s">
        <v>303</v>
      </c>
      <c r="T237" s="61" t="s">
        <v>58</v>
      </c>
      <c r="U237" s="61" t="s">
        <v>59</v>
      </c>
      <c r="V237" s="62" t="s">
        <v>253</v>
      </c>
      <c r="W237" s="62" t="s">
        <v>59</v>
      </c>
      <c r="X237" s="62" t="s">
        <v>254</v>
      </c>
      <c r="Y237" s="62" t="s">
        <v>59</v>
      </c>
      <c r="Z237" s="61" t="s">
        <v>109</v>
      </c>
      <c r="AA237" s="61" t="s">
        <v>59</v>
      </c>
      <c r="AB237" s="78"/>
      <c r="AC237" s="78"/>
      <c r="AD237" s="78"/>
      <c r="AE237" s="78"/>
      <c r="AF237" s="40"/>
      <c r="AG237" s="57"/>
      <c r="AH237" s="40"/>
      <c r="AI237" s="78"/>
      <c r="AJ237" s="64"/>
      <c r="AK237" s="40"/>
      <c r="AL237" s="40"/>
      <c r="AM237" s="40"/>
      <c r="AN237" s="5"/>
      <c r="AO237" s="14"/>
      <c r="AP237" s="5"/>
      <c r="AQ237" s="14"/>
      <c r="AR237" s="5"/>
      <c r="AS237" s="5"/>
    </row>
    <row x14ac:dyDescent="0.25" r="238" customHeight="1" ht="30">
      <c r="A238" s="1">
        <v>306</v>
      </c>
      <c r="B238" s="50"/>
      <c r="C238" s="50"/>
      <c r="D238" s="50"/>
      <c r="E238" s="50"/>
      <c r="F238" s="50"/>
      <c r="G238" s="50"/>
      <c r="H238" s="68" t="s">
        <v>118</v>
      </c>
      <c r="I238" s="40">
        <v>1002</v>
      </c>
      <c r="J238" s="74" t="s">
        <v>291</v>
      </c>
      <c r="K238" s="56">
        <v>2.4</v>
      </c>
      <c r="L238" s="56">
        <v>4.8</v>
      </c>
      <c r="M238" s="56">
        <v>4.2</v>
      </c>
      <c r="N238" s="56"/>
      <c r="O238" s="57"/>
      <c r="P238" s="56">
        <f>K238*L238</f>
      </c>
      <c r="Q238" s="56"/>
      <c r="R238" s="56"/>
      <c r="S238" s="84"/>
      <c r="T238" s="61" t="s">
        <v>58</v>
      </c>
      <c r="U238" s="61" t="s">
        <v>59</v>
      </c>
      <c r="V238" s="62" t="s">
        <v>253</v>
      </c>
      <c r="W238" s="62" t="s">
        <v>59</v>
      </c>
      <c r="X238" s="62" t="s">
        <v>254</v>
      </c>
      <c r="Y238" s="62" t="s">
        <v>59</v>
      </c>
      <c r="Z238" s="61" t="s">
        <v>109</v>
      </c>
      <c r="AA238" s="61" t="s">
        <v>59</v>
      </c>
      <c r="AB238" s="78"/>
      <c r="AC238" s="78"/>
      <c r="AD238" s="78"/>
      <c r="AE238" s="78"/>
      <c r="AF238" s="40"/>
      <c r="AG238" s="57"/>
      <c r="AH238" s="40"/>
      <c r="AI238" s="63"/>
      <c r="AJ238" s="64"/>
      <c r="AK238" s="40"/>
      <c r="AL238" s="40"/>
      <c r="AM238" s="40"/>
      <c r="AN238" s="5"/>
      <c r="AO238" s="14"/>
      <c r="AP238" s="5"/>
      <c r="AQ238" s="14"/>
      <c r="AR238" s="5"/>
      <c r="AS238" s="5"/>
    </row>
    <row x14ac:dyDescent="0.25" r="239" customHeight="1" ht="30">
      <c r="A239" s="1">
        <v>306</v>
      </c>
      <c r="B239" s="50"/>
      <c r="C239" s="50"/>
      <c r="D239" s="50"/>
      <c r="E239" s="50"/>
      <c r="F239" s="50"/>
      <c r="G239" s="50"/>
      <c r="H239" s="68" t="s">
        <v>118</v>
      </c>
      <c r="I239" s="40">
        <v>1002</v>
      </c>
      <c r="J239" s="74" t="s">
        <v>304</v>
      </c>
      <c r="K239" s="56">
        <v>8.45</v>
      </c>
      <c r="L239" s="56">
        <v>12</v>
      </c>
      <c r="M239" s="56">
        <v>4.2</v>
      </c>
      <c r="N239" s="56"/>
      <c r="O239" s="57"/>
      <c r="P239" s="56">
        <f>K239*L239</f>
      </c>
      <c r="Q239" s="56"/>
      <c r="R239" s="56"/>
      <c r="S239" s="69" t="s">
        <v>305</v>
      </c>
      <c r="T239" s="61" t="s">
        <v>58</v>
      </c>
      <c r="U239" s="61" t="s">
        <v>59</v>
      </c>
      <c r="V239" s="62" t="s">
        <v>253</v>
      </c>
      <c r="W239" s="62" t="s">
        <v>59</v>
      </c>
      <c r="X239" s="62" t="s">
        <v>254</v>
      </c>
      <c r="Y239" s="62" t="s">
        <v>59</v>
      </c>
      <c r="Z239" s="61" t="s">
        <v>109</v>
      </c>
      <c r="AA239" s="61" t="s">
        <v>59</v>
      </c>
      <c r="AB239" s="78"/>
      <c r="AC239" s="78"/>
      <c r="AD239" s="78"/>
      <c r="AE239" s="78"/>
      <c r="AF239" s="40"/>
      <c r="AG239" s="57"/>
      <c r="AH239" s="40"/>
      <c r="AI239" s="63"/>
      <c r="AJ239" s="64"/>
      <c r="AK239" s="40"/>
      <c r="AL239" s="40"/>
      <c r="AM239" s="40"/>
      <c r="AN239" s="5"/>
      <c r="AO239" s="14"/>
      <c r="AP239" s="5"/>
      <c r="AQ239" s="14"/>
      <c r="AR239" s="5"/>
      <c r="AS239" s="5"/>
    </row>
    <row x14ac:dyDescent="0.25" r="240" customHeight="1" ht="30">
      <c r="A240" s="1">
        <v>307</v>
      </c>
      <c r="B240" s="50"/>
      <c r="C240" s="50"/>
      <c r="D240" s="50"/>
      <c r="E240" s="50"/>
      <c r="F240" s="50"/>
      <c r="G240" s="50"/>
      <c r="H240" s="68" t="s">
        <v>118</v>
      </c>
      <c r="I240" s="40">
        <v>1003</v>
      </c>
      <c r="J240" s="74" t="s">
        <v>306</v>
      </c>
      <c r="K240" s="56">
        <f>3.5+2.75+2.1</f>
      </c>
      <c r="L240" s="56">
        <v>4.7</v>
      </c>
      <c r="M240" s="56">
        <v>4.2</v>
      </c>
      <c r="N240" s="56"/>
      <c r="O240" s="57"/>
      <c r="P240" s="56">
        <f>K240*L240</f>
      </c>
      <c r="Q240" s="56"/>
      <c r="R240" s="95"/>
      <c r="S240" s="84"/>
      <c r="T240" s="61" t="s">
        <v>108</v>
      </c>
      <c r="U240" s="61" t="s">
        <v>59</v>
      </c>
      <c r="V240" s="62" t="s">
        <v>169</v>
      </c>
      <c r="W240" s="62" t="s">
        <v>59</v>
      </c>
      <c r="X240" s="62" t="s">
        <v>59</v>
      </c>
      <c r="Y240" s="62" t="s">
        <v>59</v>
      </c>
      <c r="Z240" s="61" t="s">
        <v>144</v>
      </c>
      <c r="AA240" s="61" t="s">
        <v>59</v>
      </c>
      <c r="AB240" s="78"/>
      <c r="AC240" s="78"/>
      <c r="AD240" s="78"/>
      <c r="AE240" s="78"/>
      <c r="AF240" s="40"/>
      <c r="AG240" s="57"/>
      <c r="AH240" s="40"/>
      <c r="AI240" s="78"/>
      <c r="AJ240" s="64"/>
      <c r="AK240" s="40"/>
      <c r="AL240" s="40"/>
      <c r="AM240" s="40"/>
      <c r="AN240" s="5"/>
      <c r="AO240" s="14"/>
      <c r="AP240" s="5"/>
      <c r="AQ240" s="14"/>
      <c r="AR240" s="5"/>
      <c r="AS240" s="5"/>
    </row>
    <row x14ac:dyDescent="0.25" r="241" customHeight="1" ht="30">
      <c r="A241" s="1">
        <v>308</v>
      </c>
      <c r="B241" s="50"/>
      <c r="C241" s="50"/>
      <c r="D241" s="50"/>
      <c r="E241" s="50"/>
      <c r="F241" s="50"/>
      <c r="G241" s="50"/>
      <c r="H241" s="68" t="s">
        <v>118</v>
      </c>
      <c r="I241" s="40">
        <v>1004</v>
      </c>
      <c r="J241" s="74" t="s">
        <v>307</v>
      </c>
      <c r="K241" s="56">
        <f>7.1-2.1</f>
      </c>
      <c r="L241" s="56">
        <v>4.7</v>
      </c>
      <c r="M241" s="56">
        <v>4.2</v>
      </c>
      <c r="N241" s="56"/>
      <c r="O241" s="57"/>
      <c r="P241" s="56">
        <f>K241*L241</f>
      </c>
      <c r="Q241" s="56"/>
      <c r="R241" s="56"/>
      <c r="S241" s="84"/>
      <c r="T241" s="61" t="s">
        <v>108</v>
      </c>
      <c r="U241" s="61" t="s">
        <v>59</v>
      </c>
      <c r="V241" s="62" t="s">
        <v>169</v>
      </c>
      <c r="W241" s="62" t="s">
        <v>59</v>
      </c>
      <c r="X241" s="62" t="s">
        <v>59</v>
      </c>
      <c r="Y241" s="62" t="s">
        <v>59</v>
      </c>
      <c r="Z241" s="61" t="s">
        <v>144</v>
      </c>
      <c r="AA241" s="61" t="s">
        <v>59</v>
      </c>
      <c r="AB241" s="78"/>
      <c r="AC241" s="78"/>
      <c r="AD241" s="78"/>
      <c r="AE241" s="78"/>
      <c r="AF241" s="40"/>
      <c r="AG241" s="57"/>
      <c r="AH241" s="40"/>
      <c r="AI241" s="78"/>
      <c r="AJ241" s="64"/>
      <c r="AK241" s="40"/>
      <c r="AL241" s="40"/>
      <c r="AM241" s="40"/>
      <c r="AN241" s="5"/>
      <c r="AO241" s="14"/>
      <c r="AP241" s="5"/>
      <c r="AQ241" s="14"/>
      <c r="AR241" s="5"/>
      <c r="AS241" s="5"/>
    </row>
    <row x14ac:dyDescent="0.25" r="242" customHeight="1" ht="30">
      <c r="A242" s="1"/>
      <c r="B242" s="50"/>
      <c r="C242" s="50"/>
      <c r="D242" s="50"/>
      <c r="E242" s="50"/>
      <c r="F242" s="50"/>
      <c r="G242" s="50"/>
      <c r="H242" s="68" t="s">
        <v>118</v>
      </c>
      <c r="I242" s="78">
        <v>1005</v>
      </c>
      <c r="J242" s="74" t="s">
        <v>308</v>
      </c>
      <c r="K242" s="56">
        <v>7.1</v>
      </c>
      <c r="L242" s="56">
        <v>4.7</v>
      </c>
      <c r="M242" s="56">
        <v>4.2</v>
      </c>
      <c r="N242" s="56"/>
      <c r="O242" s="57"/>
      <c r="P242" s="56">
        <f>K242*L242</f>
      </c>
      <c r="Q242" s="56"/>
      <c r="R242" s="56"/>
      <c r="S242" s="84"/>
      <c r="T242" s="61" t="s">
        <v>194</v>
      </c>
      <c r="U242" s="61" t="s">
        <v>59</v>
      </c>
      <c r="V242" s="62" t="s">
        <v>109</v>
      </c>
      <c r="W242" s="62" t="s">
        <v>59</v>
      </c>
      <c r="X242" s="62" t="s">
        <v>195</v>
      </c>
      <c r="Y242" s="62" t="s">
        <v>59</v>
      </c>
      <c r="Z242" s="61" t="s">
        <v>144</v>
      </c>
      <c r="AA242" s="61" t="s">
        <v>59</v>
      </c>
      <c r="AB242" s="78"/>
      <c r="AC242" s="78"/>
      <c r="AD242" s="78"/>
      <c r="AE242" s="78"/>
      <c r="AF242" s="40"/>
      <c r="AG242" s="57"/>
      <c r="AH242" s="40"/>
      <c r="AI242" s="78"/>
      <c r="AJ242" s="64"/>
      <c r="AK242" s="40"/>
      <c r="AL242" s="40"/>
      <c r="AM242" s="40"/>
      <c r="AN242" s="5"/>
      <c r="AO242" s="14"/>
      <c r="AP242" s="5"/>
      <c r="AQ242" s="14"/>
      <c r="AR242" s="5"/>
      <c r="AS242" s="5"/>
    </row>
    <row x14ac:dyDescent="0.25" r="243" customHeight="1" ht="30">
      <c r="A243" s="1"/>
      <c r="B243" s="50"/>
      <c r="C243" s="50"/>
      <c r="D243" s="50"/>
      <c r="E243" s="50"/>
      <c r="F243" s="50"/>
      <c r="G243" s="50"/>
      <c r="H243" s="68" t="s">
        <v>118</v>
      </c>
      <c r="I243" s="40">
        <v>1006</v>
      </c>
      <c r="J243" s="74" t="s">
        <v>309</v>
      </c>
      <c r="K243" s="56">
        <v>3.5</v>
      </c>
      <c r="L243" s="56">
        <v>4.7</v>
      </c>
      <c r="M243" s="56">
        <v>4.2</v>
      </c>
      <c r="N243" s="56"/>
      <c r="O243" s="57"/>
      <c r="P243" s="56">
        <f>K243*L243</f>
      </c>
      <c r="Q243" s="56"/>
      <c r="R243" s="56"/>
      <c r="S243" s="84"/>
      <c r="T243" s="61" t="s">
        <v>108</v>
      </c>
      <c r="U243" s="61" t="s">
        <v>59</v>
      </c>
      <c r="V243" s="62" t="s">
        <v>169</v>
      </c>
      <c r="W243" s="62" t="s">
        <v>59</v>
      </c>
      <c r="X243" s="62" t="s">
        <v>59</v>
      </c>
      <c r="Y243" s="62" t="s">
        <v>59</v>
      </c>
      <c r="Z243" s="61" t="s">
        <v>144</v>
      </c>
      <c r="AA243" s="61" t="s">
        <v>59</v>
      </c>
      <c r="AB243" s="78"/>
      <c r="AC243" s="78"/>
      <c r="AD243" s="78"/>
      <c r="AE243" s="78"/>
      <c r="AF243" s="40"/>
      <c r="AG243" s="57"/>
      <c r="AH243" s="40"/>
      <c r="AI243" s="78"/>
      <c r="AJ243" s="64"/>
      <c r="AK243" s="40"/>
      <c r="AL243" s="40"/>
      <c r="AM243" s="40"/>
      <c r="AN243" s="5"/>
      <c r="AO243" s="14"/>
      <c r="AP243" s="5"/>
      <c r="AQ243" s="14"/>
      <c r="AR243" s="5"/>
      <c r="AS243" s="5"/>
    </row>
    <row x14ac:dyDescent="0.25" r="244" customHeight="1" ht="30">
      <c r="A244" s="1"/>
      <c r="B244" s="50"/>
      <c r="C244" s="50"/>
      <c r="D244" s="50"/>
      <c r="E244" s="50"/>
      <c r="F244" s="50"/>
      <c r="G244" s="50"/>
      <c r="H244" s="68" t="s">
        <v>118</v>
      </c>
      <c r="I244" s="40">
        <v>1007</v>
      </c>
      <c r="J244" s="74" t="s">
        <v>56</v>
      </c>
      <c r="K244" s="56">
        <v>3.5</v>
      </c>
      <c r="L244" s="56">
        <v>4.7</v>
      </c>
      <c r="M244" s="56">
        <v>4.2</v>
      </c>
      <c r="N244" s="56"/>
      <c r="O244" s="57"/>
      <c r="P244" s="56">
        <f>K244*L244</f>
      </c>
      <c r="Q244" s="56"/>
      <c r="R244" s="56"/>
      <c r="S244" s="84"/>
      <c r="T244" s="61" t="s">
        <v>58</v>
      </c>
      <c r="U244" s="61" t="s">
        <v>59</v>
      </c>
      <c r="V244" s="62" t="s">
        <v>253</v>
      </c>
      <c r="W244" s="62" t="s">
        <v>59</v>
      </c>
      <c r="X244" s="62" t="s">
        <v>254</v>
      </c>
      <c r="Y244" s="62" t="s">
        <v>59</v>
      </c>
      <c r="Z244" s="61" t="s">
        <v>109</v>
      </c>
      <c r="AA244" s="61" t="s">
        <v>59</v>
      </c>
      <c r="AB244" s="78"/>
      <c r="AC244" s="78"/>
      <c r="AD244" s="78"/>
      <c r="AE244" s="78"/>
      <c r="AF244" s="40"/>
      <c r="AG244" s="57"/>
      <c r="AH244" s="40"/>
      <c r="AI244" s="78"/>
      <c r="AJ244" s="64"/>
      <c r="AK244" s="40"/>
      <c r="AL244" s="40"/>
      <c r="AM244" s="40"/>
      <c r="AN244" s="5"/>
      <c r="AO244" s="14"/>
      <c r="AP244" s="5"/>
      <c r="AQ244" s="14"/>
      <c r="AR244" s="5"/>
      <c r="AS244" s="5"/>
    </row>
    <row x14ac:dyDescent="0.25" r="245" customHeight="1" ht="30">
      <c r="A245" s="1">
        <v>309</v>
      </c>
      <c r="B245" s="50"/>
      <c r="C245" s="50"/>
      <c r="D245" s="50"/>
      <c r="E245" s="50"/>
      <c r="F245" s="50"/>
      <c r="G245" s="50"/>
      <c r="H245" s="68" t="s">
        <v>118</v>
      </c>
      <c r="I245" s="40">
        <v>1008</v>
      </c>
      <c r="J245" s="74" t="s">
        <v>310</v>
      </c>
      <c r="K245" s="56">
        <v>3.5</v>
      </c>
      <c r="L245" s="56">
        <v>4.7</v>
      </c>
      <c r="M245" s="56">
        <v>4.2</v>
      </c>
      <c r="N245" s="56"/>
      <c r="O245" s="57"/>
      <c r="P245" s="56">
        <f>K245*L245</f>
      </c>
      <c r="Q245" s="56"/>
      <c r="R245" s="56"/>
      <c r="S245" s="84"/>
      <c r="T245" s="61" t="s">
        <v>108</v>
      </c>
      <c r="U245" s="61" t="s">
        <v>59</v>
      </c>
      <c r="V245" s="62" t="s">
        <v>169</v>
      </c>
      <c r="W245" s="62" t="s">
        <v>59</v>
      </c>
      <c r="X245" s="62" t="s">
        <v>59</v>
      </c>
      <c r="Y245" s="62" t="s">
        <v>59</v>
      </c>
      <c r="Z245" s="61" t="s">
        <v>170</v>
      </c>
      <c r="AA245" s="61" t="s">
        <v>59</v>
      </c>
      <c r="AB245" s="78"/>
      <c r="AC245" s="78"/>
      <c r="AD245" s="78"/>
      <c r="AE245" s="78"/>
      <c r="AF245" s="40"/>
      <c r="AG245" s="57"/>
      <c r="AH245" s="40"/>
      <c r="AI245" s="78"/>
      <c r="AJ245" s="64"/>
      <c r="AK245" s="40"/>
      <c r="AL245" s="40"/>
      <c r="AM245" s="40"/>
      <c r="AN245" s="5"/>
      <c r="AO245" s="14"/>
      <c r="AP245" s="5"/>
      <c r="AQ245" s="14"/>
      <c r="AR245" s="5"/>
      <c r="AS245" s="5"/>
    </row>
    <row x14ac:dyDescent="0.25" r="246" customHeight="1" ht="30">
      <c r="A246" s="1">
        <v>309</v>
      </c>
      <c r="B246" s="50"/>
      <c r="C246" s="50"/>
      <c r="D246" s="50"/>
      <c r="E246" s="50"/>
      <c r="F246" s="50"/>
      <c r="G246" s="50"/>
      <c r="H246" s="68" t="s">
        <v>118</v>
      </c>
      <c r="I246" s="40">
        <v>1009</v>
      </c>
      <c r="J246" s="74" t="s">
        <v>142</v>
      </c>
      <c r="K246" s="56">
        <v>2.6</v>
      </c>
      <c r="L246" s="56">
        <f>7.1*2+2.75</f>
      </c>
      <c r="M246" s="56">
        <v>4.2</v>
      </c>
      <c r="N246" s="56"/>
      <c r="O246" s="57"/>
      <c r="P246" s="56">
        <f>K246*L246</f>
      </c>
      <c r="Q246" s="56"/>
      <c r="R246" s="56"/>
      <c r="S246" s="84"/>
      <c r="T246" s="61" t="s">
        <v>194</v>
      </c>
      <c r="U246" s="61" t="s">
        <v>59</v>
      </c>
      <c r="V246" s="62" t="s">
        <v>109</v>
      </c>
      <c r="W246" s="62" t="s">
        <v>59</v>
      </c>
      <c r="X246" s="62" t="s">
        <v>195</v>
      </c>
      <c r="Y246" s="62" t="s">
        <v>59</v>
      </c>
      <c r="Z246" s="61" t="s">
        <v>144</v>
      </c>
      <c r="AA246" s="61" t="s">
        <v>59</v>
      </c>
      <c r="AB246" s="78"/>
      <c r="AC246" s="78"/>
      <c r="AD246" s="78"/>
      <c r="AE246" s="78"/>
      <c r="AF246" s="40"/>
      <c r="AG246" s="57"/>
      <c r="AH246" s="40"/>
      <c r="AI246" s="78"/>
      <c r="AJ246" s="64"/>
      <c r="AK246" s="40"/>
      <c r="AL246" s="40"/>
      <c r="AM246" s="40"/>
      <c r="AN246" s="5"/>
      <c r="AO246" s="14"/>
      <c r="AP246" s="5"/>
      <c r="AQ246" s="14"/>
      <c r="AR246" s="5"/>
      <c r="AS246" s="5"/>
    </row>
    <row x14ac:dyDescent="0.25" r="247" customHeight="1" ht="30">
      <c r="A247" s="1">
        <v>309</v>
      </c>
      <c r="B247" s="50"/>
      <c r="C247" s="50"/>
      <c r="D247" s="50"/>
      <c r="E247" s="50"/>
      <c r="F247" s="50"/>
      <c r="G247" s="50"/>
      <c r="H247" s="68" t="s">
        <v>118</v>
      </c>
      <c r="I247" s="40">
        <v>1010</v>
      </c>
      <c r="J247" s="74" t="s">
        <v>311</v>
      </c>
      <c r="K247" s="56">
        <v>2.75</v>
      </c>
      <c r="L247" s="56">
        <v>4.7</v>
      </c>
      <c r="M247" s="56">
        <v>4.2</v>
      </c>
      <c r="N247" s="56"/>
      <c r="O247" s="57"/>
      <c r="P247" s="56">
        <f>K247*L247</f>
      </c>
      <c r="Q247" s="56"/>
      <c r="R247" s="56"/>
      <c r="S247" s="84"/>
      <c r="T247" s="61" t="s">
        <v>194</v>
      </c>
      <c r="U247" s="61" t="s">
        <v>59</v>
      </c>
      <c r="V247" s="62" t="s">
        <v>109</v>
      </c>
      <c r="W247" s="62" t="s">
        <v>59</v>
      </c>
      <c r="X247" s="62" t="s">
        <v>195</v>
      </c>
      <c r="Y247" s="62" t="s">
        <v>59</v>
      </c>
      <c r="Z247" s="61" t="s">
        <v>144</v>
      </c>
      <c r="AA247" s="61" t="s">
        <v>59</v>
      </c>
      <c r="AB247" s="78"/>
      <c r="AC247" s="78"/>
      <c r="AD247" s="78"/>
      <c r="AE247" s="78"/>
      <c r="AF247" s="40"/>
      <c r="AG247" s="57"/>
      <c r="AH247" s="40"/>
      <c r="AI247" s="78"/>
      <c r="AJ247" s="64"/>
      <c r="AK247" s="40"/>
      <c r="AL247" s="40"/>
      <c r="AM247" s="40"/>
      <c r="AN247" s="5"/>
      <c r="AO247" s="14"/>
      <c r="AP247" s="5"/>
      <c r="AQ247" s="14"/>
      <c r="AR247" s="5"/>
      <c r="AS247" s="5"/>
    </row>
    <row x14ac:dyDescent="0.25" r="248" customHeight="1" ht="30">
      <c r="A248" s="1"/>
      <c r="B248" s="50"/>
      <c r="C248" s="50"/>
      <c r="D248" s="50"/>
      <c r="E248" s="50"/>
      <c r="F248" s="50"/>
      <c r="G248" s="50"/>
      <c r="H248" s="40"/>
      <c r="I248" s="78"/>
      <c r="J248" s="74"/>
      <c r="K248" s="40"/>
      <c r="L248" s="56"/>
      <c r="M248" s="56"/>
      <c r="N248" s="56"/>
      <c r="O248" s="57"/>
      <c r="P248" s="56"/>
      <c r="Q248" s="56"/>
      <c r="R248" s="56"/>
      <c r="S248" s="72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40"/>
      <c r="AG248" s="57"/>
      <c r="AH248" s="40"/>
      <c r="AI248" s="78"/>
      <c r="AJ248" s="64"/>
      <c r="AK248" s="40"/>
      <c r="AL248" s="40"/>
      <c r="AM248" s="40"/>
      <c r="AN248" s="5"/>
      <c r="AO248" s="14"/>
      <c r="AP248" s="5"/>
      <c r="AQ248" s="14"/>
      <c r="AR248" s="5"/>
      <c r="AS248" s="5"/>
    </row>
    <row x14ac:dyDescent="0.25" r="249" customHeight="1" ht="30">
      <c r="A249" s="1">
        <v>164</v>
      </c>
      <c r="B249" s="40"/>
      <c r="C249" s="40"/>
      <c r="D249" s="40"/>
      <c r="E249" s="40"/>
      <c r="F249" s="40"/>
      <c r="G249" s="40"/>
      <c r="H249" s="41" t="s">
        <v>201</v>
      </c>
      <c r="I249" s="42"/>
      <c r="J249" s="43"/>
      <c r="K249" s="44">
        <v>12</v>
      </c>
      <c r="L249" s="44">
        <f>7.1*2+2.75</f>
      </c>
      <c r="M249" s="44">
        <v>4.2</v>
      </c>
      <c r="N249" s="44"/>
      <c r="O249" s="45">
        <f>K249*L249</f>
      </c>
      <c r="P249" s="45">
        <f>SUM(P250:P256)</f>
      </c>
      <c r="Q249" s="45">
        <f>O249*M249</f>
      </c>
      <c r="R249" s="44"/>
      <c r="S249" s="46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8"/>
      <c r="AJ249" s="48"/>
      <c r="AK249" s="44"/>
      <c r="AL249" s="44"/>
      <c r="AM249" s="44"/>
      <c r="AN249" s="5"/>
      <c r="AO249" s="14"/>
      <c r="AP249" s="5"/>
      <c r="AQ249" s="14"/>
      <c r="AR249" s="5"/>
      <c r="AS249" s="5"/>
    </row>
    <row x14ac:dyDescent="0.25" r="250" customHeight="1" ht="30">
      <c r="A250" s="1">
        <v>310</v>
      </c>
      <c r="B250" s="50"/>
      <c r="C250" s="50"/>
      <c r="D250" s="50"/>
      <c r="E250" s="50"/>
      <c r="F250" s="50"/>
      <c r="G250" s="50"/>
      <c r="H250" s="68" t="s">
        <v>203</v>
      </c>
      <c r="I250" s="40">
        <v>2001</v>
      </c>
      <c r="J250" s="74" t="s">
        <v>312</v>
      </c>
      <c r="K250" s="56">
        <f>7+2.75</f>
      </c>
      <c r="L250" s="56">
        <v>4.7</v>
      </c>
      <c r="M250" s="56">
        <v>4.2</v>
      </c>
      <c r="N250" s="56"/>
      <c r="O250" s="57"/>
      <c r="P250" s="56">
        <f>K250*L250</f>
      </c>
      <c r="Q250" s="56"/>
      <c r="R250" s="56"/>
      <c r="S250" s="72"/>
      <c r="T250" s="61" t="s">
        <v>108</v>
      </c>
      <c r="U250" s="61" t="s">
        <v>59</v>
      </c>
      <c r="V250" s="62" t="s">
        <v>169</v>
      </c>
      <c r="W250" s="62" t="s">
        <v>59</v>
      </c>
      <c r="X250" s="62" t="s">
        <v>59</v>
      </c>
      <c r="Y250" s="62" t="s">
        <v>59</v>
      </c>
      <c r="Z250" s="61" t="s">
        <v>170</v>
      </c>
      <c r="AA250" s="61" t="s">
        <v>59</v>
      </c>
      <c r="AB250" s="70"/>
      <c r="AC250" s="70"/>
      <c r="AD250" s="71"/>
      <c r="AE250" s="71"/>
      <c r="AF250" s="40"/>
      <c r="AG250" s="101"/>
      <c r="AH250" s="40"/>
      <c r="AI250" s="63"/>
      <c r="AJ250" s="64"/>
      <c r="AK250" s="40"/>
      <c r="AL250" s="40"/>
      <c r="AM250" s="40"/>
      <c r="AN250" s="5"/>
      <c r="AO250" s="14"/>
      <c r="AP250" s="5"/>
      <c r="AQ250" s="14"/>
      <c r="AR250" s="5"/>
      <c r="AS250" s="5"/>
    </row>
    <row x14ac:dyDescent="0.25" r="251" customHeight="1" ht="30">
      <c r="A251" s="1"/>
      <c r="B251" s="50"/>
      <c r="C251" s="50"/>
      <c r="D251" s="50"/>
      <c r="E251" s="50"/>
      <c r="F251" s="50"/>
      <c r="G251" s="50"/>
      <c r="H251" s="68" t="s">
        <v>203</v>
      </c>
      <c r="I251" s="40">
        <v>2002</v>
      </c>
      <c r="J251" s="74" t="s">
        <v>313</v>
      </c>
      <c r="K251" s="56">
        <v>7.1</v>
      </c>
      <c r="L251" s="56">
        <v>4.7</v>
      </c>
      <c r="M251" s="56">
        <v>4.2</v>
      </c>
      <c r="N251" s="56"/>
      <c r="O251" s="57"/>
      <c r="P251" s="56">
        <f>K251*L251</f>
      </c>
      <c r="Q251" s="56"/>
      <c r="R251" s="56"/>
      <c r="S251" s="72"/>
      <c r="T251" s="61" t="s">
        <v>194</v>
      </c>
      <c r="U251" s="61" t="s">
        <v>59</v>
      </c>
      <c r="V251" s="62" t="s">
        <v>109</v>
      </c>
      <c r="W251" s="62" t="s">
        <v>59</v>
      </c>
      <c r="X251" s="62" t="s">
        <v>195</v>
      </c>
      <c r="Y251" s="62" t="s">
        <v>59</v>
      </c>
      <c r="Z251" s="61" t="s">
        <v>144</v>
      </c>
      <c r="AA251" s="61" t="s">
        <v>59</v>
      </c>
      <c r="AB251" s="70"/>
      <c r="AC251" s="70"/>
      <c r="AD251" s="71"/>
      <c r="AE251" s="71"/>
      <c r="AF251" s="40"/>
      <c r="AG251" s="101"/>
      <c r="AH251" s="40"/>
      <c r="AI251" s="63"/>
      <c r="AJ251" s="64"/>
      <c r="AK251" s="40"/>
      <c r="AL251" s="40"/>
      <c r="AM251" s="40"/>
      <c r="AN251" s="5"/>
      <c r="AO251" s="14"/>
      <c r="AP251" s="5"/>
      <c r="AQ251" s="14"/>
      <c r="AR251" s="5"/>
      <c r="AS251" s="5"/>
    </row>
    <row x14ac:dyDescent="0.25" r="252" customHeight="1" ht="30">
      <c r="A252" s="1"/>
      <c r="B252" s="50"/>
      <c r="C252" s="50"/>
      <c r="D252" s="50"/>
      <c r="E252" s="50"/>
      <c r="F252" s="50"/>
      <c r="G252" s="50"/>
      <c r="H252" s="68" t="s">
        <v>203</v>
      </c>
      <c r="I252" s="40">
        <v>2003</v>
      </c>
      <c r="J252" s="74" t="s">
        <v>314</v>
      </c>
      <c r="K252" s="56">
        <v>7.1</v>
      </c>
      <c r="L252" s="56">
        <v>4.7</v>
      </c>
      <c r="M252" s="56">
        <v>4.2</v>
      </c>
      <c r="N252" s="56"/>
      <c r="O252" s="57"/>
      <c r="P252" s="56">
        <f>K252*L252</f>
      </c>
      <c r="Q252" s="56"/>
      <c r="R252" s="56"/>
      <c r="S252" s="72"/>
      <c r="T252" s="61" t="s">
        <v>194</v>
      </c>
      <c r="U252" s="61" t="s">
        <v>59</v>
      </c>
      <c r="V252" s="62" t="s">
        <v>109</v>
      </c>
      <c r="W252" s="62" t="s">
        <v>59</v>
      </c>
      <c r="X252" s="62" t="s">
        <v>195</v>
      </c>
      <c r="Y252" s="62" t="s">
        <v>59</v>
      </c>
      <c r="Z252" s="61" t="s">
        <v>144</v>
      </c>
      <c r="AA252" s="61" t="s">
        <v>59</v>
      </c>
      <c r="AB252" s="70"/>
      <c r="AC252" s="70"/>
      <c r="AD252" s="71"/>
      <c r="AE252" s="71"/>
      <c r="AF252" s="40"/>
      <c r="AG252" s="101"/>
      <c r="AH252" s="40"/>
      <c r="AI252" s="63"/>
      <c r="AJ252" s="64"/>
      <c r="AK252" s="40"/>
      <c r="AL252" s="40"/>
      <c r="AM252" s="40"/>
      <c r="AN252" s="5"/>
      <c r="AO252" s="14"/>
      <c r="AP252" s="5"/>
      <c r="AQ252" s="14"/>
      <c r="AR252" s="5"/>
      <c r="AS252" s="5"/>
    </row>
    <row x14ac:dyDescent="0.25" r="253" customHeight="1" ht="30">
      <c r="A253" s="1"/>
      <c r="B253" s="50"/>
      <c r="C253" s="50"/>
      <c r="D253" s="50"/>
      <c r="E253" s="50"/>
      <c r="F253" s="50"/>
      <c r="G253" s="50"/>
      <c r="H253" s="68" t="s">
        <v>203</v>
      </c>
      <c r="I253" s="40">
        <v>2004</v>
      </c>
      <c r="J253" s="74" t="s">
        <v>252</v>
      </c>
      <c r="K253" s="56">
        <v>7.1</v>
      </c>
      <c r="L253" s="56">
        <v>4.7</v>
      </c>
      <c r="M253" s="56">
        <v>4.2</v>
      </c>
      <c r="N253" s="56"/>
      <c r="O253" s="57"/>
      <c r="P253" s="56">
        <f>K253*L253</f>
      </c>
      <c r="Q253" s="56"/>
      <c r="R253" s="56"/>
      <c r="S253" s="72"/>
      <c r="T253" s="61" t="s">
        <v>194</v>
      </c>
      <c r="U253" s="61" t="s">
        <v>59</v>
      </c>
      <c r="V253" s="62" t="s">
        <v>109</v>
      </c>
      <c r="W253" s="62" t="s">
        <v>59</v>
      </c>
      <c r="X253" s="62" t="s">
        <v>195</v>
      </c>
      <c r="Y253" s="62" t="s">
        <v>59</v>
      </c>
      <c r="Z253" s="61" t="s">
        <v>144</v>
      </c>
      <c r="AA253" s="61" t="s">
        <v>59</v>
      </c>
      <c r="AB253" s="70"/>
      <c r="AC253" s="70"/>
      <c r="AD253" s="71"/>
      <c r="AE253" s="71"/>
      <c r="AF253" s="40"/>
      <c r="AG253" s="101"/>
      <c r="AH253" s="40"/>
      <c r="AI253" s="63"/>
      <c r="AJ253" s="64"/>
      <c r="AK253" s="40"/>
      <c r="AL253" s="40"/>
      <c r="AM253" s="40"/>
      <c r="AN253" s="5"/>
      <c r="AO253" s="14"/>
      <c r="AP253" s="5"/>
      <c r="AQ253" s="14"/>
      <c r="AR253" s="5"/>
      <c r="AS253" s="5"/>
    </row>
    <row x14ac:dyDescent="0.25" r="254" customHeight="1" ht="30">
      <c r="A254" s="1">
        <v>309</v>
      </c>
      <c r="B254" s="50"/>
      <c r="C254" s="50"/>
      <c r="D254" s="50"/>
      <c r="E254" s="50"/>
      <c r="F254" s="50"/>
      <c r="G254" s="50"/>
      <c r="H254" s="68" t="s">
        <v>203</v>
      </c>
      <c r="I254" s="40">
        <v>2005</v>
      </c>
      <c r="J254" s="74" t="s">
        <v>142</v>
      </c>
      <c r="K254" s="56">
        <v>2.6</v>
      </c>
      <c r="L254" s="56">
        <f>7.1*2+2.75</f>
      </c>
      <c r="M254" s="56">
        <v>4.2</v>
      </c>
      <c r="N254" s="56"/>
      <c r="O254" s="57"/>
      <c r="P254" s="56">
        <f>K254*L254</f>
      </c>
      <c r="Q254" s="56"/>
      <c r="R254" s="56"/>
      <c r="S254" s="84"/>
      <c r="T254" s="61" t="s">
        <v>194</v>
      </c>
      <c r="U254" s="61" t="s">
        <v>59</v>
      </c>
      <c r="V254" s="62" t="s">
        <v>109</v>
      </c>
      <c r="W254" s="62" t="s">
        <v>59</v>
      </c>
      <c r="X254" s="62" t="s">
        <v>195</v>
      </c>
      <c r="Y254" s="62" t="s">
        <v>59</v>
      </c>
      <c r="Z254" s="61" t="s">
        <v>144</v>
      </c>
      <c r="AA254" s="61" t="s">
        <v>59</v>
      </c>
      <c r="AB254" s="78"/>
      <c r="AC254" s="78"/>
      <c r="AD254" s="78"/>
      <c r="AE254" s="78"/>
      <c r="AF254" s="40"/>
      <c r="AG254" s="57"/>
      <c r="AH254" s="40"/>
      <c r="AI254" s="78"/>
      <c r="AJ254" s="64"/>
      <c r="AK254" s="40"/>
      <c r="AL254" s="40"/>
      <c r="AM254" s="40"/>
      <c r="AN254" s="5"/>
      <c r="AO254" s="14"/>
      <c r="AP254" s="5"/>
      <c r="AQ254" s="14"/>
      <c r="AR254" s="5"/>
      <c r="AS254" s="5"/>
    </row>
    <row x14ac:dyDescent="0.25" r="255" customHeight="1" ht="30">
      <c r="A255" s="1">
        <v>309</v>
      </c>
      <c r="B255" s="50"/>
      <c r="C255" s="50"/>
      <c r="D255" s="50"/>
      <c r="E255" s="50"/>
      <c r="F255" s="50"/>
      <c r="G255" s="50"/>
      <c r="H255" s="68" t="s">
        <v>203</v>
      </c>
      <c r="I255" s="40">
        <v>2006</v>
      </c>
      <c r="J255" s="74" t="s">
        <v>311</v>
      </c>
      <c r="K255" s="56">
        <v>2.75</v>
      </c>
      <c r="L255" s="56">
        <v>4.7</v>
      </c>
      <c r="M255" s="56">
        <v>4.2</v>
      </c>
      <c r="N255" s="56"/>
      <c r="O255" s="57"/>
      <c r="P255" s="56">
        <f>K255*L255</f>
      </c>
      <c r="Q255" s="56"/>
      <c r="R255" s="56"/>
      <c r="S255" s="84"/>
      <c r="T255" s="61" t="s">
        <v>194</v>
      </c>
      <c r="U255" s="61" t="s">
        <v>59</v>
      </c>
      <c r="V255" s="62" t="s">
        <v>109</v>
      </c>
      <c r="W255" s="62" t="s">
        <v>59</v>
      </c>
      <c r="X255" s="62" t="s">
        <v>195</v>
      </c>
      <c r="Y255" s="62" t="s">
        <v>59</v>
      </c>
      <c r="Z255" s="61" t="s">
        <v>144</v>
      </c>
      <c r="AA255" s="61" t="s">
        <v>59</v>
      </c>
      <c r="AB255" s="78"/>
      <c r="AC255" s="78"/>
      <c r="AD255" s="78"/>
      <c r="AE255" s="78"/>
      <c r="AF255" s="40"/>
      <c r="AG255" s="57"/>
      <c r="AH255" s="40"/>
      <c r="AI255" s="78"/>
      <c r="AJ255" s="64"/>
      <c r="AK255" s="40"/>
      <c r="AL255" s="40"/>
      <c r="AM255" s="40"/>
      <c r="AN255" s="5"/>
      <c r="AO255" s="14"/>
      <c r="AP255" s="5"/>
      <c r="AQ255" s="14"/>
      <c r="AR255" s="5"/>
      <c r="AS255" s="5"/>
    </row>
    <row x14ac:dyDescent="0.25" r="256" customHeight="1" ht="30">
      <c r="A256" s="1">
        <v>312</v>
      </c>
      <c r="B256" s="50"/>
      <c r="C256" s="50"/>
      <c r="D256" s="50"/>
      <c r="E256" s="50"/>
      <c r="F256" s="50"/>
      <c r="G256" s="50"/>
      <c r="H256" s="40"/>
      <c r="I256" s="40"/>
      <c r="J256" s="74"/>
      <c r="K256" s="56"/>
      <c r="L256" s="56"/>
      <c r="M256" s="56"/>
      <c r="N256" s="56"/>
      <c r="O256" s="57"/>
      <c r="P256" s="56"/>
      <c r="Q256" s="56"/>
      <c r="R256" s="56"/>
      <c r="S256" s="72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40"/>
      <c r="AG256" s="57"/>
      <c r="AH256" s="40"/>
      <c r="AI256" s="63"/>
      <c r="AJ256" s="64"/>
      <c r="AK256" s="40"/>
      <c r="AL256" s="40"/>
      <c r="AM256" s="40"/>
      <c r="AN256" s="3"/>
      <c r="AO256" s="14"/>
      <c r="AP256" s="5"/>
      <c r="AQ256" s="14"/>
      <c r="AR256" s="5"/>
      <c r="AS256" s="5"/>
    </row>
    <row x14ac:dyDescent="0.25" r="257" customHeight="1" ht="34.9">
      <c r="A257" s="1">
        <v>303</v>
      </c>
      <c r="B257" s="32">
        <v>5</v>
      </c>
      <c r="C257" s="32"/>
      <c r="D257" s="32" t="s">
        <v>315</v>
      </c>
      <c r="E257" s="32" t="s">
        <v>46</v>
      </c>
      <c r="F257" s="32">
        <v>1</v>
      </c>
      <c r="G257" s="32">
        <v>1</v>
      </c>
      <c r="H257" s="32"/>
      <c r="I257" s="33"/>
      <c r="J257" s="32"/>
      <c r="K257" s="34">
        <v>22.5</v>
      </c>
      <c r="L257" s="34">
        <v>28</v>
      </c>
      <c r="M257" s="34">
        <v>7</v>
      </c>
      <c r="N257" s="32"/>
      <c r="O257" s="96">
        <f>K257*L257</f>
      </c>
      <c r="P257" s="35">
        <f>P258</f>
      </c>
      <c r="Q257" s="35">
        <f>Q258</f>
      </c>
      <c r="R257" s="32"/>
      <c r="S257" s="99" t="s">
        <v>316</v>
      </c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7"/>
      <c r="AO257" s="14"/>
      <c r="AP257" s="5"/>
      <c r="AQ257" s="14"/>
      <c r="AR257" s="5"/>
      <c r="AS257" s="5"/>
    </row>
    <row x14ac:dyDescent="0.25" r="258" customHeight="1" ht="30">
      <c r="A258" s="1">
        <v>304</v>
      </c>
      <c r="B258" s="40"/>
      <c r="C258" s="40"/>
      <c r="D258" s="100"/>
      <c r="E258" s="40"/>
      <c r="F258" s="40"/>
      <c r="G258" s="40"/>
      <c r="H258" s="41" t="s">
        <v>114</v>
      </c>
      <c r="I258" s="42"/>
      <c r="J258" s="43"/>
      <c r="K258" s="44">
        <v>22.5</v>
      </c>
      <c r="L258" s="44">
        <v>28</v>
      </c>
      <c r="M258" s="44">
        <v>7</v>
      </c>
      <c r="N258" s="44"/>
      <c r="O258" s="45">
        <f>K258*L258</f>
      </c>
      <c r="P258" s="45">
        <f>SUM(P259:P267)</f>
      </c>
      <c r="Q258" s="45">
        <f>K258*L258*M258</f>
      </c>
      <c r="R258" s="44"/>
      <c r="S258" s="46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8"/>
      <c r="AJ258" s="48"/>
      <c r="AK258" s="44"/>
      <c r="AL258" s="44"/>
      <c r="AM258" s="44"/>
      <c r="AN258" s="5"/>
      <c r="AO258" s="14"/>
      <c r="AP258" s="5"/>
      <c r="AQ258" s="14"/>
      <c r="AR258" s="5"/>
      <c r="AS258" s="5"/>
    </row>
    <row x14ac:dyDescent="0.25" r="259" customHeight="1" ht="30">
      <c r="A259" s="1"/>
      <c r="B259" s="50"/>
      <c r="C259" s="50"/>
      <c r="D259" s="50"/>
      <c r="E259" s="50"/>
      <c r="F259" s="50"/>
      <c r="G259" s="50"/>
      <c r="H259" s="68" t="s">
        <v>118</v>
      </c>
      <c r="I259" s="40">
        <v>1001</v>
      </c>
      <c r="J259" s="74" t="s">
        <v>317</v>
      </c>
      <c r="K259" s="56">
        <v>15</v>
      </c>
      <c r="L259" s="56">
        <v>28</v>
      </c>
      <c r="M259" s="56">
        <v>7</v>
      </c>
      <c r="N259" s="56"/>
      <c r="O259" s="57"/>
      <c r="P259" s="56">
        <f>K259*L259-P261</f>
      </c>
      <c r="Q259" s="56"/>
      <c r="R259" s="56"/>
      <c r="S259" s="84"/>
      <c r="T259" s="61" t="s">
        <v>176</v>
      </c>
      <c r="U259" s="61" t="s">
        <v>59</v>
      </c>
      <c r="V259" s="62" t="s">
        <v>177</v>
      </c>
      <c r="W259" s="62" t="s">
        <v>59</v>
      </c>
      <c r="X259" s="62" t="s">
        <v>59</v>
      </c>
      <c r="Y259" s="62" t="s">
        <v>59</v>
      </c>
      <c r="Z259" s="61" t="s">
        <v>61</v>
      </c>
      <c r="AA259" s="61" t="s">
        <v>59</v>
      </c>
      <c r="AB259" s="70"/>
      <c r="AC259" s="70"/>
      <c r="AD259" s="71"/>
      <c r="AE259" s="71"/>
      <c r="AF259" s="40"/>
      <c r="AG259" s="57"/>
      <c r="AH259" s="40"/>
      <c r="AI259" s="78"/>
      <c r="AJ259" s="64"/>
      <c r="AK259" s="40"/>
      <c r="AL259" s="40"/>
      <c r="AM259" s="40"/>
      <c r="AN259" s="5"/>
      <c r="AO259" s="14"/>
      <c r="AP259" s="5"/>
      <c r="AQ259" s="14"/>
      <c r="AR259" s="5"/>
      <c r="AS259" s="5"/>
    </row>
    <row x14ac:dyDescent="0.25" r="260" customHeight="1" ht="30">
      <c r="A260" s="1">
        <v>306</v>
      </c>
      <c r="B260" s="50"/>
      <c r="C260" s="50"/>
      <c r="D260" s="50"/>
      <c r="E260" s="50"/>
      <c r="F260" s="50"/>
      <c r="G260" s="50"/>
      <c r="H260" s="68" t="s">
        <v>118</v>
      </c>
      <c r="I260" s="40">
        <v>1002</v>
      </c>
      <c r="J260" s="74" t="s">
        <v>318</v>
      </c>
      <c r="K260" s="56">
        <v>7</v>
      </c>
      <c r="L260" s="56">
        <v>7.5</v>
      </c>
      <c r="M260" s="56">
        <v>7</v>
      </c>
      <c r="N260" s="56"/>
      <c r="O260" s="57"/>
      <c r="P260" s="56">
        <f>K260*L260</f>
      </c>
      <c r="Q260" s="56"/>
      <c r="R260" s="56"/>
      <c r="S260" s="84"/>
      <c r="T260" s="61" t="s">
        <v>108</v>
      </c>
      <c r="U260" s="61" t="s">
        <v>59</v>
      </c>
      <c r="V260" s="62" t="s">
        <v>169</v>
      </c>
      <c r="W260" s="62" t="s">
        <v>59</v>
      </c>
      <c r="X260" s="62" t="s">
        <v>59</v>
      </c>
      <c r="Y260" s="62" t="s">
        <v>59</v>
      </c>
      <c r="Z260" s="61" t="s">
        <v>144</v>
      </c>
      <c r="AA260" s="61" t="s">
        <v>59</v>
      </c>
      <c r="AB260" s="70"/>
      <c r="AC260" s="70"/>
      <c r="AD260" s="71"/>
      <c r="AE260" s="71"/>
      <c r="AF260" s="40"/>
      <c r="AG260" s="57"/>
      <c r="AH260" s="40"/>
      <c r="AI260" s="63"/>
      <c r="AJ260" s="64"/>
      <c r="AK260" s="40"/>
      <c r="AL260" s="40"/>
      <c r="AM260" s="40"/>
      <c r="AN260" s="5"/>
      <c r="AO260" s="14"/>
      <c r="AP260" s="5"/>
      <c r="AQ260" s="14"/>
      <c r="AR260" s="5"/>
      <c r="AS260" s="5"/>
    </row>
    <row x14ac:dyDescent="0.25" r="261" customHeight="1" ht="30">
      <c r="A261" s="1">
        <v>305</v>
      </c>
      <c r="B261" s="50"/>
      <c r="C261" s="50"/>
      <c r="D261" s="50"/>
      <c r="E261" s="50"/>
      <c r="F261" s="50"/>
      <c r="G261" s="50"/>
      <c r="H261" s="68" t="s">
        <v>118</v>
      </c>
      <c r="I261" s="40">
        <v>1003</v>
      </c>
      <c r="J261" s="74" t="s">
        <v>288</v>
      </c>
      <c r="K261" s="56">
        <v>7</v>
      </c>
      <c r="L261" s="56">
        <v>7.5</v>
      </c>
      <c r="M261" s="56">
        <v>7</v>
      </c>
      <c r="N261" s="56"/>
      <c r="O261" s="57"/>
      <c r="P261" s="56">
        <f>K261*L261</f>
      </c>
      <c r="Q261" s="56"/>
      <c r="R261" s="56"/>
      <c r="S261" s="84"/>
      <c r="T261" s="61" t="s">
        <v>176</v>
      </c>
      <c r="U261" s="61" t="s">
        <v>59</v>
      </c>
      <c r="V261" s="62" t="s">
        <v>177</v>
      </c>
      <c r="W261" s="62" t="s">
        <v>59</v>
      </c>
      <c r="X261" s="62" t="s">
        <v>59</v>
      </c>
      <c r="Y261" s="62" t="s">
        <v>59</v>
      </c>
      <c r="Z261" s="61" t="s">
        <v>61</v>
      </c>
      <c r="AA261" s="61" t="s">
        <v>59</v>
      </c>
      <c r="AB261" s="70"/>
      <c r="AC261" s="70"/>
      <c r="AD261" s="71"/>
      <c r="AE261" s="71"/>
      <c r="AF261" s="40"/>
      <c r="AG261" s="57"/>
      <c r="AH261" s="40"/>
      <c r="AI261" s="78"/>
      <c r="AJ261" s="64"/>
      <c r="AK261" s="40"/>
      <c r="AL261" s="40"/>
      <c r="AM261" s="40"/>
      <c r="AN261" s="5"/>
      <c r="AO261" s="14"/>
      <c r="AP261" s="5"/>
      <c r="AQ261" s="14"/>
      <c r="AR261" s="5"/>
      <c r="AS261" s="5"/>
    </row>
    <row x14ac:dyDescent="0.25" r="262" customHeight="1" ht="30">
      <c r="A262" s="1">
        <v>306</v>
      </c>
      <c r="B262" s="50"/>
      <c r="C262" s="50"/>
      <c r="D262" s="50"/>
      <c r="E262" s="50"/>
      <c r="F262" s="50"/>
      <c r="G262" s="50"/>
      <c r="H262" s="68" t="s">
        <v>118</v>
      </c>
      <c r="I262" s="40">
        <v>1004</v>
      </c>
      <c r="J262" s="74" t="s">
        <v>319</v>
      </c>
      <c r="K262" s="56">
        <v>4</v>
      </c>
      <c r="L262" s="56">
        <v>7.5</v>
      </c>
      <c r="M262" s="56">
        <v>7</v>
      </c>
      <c r="N262" s="56"/>
      <c r="O262" s="57"/>
      <c r="P262" s="56">
        <f>K262*L262</f>
      </c>
      <c r="Q262" s="56"/>
      <c r="R262" s="56"/>
      <c r="S262" s="84"/>
      <c r="T262" s="61" t="s">
        <v>58</v>
      </c>
      <c r="U262" s="61" t="s">
        <v>59</v>
      </c>
      <c r="V262" s="62" t="s">
        <v>253</v>
      </c>
      <c r="W262" s="62" t="s">
        <v>59</v>
      </c>
      <c r="X262" s="62" t="s">
        <v>254</v>
      </c>
      <c r="Y262" s="62" t="s">
        <v>59</v>
      </c>
      <c r="Z262" s="61" t="s">
        <v>109</v>
      </c>
      <c r="AA262" s="61" t="s">
        <v>59</v>
      </c>
      <c r="AB262" s="70"/>
      <c r="AC262" s="70"/>
      <c r="AD262" s="71"/>
      <c r="AE262" s="71"/>
      <c r="AF262" s="40"/>
      <c r="AG262" s="57"/>
      <c r="AH262" s="40"/>
      <c r="AI262" s="63"/>
      <c r="AJ262" s="64"/>
      <c r="AK262" s="40"/>
      <c r="AL262" s="40"/>
      <c r="AM262" s="40"/>
      <c r="AN262" s="5"/>
      <c r="AO262" s="14"/>
      <c r="AP262" s="5"/>
      <c r="AQ262" s="14"/>
      <c r="AR262" s="5"/>
      <c r="AS262" s="5"/>
    </row>
    <row x14ac:dyDescent="0.25" r="263" customHeight="1" ht="30">
      <c r="A263" s="1">
        <v>306</v>
      </c>
      <c r="B263" s="50"/>
      <c r="C263" s="50"/>
      <c r="D263" s="50"/>
      <c r="E263" s="50"/>
      <c r="F263" s="50"/>
      <c r="G263" s="50"/>
      <c r="H263" s="68" t="s">
        <v>118</v>
      </c>
      <c r="I263" s="40">
        <v>1005</v>
      </c>
      <c r="J263" s="74" t="s">
        <v>56</v>
      </c>
      <c r="K263" s="56">
        <v>10</v>
      </c>
      <c r="L263" s="56">
        <v>7.5</v>
      </c>
      <c r="M263" s="56">
        <v>7</v>
      </c>
      <c r="N263" s="56"/>
      <c r="O263" s="57"/>
      <c r="P263" s="56">
        <f>K263*L263</f>
      </c>
      <c r="Q263" s="56"/>
      <c r="R263" s="56"/>
      <c r="S263" s="84"/>
      <c r="T263" s="61" t="s">
        <v>58</v>
      </c>
      <c r="U263" s="61" t="s">
        <v>59</v>
      </c>
      <c r="V263" s="62" t="s">
        <v>253</v>
      </c>
      <c r="W263" s="62" t="s">
        <v>59</v>
      </c>
      <c r="X263" s="62" t="s">
        <v>254</v>
      </c>
      <c r="Y263" s="62" t="s">
        <v>59</v>
      </c>
      <c r="Z263" s="61" t="s">
        <v>109</v>
      </c>
      <c r="AA263" s="61" t="s">
        <v>59</v>
      </c>
      <c r="AB263" s="70"/>
      <c r="AC263" s="70"/>
      <c r="AD263" s="71"/>
      <c r="AE263" s="71"/>
      <c r="AF263" s="40"/>
      <c r="AG263" s="57"/>
      <c r="AH263" s="40"/>
      <c r="AI263" s="63"/>
      <c r="AJ263" s="64"/>
      <c r="AK263" s="40"/>
      <c r="AL263" s="40"/>
      <c r="AM263" s="40"/>
      <c r="AN263" s="5"/>
      <c r="AO263" s="14"/>
      <c r="AP263" s="5"/>
      <c r="AQ263" s="14"/>
      <c r="AR263" s="5"/>
      <c r="AS263" s="5"/>
    </row>
    <row x14ac:dyDescent="0.25" r="264" customHeight="1" ht="30">
      <c r="A264" s="1">
        <v>306</v>
      </c>
      <c r="B264" s="50"/>
      <c r="C264" s="50"/>
      <c r="D264" s="50"/>
      <c r="E264" s="50"/>
      <c r="F264" s="50"/>
      <c r="G264" s="50"/>
      <c r="H264" s="68" t="s">
        <v>118</v>
      </c>
      <c r="I264" s="40">
        <v>1006</v>
      </c>
      <c r="J264" s="74" t="s">
        <v>255</v>
      </c>
      <c r="K264" s="56">
        <f>7-2.4</f>
      </c>
      <c r="L264" s="56">
        <v>4.5</v>
      </c>
      <c r="M264" s="56">
        <v>7</v>
      </c>
      <c r="N264" s="56"/>
      <c r="O264" s="57"/>
      <c r="P264" s="56">
        <f>K264*L264</f>
      </c>
      <c r="Q264" s="56"/>
      <c r="R264" s="56"/>
      <c r="S264" s="84"/>
      <c r="T264" s="61" t="s">
        <v>58</v>
      </c>
      <c r="U264" s="61" t="s">
        <v>59</v>
      </c>
      <c r="V264" s="62" t="s">
        <v>253</v>
      </c>
      <c r="W264" s="62" t="s">
        <v>59</v>
      </c>
      <c r="X264" s="62" t="s">
        <v>254</v>
      </c>
      <c r="Y264" s="62" t="s">
        <v>59</v>
      </c>
      <c r="Z264" s="61" t="s">
        <v>109</v>
      </c>
      <c r="AA264" s="61" t="s">
        <v>59</v>
      </c>
      <c r="AB264" s="70"/>
      <c r="AC264" s="70"/>
      <c r="AD264" s="71"/>
      <c r="AE264" s="71"/>
      <c r="AF264" s="40"/>
      <c r="AG264" s="57"/>
      <c r="AH264" s="40"/>
      <c r="AI264" s="63"/>
      <c r="AJ264" s="64"/>
      <c r="AK264" s="40"/>
      <c r="AL264" s="40"/>
      <c r="AM264" s="40"/>
      <c r="AN264" s="5"/>
      <c r="AO264" s="14"/>
      <c r="AP264" s="5"/>
      <c r="AQ264" s="14"/>
      <c r="AR264" s="5"/>
      <c r="AS264" s="5"/>
    </row>
    <row x14ac:dyDescent="0.25" r="265" customHeight="1" ht="30">
      <c r="A265" s="1">
        <v>306</v>
      </c>
      <c r="B265" s="50"/>
      <c r="C265" s="50"/>
      <c r="D265" s="50"/>
      <c r="E265" s="50"/>
      <c r="F265" s="50"/>
      <c r="G265" s="50"/>
      <c r="H265" s="68" t="s">
        <v>118</v>
      </c>
      <c r="I265" s="40">
        <v>1007</v>
      </c>
      <c r="J265" s="74" t="s">
        <v>274</v>
      </c>
      <c r="K265" s="56">
        <f>7-2.4</f>
      </c>
      <c r="L265" s="56">
        <v>3</v>
      </c>
      <c r="M265" s="56">
        <v>7</v>
      </c>
      <c r="N265" s="56"/>
      <c r="O265" s="57"/>
      <c r="P265" s="56">
        <f>K265*L265</f>
      </c>
      <c r="Q265" s="56"/>
      <c r="R265" s="56"/>
      <c r="S265" s="84"/>
      <c r="T265" s="61" t="s">
        <v>108</v>
      </c>
      <c r="U265" s="61" t="s">
        <v>59</v>
      </c>
      <c r="V265" s="62" t="s">
        <v>169</v>
      </c>
      <c r="W265" s="62" t="s">
        <v>59</v>
      </c>
      <c r="X265" s="62" t="s">
        <v>59</v>
      </c>
      <c r="Y265" s="62" t="s">
        <v>59</v>
      </c>
      <c r="Z265" s="61" t="s">
        <v>170</v>
      </c>
      <c r="AA265" s="61" t="s">
        <v>59</v>
      </c>
      <c r="AB265" s="70"/>
      <c r="AC265" s="70"/>
      <c r="AD265" s="71"/>
      <c r="AE265" s="71"/>
      <c r="AF265" s="40"/>
      <c r="AG265" s="57"/>
      <c r="AH265" s="40"/>
      <c r="AI265" s="63"/>
      <c r="AJ265" s="64"/>
      <c r="AK265" s="40"/>
      <c r="AL265" s="40"/>
      <c r="AM265" s="40"/>
      <c r="AN265" s="5"/>
      <c r="AO265" s="14"/>
      <c r="AP265" s="5"/>
      <c r="AQ265" s="14"/>
      <c r="AR265" s="5"/>
      <c r="AS265" s="5"/>
    </row>
    <row x14ac:dyDescent="0.25" r="266" customHeight="1" ht="30">
      <c r="A266" s="1">
        <v>306</v>
      </c>
      <c r="B266" s="50"/>
      <c r="C266" s="50"/>
      <c r="D266" s="50"/>
      <c r="E266" s="50"/>
      <c r="F266" s="50"/>
      <c r="G266" s="50"/>
      <c r="H266" s="68" t="s">
        <v>118</v>
      </c>
      <c r="I266" s="40">
        <v>1008</v>
      </c>
      <c r="J266" s="74" t="s">
        <v>142</v>
      </c>
      <c r="K266" s="56">
        <v>2.4</v>
      </c>
      <c r="L266" s="56">
        <v>7.5</v>
      </c>
      <c r="M266" s="56">
        <v>7</v>
      </c>
      <c r="N266" s="56"/>
      <c r="O266" s="57"/>
      <c r="P266" s="56">
        <f>K266*L266</f>
      </c>
      <c r="Q266" s="56"/>
      <c r="R266" s="56"/>
      <c r="S266" s="84"/>
      <c r="T266" s="61" t="s">
        <v>176</v>
      </c>
      <c r="U266" s="61" t="s">
        <v>59</v>
      </c>
      <c r="V266" s="62" t="s">
        <v>177</v>
      </c>
      <c r="W266" s="62" t="s">
        <v>59</v>
      </c>
      <c r="X266" s="62" t="s">
        <v>59</v>
      </c>
      <c r="Y266" s="62" t="s">
        <v>59</v>
      </c>
      <c r="Z266" s="61" t="s">
        <v>61</v>
      </c>
      <c r="AA266" s="61" t="s">
        <v>59</v>
      </c>
      <c r="AB266" s="70"/>
      <c r="AC266" s="70"/>
      <c r="AD266" s="71"/>
      <c r="AE266" s="71"/>
      <c r="AF266" s="40"/>
      <c r="AG266" s="57"/>
      <c r="AH266" s="40"/>
      <c r="AI266" s="63"/>
      <c r="AJ266" s="64"/>
      <c r="AK266" s="40"/>
      <c r="AL266" s="40"/>
      <c r="AM266" s="40"/>
      <c r="AN266" s="5"/>
      <c r="AO266" s="14"/>
      <c r="AP266" s="5"/>
      <c r="AQ266" s="14"/>
      <c r="AR266" s="5"/>
      <c r="AS266" s="5"/>
    </row>
    <row x14ac:dyDescent="0.25" r="267" customHeight="1" ht="30">
      <c r="A267" s="1">
        <v>307</v>
      </c>
      <c r="B267" s="50"/>
      <c r="C267" s="50"/>
      <c r="D267" s="50"/>
      <c r="E267" s="50"/>
      <c r="F267" s="50"/>
      <c r="G267" s="50"/>
      <c r="H267" s="40"/>
      <c r="I267" s="40"/>
      <c r="J267" s="74"/>
      <c r="K267" s="56"/>
      <c r="L267" s="56"/>
      <c r="M267" s="56"/>
      <c r="N267" s="56"/>
      <c r="O267" s="57"/>
      <c r="P267" s="56"/>
      <c r="Q267" s="56"/>
      <c r="R267" s="95"/>
      <c r="S267" s="84"/>
      <c r="T267" s="71"/>
      <c r="U267" s="71"/>
      <c r="V267" s="70"/>
      <c r="W267" s="70"/>
      <c r="X267" s="70"/>
      <c r="Y267" s="70"/>
      <c r="Z267" s="71"/>
      <c r="AA267" s="71"/>
      <c r="AB267" s="70"/>
      <c r="AC267" s="70"/>
      <c r="AD267" s="71"/>
      <c r="AE267" s="71"/>
      <c r="AF267" s="40"/>
      <c r="AG267" s="57"/>
      <c r="AH267" s="40"/>
      <c r="AI267" s="78"/>
      <c r="AJ267" s="64"/>
      <c r="AK267" s="40"/>
      <c r="AL267" s="40"/>
      <c r="AM267" s="40"/>
      <c r="AN267" s="5"/>
      <c r="AO267" s="14"/>
      <c r="AP267" s="5"/>
      <c r="AQ267" s="14"/>
      <c r="AR267" s="5"/>
      <c r="AS267" s="5"/>
    </row>
    <row x14ac:dyDescent="0.25" r="268" customHeight="1" ht="34.9">
      <c r="A268" s="1">
        <v>303</v>
      </c>
      <c r="B268" s="32">
        <v>6</v>
      </c>
      <c r="C268" s="32"/>
      <c r="D268" s="32" t="s">
        <v>320</v>
      </c>
      <c r="E268" s="32" t="s">
        <v>46</v>
      </c>
      <c r="F268" s="32">
        <v>1</v>
      </c>
      <c r="G268" s="32">
        <v>1</v>
      </c>
      <c r="H268" s="32"/>
      <c r="I268" s="33"/>
      <c r="J268" s="32"/>
      <c r="K268" s="34">
        <v>14.5</v>
      </c>
      <c r="L268" s="34">
        <v>17</v>
      </c>
      <c r="M268" s="34">
        <v>4.5</v>
      </c>
      <c r="N268" s="32"/>
      <c r="O268" s="96">
        <f>K268*L268-5*2.5+1.5*7</f>
      </c>
      <c r="P268" s="35">
        <f>P269</f>
      </c>
      <c r="Q268" s="35">
        <f>Q269</f>
      </c>
      <c r="R268" s="32"/>
      <c r="S268" s="99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7"/>
      <c r="AO268" s="14"/>
      <c r="AP268" s="5"/>
      <c r="AQ268" s="14"/>
      <c r="AR268" s="5"/>
      <c r="AS268" s="5"/>
    </row>
    <row x14ac:dyDescent="0.25" r="269" customHeight="1" ht="30">
      <c r="A269" s="1">
        <v>304</v>
      </c>
      <c r="B269" s="40"/>
      <c r="C269" s="40"/>
      <c r="D269" s="100"/>
      <c r="E269" s="40"/>
      <c r="F269" s="40"/>
      <c r="G269" s="40"/>
      <c r="H269" s="41" t="s">
        <v>114</v>
      </c>
      <c r="I269" s="42"/>
      <c r="J269" s="43"/>
      <c r="K269" s="44">
        <v>14.5</v>
      </c>
      <c r="L269" s="44">
        <v>17</v>
      </c>
      <c r="M269" s="44">
        <v>4.5</v>
      </c>
      <c r="N269" s="44"/>
      <c r="O269" s="45">
        <f>K269*L269-5*2.5+1.5*7</f>
      </c>
      <c r="P269" s="45">
        <f>SUM(P270:P282)</f>
      </c>
      <c r="Q269" s="45">
        <f>O269*M269</f>
      </c>
      <c r="R269" s="44"/>
      <c r="S269" s="46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8"/>
      <c r="AJ269" s="48"/>
      <c r="AK269" s="44"/>
      <c r="AL269" s="44"/>
      <c r="AM269" s="44"/>
      <c r="AN269" s="5"/>
      <c r="AO269" s="14"/>
      <c r="AP269" s="5"/>
      <c r="AQ269" s="14"/>
      <c r="AR269" s="5"/>
      <c r="AS269" s="5"/>
    </row>
    <row x14ac:dyDescent="0.25" r="270" customHeight="1" ht="30">
      <c r="A270" s="1"/>
      <c r="B270" s="50"/>
      <c r="C270" s="50"/>
      <c r="D270" s="50"/>
      <c r="E270" s="50"/>
      <c r="F270" s="50"/>
      <c r="G270" s="50"/>
      <c r="H270" s="68" t="s">
        <v>118</v>
      </c>
      <c r="I270" s="40">
        <v>1001</v>
      </c>
      <c r="J270" s="74" t="s">
        <v>321</v>
      </c>
      <c r="K270" s="56">
        <v>7</v>
      </c>
      <c r="L270" s="56">
        <v>7</v>
      </c>
      <c r="M270" s="56">
        <v>4.5</v>
      </c>
      <c r="N270" s="56"/>
      <c r="O270" s="57"/>
      <c r="P270" s="56">
        <f>K270*L270</f>
      </c>
      <c r="Q270" s="56"/>
      <c r="R270" s="56"/>
      <c r="S270" s="69" t="s">
        <v>322</v>
      </c>
      <c r="T270" s="61" t="s">
        <v>191</v>
      </c>
      <c r="U270" s="61" t="s">
        <v>59</v>
      </c>
      <c r="V270" s="62" t="s">
        <v>109</v>
      </c>
      <c r="W270" s="62" t="s">
        <v>59</v>
      </c>
      <c r="X270" s="62" t="s">
        <v>192</v>
      </c>
      <c r="Y270" s="62" t="s">
        <v>59</v>
      </c>
      <c r="Z270" s="61" t="s">
        <v>144</v>
      </c>
      <c r="AA270" s="61" t="s">
        <v>59</v>
      </c>
      <c r="AB270" s="78"/>
      <c r="AC270" s="78"/>
      <c r="AD270" s="78"/>
      <c r="AE270" s="78"/>
      <c r="AF270" s="40"/>
      <c r="AG270" s="57"/>
      <c r="AH270" s="40"/>
      <c r="AI270" s="78"/>
      <c r="AJ270" s="64"/>
      <c r="AK270" s="40"/>
      <c r="AL270" s="40"/>
      <c r="AM270" s="40"/>
      <c r="AN270" s="3"/>
      <c r="AO270" s="98"/>
      <c r="AP270" s="39"/>
      <c r="AQ270" s="98"/>
      <c r="AR270" s="39"/>
      <c r="AS270" s="39"/>
    </row>
    <row x14ac:dyDescent="0.25" r="271" customHeight="1" ht="30">
      <c r="A271" s="1">
        <v>306</v>
      </c>
      <c r="B271" s="50"/>
      <c r="C271" s="50"/>
      <c r="D271" s="50"/>
      <c r="E271" s="50"/>
      <c r="F271" s="50"/>
      <c r="G271" s="50"/>
      <c r="H271" s="68" t="s">
        <v>118</v>
      </c>
      <c r="I271" s="40">
        <v>1002</v>
      </c>
      <c r="J271" s="74" t="s">
        <v>323</v>
      </c>
      <c r="K271" s="56">
        <v>9</v>
      </c>
      <c r="L271" s="56">
        <v>9</v>
      </c>
      <c r="M271" s="56">
        <v>4.5</v>
      </c>
      <c r="N271" s="56"/>
      <c r="O271" s="57"/>
      <c r="P271" s="56">
        <f>K271*L271-4*5</f>
      </c>
      <c r="Q271" s="56"/>
      <c r="R271" s="56"/>
      <c r="S271" s="84"/>
      <c r="T271" s="61" t="s">
        <v>191</v>
      </c>
      <c r="U271" s="61" t="s">
        <v>59</v>
      </c>
      <c r="V271" s="62" t="s">
        <v>109</v>
      </c>
      <c r="W271" s="62" t="s">
        <v>59</v>
      </c>
      <c r="X271" s="62" t="s">
        <v>192</v>
      </c>
      <c r="Y271" s="62" t="s">
        <v>59</v>
      </c>
      <c r="Z271" s="61" t="s">
        <v>144</v>
      </c>
      <c r="AA271" s="61" t="s">
        <v>59</v>
      </c>
      <c r="AB271" s="78"/>
      <c r="AC271" s="78"/>
      <c r="AD271" s="78"/>
      <c r="AE271" s="78"/>
      <c r="AF271" s="40"/>
      <c r="AG271" s="57"/>
      <c r="AH271" s="40"/>
      <c r="AI271" s="63"/>
      <c r="AJ271" s="64"/>
      <c r="AK271" s="40"/>
      <c r="AL271" s="40"/>
      <c r="AM271" s="40"/>
      <c r="AN271" s="3"/>
      <c r="AO271" s="98"/>
      <c r="AP271" s="39"/>
      <c r="AQ271" s="98"/>
      <c r="AR271" s="39"/>
      <c r="AS271" s="39"/>
    </row>
    <row x14ac:dyDescent="0.25" r="272" customHeight="1" ht="30">
      <c r="A272" s="1">
        <v>306</v>
      </c>
      <c r="B272" s="50"/>
      <c r="C272" s="50"/>
      <c r="D272" s="50"/>
      <c r="E272" s="50"/>
      <c r="F272" s="50"/>
      <c r="G272" s="50"/>
      <c r="H272" s="68" t="s">
        <v>118</v>
      </c>
      <c r="I272" s="40">
        <v>1003</v>
      </c>
      <c r="J272" s="74" t="s">
        <v>299</v>
      </c>
      <c r="K272" s="56">
        <v>3</v>
      </c>
      <c r="L272" s="56">
        <v>5</v>
      </c>
      <c r="M272" s="56">
        <v>4.5</v>
      </c>
      <c r="N272" s="56"/>
      <c r="O272" s="57"/>
      <c r="P272" s="56">
        <f>K272*L272</f>
      </c>
      <c r="Q272" s="56"/>
      <c r="R272" s="56"/>
      <c r="S272" s="84"/>
      <c r="T272" s="61" t="s">
        <v>191</v>
      </c>
      <c r="U272" s="61" t="s">
        <v>59</v>
      </c>
      <c r="V272" s="62" t="s">
        <v>109</v>
      </c>
      <c r="W272" s="62" t="s">
        <v>59</v>
      </c>
      <c r="X272" s="62" t="s">
        <v>192</v>
      </c>
      <c r="Y272" s="62" t="s">
        <v>59</v>
      </c>
      <c r="Z272" s="61" t="s">
        <v>144</v>
      </c>
      <c r="AA272" s="61" t="s">
        <v>59</v>
      </c>
      <c r="AB272" s="78"/>
      <c r="AC272" s="78"/>
      <c r="AD272" s="78"/>
      <c r="AE272" s="78"/>
      <c r="AF272" s="40"/>
      <c r="AG272" s="57"/>
      <c r="AH272" s="40"/>
      <c r="AI272" s="63"/>
      <c r="AJ272" s="64"/>
      <c r="AK272" s="40"/>
      <c r="AL272" s="40"/>
      <c r="AM272" s="40"/>
      <c r="AN272" s="3"/>
      <c r="AO272" s="98"/>
      <c r="AP272" s="39"/>
      <c r="AQ272" s="98"/>
      <c r="AR272" s="39"/>
      <c r="AS272" s="39"/>
    </row>
    <row x14ac:dyDescent="0.25" r="273" customHeight="1" ht="30">
      <c r="A273" s="1">
        <v>305</v>
      </c>
      <c r="B273" s="50"/>
      <c r="C273" s="50"/>
      <c r="D273" s="50"/>
      <c r="E273" s="50"/>
      <c r="F273" s="50"/>
      <c r="G273" s="50"/>
      <c r="H273" s="68" t="s">
        <v>118</v>
      </c>
      <c r="I273" s="40">
        <v>1004</v>
      </c>
      <c r="J273" s="74" t="s">
        <v>324</v>
      </c>
      <c r="K273" s="56">
        <f>5.5-1.8</f>
      </c>
      <c r="L273" s="56">
        <v>5</v>
      </c>
      <c r="M273" s="56">
        <v>4.5</v>
      </c>
      <c r="N273" s="56"/>
      <c r="O273" s="57"/>
      <c r="P273" s="56">
        <f>K273*L273</f>
      </c>
      <c r="Q273" s="56"/>
      <c r="R273" s="56"/>
      <c r="S273" s="69" t="s">
        <v>322</v>
      </c>
      <c r="T273" s="61" t="s">
        <v>194</v>
      </c>
      <c r="U273" s="61" t="s">
        <v>59</v>
      </c>
      <c r="V273" s="62" t="s">
        <v>109</v>
      </c>
      <c r="W273" s="62" t="s">
        <v>59</v>
      </c>
      <c r="X273" s="62" t="s">
        <v>195</v>
      </c>
      <c r="Y273" s="62" t="s">
        <v>59</v>
      </c>
      <c r="Z273" s="61" t="s">
        <v>144</v>
      </c>
      <c r="AA273" s="61" t="s">
        <v>59</v>
      </c>
      <c r="AB273" s="78"/>
      <c r="AC273" s="78"/>
      <c r="AD273" s="78"/>
      <c r="AE273" s="78"/>
      <c r="AF273" s="40"/>
      <c r="AG273" s="57"/>
      <c r="AH273" s="40"/>
      <c r="AI273" s="78"/>
      <c r="AJ273" s="64"/>
      <c r="AK273" s="40"/>
      <c r="AL273" s="40"/>
      <c r="AM273" s="40"/>
      <c r="AN273" s="3"/>
      <c r="AO273" s="98"/>
      <c r="AP273" s="39"/>
      <c r="AQ273" s="98"/>
      <c r="AR273" s="39"/>
      <c r="AS273" s="39"/>
    </row>
    <row x14ac:dyDescent="0.25" r="274" customHeight="1" ht="30">
      <c r="A274" s="1">
        <v>305</v>
      </c>
      <c r="B274" s="50"/>
      <c r="C274" s="50"/>
      <c r="D274" s="50"/>
      <c r="E274" s="50"/>
      <c r="F274" s="50"/>
      <c r="G274" s="50"/>
      <c r="H274" s="68" t="s">
        <v>118</v>
      </c>
      <c r="I274" s="40">
        <v>1005</v>
      </c>
      <c r="J274" s="74" t="s">
        <v>249</v>
      </c>
      <c r="K274" s="56">
        <v>3</v>
      </c>
      <c r="L274" s="56">
        <v>4</v>
      </c>
      <c r="M274" s="56">
        <v>4.5</v>
      </c>
      <c r="N274" s="56"/>
      <c r="O274" s="57"/>
      <c r="P274" s="56">
        <f>K274*L274</f>
      </c>
      <c r="Q274" s="56"/>
      <c r="R274" s="56"/>
      <c r="S274" s="84"/>
      <c r="T274" s="61" t="s">
        <v>194</v>
      </c>
      <c r="U274" s="61" t="s">
        <v>59</v>
      </c>
      <c r="V274" s="62" t="s">
        <v>109</v>
      </c>
      <c r="W274" s="62" t="s">
        <v>59</v>
      </c>
      <c r="X274" s="62" t="s">
        <v>195</v>
      </c>
      <c r="Y274" s="62" t="s">
        <v>59</v>
      </c>
      <c r="Z274" s="61" t="s">
        <v>144</v>
      </c>
      <c r="AA274" s="61" t="s">
        <v>59</v>
      </c>
      <c r="AB274" s="78"/>
      <c r="AC274" s="78"/>
      <c r="AD274" s="78"/>
      <c r="AE274" s="78"/>
      <c r="AF274" s="40"/>
      <c r="AG274" s="57"/>
      <c r="AH274" s="40"/>
      <c r="AI274" s="78"/>
      <c r="AJ274" s="64"/>
      <c r="AK274" s="40"/>
      <c r="AL274" s="40"/>
      <c r="AM274" s="40"/>
      <c r="AN274" s="3"/>
      <c r="AO274" s="98"/>
      <c r="AP274" s="39"/>
      <c r="AQ274" s="98"/>
      <c r="AR274" s="39"/>
      <c r="AS274" s="39"/>
    </row>
    <row x14ac:dyDescent="0.25" r="275" customHeight="1" ht="30">
      <c r="A275" s="1">
        <v>305</v>
      </c>
      <c r="B275" s="50"/>
      <c r="C275" s="50"/>
      <c r="D275" s="50"/>
      <c r="E275" s="50"/>
      <c r="F275" s="50"/>
      <c r="G275" s="50"/>
      <c r="H275" s="68" t="s">
        <v>118</v>
      </c>
      <c r="I275" s="40">
        <v>1006</v>
      </c>
      <c r="J275" s="74" t="s">
        <v>252</v>
      </c>
      <c r="K275" s="56">
        <v>3.2</v>
      </c>
      <c r="L275" s="56">
        <v>4</v>
      </c>
      <c r="M275" s="56">
        <v>4.5</v>
      </c>
      <c r="N275" s="56"/>
      <c r="O275" s="57"/>
      <c r="P275" s="56">
        <f>K275*L275</f>
      </c>
      <c r="Q275" s="56"/>
      <c r="R275" s="56"/>
      <c r="S275" s="84"/>
      <c r="T275" s="61" t="s">
        <v>194</v>
      </c>
      <c r="U275" s="61" t="s">
        <v>59</v>
      </c>
      <c r="V275" s="62" t="s">
        <v>109</v>
      </c>
      <c r="W275" s="62" t="s">
        <v>59</v>
      </c>
      <c r="X275" s="62" t="s">
        <v>195</v>
      </c>
      <c r="Y275" s="62" t="s">
        <v>59</v>
      </c>
      <c r="Z275" s="61" t="s">
        <v>144</v>
      </c>
      <c r="AA275" s="61" t="s">
        <v>59</v>
      </c>
      <c r="AB275" s="78"/>
      <c r="AC275" s="78"/>
      <c r="AD275" s="78"/>
      <c r="AE275" s="78"/>
      <c r="AF275" s="40"/>
      <c r="AG275" s="57"/>
      <c r="AH275" s="40"/>
      <c r="AI275" s="78"/>
      <c r="AJ275" s="64"/>
      <c r="AK275" s="40"/>
      <c r="AL275" s="40"/>
      <c r="AM275" s="40"/>
      <c r="AN275" s="3"/>
      <c r="AO275" s="98"/>
      <c r="AP275" s="39"/>
      <c r="AQ275" s="98"/>
      <c r="AR275" s="39"/>
      <c r="AS275" s="39"/>
    </row>
    <row x14ac:dyDescent="0.25" r="276" customHeight="1" ht="30">
      <c r="A276" s="1">
        <v>305</v>
      </c>
      <c r="B276" s="50"/>
      <c r="C276" s="50"/>
      <c r="D276" s="50"/>
      <c r="E276" s="50"/>
      <c r="F276" s="50"/>
      <c r="G276" s="50"/>
      <c r="H276" s="68" t="s">
        <v>118</v>
      </c>
      <c r="I276" s="40">
        <v>1007</v>
      </c>
      <c r="J276" s="74" t="s">
        <v>309</v>
      </c>
      <c r="K276" s="56">
        <v>2.2</v>
      </c>
      <c r="L276" s="56">
        <v>3.2</v>
      </c>
      <c r="M276" s="56">
        <v>4.5</v>
      </c>
      <c r="N276" s="56"/>
      <c r="O276" s="57"/>
      <c r="P276" s="56">
        <f>K276*L276</f>
      </c>
      <c r="Q276" s="56"/>
      <c r="R276" s="56"/>
      <c r="S276" s="84"/>
      <c r="T276" s="61" t="s">
        <v>194</v>
      </c>
      <c r="U276" s="61" t="s">
        <v>59</v>
      </c>
      <c r="V276" s="62" t="s">
        <v>109</v>
      </c>
      <c r="W276" s="62" t="s">
        <v>59</v>
      </c>
      <c r="X276" s="62" t="s">
        <v>195</v>
      </c>
      <c r="Y276" s="62" t="s">
        <v>59</v>
      </c>
      <c r="Z276" s="61" t="s">
        <v>144</v>
      </c>
      <c r="AA276" s="61" t="s">
        <v>59</v>
      </c>
      <c r="AB276" s="78"/>
      <c r="AC276" s="78"/>
      <c r="AD276" s="78"/>
      <c r="AE276" s="78"/>
      <c r="AF276" s="40"/>
      <c r="AG276" s="57"/>
      <c r="AH276" s="40"/>
      <c r="AI276" s="78"/>
      <c r="AJ276" s="64"/>
      <c r="AK276" s="40"/>
      <c r="AL276" s="40"/>
      <c r="AM276" s="40"/>
      <c r="AN276" s="3"/>
      <c r="AO276" s="98"/>
      <c r="AP276" s="39"/>
      <c r="AQ276" s="98"/>
      <c r="AR276" s="39"/>
      <c r="AS276" s="39"/>
    </row>
    <row x14ac:dyDescent="0.25" r="277" customHeight="1" ht="30">
      <c r="A277" s="1">
        <v>305</v>
      </c>
      <c r="B277" s="50"/>
      <c r="C277" s="50"/>
      <c r="D277" s="50"/>
      <c r="E277" s="50"/>
      <c r="F277" s="50"/>
      <c r="G277" s="50"/>
      <c r="H277" s="68" t="s">
        <v>118</v>
      </c>
      <c r="I277" s="40">
        <v>1008</v>
      </c>
      <c r="J277" s="74" t="s">
        <v>325</v>
      </c>
      <c r="K277" s="56">
        <v>2.8</v>
      </c>
      <c r="L277" s="56">
        <v>3.2</v>
      </c>
      <c r="M277" s="56">
        <v>4.5</v>
      </c>
      <c r="N277" s="56"/>
      <c r="O277" s="57"/>
      <c r="P277" s="56">
        <f>K277*L277</f>
      </c>
      <c r="Q277" s="56"/>
      <c r="R277" s="56"/>
      <c r="S277" s="84"/>
      <c r="T277" s="61" t="s">
        <v>194</v>
      </c>
      <c r="U277" s="61" t="s">
        <v>59</v>
      </c>
      <c r="V277" s="62" t="s">
        <v>109</v>
      </c>
      <c r="W277" s="62" t="s">
        <v>59</v>
      </c>
      <c r="X277" s="62" t="s">
        <v>195</v>
      </c>
      <c r="Y277" s="62" t="s">
        <v>59</v>
      </c>
      <c r="Z277" s="61" t="s">
        <v>144</v>
      </c>
      <c r="AA277" s="61" t="s">
        <v>59</v>
      </c>
      <c r="AB277" s="78"/>
      <c r="AC277" s="78"/>
      <c r="AD277" s="78"/>
      <c r="AE277" s="78"/>
      <c r="AF277" s="40"/>
      <c r="AG277" s="57"/>
      <c r="AH277" s="40"/>
      <c r="AI277" s="78"/>
      <c r="AJ277" s="64"/>
      <c r="AK277" s="40"/>
      <c r="AL277" s="40"/>
      <c r="AM277" s="40"/>
      <c r="AN277" s="3"/>
      <c r="AO277" s="98"/>
      <c r="AP277" s="39"/>
      <c r="AQ277" s="98"/>
      <c r="AR277" s="39"/>
      <c r="AS277" s="39"/>
    </row>
    <row x14ac:dyDescent="0.25" r="278" customHeight="1" ht="30">
      <c r="A278" s="1">
        <v>306</v>
      </c>
      <c r="B278" s="50"/>
      <c r="C278" s="50"/>
      <c r="D278" s="50"/>
      <c r="E278" s="50"/>
      <c r="F278" s="50"/>
      <c r="G278" s="50"/>
      <c r="H278" s="68" t="s">
        <v>118</v>
      </c>
      <c r="I278" s="40">
        <v>1009</v>
      </c>
      <c r="J278" s="74" t="s">
        <v>312</v>
      </c>
      <c r="K278" s="56">
        <v>4</v>
      </c>
      <c r="L278" s="56">
        <v>5</v>
      </c>
      <c r="M278" s="56">
        <v>4.5</v>
      </c>
      <c r="N278" s="56"/>
      <c r="O278" s="57"/>
      <c r="P278" s="56">
        <f>K278*L278-2*2.8</f>
      </c>
      <c r="Q278" s="56"/>
      <c r="R278" s="56"/>
      <c r="S278" s="84"/>
      <c r="T278" s="61" t="s">
        <v>108</v>
      </c>
      <c r="U278" s="61" t="s">
        <v>59</v>
      </c>
      <c r="V278" s="62" t="s">
        <v>169</v>
      </c>
      <c r="W278" s="62" t="s">
        <v>59</v>
      </c>
      <c r="X278" s="62" t="s">
        <v>59</v>
      </c>
      <c r="Y278" s="62" t="s">
        <v>59</v>
      </c>
      <c r="Z278" s="61" t="s">
        <v>170</v>
      </c>
      <c r="AA278" s="61" t="s">
        <v>59</v>
      </c>
      <c r="AB278" s="78"/>
      <c r="AC278" s="78"/>
      <c r="AD278" s="78"/>
      <c r="AE278" s="78"/>
      <c r="AF278" s="40"/>
      <c r="AG278" s="57"/>
      <c r="AH278" s="40"/>
      <c r="AI278" s="63"/>
      <c r="AJ278" s="64"/>
      <c r="AK278" s="40"/>
      <c r="AL278" s="40"/>
      <c r="AM278" s="40"/>
      <c r="AN278" s="3"/>
      <c r="AO278" s="98"/>
      <c r="AP278" s="39"/>
      <c r="AQ278" s="98"/>
      <c r="AR278" s="39"/>
      <c r="AS278" s="39"/>
    </row>
    <row x14ac:dyDescent="0.25" r="279" customHeight="1" ht="30">
      <c r="A279" s="1">
        <v>306</v>
      </c>
      <c r="B279" s="50"/>
      <c r="C279" s="50"/>
      <c r="D279" s="50"/>
      <c r="E279" s="50"/>
      <c r="F279" s="50"/>
      <c r="G279" s="50"/>
      <c r="H279" s="68" t="s">
        <v>118</v>
      </c>
      <c r="I279" s="40">
        <v>1010</v>
      </c>
      <c r="J279" s="74" t="s">
        <v>256</v>
      </c>
      <c r="K279" s="56">
        <v>2.8</v>
      </c>
      <c r="L279" s="56">
        <v>5</v>
      </c>
      <c r="M279" s="56">
        <v>4.5</v>
      </c>
      <c r="N279" s="56"/>
      <c r="O279" s="57"/>
      <c r="P279" s="56">
        <f>K279*L279</f>
      </c>
      <c r="Q279" s="56"/>
      <c r="R279" s="56"/>
      <c r="S279" s="84"/>
      <c r="T279" s="61" t="s">
        <v>108</v>
      </c>
      <c r="U279" s="61" t="s">
        <v>59</v>
      </c>
      <c r="V279" s="62" t="s">
        <v>169</v>
      </c>
      <c r="W279" s="62" t="s">
        <v>59</v>
      </c>
      <c r="X279" s="62" t="s">
        <v>59</v>
      </c>
      <c r="Y279" s="62" t="s">
        <v>59</v>
      </c>
      <c r="Z279" s="61" t="s">
        <v>170</v>
      </c>
      <c r="AA279" s="61" t="s">
        <v>59</v>
      </c>
      <c r="AB279" s="78"/>
      <c r="AC279" s="78"/>
      <c r="AD279" s="78"/>
      <c r="AE279" s="78"/>
      <c r="AF279" s="40"/>
      <c r="AG279" s="57"/>
      <c r="AH279" s="40"/>
      <c r="AI279" s="63"/>
      <c r="AJ279" s="64"/>
      <c r="AK279" s="40"/>
      <c r="AL279" s="40"/>
      <c r="AM279" s="40"/>
      <c r="AN279" s="3"/>
      <c r="AO279" s="98"/>
      <c r="AP279" s="39"/>
      <c r="AQ279" s="98"/>
      <c r="AR279" s="39"/>
      <c r="AS279" s="39"/>
    </row>
    <row x14ac:dyDescent="0.25" r="280" customHeight="1" ht="30">
      <c r="A280" s="1">
        <v>306</v>
      </c>
      <c r="B280" s="50"/>
      <c r="C280" s="50"/>
      <c r="D280" s="50"/>
      <c r="E280" s="50"/>
      <c r="F280" s="50"/>
      <c r="G280" s="50"/>
      <c r="H280" s="68" t="s">
        <v>118</v>
      </c>
      <c r="I280" s="40">
        <v>1011</v>
      </c>
      <c r="J280" s="74" t="s">
        <v>257</v>
      </c>
      <c r="K280" s="56">
        <v>2.2</v>
      </c>
      <c r="L280" s="56">
        <v>3</v>
      </c>
      <c r="M280" s="56">
        <v>4.5</v>
      </c>
      <c r="N280" s="56"/>
      <c r="O280" s="57"/>
      <c r="P280" s="56">
        <f>K280*L280</f>
      </c>
      <c r="Q280" s="56"/>
      <c r="R280" s="56"/>
      <c r="S280" s="84"/>
      <c r="T280" s="61" t="s">
        <v>108</v>
      </c>
      <c r="U280" s="61" t="s">
        <v>59</v>
      </c>
      <c r="V280" s="62" t="s">
        <v>169</v>
      </c>
      <c r="W280" s="62" t="s">
        <v>59</v>
      </c>
      <c r="X280" s="62" t="s">
        <v>59</v>
      </c>
      <c r="Y280" s="62" t="s">
        <v>59</v>
      </c>
      <c r="Z280" s="61" t="s">
        <v>170</v>
      </c>
      <c r="AA280" s="61" t="s">
        <v>59</v>
      </c>
      <c r="AB280" s="78"/>
      <c r="AC280" s="78"/>
      <c r="AD280" s="78"/>
      <c r="AE280" s="78"/>
      <c r="AF280" s="40"/>
      <c r="AG280" s="57"/>
      <c r="AH280" s="40"/>
      <c r="AI280" s="63"/>
      <c r="AJ280" s="64"/>
      <c r="AK280" s="40"/>
      <c r="AL280" s="40"/>
      <c r="AM280" s="40"/>
      <c r="AN280" s="3"/>
      <c r="AO280" s="98"/>
      <c r="AP280" s="39"/>
      <c r="AQ280" s="98"/>
      <c r="AR280" s="39"/>
      <c r="AS280" s="39"/>
    </row>
    <row x14ac:dyDescent="0.25" r="281" customHeight="1" ht="30">
      <c r="A281" s="1"/>
      <c r="B281" s="50"/>
      <c r="C281" s="50"/>
      <c r="D281" s="50"/>
      <c r="E281" s="50"/>
      <c r="F281" s="50"/>
      <c r="G281" s="50"/>
      <c r="H281" s="68" t="s">
        <v>118</v>
      </c>
      <c r="I281" s="40">
        <v>1012</v>
      </c>
      <c r="J281" s="74" t="s">
        <v>142</v>
      </c>
      <c r="K281" s="56">
        <v>1.8</v>
      </c>
      <c r="L281" s="56">
        <f>5+4+5</f>
      </c>
      <c r="M281" s="56">
        <v>4.5</v>
      </c>
      <c r="N281" s="56"/>
      <c r="O281" s="57"/>
      <c r="P281" s="56">
        <f>K281*L281</f>
      </c>
      <c r="Q281" s="56"/>
      <c r="R281" s="56"/>
      <c r="S281" s="84"/>
      <c r="T281" s="61" t="s">
        <v>194</v>
      </c>
      <c r="U281" s="61" t="s">
        <v>59</v>
      </c>
      <c r="V281" s="62" t="s">
        <v>109</v>
      </c>
      <c r="W281" s="62" t="s">
        <v>59</v>
      </c>
      <c r="X281" s="62" t="s">
        <v>195</v>
      </c>
      <c r="Y281" s="62" t="s">
        <v>59</v>
      </c>
      <c r="Z281" s="61" t="s">
        <v>144</v>
      </c>
      <c r="AA281" s="61" t="s">
        <v>59</v>
      </c>
      <c r="AB281" s="78"/>
      <c r="AC281" s="78"/>
      <c r="AD281" s="78"/>
      <c r="AE281" s="78"/>
      <c r="AF281" s="40"/>
      <c r="AG281" s="57"/>
      <c r="AH281" s="40"/>
      <c r="AI281" s="63"/>
      <c r="AJ281" s="64"/>
      <c r="AK281" s="40"/>
      <c r="AL281" s="40"/>
      <c r="AM281" s="40"/>
      <c r="AN281" s="3"/>
      <c r="AO281" s="98"/>
      <c r="AP281" s="39"/>
      <c r="AQ281" s="98"/>
      <c r="AR281" s="39"/>
      <c r="AS281" s="39"/>
    </row>
    <row x14ac:dyDescent="0.25" r="282" customHeight="1" ht="30">
      <c r="A282" s="1">
        <v>307</v>
      </c>
      <c r="B282" s="50"/>
      <c r="C282" s="50"/>
      <c r="D282" s="50"/>
      <c r="E282" s="50"/>
      <c r="F282" s="50"/>
      <c r="G282" s="50"/>
      <c r="H282" s="40"/>
      <c r="I282" s="40"/>
      <c r="J282" s="74"/>
      <c r="K282" s="56"/>
      <c r="L282" s="56"/>
      <c r="M282" s="56"/>
      <c r="N282" s="56"/>
      <c r="O282" s="57"/>
      <c r="P282" s="56"/>
      <c r="Q282" s="56"/>
      <c r="R282" s="95"/>
      <c r="S282" s="84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40"/>
      <c r="AG282" s="57"/>
      <c r="AH282" s="40"/>
      <c r="AI282" s="78"/>
      <c r="AJ282" s="64"/>
      <c r="AK282" s="40"/>
      <c r="AL282" s="40"/>
      <c r="AM282" s="40"/>
      <c r="AN282" s="3"/>
      <c r="AO282" s="98"/>
      <c r="AP282" s="39"/>
      <c r="AQ282" s="98"/>
      <c r="AR282" s="39"/>
      <c r="AS282" s="39"/>
    </row>
    <row x14ac:dyDescent="0.25" r="283" customHeight="1" ht="34.9">
      <c r="A283" s="1">
        <v>303</v>
      </c>
      <c r="B283" s="32">
        <v>7</v>
      </c>
      <c r="C283" s="32"/>
      <c r="D283" s="32" t="s">
        <v>326</v>
      </c>
      <c r="E283" s="32" t="s">
        <v>46</v>
      </c>
      <c r="F283" s="32">
        <v>1</v>
      </c>
      <c r="G283" s="32">
        <v>1</v>
      </c>
      <c r="H283" s="32"/>
      <c r="I283" s="33"/>
      <c r="J283" s="32"/>
      <c r="K283" s="34">
        <f>K284</f>
      </c>
      <c r="L283" s="34">
        <f>L284</f>
      </c>
      <c r="M283" s="34">
        <v>6</v>
      </c>
      <c r="N283" s="32"/>
      <c r="O283" s="96">
        <f>K283*L283</f>
      </c>
      <c r="P283" s="35">
        <f>P284</f>
      </c>
      <c r="Q283" s="35">
        <f>Q284</f>
      </c>
      <c r="R283" s="32"/>
      <c r="S283" s="99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7"/>
      <c r="AO283" s="14"/>
      <c r="AP283" s="5"/>
      <c r="AQ283" s="14"/>
      <c r="AR283" s="5"/>
      <c r="AS283" s="5"/>
    </row>
    <row x14ac:dyDescent="0.25" r="284" customHeight="1" ht="30">
      <c r="A284" s="1">
        <v>304</v>
      </c>
      <c r="B284" s="40"/>
      <c r="C284" s="40"/>
      <c r="D284" s="40"/>
      <c r="E284" s="40"/>
      <c r="F284" s="40"/>
      <c r="G284" s="40"/>
      <c r="H284" s="41" t="s">
        <v>114</v>
      </c>
      <c r="I284" s="42"/>
      <c r="J284" s="43"/>
      <c r="K284" s="44">
        <f>5.75+8.75+4.55</f>
      </c>
      <c r="L284" s="44">
        <f>11.5+2.7+9</f>
      </c>
      <c r="M284" s="44">
        <v>6</v>
      </c>
      <c r="N284" s="44"/>
      <c r="O284" s="45">
        <f>K284*L284</f>
      </c>
      <c r="P284" s="45">
        <f>SUM(P285:P292)</f>
      </c>
      <c r="Q284" s="45">
        <f>K284*L284*M284</f>
      </c>
      <c r="R284" s="44"/>
      <c r="S284" s="46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8"/>
      <c r="AJ284" s="48"/>
      <c r="AK284" s="44"/>
      <c r="AL284" s="44"/>
      <c r="AM284" s="44"/>
      <c r="AN284" s="5"/>
      <c r="AO284" s="14"/>
      <c r="AP284" s="5"/>
      <c r="AQ284" s="14"/>
      <c r="AR284" s="5"/>
      <c r="AS284" s="5"/>
    </row>
    <row x14ac:dyDescent="0.25" r="285" customHeight="1" ht="30">
      <c r="A285" s="1">
        <v>305</v>
      </c>
      <c r="B285" s="50"/>
      <c r="C285" s="50"/>
      <c r="D285" s="50"/>
      <c r="E285" s="50"/>
      <c r="F285" s="50"/>
      <c r="G285" s="50"/>
      <c r="H285" s="68" t="s">
        <v>118</v>
      </c>
      <c r="I285" s="40">
        <v>1001</v>
      </c>
      <c r="J285" s="74" t="s">
        <v>327</v>
      </c>
      <c r="K285" s="56">
        <f>8.75+5.75</f>
      </c>
      <c r="L285" s="56">
        <f>11.5+2.7</f>
      </c>
      <c r="M285" s="56"/>
      <c r="N285" s="56"/>
      <c r="O285" s="57"/>
      <c r="P285" s="56">
        <f>K285*L285</f>
      </c>
      <c r="Q285" s="56"/>
      <c r="R285" s="56"/>
      <c r="S285" s="69" t="s">
        <v>328</v>
      </c>
      <c r="T285" s="61" t="s">
        <v>58</v>
      </c>
      <c r="U285" s="61" t="s">
        <v>59</v>
      </c>
      <c r="V285" s="62" t="s">
        <v>253</v>
      </c>
      <c r="W285" s="62" t="s">
        <v>59</v>
      </c>
      <c r="X285" s="62" t="s">
        <v>254</v>
      </c>
      <c r="Y285" s="62" t="s">
        <v>59</v>
      </c>
      <c r="Z285" s="61" t="s">
        <v>109</v>
      </c>
      <c r="AA285" s="61" t="s">
        <v>59</v>
      </c>
      <c r="AB285" s="78"/>
      <c r="AC285" s="78"/>
      <c r="AD285" s="78"/>
      <c r="AE285" s="78"/>
      <c r="AF285" s="40"/>
      <c r="AG285" s="57"/>
      <c r="AH285" s="40"/>
      <c r="AI285" s="63"/>
      <c r="AJ285" s="64"/>
      <c r="AK285" s="40"/>
      <c r="AL285" s="40"/>
      <c r="AM285" s="40"/>
      <c r="AN285" s="5"/>
      <c r="AO285" s="14"/>
      <c r="AP285" s="5"/>
      <c r="AQ285" s="14"/>
      <c r="AR285" s="5"/>
      <c r="AS285" s="5"/>
    </row>
    <row x14ac:dyDescent="0.25" r="286" customHeight="1" ht="30">
      <c r="A286" s="1">
        <v>310</v>
      </c>
      <c r="B286" s="50"/>
      <c r="C286" s="50"/>
      <c r="D286" s="50"/>
      <c r="E286" s="50"/>
      <c r="F286" s="50"/>
      <c r="G286" s="50"/>
      <c r="H286" s="68" t="s">
        <v>118</v>
      </c>
      <c r="I286" s="40">
        <v>1004</v>
      </c>
      <c r="J286" s="74" t="s">
        <v>329</v>
      </c>
      <c r="K286" s="56">
        <v>4.55</v>
      </c>
      <c r="L286" s="56">
        <f>11.5+2.7</f>
      </c>
      <c r="M286" s="56"/>
      <c r="N286" s="56"/>
      <c r="O286" s="57"/>
      <c r="P286" s="56">
        <f>K286*L286</f>
      </c>
      <c r="Q286" s="56"/>
      <c r="R286" s="56"/>
      <c r="S286" s="69" t="s">
        <v>330</v>
      </c>
      <c r="T286" s="61" t="s">
        <v>58</v>
      </c>
      <c r="U286" s="61" t="s">
        <v>59</v>
      </c>
      <c r="V286" s="62" t="s">
        <v>253</v>
      </c>
      <c r="W286" s="62" t="s">
        <v>59</v>
      </c>
      <c r="X286" s="62" t="s">
        <v>254</v>
      </c>
      <c r="Y286" s="62" t="s">
        <v>59</v>
      </c>
      <c r="Z286" s="61" t="s">
        <v>109</v>
      </c>
      <c r="AA286" s="61" t="s">
        <v>59</v>
      </c>
      <c r="AB286" s="78"/>
      <c r="AC286" s="78"/>
      <c r="AD286" s="78"/>
      <c r="AE286" s="78"/>
      <c r="AF286" s="40"/>
      <c r="AG286" s="57"/>
      <c r="AH286" s="40"/>
      <c r="AI286" s="63"/>
      <c r="AJ286" s="64"/>
      <c r="AK286" s="40"/>
      <c r="AL286" s="40"/>
      <c r="AM286" s="40"/>
      <c r="AN286" s="5"/>
      <c r="AO286" s="14"/>
      <c r="AP286" s="5"/>
      <c r="AQ286" s="14"/>
      <c r="AR286" s="5"/>
      <c r="AS286" s="5"/>
    </row>
    <row x14ac:dyDescent="0.25" r="287" customHeight="1" ht="30">
      <c r="A287" s="1">
        <v>306</v>
      </c>
      <c r="B287" s="50"/>
      <c r="C287" s="50"/>
      <c r="D287" s="50"/>
      <c r="E287" s="50"/>
      <c r="F287" s="50"/>
      <c r="G287" s="50"/>
      <c r="H287" s="68" t="s">
        <v>118</v>
      </c>
      <c r="I287" s="40">
        <v>1002</v>
      </c>
      <c r="J287" s="74" t="s">
        <v>331</v>
      </c>
      <c r="K287" s="56">
        <v>8</v>
      </c>
      <c r="L287" s="56">
        <v>9</v>
      </c>
      <c r="M287" s="56"/>
      <c r="N287" s="56"/>
      <c r="O287" s="57"/>
      <c r="P287" s="56">
        <f>K287*L287</f>
      </c>
      <c r="Q287" s="56"/>
      <c r="R287" s="56"/>
      <c r="S287" s="69" t="s">
        <v>328</v>
      </c>
      <c r="T287" s="61" t="s">
        <v>58</v>
      </c>
      <c r="U287" s="61" t="s">
        <v>59</v>
      </c>
      <c r="V287" s="62" t="s">
        <v>253</v>
      </c>
      <c r="W287" s="62" t="s">
        <v>59</v>
      </c>
      <c r="X287" s="62" t="s">
        <v>254</v>
      </c>
      <c r="Y287" s="62" t="s">
        <v>59</v>
      </c>
      <c r="Z287" s="61" t="s">
        <v>109</v>
      </c>
      <c r="AA287" s="61" t="s">
        <v>59</v>
      </c>
      <c r="AB287" s="78"/>
      <c r="AC287" s="78"/>
      <c r="AD287" s="78"/>
      <c r="AE287" s="78"/>
      <c r="AF287" s="40"/>
      <c r="AG287" s="57"/>
      <c r="AH287" s="40"/>
      <c r="AI287" s="63"/>
      <c r="AJ287" s="64"/>
      <c r="AK287" s="40"/>
      <c r="AL287" s="40"/>
      <c r="AM287" s="40"/>
      <c r="AN287" s="5"/>
      <c r="AO287" s="14"/>
      <c r="AP287" s="5"/>
      <c r="AQ287" s="14"/>
      <c r="AR287" s="5"/>
      <c r="AS287" s="5"/>
    </row>
    <row x14ac:dyDescent="0.25" r="288" customHeight="1" ht="30">
      <c r="A288" s="1">
        <v>306</v>
      </c>
      <c r="B288" s="50"/>
      <c r="C288" s="50"/>
      <c r="D288" s="50"/>
      <c r="E288" s="50"/>
      <c r="F288" s="50"/>
      <c r="G288" s="50"/>
      <c r="H288" s="68" t="s">
        <v>118</v>
      </c>
      <c r="I288" s="40">
        <v>1002</v>
      </c>
      <c r="J288" s="74" t="s">
        <v>332</v>
      </c>
      <c r="K288" s="56">
        <f>8.75+5.75-8</f>
      </c>
      <c r="L288" s="56">
        <v>9</v>
      </c>
      <c r="M288" s="56"/>
      <c r="N288" s="56"/>
      <c r="O288" s="57"/>
      <c r="P288" s="56">
        <f>K288*L288</f>
      </c>
      <c r="Q288" s="56"/>
      <c r="R288" s="56"/>
      <c r="S288" s="69" t="s">
        <v>328</v>
      </c>
      <c r="T288" s="61" t="s">
        <v>58</v>
      </c>
      <c r="U288" s="61" t="s">
        <v>59</v>
      </c>
      <c r="V288" s="62" t="s">
        <v>253</v>
      </c>
      <c r="W288" s="62" t="s">
        <v>59</v>
      </c>
      <c r="X288" s="62" t="s">
        <v>254</v>
      </c>
      <c r="Y288" s="62" t="s">
        <v>59</v>
      </c>
      <c r="Z288" s="61" t="s">
        <v>109</v>
      </c>
      <c r="AA288" s="61" t="s">
        <v>59</v>
      </c>
      <c r="AB288" s="78"/>
      <c r="AC288" s="78"/>
      <c r="AD288" s="78"/>
      <c r="AE288" s="78"/>
      <c r="AF288" s="40"/>
      <c r="AG288" s="57"/>
      <c r="AH288" s="40"/>
      <c r="AI288" s="63"/>
      <c r="AJ288" s="64"/>
      <c r="AK288" s="40"/>
      <c r="AL288" s="40"/>
      <c r="AM288" s="40"/>
      <c r="AN288" s="5"/>
      <c r="AO288" s="14"/>
      <c r="AP288" s="5"/>
      <c r="AQ288" s="14"/>
      <c r="AR288" s="5"/>
      <c r="AS288" s="5"/>
    </row>
    <row x14ac:dyDescent="0.25" r="289" customHeight="1" ht="30">
      <c r="A289" s="1">
        <v>306</v>
      </c>
      <c r="B289" s="50"/>
      <c r="C289" s="50"/>
      <c r="D289" s="50"/>
      <c r="E289" s="50"/>
      <c r="F289" s="50"/>
      <c r="G289" s="50"/>
      <c r="H289" s="68" t="s">
        <v>118</v>
      </c>
      <c r="I289" s="40">
        <v>1002</v>
      </c>
      <c r="J289" s="74" t="s">
        <v>333</v>
      </c>
      <c r="K289" s="56">
        <v>4.55</v>
      </c>
      <c r="L289" s="56">
        <v>9</v>
      </c>
      <c r="M289" s="56"/>
      <c r="N289" s="56"/>
      <c r="O289" s="57"/>
      <c r="P289" s="56">
        <f>K289*L289</f>
      </c>
      <c r="Q289" s="56"/>
      <c r="R289" s="56"/>
      <c r="S289" s="69" t="s">
        <v>328</v>
      </c>
      <c r="T289" s="61" t="s">
        <v>58</v>
      </c>
      <c r="U289" s="61" t="s">
        <v>59</v>
      </c>
      <c r="V289" s="62" t="s">
        <v>253</v>
      </c>
      <c r="W289" s="62" t="s">
        <v>59</v>
      </c>
      <c r="X289" s="62" t="s">
        <v>254</v>
      </c>
      <c r="Y289" s="62" t="s">
        <v>59</v>
      </c>
      <c r="Z289" s="61" t="s">
        <v>109</v>
      </c>
      <c r="AA289" s="61" t="s">
        <v>59</v>
      </c>
      <c r="AB289" s="78"/>
      <c r="AC289" s="78"/>
      <c r="AD289" s="78"/>
      <c r="AE289" s="78"/>
      <c r="AF289" s="40"/>
      <c r="AG289" s="57"/>
      <c r="AH289" s="40"/>
      <c r="AI289" s="63"/>
      <c r="AJ289" s="64"/>
      <c r="AK289" s="40"/>
      <c r="AL289" s="40"/>
      <c r="AM289" s="40"/>
      <c r="AN289" s="5"/>
      <c r="AO289" s="14"/>
      <c r="AP289" s="5"/>
      <c r="AQ289" s="14"/>
      <c r="AR289" s="5"/>
      <c r="AS289" s="5"/>
    </row>
    <row x14ac:dyDescent="0.25" r="290" customHeight="1" ht="30">
      <c r="A290" s="1">
        <v>305</v>
      </c>
      <c r="B290" s="50"/>
      <c r="C290" s="50"/>
      <c r="D290" s="50"/>
      <c r="E290" s="50"/>
      <c r="F290" s="50"/>
      <c r="G290" s="50"/>
      <c r="H290" s="68" t="s">
        <v>118</v>
      </c>
      <c r="I290" s="40">
        <v>1001</v>
      </c>
      <c r="J290" s="102" t="s">
        <v>334</v>
      </c>
      <c r="K290" s="56"/>
      <c r="L290" s="56"/>
      <c r="M290" s="56"/>
      <c r="N290" s="56"/>
      <c r="O290" s="57"/>
      <c r="P290" s="56">
        <f>K290*L290</f>
      </c>
      <c r="Q290" s="56"/>
      <c r="R290" s="103" t="s">
        <v>335</v>
      </c>
      <c r="S290" s="69" t="s">
        <v>336</v>
      </c>
      <c r="T290" s="71"/>
      <c r="U290" s="71"/>
      <c r="V290" s="70"/>
      <c r="W290" s="70"/>
      <c r="X290" s="70"/>
      <c r="Y290" s="70"/>
      <c r="Z290" s="71"/>
      <c r="AA290" s="71"/>
      <c r="AB290" s="78"/>
      <c r="AC290" s="78"/>
      <c r="AD290" s="78"/>
      <c r="AE290" s="78"/>
      <c r="AF290" s="40"/>
      <c r="AG290" s="57"/>
      <c r="AH290" s="40"/>
      <c r="AI290" s="63"/>
      <c r="AJ290" s="64"/>
      <c r="AK290" s="40"/>
      <c r="AL290" s="40"/>
      <c r="AM290" s="40"/>
      <c r="AN290" s="5"/>
      <c r="AO290" s="14"/>
      <c r="AP290" s="5"/>
      <c r="AQ290" s="14"/>
      <c r="AR290" s="5"/>
      <c r="AS290" s="5"/>
    </row>
    <row x14ac:dyDescent="0.25" r="291" customHeight="1" ht="30">
      <c r="A291" s="1">
        <v>307</v>
      </c>
      <c r="B291" s="50"/>
      <c r="C291" s="50"/>
      <c r="D291" s="50"/>
      <c r="E291" s="50"/>
      <c r="F291" s="50"/>
      <c r="G291" s="50"/>
      <c r="H291" s="68" t="s">
        <v>118</v>
      </c>
      <c r="I291" s="40">
        <v>1003</v>
      </c>
      <c r="J291" s="102" t="s">
        <v>337</v>
      </c>
      <c r="K291" s="56"/>
      <c r="L291" s="56"/>
      <c r="M291" s="56"/>
      <c r="N291" s="56"/>
      <c r="O291" s="57"/>
      <c r="P291" s="56">
        <f>K291*L291</f>
      </c>
      <c r="Q291" s="56"/>
      <c r="R291" s="103" t="s">
        <v>335</v>
      </c>
      <c r="S291" s="69" t="s">
        <v>338</v>
      </c>
      <c r="T291" s="71"/>
      <c r="U291" s="71"/>
      <c r="V291" s="70"/>
      <c r="W291" s="70"/>
      <c r="X291" s="70"/>
      <c r="Y291" s="70"/>
      <c r="Z291" s="71"/>
      <c r="AA291" s="71"/>
      <c r="AB291" s="78"/>
      <c r="AC291" s="78"/>
      <c r="AD291" s="78"/>
      <c r="AE291" s="78"/>
      <c r="AF291" s="40"/>
      <c r="AG291" s="57"/>
      <c r="AH291" s="40"/>
      <c r="AI291" s="78"/>
      <c r="AJ291" s="64"/>
      <c r="AK291" s="40"/>
      <c r="AL291" s="40"/>
      <c r="AM291" s="40"/>
      <c r="AN291" s="5"/>
      <c r="AO291" s="14"/>
      <c r="AP291" s="5"/>
      <c r="AQ291" s="14"/>
      <c r="AR291" s="5"/>
      <c r="AS291" s="5"/>
    </row>
    <row x14ac:dyDescent="0.25" r="292" customHeight="1" ht="30">
      <c r="A292" s="1">
        <v>311</v>
      </c>
      <c r="B292" s="50"/>
      <c r="C292" s="50"/>
      <c r="D292" s="50"/>
      <c r="E292" s="50"/>
      <c r="F292" s="50"/>
      <c r="G292" s="50"/>
      <c r="H292" s="40"/>
      <c r="I292" s="40"/>
      <c r="J292" s="74"/>
      <c r="K292" s="56"/>
      <c r="L292" s="56"/>
      <c r="M292" s="56"/>
      <c r="N292" s="56"/>
      <c r="O292" s="57"/>
      <c r="P292" s="56"/>
      <c r="Q292" s="56"/>
      <c r="R292" s="56"/>
      <c r="S292" s="72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40"/>
      <c r="AG292" s="57"/>
      <c r="AH292" s="40"/>
      <c r="AI292" s="63"/>
      <c r="AJ292" s="64"/>
      <c r="AK292" s="40"/>
      <c r="AL292" s="40"/>
      <c r="AM292" s="40"/>
      <c r="AN292" s="5"/>
      <c r="AO292" s="14"/>
      <c r="AP292" s="5"/>
      <c r="AQ292" s="14"/>
      <c r="AR292" s="5"/>
      <c r="AS292" s="5"/>
    </row>
    <row x14ac:dyDescent="0.25" r="293" customHeight="1" ht="34.9">
      <c r="A293" s="1">
        <v>303</v>
      </c>
      <c r="B293" s="32"/>
      <c r="C293" s="32"/>
      <c r="D293" s="104" t="s">
        <v>339</v>
      </c>
      <c r="E293" s="104" t="s">
        <v>46</v>
      </c>
      <c r="F293" s="104">
        <v>1</v>
      </c>
      <c r="G293" s="104">
        <v>1</v>
      </c>
      <c r="H293" s="32"/>
      <c r="I293" s="33"/>
      <c r="J293" s="32"/>
      <c r="K293" s="34"/>
      <c r="L293" s="34"/>
      <c r="M293" s="34"/>
      <c r="N293" s="32"/>
      <c r="O293" s="96">
        <f>K293*L293</f>
      </c>
      <c r="P293" s="35">
        <f>P294</f>
      </c>
      <c r="Q293" s="35">
        <f>Q294</f>
      </c>
      <c r="R293" s="32"/>
      <c r="S293" s="99" t="s">
        <v>340</v>
      </c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7"/>
      <c r="AO293" s="14"/>
      <c r="AP293" s="5"/>
      <c r="AQ293" s="14"/>
      <c r="AR293" s="5"/>
      <c r="AS293" s="5"/>
    </row>
    <row x14ac:dyDescent="0.25" r="294" customHeight="1" ht="30">
      <c r="A294" s="1">
        <v>304</v>
      </c>
      <c r="B294" s="40"/>
      <c r="C294" s="40"/>
      <c r="D294" s="100"/>
      <c r="E294" s="40"/>
      <c r="F294" s="40"/>
      <c r="G294" s="40"/>
      <c r="H294" s="41" t="s">
        <v>114</v>
      </c>
      <c r="I294" s="42"/>
      <c r="J294" s="43"/>
      <c r="K294" s="44"/>
      <c r="L294" s="44"/>
      <c r="M294" s="44"/>
      <c r="N294" s="44"/>
      <c r="O294" s="45">
        <f>K294*L294</f>
      </c>
      <c r="P294" s="45">
        <f>SUM(P295:P296)</f>
      </c>
      <c r="Q294" s="45">
        <f>K294*L294*M294</f>
      </c>
      <c r="R294" s="44"/>
      <c r="S294" s="46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8"/>
      <c r="AJ294" s="48"/>
      <c r="AK294" s="44"/>
      <c r="AL294" s="44"/>
      <c r="AM294" s="44"/>
      <c r="AN294" s="5"/>
      <c r="AO294" s="14"/>
      <c r="AP294" s="5"/>
      <c r="AQ294" s="14"/>
      <c r="AR294" s="5"/>
      <c r="AS294" s="5"/>
    </row>
    <row x14ac:dyDescent="0.25" r="295" customHeight="1" ht="30">
      <c r="A295" s="1"/>
      <c r="B295" s="50"/>
      <c r="C295" s="50"/>
      <c r="D295" s="50"/>
      <c r="E295" s="50"/>
      <c r="F295" s="50"/>
      <c r="G295" s="50"/>
      <c r="H295" s="40"/>
      <c r="I295" s="40"/>
      <c r="J295" s="74"/>
      <c r="K295" s="56"/>
      <c r="L295" s="56"/>
      <c r="M295" s="56"/>
      <c r="N295" s="56"/>
      <c r="O295" s="57"/>
      <c r="P295" s="56">
        <f>K295*L295</f>
      </c>
      <c r="Q295" s="56"/>
      <c r="R295" s="56"/>
      <c r="S295" s="60" t="s">
        <v>341</v>
      </c>
      <c r="T295" s="71"/>
      <c r="U295" s="71"/>
      <c r="V295" s="70"/>
      <c r="W295" s="70"/>
      <c r="X295" s="70"/>
      <c r="Y295" s="70"/>
      <c r="Z295" s="71"/>
      <c r="AA295" s="71"/>
      <c r="AB295" s="70"/>
      <c r="AC295" s="70"/>
      <c r="AD295" s="71"/>
      <c r="AE295" s="71"/>
      <c r="AF295" s="40"/>
      <c r="AG295" s="57"/>
      <c r="AH295" s="40"/>
      <c r="AI295" s="78"/>
      <c r="AJ295" s="64"/>
      <c r="AK295" s="40"/>
      <c r="AL295" s="40"/>
      <c r="AM295" s="40"/>
      <c r="AN295" s="5"/>
      <c r="AO295" s="14"/>
      <c r="AP295" s="5"/>
      <c r="AQ295" s="14"/>
      <c r="AR295" s="5"/>
      <c r="AS295" s="5"/>
    </row>
    <row x14ac:dyDescent="0.25" r="296" customHeight="1" ht="30">
      <c r="A296" s="1">
        <v>306</v>
      </c>
      <c r="B296" s="50"/>
      <c r="C296" s="50"/>
      <c r="D296" s="50"/>
      <c r="E296" s="50"/>
      <c r="F296" s="50"/>
      <c r="G296" s="50"/>
      <c r="H296" s="40"/>
      <c r="I296" s="40"/>
      <c r="J296" s="74"/>
      <c r="K296" s="56"/>
      <c r="L296" s="56"/>
      <c r="M296" s="56"/>
      <c r="N296" s="56"/>
      <c r="O296" s="57"/>
      <c r="P296" s="56"/>
      <c r="Q296" s="56"/>
      <c r="R296" s="56"/>
      <c r="S296" s="84"/>
      <c r="T296" s="71"/>
      <c r="U296" s="71"/>
      <c r="V296" s="70"/>
      <c r="W296" s="70"/>
      <c r="X296" s="70"/>
      <c r="Y296" s="70"/>
      <c r="Z296" s="71"/>
      <c r="AA296" s="71"/>
      <c r="AB296" s="70"/>
      <c r="AC296" s="70"/>
      <c r="AD296" s="71"/>
      <c r="AE296" s="71"/>
      <c r="AF296" s="40"/>
      <c r="AG296" s="57"/>
      <c r="AH296" s="40"/>
      <c r="AI296" s="63"/>
      <c r="AJ296" s="64"/>
      <c r="AK296" s="40"/>
      <c r="AL296" s="40"/>
      <c r="AM296" s="40"/>
      <c r="AN296" s="5"/>
      <c r="AO296" s="14"/>
      <c r="AP296" s="5"/>
      <c r="AQ296" s="14"/>
      <c r="AR296" s="5"/>
      <c r="AS296" s="5"/>
    </row>
    <row x14ac:dyDescent="0.25" r="297" customHeight="1" ht="34.9">
      <c r="A297" s="1">
        <v>303</v>
      </c>
      <c r="B297" s="32"/>
      <c r="C297" s="32"/>
      <c r="D297" s="104" t="s">
        <v>342</v>
      </c>
      <c r="E297" s="104" t="s">
        <v>46</v>
      </c>
      <c r="F297" s="104">
        <v>1</v>
      </c>
      <c r="G297" s="104">
        <v>1</v>
      </c>
      <c r="H297" s="32"/>
      <c r="I297" s="33"/>
      <c r="J297" s="32"/>
      <c r="K297" s="34"/>
      <c r="L297" s="34"/>
      <c r="M297" s="34"/>
      <c r="N297" s="32"/>
      <c r="O297" s="96">
        <f>K297*L297</f>
      </c>
      <c r="P297" s="35">
        <f>P298</f>
      </c>
      <c r="Q297" s="35">
        <f>Q298</f>
      </c>
      <c r="R297" s="32"/>
      <c r="S297" s="99" t="s">
        <v>340</v>
      </c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7"/>
      <c r="AO297" s="14"/>
      <c r="AP297" s="5"/>
      <c r="AQ297" s="14"/>
      <c r="AR297" s="5"/>
      <c r="AS297" s="5"/>
    </row>
    <row x14ac:dyDescent="0.25" r="298" customHeight="1" ht="30">
      <c r="A298" s="1">
        <v>304</v>
      </c>
      <c r="B298" s="40"/>
      <c r="C298" s="40"/>
      <c r="D298" s="100"/>
      <c r="E298" s="40"/>
      <c r="F298" s="40"/>
      <c r="G298" s="40"/>
      <c r="H298" s="41" t="s">
        <v>114</v>
      </c>
      <c r="I298" s="42"/>
      <c r="J298" s="43"/>
      <c r="K298" s="44"/>
      <c r="L298" s="44"/>
      <c r="M298" s="44"/>
      <c r="N298" s="44"/>
      <c r="O298" s="45">
        <f>K298*L298</f>
      </c>
      <c r="P298" s="45">
        <f>SUM(P299:P300)</f>
      </c>
      <c r="Q298" s="45">
        <f>K298*L298*M298</f>
      </c>
      <c r="R298" s="44"/>
      <c r="S298" s="46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8"/>
      <c r="AJ298" s="48"/>
      <c r="AK298" s="44"/>
      <c r="AL298" s="44"/>
      <c r="AM298" s="44"/>
      <c r="AN298" s="5"/>
      <c r="AO298" s="14"/>
      <c r="AP298" s="5"/>
      <c r="AQ298" s="14"/>
      <c r="AR298" s="5"/>
      <c r="AS298" s="5"/>
    </row>
    <row x14ac:dyDescent="0.25" r="299" customHeight="1" ht="30">
      <c r="A299" s="1">
        <v>305</v>
      </c>
      <c r="B299" s="50"/>
      <c r="C299" s="50"/>
      <c r="D299" s="50"/>
      <c r="E299" s="50"/>
      <c r="F299" s="50"/>
      <c r="G299" s="50"/>
      <c r="H299" s="40"/>
      <c r="I299" s="40"/>
      <c r="J299" s="74"/>
      <c r="K299" s="56"/>
      <c r="L299" s="56"/>
      <c r="M299" s="56"/>
      <c r="N299" s="56"/>
      <c r="O299" s="57"/>
      <c r="P299" s="56">
        <f>K299*L299</f>
      </c>
      <c r="Q299" s="56"/>
      <c r="R299" s="56"/>
      <c r="S299" s="60" t="s">
        <v>343</v>
      </c>
      <c r="T299" s="71"/>
      <c r="U299" s="71"/>
      <c r="V299" s="70"/>
      <c r="W299" s="70"/>
      <c r="X299" s="70"/>
      <c r="Y299" s="70"/>
      <c r="Z299" s="71"/>
      <c r="AA299" s="71"/>
      <c r="AB299" s="70"/>
      <c r="AC299" s="70"/>
      <c r="AD299" s="71"/>
      <c r="AE299" s="71"/>
      <c r="AF299" s="40"/>
      <c r="AG299" s="57"/>
      <c r="AH299" s="40"/>
      <c r="AI299" s="78"/>
      <c r="AJ299" s="64"/>
      <c r="AK299" s="40"/>
      <c r="AL299" s="40"/>
      <c r="AM299" s="40"/>
      <c r="AN299" s="5"/>
      <c r="AO299" s="14"/>
      <c r="AP299" s="5"/>
      <c r="AQ299" s="14"/>
      <c r="AR299" s="5"/>
      <c r="AS299" s="5"/>
    </row>
    <row x14ac:dyDescent="0.25" r="300" customHeight="1" ht="30">
      <c r="A300" s="1">
        <v>306</v>
      </c>
      <c r="B300" s="50"/>
      <c r="C300" s="50"/>
      <c r="D300" s="50"/>
      <c r="E300" s="50"/>
      <c r="F300" s="50"/>
      <c r="G300" s="50"/>
      <c r="H300" s="40"/>
      <c r="I300" s="40"/>
      <c r="J300" s="74"/>
      <c r="K300" s="56"/>
      <c r="L300" s="56"/>
      <c r="M300" s="56"/>
      <c r="N300" s="56"/>
      <c r="O300" s="57"/>
      <c r="P300" s="56"/>
      <c r="Q300" s="56"/>
      <c r="R300" s="56"/>
      <c r="S300" s="72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40"/>
      <c r="AG300" s="57"/>
      <c r="AH300" s="40"/>
      <c r="AI300" s="63"/>
      <c r="AJ300" s="64"/>
      <c r="AK300" s="40"/>
      <c r="AL300" s="40"/>
      <c r="AM300" s="40"/>
      <c r="AN300" s="3"/>
      <c r="AO300" s="14"/>
      <c r="AP300" s="5"/>
      <c r="AQ300" s="14"/>
      <c r="AR300" s="5"/>
      <c r="AS300" s="5"/>
    </row>
    <row x14ac:dyDescent="0.25" r="301" customHeight="1" ht="34.9">
      <c r="A301" s="1">
        <v>303</v>
      </c>
      <c r="B301" s="32" t="s">
        <v>344</v>
      </c>
      <c r="C301" s="32"/>
      <c r="D301" s="32" t="s">
        <v>345</v>
      </c>
      <c r="E301" s="32" t="s">
        <v>346</v>
      </c>
      <c r="F301" s="32">
        <v>3</v>
      </c>
      <c r="G301" s="32">
        <v>1</v>
      </c>
      <c r="H301" s="32"/>
      <c r="I301" s="33"/>
      <c r="J301" s="32"/>
      <c r="K301" s="34">
        <v>5.3</v>
      </c>
      <c r="L301" s="34">
        <v>30</v>
      </c>
      <c r="M301" s="34">
        <v>3.4</v>
      </c>
      <c r="N301" s="32"/>
      <c r="O301" s="96">
        <f>K301*L301</f>
      </c>
      <c r="P301" s="35">
        <f>P302</f>
      </c>
      <c r="Q301" s="35">
        <f>Q302</f>
      </c>
      <c r="R301" s="32"/>
      <c r="S301" s="97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7"/>
      <c r="AO301" s="14"/>
      <c r="AP301" s="5"/>
      <c r="AQ301" s="14"/>
      <c r="AR301" s="5"/>
      <c r="AS301" s="5"/>
    </row>
    <row x14ac:dyDescent="0.25" r="302" customHeight="1" ht="30">
      <c r="A302" s="1">
        <v>304</v>
      </c>
      <c r="B302" s="40"/>
      <c r="C302" s="40"/>
      <c r="D302" s="100"/>
      <c r="E302" s="40"/>
      <c r="F302" s="40"/>
      <c r="G302" s="40"/>
      <c r="H302" s="41" t="s">
        <v>114</v>
      </c>
      <c r="I302" s="42"/>
      <c r="J302" s="43"/>
      <c r="K302" s="44">
        <v>5.3</v>
      </c>
      <c r="L302" s="44">
        <v>30</v>
      </c>
      <c r="M302" s="44">
        <v>3.4</v>
      </c>
      <c r="N302" s="44"/>
      <c r="O302" s="45">
        <f>K302*L302</f>
      </c>
      <c r="P302" s="45">
        <f>SUM(P303:P304)</f>
      </c>
      <c r="Q302" s="45">
        <f>K302*L302*M302</f>
      </c>
      <c r="R302" s="44"/>
      <c r="S302" s="46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8"/>
      <c r="AJ302" s="48"/>
      <c r="AK302" s="44"/>
      <c r="AL302" s="44"/>
      <c r="AM302" s="44"/>
      <c r="AN302" s="5"/>
      <c r="AO302" s="14"/>
      <c r="AP302" s="5"/>
      <c r="AQ302" s="14"/>
      <c r="AR302" s="5"/>
      <c r="AS302" s="5"/>
    </row>
    <row x14ac:dyDescent="0.25" r="303" customHeight="1" ht="30">
      <c r="A303" s="1">
        <v>305</v>
      </c>
      <c r="B303" s="50"/>
      <c r="C303" s="50"/>
      <c r="D303" s="50"/>
      <c r="E303" s="50"/>
      <c r="F303" s="50"/>
      <c r="G303" s="50"/>
      <c r="H303" s="40"/>
      <c r="I303" s="40"/>
      <c r="J303" s="74" t="s">
        <v>347</v>
      </c>
      <c r="K303" s="56">
        <v>5.3</v>
      </c>
      <c r="L303" s="56">
        <v>30</v>
      </c>
      <c r="M303" s="56">
        <v>3.4</v>
      </c>
      <c r="N303" s="56"/>
      <c r="O303" s="57"/>
      <c r="P303" s="56">
        <f>K303*L303</f>
      </c>
      <c r="Q303" s="56"/>
      <c r="R303" s="56"/>
      <c r="S303" s="60" t="s">
        <v>348</v>
      </c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40"/>
      <c r="AG303" s="57"/>
      <c r="AH303" s="40"/>
      <c r="AI303" s="78"/>
      <c r="AJ303" s="64"/>
      <c r="AK303" s="40"/>
      <c r="AL303" s="40"/>
      <c r="AM303" s="40"/>
      <c r="AN303" s="3"/>
      <c r="AO303" s="98"/>
      <c r="AP303" s="39"/>
      <c r="AQ303" s="14"/>
      <c r="AR303" s="5"/>
      <c r="AS303" s="5"/>
    </row>
    <row x14ac:dyDescent="0.25" r="304" customHeight="1" ht="30">
      <c r="A304" s="1">
        <v>306</v>
      </c>
      <c r="B304" s="50"/>
      <c r="C304" s="50"/>
      <c r="D304" s="50"/>
      <c r="E304" s="50"/>
      <c r="F304" s="50"/>
      <c r="G304" s="50"/>
      <c r="H304" s="40"/>
      <c r="I304" s="40"/>
      <c r="J304" s="74"/>
      <c r="K304" s="56"/>
      <c r="L304" s="56"/>
      <c r="M304" s="56"/>
      <c r="N304" s="56"/>
      <c r="O304" s="57"/>
      <c r="P304" s="56"/>
      <c r="Q304" s="56"/>
      <c r="R304" s="56"/>
      <c r="S304" s="72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40"/>
      <c r="AG304" s="57"/>
      <c r="AH304" s="40"/>
      <c r="AI304" s="63"/>
      <c r="AJ304" s="64"/>
      <c r="AK304" s="40"/>
      <c r="AL304" s="40"/>
      <c r="AM304" s="40"/>
      <c r="AN304" s="3"/>
      <c r="AO304" s="98"/>
      <c r="AP304" s="39"/>
      <c r="AQ304" s="14"/>
      <c r="AR304" s="5"/>
      <c r="AS304" s="5"/>
    </row>
    <row x14ac:dyDescent="0.25" r="305" customHeight="1" ht="34.9">
      <c r="A305" s="1">
        <v>303</v>
      </c>
      <c r="B305" s="32" t="s">
        <v>349</v>
      </c>
      <c r="C305" s="32"/>
      <c r="D305" s="32" t="s">
        <v>345</v>
      </c>
      <c r="E305" s="32" t="s">
        <v>346</v>
      </c>
      <c r="F305" s="32">
        <v>1</v>
      </c>
      <c r="G305" s="32">
        <v>1</v>
      </c>
      <c r="H305" s="32"/>
      <c r="I305" s="33"/>
      <c r="J305" s="32"/>
      <c r="K305" s="34">
        <v>14</v>
      </c>
      <c r="L305" s="34">
        <v>18</v>
      </c>
      <c r="M305" s="34">
        <v>7.2</v>
      </c>
      <c r="N305" s="32"/>
      <c r="O305" s="96">
        <f>K305*L305</f>
      </c>
      <c r="P305" s="35">
        <f>P306</f>
      </c>
      <c r="Q305" s="35">
        <f>Q306</f>
      </c>
      <c r="R305" s="32"/>
      <c r="S305" s="97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7"/>
      <c r="AO305" s="14"/>
      <c r="AP305" s="5"/>
      <c r="AQ305" s="14"/>
      <c r="AR305" s="5"/>
      <c r="AS305" s="5"/>
    </row>
    <row x14ac:dyDescent="0.25" r="306" customHeight="1" ht="30">
      <c r="A306" s="1">
        <v>304</v>
      </c>
      <c r="B306" s="40"/>
      <c r="C306" s="40"/>
      <c r="D306" s="100"/>
      <c r="E306" s="40"/>
      <c r="F306" s="40"/>
      <c r="G306" s="40"/>
      <c r="H306" s="41" t="s">
        <v>114</v>
      </c>
      <c r="I306" s="42"/>
      <c r="J306" s="43"/>
      <c r="K306" s="44">
        <v>14</v>
      </c>
      <c r="L306" s="44">
        <v>18</v>
      </c>
      <c r="M306" s="44">
        <v>7.2</v>
      </c>
      <c r="N306" s="44"/>
      <c r="O306" s="45">
        <f>K306*L306</f>
      </c>
      <c r="P306" s="45">
        <f>SUM(P307:P308)</f>
      </c>
      <c r="Q306" s="45">
        <f>K306*L306*M306</f>
      </c>
      <c r="R306" s="44"/>
      <c r="S306" s="46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8"/>
      <c r="AJ306" s="48"/>
      <c r="AK306" s="44"/>
      <c r="AL306" s="44"/>
      <c r="AM306" s="44"/>
      <c r="AN306" s="5"/>
      <c r="AO306" s="14"/>
      <c r="AP306" s="5"/>
      <c r="AQ306" s="14"/>
      <c r="AR306" s="5"/>
      <c r="AS306" s="5"/>
    </row>
    <row x14ac:dyDescent="0.25" r="307" customHeight="1" ht="30">
      <c r="A307" s="1">
        <v>305</v>
      </c>
      <c r="B307" s="50"/>
      <c r="C307" s="50"/>
      <c r="D307" s="50"/>
      <c r="E307" s="50"/>
      <c r="F307" s="50"/>
      <c r="G307" s="50"/>
      <c r="H307" s="40"/>
      <c r="I307" s="40"/>
      <c r="J307" s="74" t="s">
        <v>350</v>
      </c>
      <c r="K307" s="56">
        <v>14</v>
      </c>
      <c r="L307" s="56">
        <v>18</v>
      </c>
      <c r="M307" s="56">
        <v>7.2</v>
      </c>
      <c r="N307" s="56"/>
      <c r="O307" s="57"/>
      <c r="P307" s="56">
        <f>K307*L307</f>
      </c>
      <c r="Q307" s="56"/>
      <c r="R307" s="56"/>
      <c r="S307" s="60" t="s">
        <v>348</v>
      </c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40"/>
      <c r="AG307" s="57"/>
      <c r="AH307" s="40"/>
      <c r="AI307" s="78"/>
      <c r="AJ307" s="64"/>
      <c r="AK307" s="40"/>
      <c r="AL307" s="40"/>
      <c r="AM307" s="40"/>
      <c r="AN307" s="3"/>
      <c r="AO307" s="98"/>
      <c r="AP307" s="39"/>
      <c r="AQ307" s="14"/>
      <c r="AR307" s="5"/>
      <c r="AS307" s="5"/>
    </row>
    <row x14ac:dyDescent="0.25" r="308" customHeight="1" ht="30">
      <c r="A308" s="1">
        <v>306</v>
      </c>
      <c r="B308" s="50"/>
      <c r="C308" s="50"/>
      <c r="D308" s="50"/>
      <c r="E308" s="50"/>
      <c r="F308" s="50"/>
      <c r="G308" s="50"/>
      <c r="H308" s="40"/>
      <c r="I308" s="40"/>
      <c r="J308" s="74"/>
      <c r="K308" s="56"/>
      <c r="L308" s="56"/>
      <c r="M308" s="56"/>
      <c r="N308" s="56"/>
      <c r="O308" s="57"/>
      <c r="P308" s="56"/>
      <c r="Q308" s="56"/>
      <c r="R308" s="56"/>
      <c r="S308" s="72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40"/>
      <c r="AG308" s="57"/>
      <c r="AH308" s="40"/>
      <c r="AI308" s="63"/>
      <c r="AJ308" s="64"/>
      <c r="AK308" s="40"/>
      <c r="AL308" s="40"/>
      <c r="AM308" s="40"/>
      <c r="AN308" s="3"/>
      <c r="AO308" s="98"/>
      <c r="AP308" s="39"/>
      <c r="AQ308" s="14"/>
      <c r="AR308" s="5"/>
      <c r="AS308" s="5"/>
    </row>
    <row x14ac:dyDescent="0.25" r="309" customHeight="1" ht="30">
      <c r="A309" s="1">
        <v>306</v>
      </c>
      <c r="B309" s="50"/>
      <c r="C309" s="50"/>
      <c r="D309" s="50"/>
      <c r="E309" s="50"/>
      <c r="F309" s="50"/>
      <c r="G309" s="50"/>
      <c r="H309" s="40"/>
      <c r="I309" s="40"/>
      <c r="J309" s="74"/>
      <c r="K309" s="56"/>
      <c r="L309" s="56"/>
      <c r="M309" s="56"/>
      <c r="N309" s="56"/>
      <c r="O309" s="57"/>
      <c r="P309" s="56"/>
      <c r="Q309" s="56"/>
      <c r="R309" s="56"/>
      <c r="S309" s="84"/>
      <c r="T309" s="71"/>
      <c r="U309" s="71"/>
      <c r="V309" s="70"/>
      <c r="W309" s="70"/>
      <c r="X309" s="70"/>
      <c r="Y309" s="70"/>
      <c r="Z309" s="71"/>
      <c r="AA309" s="71"/>
      <c r="AB309" s="70"/>
      <c r="AC309" s="70"/>
      <c r="AD309" s="71"/>
      <c r="AE309" s="71"/>
      <c r="AF309" s="40"/>
      <c r="AG309" s="57"/>
      <c r="AH309" s="40"/>
      <c r="AI309" s="63"/>
      <c r="AJ309" s="64"/>
      <c r="AK309" s="40"/>
      <c r="AL309" s="40"/>
      <c r="AM309" s="40"/>
      <c r="AN309" s="39"/>
      <c r="AO309" s="14"/>
      <c r="AP309" s="5"/>
      <c r="AQ309" s="14"/>
      <c r="AR309" s="5"/>
      <c r="AS309" s="5"/>
    </row>
    <row x14ac:dyDescent="0.25" r="310" customHeight="1" ht="30">
      <c r="A310" s="1">
        <v>306</v>
      </c>
      <c r="B310" s="50"/>
      <c r="C310" s="50"/>
      <c r="D310" s="50"/>
      <c r="E310" s="50"/>
      <c r="F310" s="50"/>
      <c r="G310" s="50"/>
      <c r="H310" s="40"/>
      <c r="I310" s="40"/>
      <c r="J310" s="74"/>
      <c r="K310" s="56"/>
      <c r="L310" s="56"/>
      <c r="M310" s="56"/>
      <c r="N310" s="56"/>
      <c r="O310" s="57"/>
      <c r="P310" s="56"/>
      <c r="Q310" s="56"/>
      <c r="R310" s="56"/>
      <c r="S310" s="84"/>
      <c r="T310" s="71"/>
      <c r="U310" s="71"/>
      <c r="V310" s="70"/>
      <c r="W310" s="70"/>
      <c r="X310" s="70"/>
      <c r="Y310" s="70"/>
      <c r="Z310" s="71"/>
      <c r="AA310" s="71"/>
      <c r="AB310" s="70"/>
      <c r="AC310" s="70"/>
      <c r="AD310" s="71"/>
      <c r="AE310" s="71"/>
      <c r="AF310" s="40"/>
      <c r="AG310" s="57"/>
      <c r="AH310" s="40"/>
      <c r="AI310" s="63"/>
      <c r="AJ310" s="64"/>
      <c r="AK310" s="40"/>
      <c r="AL310" s="40"/>
      <c r="AM310" s="40"/>
      <c r="AN310" s="39"/>
      <c r="AO310" s="14"/>
      <c r="AP310" s="5"/>
      <c r="AQ310" s="14"/>
      <c r="AR310" s="5"/>
      <c r="AS310" s="5"/>
    </row>
    <row x14ac:dyDescent="0.25" r="311" customHeight="1" ht="30">
      <c r="A311" s="1">
        <v>307</v>
      </c>
      <c r="B311" s="50"/>
      <c r="C311" s="50"/>
      <c r="D311" s="50"/>
      <c r="E311" s="50"/>
      <c r="F311" s="50"/>
      <c r="G311" s="50"/>
      <c r="H311" s="40"/>
      <c r="I311" s="40"/>
      <c r="J311" s="74"/>
      <c r="K311" s="56"/>
      <c r="L311" s="56"/>
      <c r="M311" s="56"/>
      <c r="N311" s="56"/>
      <c r="O311" s="57"/>
      <c r="P311" s="56"/>
      <c r="Q311" s="56"/>
      <c r="R311" s="95"/>
      <c r="S311" s="84"/>
      <c r="T311" s="71"/>
      <c r="U311" s="71"/>
      <c r="V311" s="70"/>
      <c r="W311" s="70"/>
      <c r="X311" s="70"/>
      <c r="Y311" s="70"/>
      <c r="Z311" s="71"/>
      <c r="AA311" s="71"/>
      <c r="AB311" s="70"/>
      <c r="AC311" s="70"/>
      <c r="AD311" s="71"/>
      <c r="AE311" s="71"/>
      <c r="AF311" s="40"/>
      <c r="AG311" s="57"/>
      <c r="AH311" s="40"/>
      <c r="AI311" s="78"/>
      <c r="AJ311" s="64"/>
      <c r="AK311" s="40"/>
      <c r="AL311" s="40"/>
      <c r="AM311" s="40"/>
      <c r="AN311" s="39"/>
      <c r="AO311" s="14"/>
      <c r="AP311" s="5"/>
      <c r="AQ311" s="14"/>
      <c r="AR311" s="5"/>
      <c r="AS311" s="5"/>
    </row>
    <row x14ac:dyDescent="0.25" r="312" customHeight="1" ht="25.149999999999995">
      <c r="A312" s="105"/>
      <c r="B312" s="105"/>
      <c r="C312" s="105"/>
      <c r="D312" s="105"/>
      <c r="E312" s="105"/>
      <c r="F312" s="105"/>
      <c r="G312" s="105"/>
      <c r="H312" s="105"/>
      <c r="I312" s="14"/>
      <c r="J312" s="105"/>
      <c r="K312" s="106"/>
      <c r="L312" s="106"/>
      <c r="M312" s="106"/>
      <c r="N312" s="105"/>
      <c r="O312" s="105"/>
      <c r="P312" s="106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7"/>
      <c r="AJ312" s="107"/>
      <c r="AK312" s="105"/>
      <c r="AL312" s="105"/>
      <c r="AM312" s="105"/>
      <c r="AN312" s="39"/>
      <c r="AO312" s="14"/>
      <c r="AP312" s="5"/>
      <c r="AQ312" s="14"/>
      <c r="AR312" s="5"/>
      <c r="AS312" s="5"/>
    </row>
    <row x14ac:dyDescent="0.25" r="313" customHeight="1" ht="25.149999999999995">
      <c r="A313" s="105"/>
      <c r="B313" s="105"/>
      <c r="C313" s="105"/>
      <c r="D313" s="105"/>
      <c r="E313" s="105"/>
      <c r="F313" s="105"/>
      <c r="G313" s="105"/>
      <c r="H313" s="105"/>
      <c r="I313" s="14"/>
      <c r="J313" s="105"/>
      <c r="K313" s="106"/>
      <c r="L313" s="106"/>
      <c r="M313" s="106"/>
      <c r="N313" s="105"/>
      <c r="O313" s="105"/>
      <c r="P313" s="106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7"/>
      <c r="AJ313" s="107"/>
      <c r="AK313" s="105"/>
      <c r="AL313" s="105"/>
      <c r="AM313" s="105"/>
      <c r="AN313" s="39"/>
      <c r="AO313" s="14"/>
      <c r="AP313" s="5"/>
      <c r="AQ313" s="14"/>
      <c r="AR313" s="5"/>
      <c r="AS31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2022-08-03T08:04:03.580Z</dcterms:created>
  <dcterms:modified xsi:type="dcterms:W3CDTF">2022-08-03T08:04:03.580Z</dcterms:modified>
</cp:coreProperties>
</file>