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oliverschuurmann/Desktop/"/>
    </mc:Choice>
  </mc:AlternateContent>
  <xr:revisionPtr revIDLastSave="0" documentId="13_ncr:1_{571957ED-5842-F14D-B7FF-CD17B49E083D}" xr6:coauthVersionLast="47" xr6:coauthVersionMax="47" xr10:uidLastSave="{00000000-0000-0000-0000-000000000000}"/>
  <bookViews>
    <workbookView xWindow="29300" yWindow="500" windowWidth="37720" windowHeight="21040" activeTab="1" xr2:uid="{E493D14D-1CF8-7245-A266-364195BF4838}"/>
  </bookViews>
  <sheets>
    <sheet name="Drei Statements" sheetId="1" r:id="rId1"/>
    <sheet name="IS 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0" i="2" l="1"/>
  <c r="C18" i="2"/>
  <c r="C21" i="2"/>
  <c r="B21" i="2"/>
  <c r="C25" i="2"/>
  <c r="C36" i="2"/>
  <c r="C35" i="2"/>
  <c r="C34" i="2"/>
  <c r="C33" i="2"/>
  <c r="C9" i="2"/>
  <c r="C7" i="2"/>
  <c r="B29" i="2"/>
  <c r="B27" i="2"/>
  <c r="B25" i="2"/>
  <c r="B18" i="2"/>
  <c r="B14" i="2"/>
  <c r="B9" i="2"/>
  <c r="B7" i="2"/>
  <c r="B28" i="2"/>
  <c r="C14" i="2" l="1"/>
  <c r="C27" i="2"/>
  <c r="C29" i="2"/>
</calcChain>
</file>

<file path=xl/sharedStrings.xml><?xml version="1.0" encoding="utf-8"?>
<sst xmlns="http://schemas.openxmlformats.org/spreadsheetml/2006/main" count="40" uniqueCount="36">
  <si>
    <t xml:space="preserve">Blance Sheet </t>
  </si>
  <si>
    <t xml:space="preserve">Cashflow Statement </t>
  </si>
  <si>
    <t xml:space="preserve">Income Statement </t>
  </si>
  <si>
    <t xml:space="preserve">&lt;- Verschuldungsquote </t>
  </si>
  <si>
    <t xml:space="preserve">&lt;- welche Assets eine Firma hat und wodurch sie finanziert wurden </t>
  </si>
  <si>
    <t xml:space="preserve">&lt;- Fluss des Geldes an </t>
  </si>
  <si>
    <t xml:space="preserve">&lt;- FCF, wie viel Geld bleibt nach Investitionen übrig </t>
  </si>
  <si>
    <t>Revenue</t>
  </si>
  <si>
    <t xml:space="preserve">   Gross Profit</t>
  </si>
  <si>
    <t>Sales, General, &amp; Administrative</t>
  </si>
  <si>
    <t>Research &amp; Development</t>
  </si>
  <si>
    <t>Special Charges</t>
  </si>
  <si>
    <t>Other Operating Expense</t>
  </si>
  <si>
    <t>Net Interest Income</t>
  </si>
  <si>
    <t>Net Income</t>
  </si>
  <si>
    <t>2023-12</t>
  </si>
  <si>
    <t xml:space="preserve">YOY </t>
  </si>
  <si>
    <t xml:space="preserve">Revenue </t>
  </si>
  <si>
    <t xml:space="preserve">OpEx </t>
  </si>
  <si>
    <t xml:space="preserve">EBIT </t>
  </si>
  <si>
    <t>Income Tax (rd. 28%)</t>
  </si>
  <si>
    <t xml:space="preserve">   Pre-Tax Profit (EBT)</t>
  </si>
  <si>
    <t>Operating Profit (EBIT)</t>
  </si>
  <si>
    <t>Operating Expenses (OpEx)</t>
  </si>
  <si>
    <t>Cost of Goods Sold (COGS)</t>
  </si>
  <si>
    <t>Other Income</t>
  </si>
  <si>
    <t>-</t>
  </si>
  <si>
    <t>Plus: Depreciation &amp; Amortization (aus CFS)</t>
  </si>
  <si>
    <t xml:space="preserve">Income Statement Druckbetankung </t>
  </si>
  <si>
    <t>Shares Outstanding</t>
  </si>
  <si>
    <t>EPS</t>
  </si>
  <si>
    <t xml:space="preserve">   Earnings Before Interest, Taxes, Depreciation, and Amortization (EBITDA)</t>
  </si>
  <si>
    <t>Operating Profit (Earnings Before Interest, and Taxes (EBIT))</t>
  </si>
  <si>
    <t>Income Statement in M$</t>
  </si>
  <si>
    <t xml:space="preserve">&lt;- Umsatz, Kosten, NP, EPS usw. </t>
  </si>
  <si>
    <t>2024-12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</si>
</sst>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);[Red]\(0\)"/>
  </numFmts>
  <fonts count="13" x14ac:knownFonts="1">
    <font>
      <sz val="12"/>
      <color theme="1"/>
      <name val="Aptos Narrow"/>
      <family val="2"/>
      <scheme val="minor"/>
    </font>
    <font>
      <b/>
      <sz val="10"/>
      <color rgb="FFFFFFFF"/>
      <name val="Verdana"/>
      <family val="2"/>
    </font>
    <font>
      <sz val="10"/>
      <color rgb="FF000000"/>
      <name val="Verdana"/>
      <family val="2"/>
    </font>
    <font>
      <b/>
      <sz val="10"/>
      <color rgb="FF000000"/>
      <name val="Verdana"/>
      <family val="2"/>
    </font>
    <font>
      <sz val="10"/>
      <color rgb="FF008000"/>
      <name val="Verdana"/>
      <family val="2"/>
    </font>
    <font>
      <sz val="10"/>
      <color theme="1"/>
      <name val="Aptos Narrow"/>
      <family val="2"/>
      <scheme val="minor"/>
    </font>
    <font>
      <sz val="12"/>
      <color rgb="FF000000"/>
      <name val="Avenir Book"/>
      <family val="2"/>
    </font>
    <font>
      <sz val="12"/>
      <color theme="1"/>
      <name val="Avenir Book"/>
      <family val="2"/>
    </font>
    <font>
      <b/>
      <sz val="12"/>
      <color rgb="FFFFFFFF"/>
      <name val="Avenir Book"/>
      <family val="2"/>
    </font>
    <font>
      <b/>
      <sz val="12"/>
      <color theme="1"/>
      <name val="Avenir Book"/>
      <family val="2"/>
    </font>
    <font>
      <b/>
      <sz val="12"/>
      <color rgb="FF000000"/>
      <name val="Avenir Book"/>
      <family val="2"/>
    </font>
    <font>
      <b/>
      <sz val="12"/>
      <color theme="1"/>
      <name val="Aptos Narrow"/>
      <scheme val="minor"/>
    </font>
    <font>
      <sz val="10"/>
      <color theme="1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rgb="FF000000"/>
      </patternFill>
    </fill>
    <fill>
      <patternFill patternType="solid">
        <fgColor rgb="FF00206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A5A5A5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38" fontId="2" fillId="0" borderId="0" xfId="0" applyNumberFormat="1" applyFont="1"/>
    <xf numFmtId="164" fontId="3" fillId="0" borderId="1" xfId="0" applyNumberFormat="1" applyFont="1" applyBorder="1" applyAlignment="1">
      <alignment horizontal="right"/>
    </xf>
    <xf numFmtId="38" fontId="2" fillId="0" borderId="2" xfId="0" applyNumberFormat="1" applyFont="1" applyBorder="1"/>
    <xf numFmtId="0" fontId="2" fillId="0" borderId="0" xfId="0" applyFont="1"/>
    <xf numFmtId="38" fontId="4" fillId="0" borderId="0" xfId="0" applyNumberFormat="1" applyFont="1"/>
    <xf numFmtId="0" fontId="5" fillId="0" borderId="0" xfId="0" applyFont="1"/>
    <xf numFmtId="38" fontId="1" fillId="2" borderId="0" xfId="0" applyNumberFormat="1" applyFont="1" applyFill="1"/>
    <xf numFmtId="0" fontId="0" fillId="3" borderId="0" xfId="0" applyFill="1"/>
    <xf numFmtId="0" fontId="5" fillId="0" borderId="4" xfId="0" applyFont="1" applyBorder="1"/>
    <xf numFmtId="0" fontId="0" fillId="0" borderId="4" xfId="0" applyBorder="1"/>
    <xf numFmtId="38" fontId="6" fillId="0" borderId="0" xfId="0" applyNumberFormat="1" applyFont="1"/>
    <xf numFmtId="0" fontId="7" fillId="0" borderId="0" xfId="0" applyFont="1"/>
    <xf numFmtId="0" fontId="7" fillId="0" borderId="4" xfId="0" applyFont="1" applyBorder="1"/>
    <xf numFmtId="38" fontId="8" fillId="2" borderId="0" xfId="0" applyNumberFormat="1" applyFont="1" applyFill="1"/>
    <xf numFmtId="0" fontId="9" fillId="0" borderId="0" xfId="0" applyFont="1"/>
    <xf numFmtId="164" fontId="2" fillId="0" borderId="0" xfId="0" applyNumberFormat="1" applyFont="1"/>
    <xf numFmtId="38" fontId="10" fillId="0" borderId="0" xfId="0" applyNumberFormat="1" applyFont="1"/>
    <xf numFmtId="0" fontId="5" fillId="0" borderId="0" xfId="0" applyFont="1" applyAlignment="1">
      <alignment horizontal="right"/>
    </xf>
    <xf numFmtId="38" fontId="3" fillId="0" borderId="0" xfId="0" applyNumberFormat="1" applyFont="1"/>
    <xf numFmtId="38" fontId="3" fillId="0" borderId="3" xfId="0" applyNumberFormat="1" applyFont="1" applyBorder="1"/>
    <xf numFmtId="2" fontId="3" fillId="0" borderId="0" xfId="0" applyNumberFormat="1" applyFont="1"/>
    <xf numFmtId="0" fontId="11" fillId="0" borderId="0" xfId="0" applyFont="1"/>
    <xf numFmtId="38" fontId="12" fillId="0" borderId="2" xfId="0" applyNumberFormat="1" applyFont="1" applyBorder="1"/>
    <xf numFmtId="38" fontId="10" fillId="0" borderId="0" xfId="0" applyNumberFormat="1" applyFont="1" applyAlignment="1"/>
    <xf numFmtId="10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oliverschuurmann/Desktop/Dez%2024%20DCF%20&amp;%20Fundermental/V0%20Data%20DCF%20/Johnson%20&amp;%20Johnson%20(JNJ_US).xlsx" TargetMode="External"/><Relationship Id="rId1" Type="http://schemas.openxmlformats.org/officeDocument/2006/relationships/externalLinkPath" Target="Dez%2024%20DCF%20&amp;%20Fundermental/V0%20Data%20DCF%20/Johnson%20&amp;%20Johnson%20(JNJ_US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verview"/>
      <sheetName val="Income Statement"/>
      <sheetName val="Balance Sheet"/>
      <sheetName val="Cash Flow Statement"/>
      <sheetName val="Ratios"/>
    </sheetNames>
    <sheetDataSet>
      <sheetData sheetId="0"/>
      <sheetData sheetId="1"/>
      <sheetData sheetId="2"/>
      <sheetData sheetId="3">
        <row r="7">
          <cell r="B7">
            <v>1592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23FA5-FDC5-BC47-BDCE-ED31D2EB2191}">
  <dimension ref="B2:I6"/>
  <sheetViews>
    <sheetView showGridLines="0" zoomScale="216" zoomScaleNormal="216" workbookViewId="0">
      <selection activeCell="B4" sqref="B4:H4"/>
    </sheetView>
  </sheetViews>
  <sheetFormatPr baseColWidth="10" defaultRowHeight="16" x14ac:dyDescent="0.2"/>
  <cols>
    <col min="1" max="1" width="4.33203125" customWidth="1"/>
  </cols>
  <sheetData>
    <row r="2" spans="2:9" x14ac:dyDescent="0.2">
      <c r="B2" s="22" t="s">
        <v>28</v>
      </c>
    </row>
    <row r="4" spans="2:9" x14ac:dyDescent="0.2">
      <c r="B4" s="22" t="s">
        <v>2</v>
      </c>
      <c r="C4" s="22"/>
      <c r="D4" s="22" t="s">
        <v>34</v>
      </c>
      <c r="E4" s="22"/>
      <c r="F4" s="22"/>
      <c r="G4" s="22"/>
      <c r="H4" s="22"/>
      <c r="I4" s="22"/>
    </row>
    <row r="5" spans="2:9" x14ac:dyDescent="0.2">
      <c r="B5" t="s">
        <v>0</v>
      </c>
      <c r="D5" t="s">
        <v>4</v>
      </c>
      <c r="I5" t="s">
        <v>3</v>
      </c>
    </row>
    <row r="6" spans="2:9" x14ac:dyDescent="0.2">
      <c r="B6" t="s">
        <v>1</v>
      </c>
      <c r="D6" t="s">
        <v>5</v>
      </c>
      <c r="F6" t="s">
        <v>6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01F2B-FC05-EC45-A5F8-AB1D96A118A4}">
  <dimension ref="A1:AG36"/>
  <sheetViews>
    <sheetView showGridLines="0" tabSelected="1" topLeftCell="A7" zoomScale="228" zoomScaleNormal="228" workbookViewId="0">
      <pane xSplit="1" topLeftCell="B1" activePane="topRight" state="frozen"/>
      <selection pane="topRight" activeCell="D20" sqref="D20"/>
    </sheetView>
  </sheetViews>
  <sheetFormatPr baseColWidth="10" defaultRowHeight="17" x14ac:dyDescent="0.25"/>
  <cols>
    <col min="1" max="1" width="71.1640625" style="12" customWidth="1"/>
    <col min="2" max="2" width="12.6640625" style="6" bestFit="1" customWidth="1"/>
  </cols>
  <sheetData>
    <row r="1" spans="1:33" x14ac:dyDescent="0.25">
      <c r="A1" s="14" t="s">
        <v>33</v>
      </c>
      <c r="B1" s="7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</row>
    <row r="2" spans="1:33" x14ac:dyDescent="0.25">
      <c r="A2" s="11"/>
      <c r="B2" s="1"/>
    </row>
    <row r="3" spans="1:33" x14ac:dyDescent="0.25">
      <c r="A3" s="11"/>
      <c r="B3" s="2" t="s">
        <v>15</v>
      </c>
      <c r="C3" s="2" t="s">
        <v>35</v>
      </c>
    </row>
    <row r="4" spans="1:33" x14ac:dyDescent="0.25">
      <c r="A4" s="11"/>
      <c r="B4" s="16"/>
      <c r="C4" s="16"/>
    </row>
    <row r="5" spans="1:33" x14ac:dyDescent="0.25">
      <c r="A5" s="11" t="s">
        <v>7</v>
      </c>
      <c r="B5" s="1">
        <v>29172</v>
      </c>
      <c r="C5" s="1">
        <v>35172</v>
      </c>
    </row>
    <row r="6" spans="1:33" x14ac:dyDescent="0.25">
      <c r="A6" s="11" t="s">
        <v>24</v>
      </c>
      <c r="B6" s="3">
        <v>8957</v>
      </c>
      <c r="C6" s="3">
        <v>9500</v>
      </c>
    </row>
    <row r="7" spans="1:33" x14ac:dyDescent="0.25">
      <c r="A7" s="17" t="s">
        <v>8</v>
      </c>
      <c r="B7" s="19">
        <f>B5-B6</f>
        <v>20215</v>
      </c>
      <c r="C7" s="19">
        <f>C5-C6</f>
        <v>25672</v>
      </c>
    </row>
    <row r="8" spans="1:33" x14ac:dyDescent="0.25">
      <c r="A8" s="11"/>
      <c r="B8" s="1"/>
      <c r="C8" s="1"/>
    </row>
    <row r="9" spans="1:33" x14ac:dyDescent="0.25">
      <c r="A9" s="11" t="s">
        <v>23</v>
      </c>
      <c r="B9" s="1">
        <f>B10+B11</f>
        <v>13600</v>
      </c>
      <c r="C9" s="1">
        <f>C10+C11</f>
        <v>14700</v>
      </c>
    </row>
    <row r="10" spans="1:33" x14ac:dyDescent="0.25">
      <c r="A10" s="11" t="s">
        <v>9</v>
      </c>
      <c r="B10" s="1">
        <v>10495</v>
      </c>
      <c r="C10" s="1">
        <v>11495</v>
      </c>
    </row>
    <row r="11" spans="1:33" x14ac:dyDescent="0.25">
      <c r="A11" s="11" t="s">
        <v>10</v>
      </c>
      <c r="B11" s="1">
        <v>3105</v>
      </c>
      <c r="C11" s="1">
        <v>3205</v>
      </c>
    </row>
    <row r="12" spans="1:33" x14ac:dyDescent="0.25">
      <c r="A12" s="11" t="s">
        <v>11</v>
      </c>
      <c r="B12" s="1">
        <v>0</v>
      </c>
      <c r="C12" s="1">
        <v>0</v>
      </c>
    </row>
    <row r="13" spans="1:33" x14ac:dyDescent="0.25">
      <c r="A13" s="11" t="s">
        <v>12</v>
      </c>
      <c r="B13" s="3">
        <v>0</v>
      </c>
      <c r="C13" s="3">
        <v>0</v>
      </c>
    </row>
    <row r="14" spans="1:33" x14ac:dyDescent="0.25">
      <c r="A14" s="17" t="s">
        <v>32</v>
      </c>
      <c r="B14" s="19">
        <f>B7-B9</f>
        <v>6615</v>
      </c>
      <c r="C14" s="19">
        <f>C7-C9</f>
        <v>10972</v>
      </c>
    </row>
    <row r="15" spans="1:33" x14ac:dyDescent="0.25">
      <c r="A15" s="11"/>
      <c r="B15" s="1"/>
      <c r="C15" s="1"/>
    </row>
    <row r="16" spans="1:33" x14ac:dyDescent="0.25">
      <c r="A16" s="11" t="s">
        <v>13</v>
      </c>
      <c r="B16" s="1"/>
      <c r="C16" s="1"/>
    </row>
    <row r="17" spans="1:3" x14ac:dyDescent="0.25">
      <c r="A17" s="11" t="s">
        <v>25</v>
      </c>
      <c r="B17" s="3">
        <v>253</v>
      </c>
      <c r="C17" s="3">
        <v>253</v>
      </c>
    </row>
    <row r="18" spans="1:3" x14ac:dyDescent="0.25">
      <c r="A18" s="17" t="s">
        <v>21</v>
      </c>
      <c r="B18" s="19">
        <f>B14+B17</f>
        <v>6868</v>
      </c>
      <c r="C18" s="19">
        <f>C14+C17</f>
        <v>11225</v>
      </c>
    </row>
    <row r="19" spans="1:3" x14ac:dyDescent="0.25">
      <c r="A19" s="11"/>
      <c r="B19" s="1"/>
      <c r="C19" s="1"/>
    </row>
    <row r="20" spans="1:3" x14ac:dyDescent="0.25">
      <c r="A20" s="11" t="s">
        <v>20</v>
      </c>
      <c r="B20" s="3">
        <v>1915</v>
      </c>
      <c r="C20" s="3">
        <f>C18*0.28</f>
        <v>3143.0000000000005</v>
      </c>
    </row>
    <row r="21" spans="1:3" ht="18" thickBot="1" x14ac:dyDescent="0.3">
      <c r="A21" s="17" t="s">
        <v>14</v>
      </c>
      <c r="B21" s="20">
        <f>B18-B20</f>
        <v>4953</v>
      </c>
      <c r="C21" s="20">
        <f>C18-C20</f>
        <v>8082</v>
      </c>
    </row>
    <row r="22" spans="1:3" ht="18" thickTop="1" x14ac:dyDescent="0.25">
      <c r="A22" s="11"/>
      <c r="B22" s="1"/>
      <c r="C22" s="1"/>
    </row>
    <row r="23" spans="1:3" x14ac:dyDescent="0.25">
      <c r="A23" s="11" t="s">
        <v>29</v>
      </c>
      <c r="B23" s="1">
        <v>2993.5</v>
      </c>
      <c r="C23" s="1">
        <v>2993.5</v>
      </c>
    </row>
    <row r="24" spans="1:3" x14ac:dyDescent="0.25">
      <c r="A24" s="11"/>
      <c r="B24" s="1"/>
      <c r="C24" s="1"/>
    </row>
    <row r="25" spans="1:3" x14ac:dyDescent="0.25">
      <c r="A25" s="17" t="s">
        <v>30</v>
      </c>
      <c r="B25" s="21">
        <f>B21/B23</f>
        <v>1.654584934023718</v>
      </c>
      <c r="C25" s="21">
        <f>C21/C23</f>
        <v>2.6998496742943043</v>
      </c>
    </row>
    <row r="26" spans="1:3" x14ac:dyDescent="0.25">
      <c r="A26" s="11"/>
      <c r="B26" s="4"/>
      <c r="C26" s="4"/>
    </row>
    <row r="27" spans="1:3" x14ac:dyDescent="0.25">
      <c r="A27" s="11" t="s">
        <v>22</v>
      </c>
      <c r="B27" s="5">
        <f>B14</f>
        <v>6615</v>
      </c>
      <c r="C27" s="5">
        <f>C14</f>
        <v>10972</v>
      </c>
    </row>
    <row r="28" spans="1:3" x14ac:dyDescent="0.25">
      <c r="A28" s="11" t="s">
        <v>27</v>
      </c>
      <c r="B28" s="23">
        <f>'[1]Cash Flow Statement'!B7</f>
        <v>1592</v>
      </c>
      <c r="C28" s="23">
        <v>2000</v>
      </c>
    </row>
    <row r="29" spans="1:3" x14ac:dyDescent="0.25">
      <c r="A29" s="24" t="s">
        <v>31</v>
      </c>
      <c r="B29" s="19">
        <f>B28+B27</f>
        <v>8207</v>
      </c>
      <c r="C29" s="19">
        <f>C28+C27</f>
        <v>12972</v>
      </c>
    </row>
    <row r="31" spans="1:3" s="10" customFormat="1" x14ac:dyDescent="0.25">
      <c r="A31" s="13"/>
      <c r="B31" s="9"/>
    </row>
    <row r="32" spans="1:3" x14ac:dyDescent="0.25">
      <c r="A32" s="15" t="s">
        <v>16</v>
      </c>
      <c r="B32" s="22">
        <v>2023</v>
      </c>
      <c r="C32" s="22">
        <v>2024</v>
      </c>
    </row>
    <row r="33" spans="1:3" x14ac:dyDescent="0.25">
      <c r="A33" s="12" t="s">
        <v>17</v>
      </c>
      <c r="B33" s="18" t="s">
        <v>26</v>
      </c>
      <c r="C33" s="25">
        <f>C5/B5-1</f>
        <v>0.2056766762649116</v>
      </c>
    </row>
    <row r="34" spans="1:3" x14ac:dyDescent="0.25">
      <c r="A34" s="12" t="s">
        <v>18</v>
      </c>
      <c r="B34" s="18" t="s">
        <v>26</v>
      </c>
      <c r="C34" s="25">
        <f>C9/B9-1</f>
        <v>8.0882352941176405E-2</v>
      </c>
    </row>
    <row r="35" spans="1:3" x14ac:dyDescent="0.25">
      <c r="A35" s="12" t="s">
        <v>19</v>
      </c>
      <c r="B35" s="18" t="s">
        <v>26</v>
      </c>
      <c r="C35" s="25">
        <f>C14/B14-1</f>
        <v>0.65865457294028729</v>
      </c>
    </row>
    <row r="36" spans="1:3" x14ac:dyDescent="0.25">
      <c r="A36" s="12" t="s">
        <v>30</v>
      </c>
      <c r="B36" s="18" t="s">
        <v>26</v>
      </c>
      <c r="C36" s="25">
        <f>C25/B25-1</f>
        <v>0.63173834039975785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Drei Statements</vt:lpstr>
      <vt:lpstr>IS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Schüürmann</dc:creator>
  <cp:lastModifiedBy>Oliver Schüürmann</cp:lastModifiedBy>
  <dcterms:created xsi:type="dcterms:W3CDTF">2025-02-12T12:57:50Z</dcterms:created>
  <dcterms:modified xsi:type="dcterms:W3CDTF">2025-02-12T15:00:20Z</dcterms:modified>
</cp:coreProperties>
</file>