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245" windowHeight="12585"/>
  </bookViews>
  <sheets>
    <sheet name="IgG Plate 1" sheetId="1" r:id="rId1"/>
    <sheet name="IgG Plate 2" sheetId="3" r:id="rId2"/>
    <sheet name="TT IgG" sheetId="2" r:id="rId3"/>
  </sheets>
  <definedNames>
    <definedName name="_xlnm._FilterDatabase" localSheetId="2" hidden="1">'TT IgG'!$B$1:$E$1</definedName>
  </definedNames>
  <calcPr calcId="145621"/>
</workbook>
</file>

<file path=xl/calcChain.xml><?xml version="1.0" encoding="utf-8"?>
<calcChain xmlns="http://schemas.openxmlformats.org/spreadsheetml/2006/main">
  <c r="K30" i="3" l="1"/>
  <c r="L30" i="3"/>
  <c r="M30" i="3"/>
  <c r="N30" i="3"/>
  <c r="O30" i="3"/>
  <c r="P30" i="3"/>
  <c r="Q30" i="3"/>
  <c r="R30" i="3"/>
  <c r="S30" i="3"/>
  <c r="T30" i="3"/>
  <c r="U30" i="3"/>
  <c r="K31" i="3"/>
  <c r="L31" i="3"/>
  <c r="M31" i="3"/>
  <c r="N31" i="3"/>
  <c r="O31" i="3"/>
  <c r="P31" i="3"/>
  <c r="Q31" i="3"/>
  <c r="R31" i="3"/>
  <c r="S31" i="3"/>
  <c r="T31" i="3"/>
  <c r="U31" i="3"/>
  <c r="K32" i="3"/>
  <c r="L32" i="3"/>
  <c r="M32" i="3"/>
  <c r="N32" i="3"/>
  <c r="O32" i="3"/>
  <c r="P32" i="3"/>
  <c r="Q32" i="3"/>
  <c r="R32" i="3"/>
  <c r="S32" i="3"/>
  <c r="T32" i="3"/>
  <c r="U32" i="3"/>
  <c r="K33" i="3"/>
  <c r="L33" i="3"/>
  <c r="M33" i="3"/>
  <c r="N33" i="3"/>
  <c r="O33" i="3"/>
  <c r="P33" i="3"/>
  <c r="Q33" i="3"/>
  <c r="R33" i="3"/>
  <c r="S33" i="3"/>
  <c r="T33" i="3"/>
  <c r="U33" i="3"/>
  <c r="K34" i="3"/>
  <c r="L34" i="3"/>
  <c r="M34" i="3"/>
  <c r="N34" i="3"/>
  <c r="O34" i="3"/>
  <c r="P34" i="3"/>
  <c r="Q34" i="3"/>
  <c r="R34" i="3"/>
  <c r="S34" i="3"/>
  <c r="T34" i="3"/>
  <c r="U34" i="3"/>
  <c r="K35" i="3"/>
  <c r="L35" i="3"/>
  <c r="M35" i="3"/>
  <c r="N35" i="3"/>
  <c r="O35" i="3"/>
  <c r="P35" i="3"/>
  <c r="Q35" i="3"/>
  <c r="R35" i="3"/>
  <c r="S35" i="3"/>
  <c r="T35" i="3"/>
  <c r="U35" i="3"/>
  <c r="K36" i="3"/>
  <c r="L36" i="3"/>
  <c r="M36" i="3"/>
  <c r="N36" i="3"/>
  <c r="O36" i="3"/>
  <c r="P36" i="3"/>
  <c r="Q36" i="3"/>
  <c r="R36" i="3"/>
  <c r="S36" i="3"/>
  <c r="T36" i="3"/>
  <c r="U36" i="3"/>
  <c r="K37" i="3"/>
  <c r="L37" i="3"/>
  <c r="M37" i="3"/>
  <c r="N37" i="3"/>
  <c r="O37" i="3"/>
  <c r="P37" i="3"/>
  <c r="Q37" i="3"/>
  <c r="R37" i="3"/>
  <c r="S37" i="3"/>
  <c r="T37" i="3"/>
  <c r="U37" i="3"/>
  <c r="J31" i="3"/>
  <c r="J32" i="3"/>
  <c r="J33" i="3"/>
  <c r="J34" i="3"/>
  <c r="J35" i="3"/>
  <c r="J36" i="3"/>
  <c r="J37" i="3"/>
  <c r="J30" i="3"/>
  <c r="B27" i="3"/>
  <c r="B26" i="3"/>
  <c r="B25" i="3"/>
  <c r="B24" i="3"/>
  <c r="B23" i="3"/>
  <c r="B22" i="3"/>
  <c r="B21" i="3"/>
  <c r="B20" i="3"/>
  <c r="B19" i="3"/>
  <c r="B18" i="3"/>
  <c r="B17" i="3"/>
  <c r="B16" i="3"/>
  <c r="J31" i="1"/>
  <c r="K31" i="1"/>
  <c r="L31" i="1"/>
  <c r="M31" i="1"/>
  <c r="N31" i="1"/>
  <c r="O31" i="1"/>
  <c r="P31" i="1"/>
  <c r="Q31" i="1"/>
  <c r="R31" i="1"/>
  <c r="S31" i="1"/>
  <c r="T31" i="1"/>
  <c r="U31" i="1"/>
  <c r="J32" i="1"/>
  <c r="K32" i="1"/>
  <c r="L32" i="1"/>
  <c r="M32" i="1"/>
  <c r="N32" i="1"/>
  <c r="O32" i="1"/>
  <c r="P32" i="1"/>
  <c r="Q32" i="1"/>
  <c r="R32" i="1"/>
  <c r="S32" i="1"/>
  <c r="T32" i="1"/>
  <c r="U32" i="1"/>
  <c r="J33" i="1"/>
  <c r="K33" i="1"/>
  <c r="L33" i="1"/>
  <c r="M33" i="1"/>
  <c r="N33" i="1"/>
  <c r="O33" i="1"/>
  <c r="P33" i="1"/>
  <c r="Q33" i="1"/>
  <c r="R33" i="1"/>
  <c r="S33" i="1"/>
  <c r="T33" i="1"/>
  <c r="U33" i="1"/>
  <c r="J34" i="1"/>
  <c r="K34" i="1"/>
  <c r="L34" i="1"/>
  <c r="M34" i="1"/>
  <c r="N34" i="1"/>
  <c r="O34" i="1"/>
  <c r="P34" i="1"/>
  <c r="Q34" i="1"/>
  <c r="R34" i="1"/>
  <c r="S34" i="1"/>
  <c r="T34" i="1"/>
  <c r="U34" i="1"/>
  <c r="J35" i="1"/>
  <c r="K35" i="1"/>
  <c r="L35" i="1"/>
  <c r="M35" i="1"/>
  <c r="N35" i="1"/>
  <c r="O35" i="1"/>
  <c r="P35" i="1"/>
  <c r="Q35" i="1"/>
  <c r="R35" i="1"/>
  <c r="S35" i="1"/>
  <c r="T35" i="1"/>
  <c r="U35" i="1"/>
  <c r="J36" i="1"/>
  <c r="K36" i="1"/>
  <c r="L36" i="1"/>
  <c r="M36" i="1"/>
  <c r="N36" i="1"/>
  <c r="O36" i="1"/>
  <c r="P36" i="1"/>
  <c r="Q36" i="1"/>
  <c r="R36" i="1"/>
  <c r="S36" i="1"/>
  <c r="T36" i="1"/>
  <c r="U36" i="1"/>
  <c r="J37" i="1"/>
  <c r="K37" i="1"/>
  <c r="L37" i="1"/>
  <c r="M37" i="1"/>
  <c r="N37" i="1"/>
  <c r="O37" i="1"/>
  <c r="P37" i="1"/>
  <c r="Q37" i="1"/>
  <c r="R37" i="1"/>
  <c r="S37" i="1"/>
  <c r="T37" i="1"/>
  <c r="U37" i="1"/>
  <c r="K30" i="1"/>
  <c r="L30" i="1"/>
  <c r="M30" i="1"/>
  <c r="N30" i="1"/>
  <c r="O30" i="1"/>
  <c r="P30" i="1"/>
  <c r="Q30" i="1"/>
  <c r="R30" i="1"/>
  <c r="S30" i="1"/>
  <c r="T30" i="1"/>
  <c r="U30" i="1"/>
  <c r="J30" i="1"/>
  <c r="B27" i="1"/>
  <c r="B26" i="1"/>
  <c r="B25" i="1"/>
  <c r="K16" i="1"/>
  <c r="B24" i="1"/>
  <c r="B23" i="1"/>
  <c r="B22" i="1"/>
  <c r="B21" i="1"/>
  <c r="B20" i="1"/>
  <c r="B19" i="1"/>
  <c r="B18" i="1"/>
  <c r="B17" i="1"/>
  <c r="B16" i="1"/>
  <c r="B31" i="3" l="1"/>
  <c r="C12" i="1" l="1"/>
  <c r="B64" i="3" l="1"/>
  <c r="B65" i="3"/>
  <c r="B66" i="3"/>
  <c r="B67" i="3"/>
  <c r="B68" i="3"/>
  <c r="B69" i="3"/>
  <c r="B70" i="3"/>
  <c r="B63" i="3"/>
  <c r="B56" i="3"/>
  <c r="B57" i="3"/>
  <c r="B58" i="3"/>
  <c r="B59" i="3"/>
  <c r="B60" i="3"/>
  <c r="B61" i="3"/>
  <c r="B62" i="3"/>
  <c r="B55" i="3"/>
  <c r="B48" i="3"/>
  <c r="B49" i="3"/>
  <c r="B50" i="3"/>
  <c r="B51" i="3"/>
  <c r="B52" i="3"/>
  <c r="B53" i="3"/>
  <c r="B54" i="3"/>
  <c r="B47" i="3"/>
  <c r="B40" i="3"/>
  <c r="B41" i="3"/>
  <c r="B42" i="3"/>
  <c r="B43" i="3"/>
  <c r="B44" i="3"/>
  <c r="B45" i="3"/>
  <c r="B46" i="3"/>
  <c r="B39" i="3"/>
  <c r="B32" i="3"/>
  <c r="B33" i="3"/>
  <c r="B34" i="3"/>
  <c r="B35" i="3"/>
  <c r="B36" i="3"/>
  <c r="B37" i="3"/>
  <c r="B38" i="3"/>
  <c r="B64" i="1"/>
  <c r="B65" i="1"/>
  <c r="B66" i="1"/>
  <c r="B67" i="1"/>
  <c r="B68" i="1"/>
  <c r="B69" i="1"/>
  <c r="B70" i="1"/>
  <c r="B63" i="1"/>
  <c r="B56" i="1"/>
  <c r="B57" i="1"/>
  <c r="B58" i="1"/>
  <c r="B59" i="1"/>
  <c r="B60" i="1"/>
  <c r="B61" i="1"/>
  <c r="B62" i="1"/>
  <c r="B55" i="1"/>
  <c r="B48" i="1"/>
  <c r="B49" i="1"/>
  <c r="B50" i="1"/>
  <c r="B51" i="1"/>
  <c r="B52" i="1"/>
  <c r="B53" i="1"/>
  <c r="B54" i="1"/>
  <c r="B47" i="1"/>
  <c r="B40" i="1"/>
  <c r="B41" i="1"/>
  <c r="B42" i="1"/>
  <c r="B43" i="1"/>
  <c r="B44" i="1"/>
  <c r="B45" i="1"/>
  <c r="B46" i="1"/>
  <c r="B39" i="1"/>
  <c r="B32" i="1"/>
  <c r="B33" i="1"/>
  <c r="B34" i="1"/>
  <c r="B35" i="1"/>
  <c r="B36" i="1"/>
  <c r="B37" i="1"/>
  <c r="B38" i="1"/>
  <c r="B31" i="1"/>
  <c r="C12" i="3"/>
  <c r="T19" i="3" s="1"/>
  <c r="L13" i="1"/>
  <c r="M13" i="1"/>
  <c r="N13" i="1"/>
  <c r="O13" i="1"/>
  <c r="T13" i="1"/>
  <c r="U13" i="1"/>
  <c r="J14" i="1"/>
  <c r="K14" i="1"/>
  <c r="P14" i="1"/>
  <c r="Q14" i="1"/>
  <c r="R14" i="1"/>
  <c r="S14" i="1"/>
  <c r="L15" i="1"/>
  <c r="M15" i="1"/>
  <c r="N15" i="1"/>
  <c r="O15" i="1"/>
  <c r="S15" i="1"/>
  <c r="T15" i="1"/>
  <c r="U15" i="1"/>
  <c r="J16" i="1"/>
  <c r="O16" i="1"/>
  <c r="P16" i="1"/>
  <c r="Q16" i="1"/>
  <c r="R16" i="1"/>
  <c r="S16" i="1"/>
  <c r="K17" i="1"/>
  <c r="L17" i="1"/>
  <c r="M17" i="1"/>
  <c r="N17" i="1"/>
  <c r="O17" i="1"/>
  <c r="S17" i="1"/>
  <c r="T17" i="1"/>
  <c r="U17" i="1"/>
  <c r="J18" i="1"/>
  <c r="K18" i="1"/>
  <c r="O18" i="1"/>
  <c r="P18" i="1"/>
  <c r="Q18" i="1"/>
  <c r="R18" i="1"/>
  <c r="S18" i="1"/>
  <c r="K19" i="1"/>
  <c r="L19" i="1"/>
  <c r="M19" i="1"/>
  <c r="N19" i="1"/>
  <c r="O19" i="1"/>
  <c r="Q19" i="1"/>
  <c r="S19" i="1"/>
  <c r="T19" i="1"/>
  <c r="U19" i="1"/>
  <c r="K12" i="1"/>
  <c r="L12" i="1"/>
  <c r="N12" i="1"/>
  <c r="P12" i="1"/>
  <c r="Q12" i="1"/>
  <c r="R12" i="1"/>
  <c r="S12" i="1"/>
  <c r="T12" i="1"/>
  <c r="J12" i="1"/>
  <c r="P13" i="1"/>
  <c r="J12" i="3" l="1"/>
  <c r="K15" i="1"/>
  <c r="O14" i="1"/>
  <c r="S13" i="1"/>
  <c r="K13" i="1"/>
  <c r="O12" i="1"/>
  <c r="R19" i="1"/>
  <c r="J19" i="1"/>
  <c r="N18" i="1"/>
  <c r="R17" i="1"/>
  <c r="J17" i="1"/>
  <c r="N16" i="1"/>
  <c r="R15" i="1"/>
  <c r="J15" i="1"/>
  <c r="N14" i="1"/>
  <c r="R13" i="1"/>
  <c r="J13" i="1"/>
  <c r="M14" i="1"/>
  <c r="U18" i="1"/>
  <c r="M18" i="1"/>
  <c r="Q17" i="1"/>
  <c r="U16" i="1"/>
  <c r="M16" i="1"/>
  <c r="Q15" i="1"/>
  <c r="U14" i="1"/>
  <c r="Q13" i="1"/>
  <c r="U12" i="1"/>
  <c r="M12" i="1"/>
  <c r="P19" i="1"/>
  <c r="T18" i="1"/>
  <c r="L18" i="1"/>
  <c r="P17" i="1"/>
  <c r="T16" i="1"/>
  <c r="L16" i="1"/>
  <c r="P15" i="1"/>
  <c r="T14" i="1"/>
  <c r="L14" i="1"/>
  <c r="Q12" i="3"/>
  <c r="M13" i="3"/>
  <c r="U13" i="3"/>
  <c r="Q14" i="3"/>
  <c r="M15" i="3"/>
  <c r="U15" i="3"/>
  <c r="Q16" i="3"/>
  <c r="M17" i="3"/>
  <c r="U17" i="3"/>
  <c r="Q18" i="3"/>
  <c r="M19" i="3"/>
  <c r="U19" i="3"/>
  <c r="R12" i="3"/>
  <c r="N13" i="3"/>
  <c r="J14" i="3"/>
  <c r="R14" i="3"/>
  <c r="N15" i="3"/>
  <c r="J16" i="3"/>
  <c r="R16" i="3"/>
  <c r="N17" i="3"/>
  <c r="J18" i="3"/>
  <c r="R18" i="3"/>
  <c r="N19" i="3"/>
  <c r="K12" i="3"/>
  <c r="S12" i="3"/>
  <c r="O13" i="3"/>
  <c r="K14" i="3"/>
  <c r="S14" i="3"/>
  <c r="O15" i="3"/>
  <c r="K16" i="3"/>
  <c r="S16" i="3"/>
  <c r="O17" i="3"/>
  <c r="K18" i="3"/>
  <c r="S18" i="3"/>
  <c r="O19" i="3"/>
  <c r="T12" i="3"/>
  <c r="L14" i="3"/>
  <c r="P15" i="3"/>
  <c r="T16" i="3"/>
  <c r="L18" i="3"/>
  <c r="P19" i="3"/>
  <c r="U12" i="3"/>
  <c r="M14" i="3"/>
  <c r="Q15" i="3"/>
  <c r="U16" i="3"/>
  <c r="M18" i="3"/>
  <c r="Q19" i="3"/>
  <c r="J13" i="3"/>
  <c r="N14" i="3"/>
  <c r="R15" i="3"/>
  <c r="J17" i="3"/>
  <c r="J19" i="3"/>
  <c r="O12" i="3"/>
  <c r="K13" i="3"/>
  <c r="S13" i="3"/>
  <c r="O14" i="3"/>
  <c r="K15" i="3"/>
  <c r="S15" i="3"/>
  <c r="O16" i="3"/>
  <c r="K17" i="3"/>
  <c r="S17" i="3"/>
  <c r="O18" i="3"/>
  <c r="K19" i="3"/>
  <c r="S19" i="3"/>
  <c r="L12" i="3"/>
  <c r="P13" i="3"/>
  <c r="T14" i="3"/>
  <c r="L16" i="3"/>
  <c r="P17" i="3"/>
  <c r="T18" i="3"/>
  <c r="M12" i="3"/>
  <c r="Q13" i="3"/>
  <c r="U14" i="3"/>
  <c r="M16" i="3"/>
  <c r="Q17" i="3"/>
  <c r="U18" i="3"/>
  <c r="N12" i="3"/>
  <c r="R13" i="3"/>
  <c r="J15" i="3"/>
  <c r="N16" i="3"/>
  <c r="R17" i="3"/>
  <c r="N18" i="3"/>
  <c r="R19" i="3"/>
  <c r="P12" i="3"/>
  <c r="L13" i="3"/>
  <c r="T13" i="3"/>
  <c r="P14" i="3"/>
  <c r="L15" i="3"/>
  <c r="T15" i="3"/>
  <c r="P16" i="3"/>
  <c r="L17" i="3"/>
  <c r="T17" i="3"/>
  <c r="P18" i="3"/>
  <c r="L19" i="3"/>
</calcChain>
</file>

<file path=xl/sharedStrings.xml><?xml version="1.0" encoding="utf-8"?>
<sst xmlns="http://schemas.openxmlformats.org/spreadsheetml/2006/main" count="443" uniqueCount="122">
  <si>
    <t>A</t>
  </si>
  <si>
    <t>B</t>
  </si>
  <si>
    <t>C</t>
  </si>
  <si>
    <t>D</t>
  </si>
  <si>
    <t>E</t>
  </si>
  <si>
    <t>F</t>
  </si>
  <si>
    <t>G</t>
  </si>
  <si>
    <t>H</t>
  </si>
  <si>
    <t>std 0 IU/mL</t>
  </si>
  <si>
    <t>std 0.1 IU/mL</t>
  </si>
  <si>
    <t>std 1 IU/mL</t>
  </si>
  <si>
    <t>std 2.5 IU/mL</t>
  </si>
  <si>
    <t>std 5 IU/mL</t>
  </si>
  <si>
    <t>std 10 IU/mL</t>
  </si>
  <si>
    <t>1, 2</t>
  </si>
  <si>
    <t>3, 4</t>
  </si>
  <si>
    <t>5, 6</t>
  </si>
  <si>
    <t>7, 8</t>
  </si>
  <si>
    <t>9, 10</t>
  </si>
  <si>
    <t>11, 12</t>
  </si>
  <si>
    <t>MIMI-1 1185</t>
  </si>
  <si>
    <t>MIMI-2 1185</t>
  </si>
  <si>
    <t>MIMI-3 1185</t>
  </si>
  <si>
    <t>MIMI-4 1186</t>
  </si>
  <si>
    <t>MIMI-5 1186</t>
  </si>
  <si>
    <t>MIMI-6 1186</t>
  </si>
  <si>
    <t>MIMI-7 1186</t>
  </si>
  <si>
    <t>MIMI-8 1187</t>
  </si>
  <si>
    <t>MIMI-9 1187</t>
  </si>
  <si>
    <t>MIMI-10 1187</t>
  </si>
  <si>
    <t>MIMI-11 1188</t>
  </si>
  <si>
    <t>MIMI-12 1188</t>
  </si>
  <si>
    <t>MIMI-13 1188</t>
  </si>
  <si>
    <t>MIMI-14 1189</t>
  </si>
  <si>
    <t>MIMI-15 1189</t>
  </si>
  <si>
    <t>MIMI-16 1189</t>
  </si>
  <si>
    <t>MIMI-17 1190</t>
  </si>
  <si>
    <t>MIMI-18 1190</t>
  </si>
  <si>
    <t>MIMI-19 1190</t>
  </si>
  <si>
    <t>MIMI-20 1191</t>
  </si>
  <si>
    <t>MIMI-21 1191</t>
  </si>
  <si>
    <t>MIMI-22 1191</t>
  </si>
  <si>
    <t>MIMI-23 1191</t>
  </si>
  <si>
    <t>MIMI-24 1192</t>
  </si>
  <si>
    <t>MIMI-25 1192</t>
  </si>
  <si>
    <t>MIMI-26 1192</t>
  </si>
  <si>
    <t>MIMI-27 1192</t>
  </si>
  <si>
    <t>MIMI-28 1193</t>
  </si>
  <si>
    <t>MIMI-29 1193</t>
  </si>
  <si>
    <t>MIMI-30 1194</t>
  </si>
  <si>
    <t>MIMI-31 1194</t>
  </si>
  <si>
    <t>MIMI-32 1194</t>
  </si>
  <si>
    <t>MIMI-33 1194</t>
  </si>
  <si>
    <t>MIMI-34 1195</t>
  </si>
  <si>
    <t>MIMI-35 1195</t>
  </si>
  <si>
    <t>MIMI-36 1195</t>
  </si>
  <si>
    <t>MIMI-37 1196</t>
  </si>
  <si>
    <t>MIMI-38 1196</t>
  </si>
  <si>
    <t>MIMI-39 1196</t>
  </si>
  <si>
    <t>MIMI-40 1196</t>
  </si>
  <si>
    <t>PLATE 1</t>
  </si>
  <si>
    <t>PLATE 2</t>
  </si>
  <si>
    <t>MIMI-41 1197</t>
  </si>
  <si>
    <t>MIMI-42 1197</t>
  </si>
  <si>
    <t>MIMI-43 1197</t>
  </si>
  <si>
    <t>MIMI-44 1198</t>
  </si>
  <si>
    <t>MIMI-45 1198</t>
  </si>
  <si>
    <t>MIMI-46 1198</t>
  </si>
  <si>
    <t>MIMI-47 1198</t>
  </si>
  <si>
    <t>MIMI-48 1199</t>
  </si>
  <si>
    <t>MIMI-49 1200</t>
  </si>
  <si>
    <t>MIMI-50 1200</t>
  </si>
  <si>
    <t>MIMI-51 1200</t>
  </si>
  <si>
    <t>MIMI-52 1200</t>
  </si>
  <si>
    <t>MIMI-53 1201</t>
  </si>
  <si>
    <t>MIMI-54 1201</t>
  </si>
  <si>
    <t>MIMI-55 1202</t>
  </si>
  <si>
    <t>MIMI-56 1202</t>
  </si>
  <si>
    <t>MIMI-57 1202</t>
  </si>
  <si>
    <t>MIMI-58 1202</t>
  </si>
  <si>
    <t>MIMI-59 1203</t>
  </si>
  <si>
    <t>MIMI-60 1203</t>
  </si>
  <si>
    <t>MIMI-61 1203</t>
  </si>
  <si>
    <t>MIMI-62 1203</t>
  </si>
  <si>
    <t>MIMI-63 1204</t>
  </si>
  <si>
    <t>MIMI-64 1204</t>
  </si>
  <si>
    <t>MIMI-65 1204</t>
  </si>
  <si>
    <t>MIMI-66 1205</t>
  </si>
  <si>
    <t>MIMI-67 1205</t>
  </si>
  <si>
    <t>MIMI-68 1205</t>
  </si>
  <si>
    <t>MIMI-69 1205</t>
  </si>
  <si>
    <t>MIMI-70 1206</t>
  </si>
  <si>
    <t>MIMI-71 1206</t>
  </si>
  <si>
    <t>MIMI-72 1206</t>
  </si>
  <si>
    <t>MIMI-73 1206</t>
  </si>
  <si>
    <t>MIMI-74 1207</t>
  </si>
  <si>
    <t>MIMI-75 1207</t>
  </si>
  <si>
    <t>MIMI-76 1207</t>
  </si>
  <si>
    <t>MIMI-77 1207</t>
  </si>
  <si>
    <t>MIMI-78 1208</t>
  </si>
  <si>
    <t>MIMI-79 1208</t>
  </si>
  <si>
    <t>MIMI-80 1208</t>
  </si>
  <si>
    <t>Timepoint</t>
  </si>
  <si>
    <t>Birth</t>
  </si>
  <si>
    <t>1 month</t>
  </si>
  <si>
    <t>6 month</t>
  </si>
  <si>
    <t>3 month</t>
  </si>
  <si>
    <t>Sample</t>
  </si>
  <si>
    <t>Participant.ID</t>
  </si>
  <si>
    <t>background =</t>
  </si>
  <si>
    <t>SUBTRACT BACKGROUND</t>
  </si>
  <si>
    <t>Std. curve</t>
  </si>
  <si>
    <t>IU/mL</t>
  </si>
  <si>
    <t>*remove this</t>
  </si>
  <si>
    <t>CONCENTRATIONS</t>
  </si>
  <si>
    <t>TT IgG (IU/mL)</t>
  </si>
  <si>
    <t>Collection date</t>
  </si>
  <si>
    <t>diluent blank</t>
  </si>
  <si>
    <t>plate blank</t>
  </si>
  <si>
    <t>Coefficients</t>
  </si>
  <si>
    <t>Intercept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</si>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</sst>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1" fillId="2" borderId="0" applyNumberFormat="0" applyBorder="0" applyAlignment="0" applyProtection="0"/>
    <xf numFmtId="0" fontId="3" fillId="0" borderId="0"/>
    <xf numFmtId="0" fontId="20" fillId="0" borderId="0"/>
    <xf numFmtId="0" fontId="2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44" applyFont="1" applyAlignment="1"/>
    <xf numFmtId="0" fontId="0" fillId="0" borderId="0" xfId="0" applyBorder="1" applyAlignment="1"/>
    <xf numFmtId="14" fontId="0" fillId="0" borderId="0" xfId="0" applyNumberFormat="1" applyAlignment="1"/>
    <xf numFmtId="0" fontId="0" fillId="0" borderId="0" xfId="0" applyAlignment="1"/>
    <xf numFmtId="14" fontId="1" fillId="0" borderId="0" xfId="0" applyNumberFormat="1" applyFont="1" applyAlignment="1"/>
    <xf numFmtId="0" fontId="0" fillId="0" borderId="0" xfId="0" applyFill="1" applyBorder="1" applyAlignme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6"/>
    <cellStyle name="Good 3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3" xfId="44"/>
    <cellStyle name="Normal 4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571128608923885E-2"/>
                  <c:y val="1.0906240886555847E-2"/>
                </c:manualLayout>
              </c:layout>
              <c:numFmt formatCode="General" sourceLinked="0"/>
            </c:trendlineLbl>
          </c:trendline>
          <c:xVal>
            <c:numRef>
              <c:f>'IgG Plate 1'!$A$16:$A$25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'IgG Plate 1'!$B$16:$B$25</c:f>
              <c:numCache>
                <c:formatCode>General</c:formatCode>
                <c:ptCount val="10"/>
                <c:pt idx="0">
                  <c:v>5.1250000000000254E-3</c:v>
                </c:pt>
                <c:pt idx="1">
                  <c:v>1.5249999999999257E-3</c:v>
                </c:pt>
                <c:pt idx="2">
                  <c:v>0.11672500000000002</c:v>
                </c:pt>
                <c:pt idx="3">
                  <c:v>9.9525000000000016E-2</c:v>
                </c:pt>
                <c:pt idx="4">
                  <c:v>0.90822499999999995</c:v>
                </c:pt>
                <c:pt idx="5">
                  <c:v>0.87842500000000001</c:v>
                </c:pt>
                <c:pt idx="6">
                  <c:v>1.527625</c:v>
                </c:pt>
                <c:pt idx="7">
                  <c:v>1.5161249999999999</c:v>
                </c:pt>
                <c:pt idx="8">
                  <c:v>2.3858250000000001</c:v>
                </c:pt>
                <c:pt idx="9">
                  <c:v>2.243725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2080"/>
        <c:axId val="87742656"/>
      </c:scatterChart>
      <c:valAx>
        <c:axId val="87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</a:t>
                </a:r>
                <a:r>
                  <a:rPr lang="en-US" baseline="0"/>
                  <a:t> IgG (IU/mL)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42656"/>
        <c:crosses val="autoZero"/>
        <c:crossBetween val="midCat"/>
      </c:valAx>
      <c:valAx>
        <c:axId val="87742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571128608923885E-2"/>
                  <c:y val="1.0906240886555847E-2"/>
                </c:manualLayout>
              </c:layout>
              <c:numFmt formatCode="General" sourceLinked="0"/>
            </c:trendlineLbl>
          </c:trendline>
          <c:xVal>
            <c:numRef>
              <c:f>'IgG Plate 2'!$A$16:$A$25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'IgG Plate 2'!$B$16:$B$25</c:f>
              <c:numCache>
                <c:formatCode>General</c:formatCode>
                <c:ptCount val="10"/>
                <c:pt idx="0">
                  <c:v>1.2500000000000011E-3</c:v>
                </c:pt>
                <c:pt idx="1">
                  <c:v>1.7499999999999981E-3</c:v>
                </c:pt>
                <c:pt idx="2">
                  <c:v>0.10025000000000001</c:v>
                </c:pt>
                <c:pt idx="3">
                  <c:v>9.2049999999999993E-2</c:v>
                </c:pt>
                <c:pt idx="4">
                  <c:v>0.97834999999999994</c:v>
                </c:pt>
                <c:pt idx="5">
                  <c:v>0.78674999999999995</c:v>
                </c:pt>
                <c:pt idx="6">
                  <c:v>1.4914500000000002</c:v>
                </c:pt>
                <c:pt idx="7">
                  <c:v>1.32565</c:v>
                </c:pt>
                <c:pt idx="8">
                  <c:v>2.3280499999999997</c:v>
                </c:pt>
                <c:pt idx="9">
                  <c:v>2.1847499999999997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3552"/>
        <c:axId val="87704128"/>
      </c:scatterChart>
      <c:valAx>
        <c:axId val="877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</a:t>
                </a:r>
                <a:r>
                  <a:rPr lang="en-US" baseline="0"/>
                  <a:t> IgG (IU/mL)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04128"/>
        <c:crosses val="autoZero"/>
        <c:crossBetween val="midCat"/>
      </c:valAx>
      <c:valAx>
        <c:axId val="877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0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12</xdr:row>
      <xdr:rowOff>9526</xdr:rowOff>
    </xdr:from>
    <xdr:to>
      <xdr:col>7</xdr:col>
      <xdr:colOff>342900</xdr:colOff>
      <xdr:row>24</xdr:row>
      <xdr:rowOff>180976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12</xdr:row>
      <xdr:rowOff>9526</xdr:rowOff>
    </xdr:from>
    <xdr:to>
      <xdr:col>7</xdr:col>
      <xdr:colOff>342900</xdr:colOff>
      <xdr:row>24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zoomScaleNormal="100" workbookViewId="0">
      <selection activeCell="G10" sqref="G10"/>
    </sheetView>
  </sheetViews>
  <sheetFormatPr defaultRowHeight="15"/>
  <cols>
    <col min="1" max="1" width="12.7109375" style="7" customWidth="1"/>
    <col min="2" max="2" width="12.42578125" style="7" bestFit="1" customWidth="1"/>
    <col min="3" max="7" width="12.7109375" style="7" bestFit="1" customWidth="1"/>
    <col min="8" max="9" width="9.140625" style="7"/>
    <col min="10" max="10" width="0" style="7" hidden="1" customWidth="1"/>
    <col min="11" max="16384" width="9.140625" style="7"/>
  </cols>
  <sheetData>
    <row r="1" spans="1:21">
      <c r="A1" s="1" t="s">
        <v>60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J1" s="7">
        <v>1</v>
      </c>
      <c r="K1" s="7">
        <v>2</v>
      </c>
      <c r="L1" s="7">
        <v>3</v>
      </c>
      <c r="M1" s="7">
        <v>4</v>
      </c>
      <c r="N1" s="7">
        <v>5</v>
      </c>
      <c r="O1" s="7">
        <v>6</v>
      </c>
      <c r="P1" s="7">
        <v>7</v>
      </c>
      <c r="Q1" s="7">
        <v>8</v>
      </c>
      <c r="R1" s="7">
        <v>9</v>
      </c>
      <c r="S1" s="7">
        <v>10</v>
      </c>
      <c r="T1" s="7">
        <v>11</v>
      </c>
      <c r="U1" s="7">
        <v>12</v>
      </c>
    </row>
    <row r="2" spans="1:21">
      <c r="A2" s="2" t="s">
        <v>0</v>
      </c>
      <c r="B2" s="3" t="s">
        <v>8</v>
      </c>
      <c r="C2" s="3" t="s">
        <v>20</v>
      </c>
      <c r="D2" s="3" t="s">
        <v>28</v>
      </c>
      <c r="E2" s="3" t="s">
        <v>36</v>
      </c>
      <c r="F2" s="3" t="s">
        <v>44</v>
      </c>
      <c r="G2" s="3" t="s">
        <v>52</v>
      </c>
      <c r="I2" s="7" t="s">
        <v>0</v>
      </c>
      <c r="J2" s="7">
        <v>2.1700000000000001E-2</v>
      </c>
      <c r="K2" s="7">
        <v>1.8099999999999901E-2</v>
      </c>
      <c r="L2" s="7">
        <v>2.0924999999999998</v>
      </c>
      <c r="M2" s="7">
        <v>2.2494000000000001</v>
      </c>
      <c r="N2" s="7">
        <v>2.1956000000000002</v>
      </c>
      <c r="O2" s="7">
        <v>2.1406000000000001</v>
      </c>
      <c r="P2" s="7">
        <v>1.4471000000000001</v>
      </c>
      <c r="Q2" s="7">
        <v>1.5303</v>
      </c>
      <c r="R2" s="7">
        <v>2.0832000000000002</v>
      </c>
      <c r="S2" s="7">
        <v>1.9015</v>
      </c>
      <c r="T2" s="7">
        <v>0.37980000000000003</v>
      </c>
      <c r="U2" s="7">
        <v>0.35499999999999998</v>
      </c>
    </row>
    <row r="3" spans="1:21">
      <c r="A3" s="2" t="s">
        <v>1</v>
      </c>
      <c r="B3" s="3" t="s">
        <v>9</v>
      </c>
      <c r="C3" s="3" t="s">
        <v>21</v>
      </c>
      <c r="D3" s="3" t="s">
        <v>29</v>
      </c>
      <c r="E3" s="3" t="s">
        <v>37</v>
      </c>
      <c r="F3" s="3" t="s">
        <v>45</v>
      </c>
      <c r="G3" s="3" t="s">
        <v>53</v>
      </c>
      <c r="I3" s="7" t="s">
        <v>1</v>
      </c>
      <c r="J3" s="7">
        <v>0.1333</v>
      </c>
      <c r="K3" s="7">
        <v>0.11609999999999999</v>
      </c>
      <c r="L3" s="7">
        <v>1.4189000000000001</v>
      </c>
      <c r="M3" s="7">
        <v>1.3188</v>
      </c>
      <c r="N3" s="7">
        <v>1.347</v>
      </c>
      <c r="O3" s="7">
        <v>1.329</v>
      </c>
      <c r="P3" s="7">
        <v>0.55019999999999902</v>
      </c>
      <c r="Q3" s="7">
        <v>0.50990000000000002</v>
      </c>
      <c r="R3" s="7">
        <v>1.3704999999999901</v>
      </c>
      <c r="S3" s="7">
        <v>1.3405</v>
      </c>
      <c r="T3" s="7">
        <v>2.30669999999999</v>
      </c>
      <c r="U3" s="7">
        <v>2.2812999999999999</v>
      </c>
    </row>
    <row r="4" spans="1:21">
      <c r="A4" s="2" t="s">
        <v>2</v>
      </c>
      <c r="B4" s="3" t="s">
        <v>10</v>
      </c>
      <c r="C4" s="3" t="s">
        <v>22</v>
      </c>
      <c r="D4" s="3" t="s">
        <v>30</v>
      </c>
      <c r="E4" s="3" t="s">
        <v>38</v>
      </c>
      <c r="F4" s="3" t="s">
        <v>46</v>
      </c>
      <c r="G4" s="3" t="s">
        <v>54</v>
      </c>
      <c r="I4" s="7" t="s">
        <v>2</v>
      </c>
      <c r="J4" s="7">
        <v>0.92479999999999996</v>
      </c>
      <c r="K4" s="7">
        <v>0.89500000000000002</v>
      </c>
      <c r="L4" s="7">
        <v>0.5373</v>
      </c>
      <c r="M4" s="7">
        <v>0.50460000000000005</v>
      </c>
      <c r="N4" s="7">
        <v>1.9155</v>
      </c>
      <c r="O4" s="7">
        <v>1.9135</v>
      </c>
      <c r="P4" s="7">
        <v>0.2651</v>
      </c>
      <c r="Q4" s="7">
        <v>0.26039999999999902</v>
      </c>
      <c r="R4" s="7">
        <v>0.746</v>
      </c>
      <c r="S4" s="7">
        <v>0.75019999999999998</v>
      </c>
      <c r="T4" s="7">
        <v>1.9298</v>
      </c>
      <c r="U4" s="7">
        <v>2.0339999999999998</v>
      </c>
    </row>
    <row r="5" spans="1:21">
      <c r="A5" s="2" t="s">
        <v>3</v>
      </c>
      <c r="B5" s="3" t="s">
        <v>11</v>
      </c>
      <c r="C5" s="3" t="s">
        <v>23</v>
      </c>
      <c r="D5" s="3" t="s">
        <v>31</v>
      </c>
      <c r="E5" s="3" t="s">
        <v>39</v>
      </c>
      <c r="F5" s="3" t="s">
        <v>47</v>
      </c>
      <c r="G5" s="3" t="s">
        <v>55</v>
      </c>
      <c r="I5" s="7" t="s">
        <v>3</v>
      </c>
      <c r="J5" s="7">
        <v>1.5442</v>
      </c>
      <c r="K5" s="7">
        <v>1.5327</v>
      </c>
      <c r="L5" s="7">
        <v>1.6660999999999999</v>
      </c>
      <c r="M5" s="7">
        <v>1.5457999999999901</v>
      </c>
      <c r="N5" s="7">
        <v>1.4127000000000001</v>
      </c>
      <c r="O5" s="7">
        <v>1.3939999999999999</v>
      </c>
      <c r="P5" s="7">
        <v>2.1221999999999999</v>
      </c>
      <c r="Q5" s="7">
        <v>2.1333000000000002</v>
      </c>
      <c r="R5" s="7">
        <v>1.2204999999999999</v>
      </c>
      <c r="S5" s="7">
        <v>1.2104999999999999</v>
      </c>
      <c r="T5" s="7">
        <v>1.3224</v>
      </c>
      <c r="U5" s="7">
        <v>1.2221</v>
      </c>
    </row>
    <row r="6" spans="1:21">
      <c r="A6" s="2" t="s">
        <v>4</v>
      </c>
      <c r="B6" s="3" t="s">
        <v>12</v>
      </c>
      <c r="C6" s="3" t="s">
        <v>24</v>
      </c>
      <c r="D6" s="3" t="s">
        <v>32</v>
      </c>
      <c r="E6" s="3" t="s">
        <v>40</v>
      </c>
      <c r="F6" s="3" t="s">
        <v>48</v>
      </c>
      <c r="G6" s="3" t="s">
        <v>56</v>
      </c>
      <c r="I6" s="7" t="s">
        <v>4</v>
      </c>
      <c r="J6" s="7">
        <v>2.4024000000000001</v>
      </c>
      <c r="K6" s="7">
        <v>2.2603</v>
      </c>
      <c r="L6" s="7">
        <v>1.1397999999999999</v>
      </c>
      <c r="M6" s="7">
        <v>1.1001000000000001</v>
      </c>
      <c r="N6" s="7">
        <v>0.71319999999999995</v>
      </c>
      <c r="O6" s="7">
        <v>0.7117</v>
      </c>
      <c r="P6" s="7">
        <v>1.6188</v>
      </c>
      <c r="Q6" s="7">
        <v>1.5859999999999901</v>
      </c>
      <c r="R6" s="7">
        <v>0.54600000000000004</v>
      </c>
      <c r="S6" s="7">
        <v>0.55120000000000002</v>
      </c>
      <c r="T6" s="7">
        <v>1.6708000000000001</v>
      </c>
      <c r="U6" s="7">
        <v>1.4306999999999901</v>
      </c>
    </row>
    <row r="7" spans="1:21">
      <c r="A7" s="2" t="s">
        <v>5</v>
      </c>
      <c r="B7" s="3" t="s">
        <v>13</v>
      </c>
      <c r="C7" s="3" t="s">
        <v>25</v>
      </c>
      <c r="D7" s="3" t="s">
        <v>33</v>
      </c>
      <c r="E7" s="3" t="s">
        <v>41</v>
      </c>
      <c r="F7" s="3" t="s">
        <v>49</v>
      </c>
      <c r="G7" s="3" t="s">
        <v>57</v>
      </c>
      <c r="I7" s="7" t="s">
        <v>5</v>
      </c>
      <c r="J7" s="7">
        <v>2.2742</v>
      </c>
      <c r="K7" s="7">
        <v>2.3031000000000001</v>
      </c>
      <c r="L7" s="7">
        <v>0.51949999999999996</v>
      </c>
      <c r="M7" s="7">
        <v>0.52699999999999902</v>
      </c>
      <c r="N7" s="7">
        <v>2.2081</v>
      </c>
      <c r="O7" s="7">
        <v>2.1909000000000001</v>
      </c>
      <c r="P7" s="7">
        <v>0.51200000000000001</v>
      </c>
      <c r="Q7" s="7">
        <v>0.50380000000000003</v>
      </c>
      <c r="R7" s="7">
        <v>1.9037999999999999</v>
      </c>
      <c r="S7" s="7">
        <v>1.8947000000000001</v>
      </c>
      <c r="T7" s="7">
        <v>1.1145</v>
      </c>
      <c r="U7" s="7">
        <v>1.1474</v>
      </c>
    </row>
    <row r="8" spans="1:21">
      <c r="A8" s="2" t="s">
        <v>6</v>
      </c>
      <c r="B8" s="3" t="s">
        <v>117</v>
      </c>
      <c r="C8" s="3" t="s">
        <v>26</v>
      </c>
      <c r="D8" s="3" t="s">
        <v>34</v>
      </c>
      <c r="E8" s="3" t="s">
        <v>42</v>
      </c>
      <c r="F8" s="3" t="s">
        <v>50</v>
      </c>
      <c r="G8" s="3" t="s">
        <v>58</v>
      </c>
      <c r="I8" s="7" t="s">
        <v>6</v>
      </c>
      <c r="J8" s="7">
        <v>1.21E-2</v>
      </c>
      <c r="K8" s="7">
        <v>1.44E-2</v>
      </c>
      <c r="L8" s="7">
        <v>0.3276</v>
      </c>
      <c r="M8" s="7">
        <v>0.31259999999999999</v>
      </c>
      <c r="N8" s="7">
        <v>0.56630000000000003</v>
      </c>
      <c r="O8" s="7">
        <v>0.58109999999999995</v>
      </c>
      <c r="P8" s="7">
        <v>0.128499999999999</v>
      </c>
      <c r="Q8" s="7">
        <v>0.1242</v>
      </c>
      <c r="R8" s="7">
        <v>1.3117000000000001</v>
      </c>
      <c r="S8" s="7">
        <v>1.3396999999999999</v>
      </c>
      <c r="T8" s="7">
        <v>0.51389999999999902</v>
      </c>
      <c r="U8" s="7">
        <v>0.53289999999999904</v>
      </c>
    </row>
    <row r="9" spans="1:21">
      <c r="A9" s="2" t="s">
        <v>7</v>
      </c>
      <c r="B9" s="3" t="s">
        <v>118</v>
      </c>
      <c r="C9" s="3" t="s">
        <v>27</v>
      </c>
      <c r="D9" s="3" t="s">
        <v>35</v>
      </c>
      <c r="E9" s="3" t="s">
        <v>43</v>
      </c>
      <c r="F9" s="3" t="s">
        <v>51</v>
      </c>
      <c r="G9" s="3" t="s">
        <v>59</v>
      </c>
      <c r="I9" s="7" t="s">
        <v>7</v>
      </c>
      <c r="J9" s="7">
        <v>1.1999999999999899E-3</v>
      </c>
      <c r="K9" s="7">
        <v>1E-3</v>
      </c>
      <c r="L9" s="7">
        <v>2.5150999999999999</v>
      </c>
      <c r="M9" s="7">
        <v>2.5095000000000001</v>
      </c>
      <c r="N9" s="7">
        <v>1.9078999999999999</v>
      </c>
      <c r="O9" s="7">
        <v>1.9484999999999999</v>
      </c>
      <c r="P9" s="7">
        <v>2.5648</v>
      </c>
      <c r="Q9" s="7">
        <v>2.4906000000000001</v>
      </c>
      <c r="R9" s="7">
        <v>0.64959999999999996</v>
      </c>
      <c r="S9" s="7">
        <v>0.4375</v>
      </c>
      <c r="T9" s="7">
        <v>1.4072</v>
      </c>
      <c r="U9" s="7">
        <v>1.1187</v>
      </c>
    </row>
    <row r="11" spans="1:21">
      <c r="A11" s="9" t="s">
        <v>110</v>
      </c>
      <c r="J11" s="7">
        <v>1</v>
      </c>
      <c r="K11" s="7">
        <v>2</v>
      </c>
      <c r="L11" s="7">
        <v>3</v>
      </c>
      <c r="M11" s="7">
        <v>4</v>
      </c>
      <c r="N11" s="7">
        <v>5</v>
      </c>
      <c r="O11" s="7">
        <v>6</v>
      </c>
      <c r="P11" s="7">
        <v>7</v>
      </c>
      <c r="Q11" s="7">
        <v>8</v>
      </c>
      <c r="R11" s="7">
        <v>9</v>
      </c>
      <c r="S11" s="7">
        <v>10</v>
      </c>
      <c r="T11" s="7">
        <v>11</v>
      </c>
      <c r="U11" s="7">
        <v>12</v>
      </c>
    </row>
    <row r="12" spans="1:21">
      <c r="A12" s="9" t="s">
        <v>109</v>
      </c>
      <c r="C12" s="7">
        <f>AVERAGE(J8:K8,J2:K2)</f>
        <v>1.6574999999999975E-2</v>
      </c>
      <c r="I12" s="7" t="s">
        <v>0</v>
      </c>
      <c r="J12" s="7">
        <f>J2-$C$12</f>
        <v>5.1250000000000254E-3</v>
      </c>
      <c r="K12" s="7">
        <f t="shared" ref="K12:U12" si="0">K2-$C$12</f>
        <v>1.5249999999999257E-3</v>
      </c>
      <c r="L12" s="7">
        <f t="shared" si="0"/>
        <v>2.0759249999999998</v>
      </c>
      <c r="M12" s="7">
        <f t="shared" si="0"/>
        <v>2.2328250000000001</v>
      </c>
      <c r="N12" s="7">
        <f t="shared" si="0"/>
        <v>2.1790250000000002</v>
      </c>
      <c r="O12" s="7">
        <f t="shared" si="0"/>
        <v>2.1240250000000001</v>
      </c>
      <c r="P12" s="7">
        <f t="shared" si="0"/>
        <v>1.430525</v>
      </c>
      <c r="Q12" s="7">
        <f t="shared" si="0"/>
        <v>1.513725</v>
      </c>
      <c r="R12" s="7">
        <f t="shared" si="0"/>
        <v>2.0666250000000002</v>
      </c>
      <c r="S12" s="7">
        <f t="shared" si="0"/>
        <v>1.884925</v>
      </c>
      <c r="T12" s="7">
        <f t="shared" si="0"/>
        <v>0.36322500000000008</v>
      </c>
      <c r="U12" s="7">
        <f t="shared" si="0"/>
        <v>0.33842500000000003</v>
      </c>
    </row>
    <row r="13" spans="1:21">
      <c r="I13" s="7" t="s">
        <v>1</v>
      </c>
      <c r="J13" s="7">
        <f t="shared" ref="J13:U13" si="1">J3-$C$12</f>
        <v>0.11672500000000002</v>
      </c>
      <c r="K13" s="7">
        <f t="shared" si="1"/>
        <v>9.9525000000000016E-2</v>
      </c>
      <c r="L13" s="7">
        <f t="shared" si="1"/>
        <v>1.402325</v>
      </c>
      <c r="M13" s="7">
        <f t="shared" si="1"/>
        <v>1.302225</v>
      </c>
      <c r="N13" s="7">
        <f t="shared" si="1"/>
        <v>1.330425</v>
      </c>
      <c r="O13" s="7">
        <f t="shared" si="1"/>
        <v>1.312425</v>
      </c>
      <c r="P13" s="7">
        <f t="shared" si="1"/>
        <v>0.53362499999999902</v>
      </c>
      <c r="Q13" s="7">
        <f t="shared" si="1"/>
        <v>0.49332500000000007</v>
      </c>
      <c r="R13" s="7">
        <f t="shared" si="1"/>
        <v>1.3539249999999901</v>
      </c>
      <c r="S13" s="7">
        <f t="shared" si="1"/>
        <v>1.323925</v>
      </c>
      <c r="T13" s="7">
        <f t="shared" si="1"/>
        <v>2.29012499999999</v>
      </c>
      <c r="U13" s="7">
        <f t="shared" si="1"/>
        <v>2.2647249999999999</v>
      </c>
    </row>
    <row r="14" spans="1:21">
      <c r="A14" s="7" t="s">
        <v>111</v>
      </c>
      <c r="I14" s="7" t="s">
        <v>2</v>
      </c>
      <c r="J14" s="7">
        <f t="shared" ref="J14:U14" si="2">J4-$C$12</f>
        <v>0.90822499999999995</v>
      </c>
      <c r="K14" s="7">
        <f t="shared" si="2"/>
        <v>0.87842500000000001</v>
      </c>
      <c r="L14" s="7">
        <f t="shared" si="2"/>
        <v>0.52072499999999999</v>
      </c>
      <c r="M14" s="7">
        <f t="shared" si="2"/>
        <v>0.4880250000000001</v>
      </c>
      <c r="N14" s="7">
        <f t="shared" si="2"/>
        <v>1.898925</v>
      </c>
      <c r="O14" s="7">
        <f t="shared" si="2"/>
        <v>1.896925</v>
      </c>
      <c r="P14" s="7">
        <f t="shared" si="2"/>
        <v>0.24852500000000002</v>
      </c>
      <c r="Q14" s="7">
        <f t="shared" si="2"/>
        <v>0.24382499999999904</v>
      </c>
      <c r="R14" s="7">
        <f t="shared" si="2"/>
        <v>0.72942499999999999</v>
      </c>
      <c r="S14" s="7">
        <f t="shared" si="2"/>
        <v>0.73362499999999997</v>
      </c>
      <c r="T14" s="7">
        <f t="shared" si="2"/>
        <v>1.913225</v>
      </c>
      <c r="U14" s="7">
        <f t="shared" si="2"/>
        <v>2.0174249999999998</v>
      </c>
    </row>
    <row r="15" spans="1:21">
      <c r="A15" s="7" t="s">
        <v>112</v>
      </c>
      <c r="I15" s="7" t="s">
        <v>3</v>
      </c>
      <c r="J15" s="7">
        <f t="shared" ref="J15:U15" si="3">J5-$C$12</f>
        <v>1.527625</v>
      </c>
      <c r="K15" s="7">
        <f t="shared" si="3"/>
        <v>1.5161249999999999</v>
      </c>
      <c r="L15" s="7">
        <f t="shared" si="3"/>
        <v>1.6495249999999999</v>
      </c>
      <c r="M15" s="7">
        <f t="shared" si="3"/>
        <v>1.5292249999999901</v>
      </c>
      <c r="N15" s="7">
        <f t="shared" si="3"/>
        <v>1.3961250000000001</v>
      </c>
      <c r="O15" s="7">
        <f t="shared" si="3"/>
        <v>1.3774249999999999</v>
      </c>
      <c r="P15" s="7">
        <f t="shared" si="3"/>
        <v>2.1056249999999999</v>
      </c>
      <c r="Q15" s="7">
        <f t="shared" si="3"/>
        <v>2.1167250000000002</v>
      </c>
      <c r="R15" s="7">
        <f t="shared" si="3"/>
        <v>1.2039249999999999</v>
      </c>
      <c r="S15" s="7">
        <f t="shared" si="3"/>
        <v>1.1939249999999999</v>
      </c>
      <c r="T15" s="7">
        <f t="shared" si="3"/>
        <v>1.305825</v>
      </c>
      <c r="U15" s="7">
        <f t="shared" si="3"/>
        <v>1.205525</v>
      </c>
    </row>
    <row r="16" spans="1:21">
      <c r="A16" s="7">
        <v>0</v>
      </c>
      <c r="B16" s="7">
        <f>J12</f>
        <v>5.1250000000000254E-3</v>
      </c>
      <c r="I16" s="7" t="s">
        <v>4</v>
      </c>
      <c r="J16" s="7">
        <f t="shared" ref="J16:U16" si="4">J6-$C$12</f>
        <v>2.3858250000000001</v>
      </c>
      <c r="K16" s="7">
        <f>K6-$C$12</f>
        <v>2.243725</v>
      </c>
      <c r="L16" s="7">
        <f t="shared" si="4"/>
        <v>1.1232249999999999</v>
      </c>
      <c r="M16" s="7">
        <f t="shared" si="4"/>
        <v>1.0835250000000001</v>
      </c>
      <c r="N16" s="7">
        <f t="shared" si="4"/>
        <v>0.69662499999999994</v>
      </c>
      <c r="O16" s="7">
        <f t="shared" si="4"/>
        <v>0.69512499999999999</v>
      </c>
      <c r="P16" s="7">
        <f t="shared" si="4"/>
        <v>1.602225</v>
      </c>
      <c r="Q16" s="7">
        <f t="shared" si="4"/>
        <v>1.5694249999999901</v>
      </c>
      <c r="R16" s="7">
        <f t="shared" si="4"/>
        <v>0.52942500000000003</v>
      </c>
      <c r="S16" s="7">
        <f t="shared" si="4"/>
        <v>0.53462500000000002</v>
      </c>
      <c r="T16" s="7">
        <f t="shared" si="4"/>
        <v>1.6542250000000001</v>
      </c>
      <c r="U16" s="7">
        <f t="shared" si="4"/>
        <v>1.4141249999999901</v>
      </c>
    </row>
    <row r="17" spans="1:21">
      <c r="A17" s="7">
        <v>0</v>
      </c>
      <c r="B17" s="7">
        <f>K12</f>
        <v>1.5249999999999257E-3</v>
      </c>
      <c r="I17" s="7" t="s">
        <v>5</v>
      </c>
      <c r="J17" s="7">
        <f t="shared" ref="J17:U17" si="5">J7-$C$12</f>
        <v>2.257625</v>
      </c>
      <c r="K17" s="7">
        <f t="shared" si="5"/>
        <v>2.2865250000000001</v>
      </c>
      <c r="L17" s="7">
        <f t="shared" si="5"/>
        <v>0.50292499999999996</v>
      </c>
      <c r="M17" s="7">
        <f t="shared" si="5"/>
        <v>0.51042499999999902</v>
      </c>
      <c r="N17" s="7">
        <f t="shared" si="5"/>
        <v>2.1915249999999999</v>
      </c>
      <c r="O17" s="7">
        <f t="shared" si="5"/>
        <v>2.1743250000000001</v>
      </c>
      <c r="P17" s="7">
        <f t="shared" si="5"/>
        <v>0.49542500000000006</v>
      </c>
      <c r="Q17" s="7">
        <f t="shared" si="5"/>
        <v>0.48722500000000007</v>
      </c>
      <c r="R17" s="7">
        <f t="shared" si="5"/>
        <v>1.8872249999999999</v>
      </c>
      <c r="S17" s="7">
        <f t="shared" si="5"/>
        <v>1.878125</v>
      </c>
      <c r="T17" s="7">
        <f t="shared" si="5"/>
        <v>1.097925</v>
      </c>
      <c r="U17" s="7">
        <f t="shared" si="5"/>
        <v>1.130825</v>
      </c>
    </row>
    <row r="18" spans="1:21">
      <c r="A18" s="7">
        <v>0.1</v>
      </c>
      <c r="B18" s="7">
        <f>J13</f>
        <v>0.11672500000000002</v>
      </c>
      <c r="I18" s="7" t="s">
        <v>6</v>
      </c>
      <c r="J18" s="7">
        <f t="shared" ref="J18:U18" si="6">J8-$C$12</f>
        <v>-4.4749999999999755E-3</v>
      </c>
      <c r="K18" s="7">
        <f t="shared" si="6"/>
        <v>-2.1749999999999756E-3</v>
      </c>
      <c r="L18" s="7">
        <f t="shared" si="6"/>
        <v>0.31102500000000005</v>
      </c>
      <c r="M18" s="7">
        <f t="shared" si="6"/>
        <v>0.29602500000000004</v>
      </c>
      <c r="N18" s="7">
        <f t="shared" si="6"/>
        <v>0.54972500000000002</v>
      </c>
      <c r="O18" s="7">
        <f t="shared" si="6"/>
        <v>0.56452499999999994</v>
      </c>
      <c r="P18" s="7">
        <f t="shared" si="6"/>
        <v>0.11192499999999903</v>
      </c>
      <c r="Q18" s="7">
        <f t="shared" si="6"/>
        <v>0.10762500000000003</v>
      </c>
      <c r="R18" s="7">
        <f t="shared" si="6"/>
        <v>1.2951250000000001</v>
      </c>
      <c r="S18" s="7">
        <f t="shared" si="6"/>
        <v>1.3231249999999999</v>
      </c>
      <c r="T18" s="7">
        <f t="shared" si="6"/>
        <v>0.49732499999999907</v>
      </c>
      <c r="U18" s="7">
        <f t="shared" si="6"/>
        <v>0.51632499999999903</v>
      </c>
    </row>
    <row r="19" spans="1:21">
      <c r="A19" s="7">
        <v>0.1</v>
      </c>
      <c r="B19" s="7">
        <f>K13</f>
        <v>9.9525000000000016E-2</v>
      </c>
      <c r="I19" s="7" t="s">
        <v>7</v>
      </c>
      <c r="J19" s="7">
        <f t="shared" ref="J19:U19" si="7">J9-$C$12</f>
        <v>-1.5374999999999986E-2</v>
      </c>
      <c r="K19" s="7">
        <f t="shared" si="7"/>
        <v>-1.5574999999999974E-2</v>
      </c>
      <c r="L19" s="7">
        <f t="shared" si="7"/>
        <v>2.4985249999999999</v>
      </c>
      <c r="M19" s="7">
        <f t="shared" si="7"/>
        <v>2.4929250000000001</v>
      </c>
      <c r="N19" s="7">
        <f t="shared" si="7"/>
        <v>1.8913249999999999</v>
      </c>
      <c r="O19" s="7">
        <f t="shared" si="7"/>
        <v>1.9319249999999999</v>
      </c>
      <c r="P19" s="7">
        <f t="shared" si="7"/>
        <v>2.548225</v>
      </c>
      <c r="Q19" s="7">
        <f t="shared" si="7"/>
        <v>2.4740250000000001</v>
      </c>
      <c r="R19" s="7">
        <f t="shared" si="7"/>
        <v>0.63302499999999995</v>
      </c>
      <c r="S19" s="7">
        <f t="shared" si="7"/>
        <v>0.42092500000000005</v>
      </c>
      <c r="T19" s="7">
        <f t="shared" si="7"/>
        <v>1.390625</v>
      </c>
      <c r="U19" s="7">
        <f t="shared" si="7"/>
        <v>1.102125</v>
      </c>
    </row>
    <row r="20" spans="1:21">
      <c r="A20" s="7">
        <v>1</v>
      </c>
      <c r="B20" s="7">
        <f>J14</f>
        <v>0.90822499999999995</v>
      </c>
    </row>
    <row r="21" spans="1:21">
      <c r="A21" s="7">
        <v>1</v>
      </c>
      <c r="B21" s="7">
        <f>K14</f>
        <v>0.87842500000000001</v>
      </c>
    </row>
    <row r="22" spans="1:21">
      <c r="A22" s="7">
        <v>2.5</v>
      </c>
      <c r="B22" s="7">
        <f>J15</f>
        <v>1.527625</v>
      </c>
    </row>
    <row r="23" spans="1:21">
      <c r="A23" s="7">
        <v>2.5</v>
      </c>
      <c r="B23" s="7">
        <f>K15</f>
        <v>1.5161249999999999</v>
      </c>
    </row>
    <row r="24" spans="1:21">
      <c r="A24" s="7">
        <v>5</v>
      </c>
      <c r="B24" s="7">
        <f>J16</f>
        <v>2.3858250000000001</v>
      </c>
    </row>
    <row r="25" spans="1:21">
      <c r="A25" s="7">
        <v>5</v>
      </c>
      <c r="B25" s="7">
        <f>K16</f>
        <v>2.243725</v>
      </c>
      <c r="J25" s="7" t="s">
        <v>119</v>
      </c>
    </row>
    <row r="26" spans="1:21">
      <c r="A26" s="7">
        <v>10</v>
      </c>
      <c r="B26" s="7">
        <f>J17</f>
        <v>2.257625</v>
      </c>
      <c r="C26" s="7" t="s">
        <v>113</v>
      </c>
      <c r="I26" s="7" t="s">
        <v>120</v>
      </c>
      <c r="J26" s="7">
        <v>0.18494562056331598</v>
      </c>
    </row>
    <row r="27" spans="1:21">
      <c r="A27" s="7">
        <v>10</v>
      </c>
      <c r="B27" s="7">
        <f>K17</f>
        <v>2.2865250000000001</v>
      </c>
      <c r="C27" s="7" t="s">
        <v>113</v>
      </c>
      <c r="I27" s="7" t="s">
        <v>121</v>
      </c>
      <c r="J27" s="7">
        <v>0.45542987176551403</v>
      </c>
    </row>
    <row r="29" spans="1:21">
      <c r="A29" s="7" t="s">
        <v>114</v>
      </c>
      <c r="J29" s="7">
        <v>1</v>
      </c>
      <c r="K29" s="7">
        <v>2</v>
      </c>
      <c r="L29" s="7">
        <v>3</v>
      </c>
      <c r="M29" s="7">
        <v>4</v>
      </c>
      <c r="N29" s="7">
        <v>5</v>
      </c>
      <c r="O29" s="7">
        <v>6</v>
      </c>
      <c r="P29" s="7">
        <v>7</v>
      </c>
      <c r="Q29" s="7">
        <v>8</v>
      </c>
      <c r="R29" s="7">
        <v>9</v>
      </c>
      <c r="S29" s="7">
        <v>10</v>
      </c>
      <c r="T29" s="7">
        <v>11</v>
      </c>
      <c r="U29" s="7">
        <v>12</v>
      </c>
    </row>
    <row r="30" spans="1:21">
      <c r="A30" s="5" t="s">
        <v>107</v>
      </c>
      <c r="B30" s="5" t="s">
        <v>112</v>
      </c>
      <c r="I30" s="7" t="s">
        <v>0</v>
      </c>
      <c r="J30" s="7">
        <f>(J12-$J$26)/$J$27</f>
        <v>-0.39483712358661388</v>
      </c>
      <c r="K30" s="7">
        <f t="shared" ref="K30:U30" si="8">(K12-$J$26)/$J$27</f>
        <v>-0.40274174342642449</v>
      </c>
      <c r="L30" s="7">
        <f t="shared" si="8"/>
        <v>4.1520758664910051</v>
      </c>
      <c r="M30" s="7">
        <f t="shared" si="8"/>
        <v>4.4965855478427423</v>
      </c>
      <c r="N30" s="7">
        <f t="shared" si="8"/>
        <v>4.3784553957922432</v>
      </c>
      <c r="O30" s="7">
        <f t="shared" si="8"/>
        <v>4.2576903704618054</v>
      </c>
      <c r="P30" s="7">
        <f t="shared" si="8"/>
        <v>2.7349531874316586</v>
      </c>
      <c r="Q30" s="7">
        <f t="shared" si="8"/>
        <v>2.9176377348406102</v>
      </c>
      <c r="R30" s="7">
        <f t="shared" si="8"/>
        <v>4.1316555985714949</v>
      </c>
      <c r="S30" s="7">
        <f t="shared" si="8"/>
        <v>3.7326918694343965</v>
      </c>
      <c r="T30" s="7">
        <f t="shared" si="8"/>
        <v>0.39145297770119553</v>
      </c>
      <c r="U30" s="7">
        <f t="shared" si="8"/>
        <v>0.33699892991583469</v>
      </c>
    </row>
    <row r="31" spans="1:21">
      <c r="A31" s="5" t="s">
        <v>20</v>
      </c>
      <c r="B31" s="5">
        <f>ROUND(AVERAGE(L30:M30),1)</f>
        <v>4.3</v>
      </c>
      <c r="I31" s="7" t="s">
        <v>1</v>
      </c>
      <c r="J31" s="7">
        <f t="shared" ref="J31:U31" si="9">(J13-$J$26)/$J$27</f>
        <v>-0.14979390855249067</v>
      </c>
      <c r="K31" s="7">
        <f t="shared" si="9"/>
        <v>-0.18756042556491828</v>
      </c>
      <c r="L31" s="7">
        <f t="shared" si="9"/>
        <v>2.6730336653531435</v>
      </c>
      <c r="M31" s="7">
        <f t="shared" si="9"/>
        <v>2.4532413192517479</v>
      </c>
      <c r="N31" s="7">
        <f t="shared" si="9"/>
        <v>2.5151608413302631</v>
      </c>
      <c r="O31" s="7">
        <f t="shared" si="9"/>
        <v>2.4756377421312106</v>
      </c>
      <c r="P31" s="7">
        <f t="shared" si="9"/>
        <v>0.76560498345221994</v>
      </c>
      <c r="Q31" s="7">
        <f t="shared" si="9"/>
        <v>0.67711715580101117</v>
      </c>
      <c r="R31" s="7">
        <f t="shared" si="9"/>
        <v>2.566760443062337</v>
      </c>
      <c r="S31" s="7">
        <f t="shared" si="9"/>
        <v>2.5008886110639388</v>
      </c>
      <c r="T31" s="7">
        <f t="shared" si="9"/>
        <v>4.6224007469597028</v>
      </c>
      <c r="U31" s="7">
        <f t="shared" si="9"/>
        <v>4.5666292625343967</v>
      </c>
    </row>
    <row r="32" spans="1:21">
      <c r="A32" s="5" t="s">
        <v>21</v>
      </c>
      <c r="B32" s="5">
        <f t="shared" ref="B32:B38" si="10">ROUND(AVERAGE(L31:M31),1)</f>
        <v>2.6</v>
      </c>
      <c r="I32" s="7" t="s">
        <v>2</v>
      </c>
      <c r="J32" s="7">
        <f t="shared" ref="J32:U32" si="11">(J14-$J$26)/$J$27</f>
        <v>1.5881245923391625</v>
      </c>
      <c r="K32" s="7">
        <f t="shared" si="11"/>
        <v>1.5226919058873984</v>
      </c>
      <c r="L32" s="7">
        <f t="shared" si="11"/>
        <v>0.73728009569290143</v>
      </c>
      <c r="M32" s="7">
        <f t="shared" si="11"/>
        <v>0.6654797988146236</v>
      </c>
      <c r="N32" s="7">
        <f t="shared" si="11"/>
        <v>3.7634320577003257</v>
      </c>
      <c r="O32" s="7">
        <f t="shared" si="11"/>
        <v>3.7590406022337643</v>
      </c>
      <c r="P32" s="7">
        <f t="shared" si="11"/>
        <v>0.13960300669390213</v>
      </c>
      <c r="Q32" s="7">
        <f t="shared" si="11"/>
        <v>0.12928308634748081</v>
      </c>
      <c r="R32" s="7">
        <f t="shared" si="11"/>
        <v>1.1955284736285781</v>
      </c>
      <c r="S32" s="7">
        <f t="shared" si="11"/>
        <v>1.2047505301083568</v>
      </c>
      <c r="T32" s="7">
        <f t="shared" si="11"/>
        <v>3.7948309642862394</v>
      </c>
      <c r="U32" s="7">
        <f t="shared" si="11"/>
        <v>4.0236257940940856</v>
      </c>
    </row>
    <row r="33" spans="1:21">
      <c r="A33" s="5" t="s">
        <v>22</v>
      </c>
      <c r="B33" s="5">
        <f t="shared" si="10"/>
        <v>0.7</v>
      </c>
      <c r="I33" s="7" t="s">
        <v>3</v>
      </c>
      <c r="J33" s="7">
        <f t="shared" ref="J33:U33" si="12">(J15-$J$26)/$J$27</f>
        <v>2.9481583503332116</v>
      </c>
      <c r="K33" s="7">
        <f t="shared" si="12"/>
        <v>2.9229074814004838</v>
      </c>
      <c r="L33" s="7">
        <f t="shared" si="12"/>
        <v>3.2158175610201258</v>
      </c>
      <c r="M33" s="7">
        <f t="shared" si="12"/>
        <v>2.951671514706439</v>
      </c>
      <c r="N33" s="7">
        <f t="shared" si="12"/>
        <v>2.6594201534068032</v>
      </c>
      <c r="O33" s="7">
        <f t="shared" si="12"/>
        <v>2.6183600447944544</v>
      </c>
      <c r="P33" s="7">
        <f t="shared" si="12"/>
        <v>4.2172889801694406</v>
      </c>
      <c r="Q33" s="7">
        <f t="shared" si="12"/>
        <v>4.2416615580088575</v>
      </c>
      <c r="R33" s="7">
        <f t="shared" si="12"/>
        <v>2.2374012830702577</v>
      </c>
      <c r="S33" s="7">
        <f t="shared" si="12"/>
        <v>2.2154440057374507</v>
      </c>
      <c r="T33" s="7">
        <f t="shared" si="12"/>
        <v>2.4611459390915584</v>
      </c>
      <c r="U33" s="7">
        <f t="shared" si="12"/>
        <v>2.2409144474435068</v>
      </c>
    </row>
    <row r="34" spans="1:21">
      <c r="A34" s="5" t="s">
        <v>23</v>
      </c>
      <c r="B34" s="5">
        <f t="shared" si="10"/>
        <v>3.1</v>
      </c>
      <c r="I34" s="7" t="s">
        <v>4</v>
      </c>
      <c r="J34" s="7">
        <f t="shared" ref="J34:U34" si="13">(J16-$J$26)/$J$27</f>
        <v>4.8325318910346864</v>
      </c>
      <c r="K34" s="7">
        <f t="shared" si="13"/>
        <v>4.5205189801355026</v>
      </c>
      <c r="L34" s="7">
        <f t="shared" si="13"/>
        <v>2.0602060549945072</v>
      </c>
      <c r="M34" s="7">
        <f t="shared" si="13"/>
        <v>1.9730356639832647</v>
      </c>
      <c r="N34" s="7">
        <f t="shared" si="13"/>
        <v>1.1235086039769717</v>
      </c>
      <c r="O34" s="7">
        <f t="shared" si="13"/>
        <v>1.1202150123770509</v>
      </c>
      <c r="P34" s="7">
        <f t="shared" si="13"/>
        <v>3.1119596392359501</v>
      </c>
      <c r="Q34" s="7">
        <f t="shared" si="13"/>
        <v>3.039939769584322</v>
      </c>
      <c r="R34" s="7">
        <f t="shared" si="13"/>
        <v>0.75638292697244336</v>
      </c>
      <c r="S34" s="7">
        <f t="shared" si="13"/>
        <v>0.76780071118550286</v>
      </c>
      <c r="T34" s="7">
        <f t="shared" si="13"/>
        <v>3.2261374813665453</v>
      </c>
      <c r="U34" s="7">
        <f t="shared" si="13"/>
        <v>2.6989432526058335</v>
      </c>
    </row>
    <row r="35" spans="1:21">
      <c r="A35" s="5" t="s">
        <v>24</v>
      </c>
      <c r="B35" s="5">
        <f t="shared" si="10"/>
        <v>2</v>
      </c>
      <c r="I35" s="7" t="s">
        <v>5</v>
      </c>
      <c r="J35" s="7">
        <f t="shared" ref="J35:U35" si="14">(J17-$J$26)/$J$27</f>
        <v>4.5510395956281027</v>
      </c>
      <c r="K35" s="7">
        <f t="shared" si="14"/>
        <v>4.6144961271199145</v>
      </c>
      <c r="L35" s="7">
        <f t="shared" si="14"/>
        <v>0.6981961420405054</v>
      </c>
      <c r="M35" s="7">
        <f t="shared" si="14"/>
        <v>0.71466410004010839</v>
      </c>
      <c r="N35" s="7">
        <f t="shared" si="14"/>
        <v>4.4059019924582516</v>
      </c>
      <c r="O35" s="7">
        <f t="shared" si="14"/>
        <v>4.3681354754458237</v>
      </c>
      <c r="P35" s="7">
        <f t="shared" si="14"/>
        <v>0.68172818404090052</v>
      </c>
      <c r="Q35" s="7">
        <f t="shared" si="14"/>
        <v>0.66372321662799905</v>
      </c>
      <c r="R35" s="7">
        <f t="shared" si="14"/>
        <v>3.7377420432209418</v>
      </c>
      <c r="S35" s="7">
        <f t="shared" si="14"/>
        <v>3.7177609208480882</v>
      </c>
      <c r="T35" s="7">
        <f t="shared" si="14"/>
        <v>2.0046541433425062</v>
      </c>
      <c r="U35" s="7">
        <f t="shared" si="14"/>
        <v>2.0768935857674404</v>
      </c>
    </row>
    <row r="36" spans="1:21">
      <c r="A36" s="5" t="s">
        <v>25</v>
      </c>
      <c r="B36" s="5">
        <f t="shared" si="10"/>
        <v>0.7</v>
      </c>
      <c r="I36" s="7" t="s">
        <v>6</v>
      </c>
      <c r="J36" s="7">
        <f t="shared" ref="J36:U36" si="15">(J18-$J$26)/$J$27</f>
        <v>-0.41591610982610833</v>
      </c>
      <c r="K36" s="7">
        <f t="shared" si="15"/>
        <v>-0.41086593603956278</v>
      </c>
      <c r="L36" s="7">
        <f t="shared" si="15"/>
        <v>0.27683599002394427</v>
      </c>
      <c r="M36" s="7">
        <f t="shared" si="15"/>
        <v>0.24390007402473415</v>
      </c>
      <c r="N36" s="7">
        <f t="shared" si="15"/>
        <v>0.80095619995804102</v>
      </c>
      <c r="O36" s="7">
        <f t="shared" si="15"/>
        <v>0.83345297041059485</v>
      </c>
      <c r="P36" s="7">
        <f t="shared" si="15"/>
        <v>-0.16033340167224008</v>
      </c>
      <c r="Q36" s="7">
        <f t="shared" si="15"/>
        <v>-0.16977503092534479</v>
      </c>
      <c r="R36" s="7">
        <f t="shared" si="15"/>
        <v>2.4376516523454552</v>
      </c>
      <c r="S36" s="7">
        <f t="shared" si="15"/>
        <v>2.4991320288773138</v>
      </c>
      <c r="T36" s="7">
        <f t="shared" si="15"/>
        <v>0.68590006673413162</v>
      </c>
      <c r="U36" s="7">
        <f t="shared" si="15"/>
        <v>0.72761889366646437</v>
      </c>
    </row>
    <row r="37" spans="1:21">
      <c r="A37" s="5" t="s">
        <v>26</v>
      </c>
      <c r="B37" s="5">
        <f t="shared" si="10"/>
        <v>0.3</v>
      </c>
      <c r="I37" s="7" t="s">
        <v>7</v>
      </c>
      <c r="J37" s="7">
        <f t="shared" ref="J37:U37" si="16">(J19-$J$26)/$J$27</f>
        <v>-0.43984954211886768</v>
      </c>
      <c r="K37" s="7">
        <f t="shared" si="16"/>
        <v>-0.44028868766552381</v>
      </c>
      <c r="L37" s="7">
        <f t="shared" si="16"/>
        <v>5.0799904065754173</v>
      </c>
      <c r="M37" s="7">
        <f t="shared" si="16"/>
        <v>5.0676943312690463</v>
      </c>
      <c r="N37" s="7">
        <f t="shared" si="16"/>
        <v>3.7467445269273925</v>
      </c>
      <c r="O37" s="7">
        <f t="shared" si="16"/>
        <v>3.8358910728985878</v>
      </c>
      <c r="P37" s="7">
        <f t="shared" si="16"/>
        <v>5.1891180749194676</v>
      </c>
      <c r="Q37" s="7">
        <f t="shared" si="16"/>
        <v>5.0261950771100414</v>
      </c>
      <c r="R37" s="7">
        <f t="shared" si="16"/>
        <v>0.98386032014032099</v>
      </c>
      <c r="S37" s="7">
        <f t="shared" si="16"/>
        <v>0.51814646791149033</v>
      </c>
      <c r="T37" s="7">
        <f t="shared" si="16"/>
        <v>2.6473436508737596</v>
      </c>
      <c r="U37" s="7">
        <f t="shared" si="16"/>
        <v>2.0138761998222852</v>
      </c>
    </row>
    <row r="38" spans="1:21">
      <c r="A38" s="5" t="s">
        <v>27</v>
      </c>
      <c r="B38" s="5">
        <f t="shared" si="10"/>
        <v>5.0999999999999996</v>
      </c>
    </row>
    <row r="39" spans="1:21">
      <c r="A39" s="5" t="s">
        <v>28</v>
      </c>
      <c r="B39" s="5">
        <f>ROUND(AVERAGE(N30:O30),1)</f>
        <v>4.3</v>
      </c>
    </row>
    <row r="40" spans="1:21">
      <c r="A40" s="5" t="s">
        <v>29</v>
      </c>
      <c r="B40" s="5">
        <f t="shared" ref="B40:B46" si="17">ROUND(AVERAGE(N31:O31),1)</f>
        <v>2.5</v>
      </c>
    </row>
    <row r="41" spans="1:21">
      <c r="A41" s="5" t="s">
        <v>30</v>
      </c>
      <c r="B41" s="5">
        <f t="shared" si="17"/>
        <v>3.8</v>
      </c>
    </row>
    <row r="42" spans="1:21">
      <c r="A42" s="5" t="s">
        <v>31</v>
      </c>
      <c r="B42" s="5">
        <f t="shared" si="17"/>
        <v>2.6</v>
      </c>
    </row>
    <row r="43" spans="1:21">
      <c r="A43" s="5" t="s">
        <v>32</v>
      </c>
      <c r="B43" s="5">
        <f t="shared" si="17"/>
        <v>1.1000000000000001</v>
      </c>
    </row>
    <row r="44" spans="1:21">
      <c r="A44" s="5" t="s">
        <v>33</v>
      </c>
      <c r="B44" s="5">
        <f t="shared" si="17"/>
        <v>4.4000000000000004</v>
      </c>
    </row>
    <row r="45" spans="1:21">
      <c r="A45" s="5" t="s">
        <v>34</v>
      </c>
      <c r="B45" s="5">
        <f t="shared" si="17"/>
        <v>0.8</v>
      </c>
    </row>
    <row r="46" spans="1:21">
      <c r="A46" s="5" t="s">
        <v>35</v>
      </c>
      <c r="B46" s="5">
        <f t="shared" si="17"/>
        <v>3.8</v>
      </c>
    </row>
    <row r="47" spans="1:21">
      <c r="A47" s="5" t="s">
        <v>36</v>
      </c>
      <c r="B47" s="5">
        <f>ROUND(AVERAGE(P30:Q30),1)</f>
        <v>2.8</v>
      </c>
    </row>
    <row r="48" spans="1:21">
      <c r="A48" s="5" t="s">
        <v>37</v>
      </c>
      <c r="B48" s="5">
        <f t="shared" ref="B48:B54" si="18">ROUND(AVERAGE(P31:Q31),1)</f>
        <v>0.7</v>
      </c>
    </row>
    <row r="49" spans="1:2">
      <c r="A49" s="5" t="s">
        <v>38</v>
      </c>
      <c r="B49" s="5">
        <f t="shared" si="18"/>
        <v>0.1</v>
      </c>
    </row>
    <row r="50" spans="1:2">
      <c r="A50" s="5" t="s">
        <v>39</v>
      </c>
      <c r="B50" s="5">
        <f t="shared" si="18"/>
        <v>4.2</v>
      </c>
    </row>
    <row r="51" spans="1:2">
      <c r="A51" s="5" t="s">
        <v>40</v>
      </c>
      <c r="B51" s="5">
        <f t="shared" si="18"/>
        <v>3.1</v>
      </c>
    </row>
    <row r="52" spans="1:2">
      <c r="A52" s="5" t="s">
        <v>41</v>
      </c>
      <c r="B52" s="5">
        <f t="shared" si="18"/>
        <v>0.7</v>
      </c>
    </row>
    <row r="53" spans="1:2">
      <c r="A53" s="5" t="s">
        <v>42</v>
      </c>
      <c r="B53" s="5">
        <f t="shared" si="18"/>
        <v>-0.2</v>
      </c>
    </row>
    <row r="54" spans="1:2">
      <c r="A54" s="5" t="s">
        <v>43</v>
      </c>
      <c r="B54" s="5">
        <f t="shared" si="18"/>
        <v>5.0999999999999996</v>
      </c>
    </row>
    <row r="55" spans="1:2">
      <c r="A55" s="5" t="s">
        <v>44</v>
      </c>
      <c r="B55" s="5">
        <f>ROUND(AVERAGE(R30:S30),1)</f>
        <v>3.9</v>
      </c>
    </row>
    <row r="56" spans="1:2">
      <c r="A56" s="5" t="s">
        <v>45</v>
      </c>
      <c r="B56" s="5">
        <f t="shared" ref="B56:B62" si="19">ROUND(AVERAGE(R31:S31),1)</f>
        <v>2.5</v>
      </c>
    </row>
    <row r="57" spans="1:2">
      <c r="A57" s="5" t="s">
        <v>46</v>
      </c>
      <c r="B57" s="5">
        <f t="shared" si="19"/>
        <v>1.2</v>
      </c>
    </row>
    <row r="58" spans="1:2">
      <c r="A58" s="5" t="s">
        <v>47</v>
      </c>
      <c r="B58" s="5">
        <f t="shared" si="19"/>
        <v>2.2000000000000002</v>
      </c>
    </row>
    <row r="59" spans="1:2">
      <c r="A59" s="5" t="s">
        <v>48</v>
      </c>
      <c r="B59" s="5">
        <f t="shared" si="19"/>
        <v>0.8</v>
      </c>
    </row>
    <row r="60" spans="1:2">
      <c r="A60" s="5" t="s">
        <v>49</v>
      </c>
      <c r="B60" s="5">
        <f t="shared" si="19"/>
        <v>3.7</v>
      </c>
    </row>
    <row r="61" spans="1:2">
      <c r="A61" s="5" t="s">
        <v>50</v>
      </c>
      <c r="B61" s="5">
        <f t="shared" si="19"/>
        <v>2.5</v>
      </c>
    </row>
    <row r="62" spans="1:2">
      <c r="A62" s="5" t="s">
        <v>51</v>
      </c>
      <c r="B62" s="5">
        <f t="shared" si="19"/>
        <v>0.8</v>
      </c>
    </row>
    <row r="63" spans="1:2">
      <c r="A63" s="5" t="s">
        <v>52</v>
      </c>
      <c r="B63" s="5">
        <f>ROUND(AVERAGE(T30:U30),1)</f>
        <v>0.4</v>
      </c>
    </row>
    <row r="64" spans="1:2">
      <c r="A64" s="5" t="s">
        <v>53</v>
      </c>
      <c r="B64" s="5">
        <f t="shared" ref="B64:B70" si="20">ROUND(AVERAGE(T31:U31),1)</f>
        <v>4.5999999999999996</v>
      </c>
    </row>
    <row r="65" spans="1:2">
      <c r="A65" s="5" t="s">
        <v>54</v>
      </c>
      <c r="B65" s="5">
        <f t="shared" si="20"/>
        <v>3.9</v>
      </c>
    </row>
    <row r="66" spans="1:2">
      <c r="A66" s="5" t="s">
        <v>55</v>
      </c>
      <c r="B66" s="5">
        <f t="shared" si="20"/>
        <v>2.4</v>
      </c>
    </row>
    <row r="67" spans="1:2">
      <c r="A67" s="5" t="s">
        <v>56</v>
      </c>
      <c r="B67" s="5">
        <f t="shared" si="20"/>
        <v>3</v>
      </c>
    </row>
    <row r="68" spans="1:2">
      <c r="A68" s="5" t="s">
        <v>57</v>
      </c>
      <c r="B68" s="5">
        <f t="shared" si="20"/>
        <v>2</v>
      </c>
    </row>
    <row r="69" spans="1:2">
      <c r="A69" s="5" t="s">
        <v>58</v>
      </c>
      <c r="B69" s="5">
        <f t="shared" si="20"/>
        <v>0.7</v>
      </c>
    </row>
    <row r="70" spans="1:2">
      <c r="A70" s="5" t="s">
        <v>59</v>
      </c>
      <c r="B70" s="5">
        <f t="shared" si="20"/>
        <v>2.2999999999999998</v>
      </c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A29" workbookViewId="0">
      <selection activeCell="B31" sqref="B31:B70"/>
    </sheetView>
  </sheetViews>
  <sheetFormatPr defaultRowHeight="15"/>
  <cols>
    <col min="1" max="1" width="12.7109375" style="7" customWidth="1"/>
    <col min="2" max="2" width="12.42578125" style="7" bestFit="1" customWidth="1"/>
    <col min="3" max="7" width="12.7109375" style="7" bestFit="1" customWidth="1"/>
    <col min="8" max="16384" width="9.140625" style="7"/>
  </cols>
  <sheetData>
    <row r="1" spans="1:21">
      <c r="A1" s="1" t="s">
        <v>61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J1" s="7">
        <v>1</v>
      </c>
      <c r="K1" s="7">
        <v>2</v>
      </c>
      <c r="L1" s="7">
        <v>3</v>
      </c>
      <c r="M1" s="7">
        <v>4</v>
      </c>
      <c r="N1" s="7">
        <v>5</v>
      </c>
      <c r="O1" s="7">
        <v>6</v>
      </c>
      <c r="P1" s="7">
        <v>7</v>
      </c>
      <c r="Q1" s="7">
        <v>8</v>
      </c>
      <c r="R1" s="7">
        <v>9</v>
      </c>
      <c r="S1" s="7">
        <v>10</v>
      </c>
      <c r="T1" s="7">
        <v>11</v>
      </c>
      <c r="U1" s="7">
        <v>12</v>
      </c>
    </row>
    <row r="2" spans="1:21">
      <c r="A2" s="2" t="s">
        <v>0</v>
      </c>
      <c r="B2" s="3" t="s">
        <v>8</v>
      </c>
      <c r="C2" s="3" t="s">
        <v>62</v>
      </c>
      <c r="D2" s="3" t="s">
        <v>70</v>
      </c>
      <c r="E2" s="3" t="s">
        <v>78</v>
      </c>
      <c r="F2" s="3" t="s">
        <v>86</v>
      </c>
      <c r="G2" s="3" t="s">
        <v>94</v>
      </c>
      <c r="I2" s="7" t="s">
        <v>0</v>
      </c>
      <c r="J2" s="7">
        <v>2.5000000000000001E-2</v>
      </c>
      <c r="K2" s="7">
        <v>2.5499999999999998E-2</v>
      </c>
      <c r="L2" s="7">
        <v>2.2748999999999899</v>
      </c>
      <c r="M2" s="7">
        <v>2.2122999999999999</v>
      </c>
      <c r="N2" s="7">
        <v>1.8972</v>
      </c>
      <c r="O2" s="7">
        <v>1.8134999999999999</v>
      </c>
      <c r="P2" s="7">
        <v>0.61599999999999999</v>
      </c>
      <c r="Q2" s="7">
        <v>0.56930000000000003</v>
      </c>
      <c r="R2" s="7">
        <v>0.74939999999999996</v>
      </c>
      <c r="S2" s="7">
        <v>0.75309999999999999</v>
      </c>
      <c r="T2" s="7">
        <v>0.35039999999999999</v>
      </c>
      <c r="U2" s="7">
        <v>0.30309999999999998</v>
      </c>
    </row>
    <row r="3" spans="1:21">
      <c r="A3" s="2" t="s">
        <v>1</v>
      </c>
      <c r="B3" s="3" t="s">
        <v>9</v>
      </c>
      <c r="C3" s="3" t="s">
        <v>63</v>
      </c>
      <c r="D3" s="3" t="s">
        <v>71</v>
      </c>
      <c r="E3" s="3" t="s">
        <v>79</v>
      </c>
      <c r="F3" s="3" t="s">
        <v>87</v>
      </c>
      <c r="G3" s="3" t="s">
        <v>95</v>
      </c>
      <c r="I3" s="7" t="s">
        <v>1</v>
      </c>
      <c r="J3" s="7">
        <v>0.124</v>
      </c>
      <c r="K3" s="7">
        <v>0.1158</v>
      </c>
      <c r="L3" s="7">
        <v>0.93930000000000002</v>
      </c>
      <c r="M3" s="7">
        <v>0.89610000000000001</v>
      </c>
      <c r="N3" s="7">
        <v>1.2161</v>
      </c>
      <c r="O3" s="7">
        <v>1.1462000000000001</v>
      </c>
      <c r="P3" s="7">
        <v>0.18909999999999999</v>
      </c>
      <c r="Q3" s="7">
        <v>0.17380000000000001</v>
      </c>
      <c r="R3" s="7">
        <v>2.6751</v>
      </c>
      <c r="S3" s="7">
        <v>2.6387999999999998</v>
      </c>
      <c r="T3" s="7">
        <v>1.4028</v>
      </c>
      <c r="U3" s="7">
        <v>1.3663000000000001</v>
      </c>
    </row>
    <row r="4" spans="1:21">
      <c r="A4" s="2" t="s">
        <v>2</v>
      </c>
      <c r="B4" s="3" t="s">
        <v>10</v>
      </c>
      <c r="C4" s="3" t="s">
        <v>64</v>
      </c>
      <c r="D4" s="3" t="s">
        <v>72</v>
      </c>
      <c r="E4" s="3" t="s">
        <v>80</v>
      </c>
      <c r="F4" s="3" t="s">
        <v>88</v>
      </c>
      <c r="G4" s="3" t="s">
        <v>96</v>
      </c>
      <c r="I4" s="7" t="s">
        <v>2</v>
      </c>
      <c r="J4" s="7">
        <v>1.0021</v>
      </c>
      <c r="K4" s="7">
        <v>0.8105</v>
      </c>
      <c r="L4" s="7">
        <v>0.3498</v>
      </c>
      <c r="M4" s="7">
        <v>0.36659999999999998</v>
      </c>
      <c r="N4" s="7">
        <v>0.60980000000000001</v>
      </c>
      <c r="O4" s="7">
        <v>0.63929999999999998</v>
      </c>
      <c r="P4" s="7">
        <v>1.4165999999999901</v>
      </c>
      <c r="Q4" s="7">
        <v>1.4864999999999999</v>
      </c>
      <c r="R4" s="7">
        <v>2.2654999999999998</v>
      </c>
      <c r="S4" s="7">
        <v>2.2923</v>
      </c>
      <c r="T4" s="7">
        <v>0.62960000000000005</v>
      </c>
      <c r="U4" s="7">
        <v>0.59040000000000004</v>
      </c>
    </row>
    <row r="5" spans="1:21">
      <c r="A5" s="2" t="s">
        <v>3</v>
      </c>
      <c r="B5" s="3" t="s">
        <v>11</v>
      </c>
      <c r="C5" s="3" t="s">
        <v>65</v>
      </c>
      <c r="D5" s="3" t="s">
        <v>73</v>
      </c>
      <c r="E5" s="3" t="s">
        <v>81</v>
      </c>
      <c r="F5" s="3" t="s">
        <v>89</v>
      </c>
      <c r="G5" s="3" t="s">
        <v>97</v>
      </c>
      <c r="I5" s="7" t="s">
        <v>3</v>
      </c>
      <c r="J5" s="7">
        <v>1.5152000000000001</v>
      </c>
      <c r="K5" s="7">
        <v>1.3493999999999999</v>
      </c>
      <c r="L5" s="7">
        <v>2.3357999999999999</v>
      </c>
      <c r="M5" s="7">
        <v>2.2172000000000001</v>
      </c>
      <c r="N5" s="7">
        <v>0.1704</v>
      </c>
      <c r="O5" s="7">
        <v>0.1787</v>
      </c>
      <c r="P5" s="7">
        <v>0.98769999999999902</v>
      </c>
      <c r="Q5" s="7">
        <v>1.0079</v>
      </c>
      <c r="R5" s="7">
        <v>1.8332999999999999</v>
      </c>
      <c r="S5" s="7">
        <v>1.9088000000000001</v>
      </c>
      <c r="T5" s="7">
        <v>0.40279999999999999</v>
      </c>
      <c r="U5" s="7">
        <v>0.38890000000000002</v>
      </c>
    </row>
    <row r="6" spans="1:21">
      <c r="A6" s="2" t="s">
        <v>4</v>
      </c>
      <c r="B6" s="3" t="s">
        <v>12</v>
      </c>
      <c r="C6" s="3" t="s">
        <v>66</v>
      </c>
      <c r="D6" s="3" t="s">
        <v>74</v>
      </c>
      <c r="E6" s="3" t="s">
        <v>82</v>
      </c>
      <c r="F6" s="3" t="s">
        <v>90</v>
      </c>
      <c r="G6" s="3" t="s">
        <v>98</v>
      </c>
      <c r="I6" s="7" t="s">
        <v>4</v>
      </c>
      <c r="J6" s="7">
        <v>2.3517999999999999</v>
      </c>
      <c r="K6" s="7">
        <v>2.2084999999999999</v>
      </c>
      <c r="L6" s="7">
        <v>1.8133999999999999</v>
      </c>
      <c r="M6" s="7">
        <v>1.8548</v>
      </c>
      <c r="N6" s="7">
        <v>1.9345000000000001</v>
      </c>
      <c r="O6" s="7">
        <v>1.9812999999999901</v>
      </c>
      <c r="P6" s="7">
        <v>0.55159999999999998</v>
      </c>
      <c r="Q6" s="7">
        <v>0.59299999999999997</v>
      </c>
      <c r="R6" s="7">
        <v>0.98729999999999996</v>
      </c>
      <c r="S6" s="7">
        <v>1.0135000000000001</v>
      </c>
      <c r="T6" s="7">
        <v>0.24379999999999899</v>
      </c>
      <c r="U6" s="7">
        <v>0.2253</v>
      </c>
    </row>
    <row r="7" spans="1:21">
      <c r="A7" s="2" t="s">
        <v>5</v>
      </c>
      <c r="B7" s="3" t="s">
        <v>13</v>
      </c>
      <c r="C7" s="3" t="s">
        <v>67</v>
      </c>
      <c r="D7" s="3" t="s">
        <v>75</v>
      </c>
      <c r="E7" s="3" t="s">
        <v>83</v>
      </c>
      <c r="F7" s="3" t="s">
        <v>91</v>
      </c>
      <c r="G7" s="3" t="s">
        <v>99</v>
      </c>
      <c r="I7" s="7" t="s">
        <v>5</v>
      </c>
      <c r="J7" s="7">
        <v>2.3274999999999899</v>
      </c>
      <c r="K7" s="7">
        <v>2.2254</v>
      </c>
      <c r="L7" s="7">
        <v>1.1801999999999999</v>
      </c>
      <c r="M7" s="7">
        <v>1.2319</v>
      </c>
      <c r="N7" s="7">
        <v>0.4209</v>
      </c>
      <c r="O7" s="7">
        <v>0.39739999999999998</v>
      </c>
      <c r="P7" s="7">
        <v>0.16309999999999999</v>
      </c>
      <c r="Q7" s="7">
        <v>0.16729999999999901</v>
      </c>
      <c r="R7" s="7">
        <v>2.0468999999999999</v>
      </c>
      <c r="S7" s="7">
        <v>2.1955</v>
      </c>
      <c r="T7" s="7">
        <v>2.1204999999999998</v>
      </c>
      <c r="U7" s="7">
        <v>1.9976</v>
      </c>
    </row>
    <row r="8" spans="1:21">
      <c r="A8" s="2" t="s">
        <v>6</v>
      </c>
      <c r="B8" s="3" t="s">
        <v>117</v>
      </c>
      <c r="C8" s="3" t="s">
        <v>68</v>
      </c>
      <c r="D8" s="3" t="s">
        <v>76</v>
      </c>
      <c r="E8" s="3" t="s">
        <v>84</v>
      </c>
      <c r="F8" s="3" t="s">
        <v>92</v>
      </c>
      <c r="G8" s="3" t="s">
        <v>100</v>
      </c>
      <c r="I8" s="7" t="s">
        <v>6</v>
      </c>
      <c r="J8" s="7">
        <v>2.4299999999999999E-2</v>
      </c>
      <c r="K8" s="7">
        <v>2.0199999999999999E-2</v>
      </c>
      <c r="L8" s="7">
        <v>0.49619999999999997</v>
      </c>
      <c r="M8" s="7">
        <v>0.52479999999999905</v>
      </c>
      <c r="N8" s="7">
        <v>2.0501999999999998</v>
      </c>
      <c r="O8" s="7">
        <v>1.9826999999999999</v>
      </c>
      <c r="P8" s="7">
        <v>2.2256999999999998</v>
      </c>
      <c r="Q8" s="7">
        <v>2.2023999999999999</v>
      </c>
      <c r="R8" s="7">
        <v>1.357</v>
      </c>
      <c r="S8" s="7">
        <v>1.3822000000000001</v>
      </c>
      <c r="T8" s="7">
        <v>1.6138999999999999</v>
      </c>
      <c r="U8" s="7">
        <v>1.4476</v>
      </c>
    </row>
    <row r="9" spans="1:21">
      <c r="A9" s="2" t="s">
        <v>7</v>
      </c>
      <c r="B9" s="3" t="s">
        <v>118</v>
      </c>
      <c r="C9" s="3" t="s">
        <v>69</v>
      </c>
      <c r="D9" s="3" t="s">
        <v>77</v>
      </c>
      <c r="E9" s="3" t="s">
        <v>85</v>
      </c>
      <c r="F9" s="3" t="s">
        <v>93</v>
      </c>
      <c r="G9" s="3" t="s">
        <v>101</v>
      </c>
      <c r="I9" s="7" t="s">
        <v>7</v>
      </c>
      <c r="J9" s="7">
        <v>8.9999999999999802E-4</v>
      </c>
      <c r="K9" s="7">
        <v>2.29999999999999E-3</v>
      </c>
      <c r="L9" s="7">
        <v>2.4131999999999998</v>
      </c>
      <c r="M9" s="7">
        <v>2.4451999999999998</v>
      </c>
      <c r="N9" s="7">
        <v>1.2217</v>
      </c>
      <c r="O9" s="7">
        <v>1.1776</v>
      </c>
      <c r="P9" s="7">
        <v>1.4826999999999999</v>
      </c>
      <c r="Q9" s="7">
        <v>1.6462000000000001</v>
      </c>
      <c r="R9" s="7">
        <v>0.86299999999999999</v>
      </c>
      <c r="S9" s="7">
        <v>0.87579999999999902</v>
      </c>
      <c r="T9" s="7">
        <v>0.61280000000000001</v>
      </c>
      <c r="U9" s="7">
        <v>0.45179999999999998</v>
      </c>
    </row>
    <row r="11" spans="1:21">
      <c r="A11" s="9" t="s">
        <v>110</v>
      </c>
      <c r="J11" s="7">
        <v>1</v>
      </c>
      <c r="K11" s="7">
        <v>2</v>
      </c>
      <c r="L11" s="7">
        <v>3</v>
      </c>
      <c r="M11" s="7">
        <v>4</v>
      </c>
      <c r="N11" s="7">
        <v>5</v>
      </c>
      <c r="O11" s="7">
        <v>6</v>
      </c>
      <c r="P11" s="7">
        <v>7</v>
      </c>
      <c r="Q11" s="7">
        <v>8</v>
      </c>
      <c r="R11" s="7">
        <v>9</v>
      </c>
      <c r="S11" s="7">
        <v>10</v>
      </c>
      <c r="T11" s="7">
        <v>11</v>
      </c>
      <c r="U11" s="7">
        <v>12</v>
      </c>
    </row>
    <row r="12" spans="1:21">
      <c r="A12" s="9" t="s">
        <v>109</v>
      </c>
      <c r="C12" s="7">
        <f>AVERAGE(J8:K8,J2:K2)</f>
        <v>2.375E-2</v>
      </c>
      <c r="I12" s="7" t="s">
        <v>0</v>
      </c>
      <c r="J12" s="7">
        <f>J2-$C$12</f>
        <v>1.2500000000000011E-3</v>
      </c>
      <c r="K12" s="7">
        <f t="shared" ref="K12:U12" si="0">K2-$C$12</f>
        <v>1.7499999999999981E-3</v>
      </c>
      <c r="L12" s="7">
        <f t="shared" si="0"/>
        <v>2.2511499999999898</v>
      </c>
      <c r="M12" s="7">
        <f t="shared" si="0"/>
        <v>2.1885499999999998</v>
      </c>
      <c r="N12" s="7">
        <f t="shared" si="0"/>
        <v>1.8734500000000001</v>
      </c>
      <c r="O12" s="7">
        <f t="shared" si="0"/>
        <v>1.78975</v>
      </c>
      <c r="P12" s="7">
        <f t="shared" si="0"/>
        <v>0.59224999999999994</v>
      </c>
      <c r="Q12" s="7">
        <f t="shared" si="0"/>
        <v>0.54554999999999998</v>
      </c>
      <c r="R12" s="7">
        <f t="shared" si="0"/>
        <v>0.72564999999999991</v>
      </c>
      <c r="S12" s="7">
        <f t="shared" si="0"/>
        <v>0.72934999999999994</v>
      </c>
      <c r="T12" s="7">
        <f t="shared" si="0"/>
        <v>0.32665</v>
      </c>
      <c r="U12" s="7">
        <f t="shared" si="0"/>
        <v>0.27934999999999999</v>
      </c>
    </row>
    <row r="13" spans="1:21">
      <c r="I13" s="7" t="s">
        <v>1</v>
      </c>
      <c r="J13" s="7">
        <f t="shared" ref="J13:U19" si="1">J3-$C$12</f>
        <v>0.10025000000000001</v>
      </c>
      <c r="K13" s="7">
        <f t="shared" si="1"/>
        <v>9.2049999999999993E-2</v>
      </c>
      <c r="L13" s="7">
        <f t="shared" si="1"/>
        <v>0.91554999999999997</v>
      </c>
      <c r="M13" s="7">
        <f t="shared" si="1"/>
        <v>0.87234999999999996</v>
      </c>
      <c r="N13" s="7">
        <f t="shared" si="1"/>
        <v>1.19235</v>
      </c>
      <c r="O13" s="7">
        <f t="shared" si="1"/>
        <v>1.1224500000000002</v>
      </c>
      <c r="P13" s="7">
        <f t="shared" si="1"/>
        <v>0.16535</v>
      </c>
      <c r="Q13" s="7">
        <f t="shared" si="1"/>
        <v>0.15005000000000002</v>
      </c>
      <c r="R13" s="7">
        <f t="shared" si="1"/>
        <v>2.6513499999999999</v>
      </c>
      <c r="S13" s="7">
        <f t="shared" si="1"/>
        <v>2.6150499999999997</v>
      </c>
      <c r="T13" s="7">
        <f t="shared" si="1"/>
        <v>1.3790500000000001</v>
      </c>
      <c r="U13" s="7">
        <f t="shared" si="1"/>
        <v>1.3425500000000001</v>
      </c>
    </row>
    <row r="14" spans="1:21">
      <c r="A14" s="7" t="s">
        <v>111</v>
      </c>
      <c r="I14" s="7" t="s">
        <v>2</v>
      </c>
      <c r="J14" s="7">
        <f t="shared" si="1"/>
        <v>0.97834999999999994</v>
      </c>
      <c r="K14" s="7">
        <f t="shared" si="1"/>
        <v>0.78674999999999995</v>
      </c>
      <c r="L14" s="7">
        <f t="shared" si="1"/>
        <v>0.32605000000000001</v>
      </c>
      <c r="M14" s="7">
        <f t="shared" si="1"/>
        <v>0.34284999999999999</v>
      </c>
      <c r="N14" s="7">
        <f t="shared" si="1"/>
        <v>0.58604999999999996</v>
      </c>
      <c r="O14" s="7">
        <f t="shared" si="1"/>
        <v>0.61554999999999993</v>
      </c>
      <c r="P14" s="7">
        <f t="shared" si="1"/>
        <v>1.3928499999999902</v>
      </c>
      <c r="Q14" s="7">
        <f t="shared" si="1"/>
        <v>1.46275</v>
      </c>
      <c r="R14" s="7">
        <f t="shared" si="1"/>
        <v>2.2417499999999997</v>
      </c>
      <c r="S14" s="7">
        <f t="shared" si="1"/>
        <v>2.2685499999999998</v>
      </c>
      <c r="T14" s="7">
        <f t="shared" si="1"/>
        <v>0.60585</v>
      </c>
      <c r="U14" s="7">
        <f t="shared" si="1"/>
        <v>0.56664999999999999</v>
      </c>
    </row>
    <row r="15" spans="1:21">
      <c r="A15" s="7" t="s">
        <v>112</v>
      </c>
      <c r="I15" s="7" t="s">
        <v>3</v>
      </c>
      <c r="J15" s="7">
        <f t="shared" si="1"/>
        <v>1.4914500000000002</v>
      </c>
      <c r="K15" s="7">
        <f t="shared" si="1"/>
        <v>1.32565</v>
      </c>
      <c r="L15" s="7">
        <f t="shared" si="1"/>
        <v>2.3120499999999997</v>
      </c>
      <c r="M15" s="7">
        <f t="shared" si="1"/>
        <v>2.1934499999999999</v>
      </c>
      <c r="N15" s="7">
        <f t="shared" si="1"/>
        <v>0.14665</v>
      </c>
      <c r="O15" s="7">
        <f t="shared" si="1"/>
        <v>0.15495</v>
      </c>
      <c r="P15" s="7">
        <f t="shared" si="1"/>
        <v>0.96394999999999897</v>
      </c>
      <c r="Q15" s="7">
        <f t="shared" si="1"/>
        <v>0.98414999999999997</v>
      </c>
      <c r="R15" s="7">
        <f t="shared" si="1"/>
        <v>1.80955</v>
      </c>
      <c r="S15" s="7">
        <f t="shared" si="1"/>
        <v>1.8850500000000001</v>
      </c>
      <c r="T15" s="7">
        <f t="shared" si="1"/>
        <v>0.37905</v>
      </c>
      <c r="U15" s="7">
        <f t="shared" si="1"/>
        <v>0.36515000000000003</v>
      </c>
    </row>
    <row r="16" spans="1:21">
      <c r="A16" s="7">
        <v>0</v>
      </c>
      <c r="B16" s="7">
        <f>J12</f>
        <v>1.2500000000000011E-3</v>
      </c>
      <c r="I16" s="7" t="s">
        <v>4</v>
      </c>
      <c r="J16" s="7">
        <f t="shared" si="1"/>
        <v>2.3280499999999997</v>
      </c>
      <c r="K16" s="7">
        <f t="shared" si="1"/>
        <v>2.1847499999999997</v>
      </c>
      <c r="L16" s="7">
        <f t="shared" si="1"/>
        <v>1.78965</v>
      </c>
      <c r="M16" s="7">
        <f t="shared" si="1"/>
        <v>1.8310500000000001</v>
      </c>
      <c r="N16" s="7">
        <f t="shared" si="1"/>
        <v>1.9107500000000002</v>
      </c>
      <c r="O16" s="7">
        <f t="shared" si="1"/>
        <v>1.9575499999999901</v>
      </c>
      <c r="P16" s="7">
        <f t="shared" si="1"/>
        <v>0.52784999999999993</v>
      </c>
      <c r="Q16" s="7">
        <f t="shared" si="1"/>
        <v>0.56924999999999992</v>
      </c>
      <c r="R16" s="7">
        <f t="shared" si="1"/>
        <v>0.96354999999999991</v>
      </c>
      <c r="S16" s="7">
        <f t="shared" si="1"/>
        <v>0.98975000000000002</v>
      </c>
      <c r="T16" s="7">
        <f t="shared" si="1"/>
        <v>0.220049999999999</v>
      </c>
      <c r="U16" s="7">
        <f t="shared" si="1"/>
        <v>0.20155000000000001</v>
      </c>
    </row>
    <row r="17" spans="1:21">
      <c r="A17" s="7">
        <v>0</v>
      </c>
      <c r="B17" s="7">
        <f>K12</f>
        <v>1.7499999999999981E-3</v>
      </c>
      <c r="I17" s="7" t="s">
        <v>5</v>
      </c>
      <c r="J17" s="7">
        <f t="shared" si="1"/>
        <v>2.3037499999999898</v>
      </c>
      <c r="K17" s="7">
        <f t="shared" si="1"/>
        <v>2.2016499999999999</v>
      </c>
      <c r="L17" s="7">
        <f t="shared" si="1"/>
        <v>1.15645</v>
      </c>
      <c r="M17" s="7">
        <f t="shared" si="1"/>
        <v>1.2081500000000001</v>
      </c>
      <c r="N17" s="7">
        <f t="shared" si="1"/>
        <v>0.39715</v>
      </c>
      <c r="O17" s="7">
        <f t="shared" si="1"/>
        <v>0.37364999999999998</v>
      </c>
      <c r="P17" s="7">
        <f t="shared" si="1"/>
        <v>0.13935</v>
      </c>
      <c r="Q17" s="7">
        <f t="shared" si="1"/>
        <v>0.14354999999999901</v>
      </c>
      <c r="R17" s="7">
        <f t="shared" si="1"/>
        <v>2.0231499999999998</v>
      </c>
      <c r="S17" s="7">
        <f t="shared" si="1"/>
        <v>2.1717499999999998</v>
      </c>
      <c r="T17" s="7">
        <f t="shared" si="1"/>
        <v>2.0967499999999997</v>
      </c>
      <c r="U17" s="7">
        <f t="shared" si="1"/>
        <v>1.9738500000000001</v>
      </c>
    </row>
    <row r="18" spans="1:21">
      <c r="A18" s="7">
        <v>0.1</v>
      </c>
      <c r="B18" s="7">
        <f>J13</f>
        <v>0.10025000000000001</v>
      </c>
      <c r="I18" s="7" t="s">
        <v>6</v>
      </c>
      <c r="J18" s="7">
        <f t="shared" si="1"/>
        <v>5.4999999999999841E-4</v>
      </c>
      <c r="K18" s="7">
        <f t="shared" si="1"/>
        <v>-3.5500000000000011E-3</v>
      </c>
      <c r="L18" s="7">
        <f t="shared" si="1"/>
        <v>0.47244999999999998</v>
      </c>
      <c r="M18" s="7">
        <f t="shared" si="1"/>
        <v>0.501049999999999</v>
      </c>
      <c r="N18" s="7">
        <f t="shared" si="1"/>
        <v>2.0264499999999996</v>
      </c>
      <c r="O18" s="7">
        <f t="shared" si="1"/>
        <v>1.95895</v>
      </c>
      <c r="P18" s="7">
        <f t="shared" si="1"/>
        <v>2.2019499999999996</v>
      </c>
      <c r="Q18" s="7">
        <f t="shared" si="1"/>
        <v>2.1786499999999998</v>
      </c>
      <c r="R18" s="7">
        <f t="shared" si="1"/>
        <v>1.33325</v>
      </c>
      <c r="S18" s="7">
        <f t="shared" si="1"/>
        <v>1.3584500000000002</v>
      </c>
      <c r="T18" s="7">
        <f t="shared" si="1"/>
        <v>1.59015</v>
      </c>
      <c r="U18" s="7">
        <f t="shared" si="1"/>
        <v>1.4238500000000001</v>
      </c>
    </row>
    <row r="19" spans="1:21">
      <c r="A19" s="7">
        <v>0.1</v>
      </c>
      <c r="B19" s="7">
        <f>K13</f>
        <v>9.2049999999999993E-2</v>
      </c>
      <c r="I19" s="7" t="s">
        <v>7</v>
      </c>
      <c r="J19" s="7">
        <f t="shared" si="1"/>
        <v>-2.2850000000000002E-2</v>
      </c>
      <c r="K19" s="7">
        <f t="shared" si="1"/>
        <v>-2.1450000000000011E-2</v>
      </c>
      <c r="L19" s="7">
        <f t="shared" si="1"/>
        <v>2.3894499999999996</v>
      </c>
      <c r="M19" s="7">
        <f t="shared" si="1"/>
        <v>2.4214499999999997</v>
      </c>
      <c r="N19" s="7">
        <f t="shared" si="1"/>
        <v>1.1979500000000001</v>
      </c>
      <c r="O19" s="7">
        <f t="shared" si="1"/>
        <v>1.15385</v>
      </c>
      <c r="P19" s="7">
        <f t="shared" si="1"/>
        <v>1.45895</v>
      </c>
      <c r="Q19" s="7">
        <f t="shared" si="1"/>
        <v>1.6224500000000002</v>
      </c>
      <c r="R19" s="7">
        <f t="shared" si="1"/>
        <v>0.83924999999999994</v>
      </c>
      <c r="S19" s="7">
        <f t="shared" si="1"/>
        <v>0.85204999999999897</v>
      </c>
      <c r="T19" s="7">
        <f t="shared" si="1"/>
        <v>0.58904999999999996</v>
      </c>
      <c r="U19" s="7">
        <f t="shared" si="1"/>
        <v>0.42804999999999999</v>
      </c>
    </row>
    <row r="20" spans="1:21">
      <c r="A20" s="7">
        <v>1</v>
      </c>
      <c r="B20" s="7">
        <f>J14</f>
        <v>0.97834999999999994</v>
      </c>
    </row>
    <row r="21" spans="1:21">
      <c r="A21" s="7">
        <v>1</v>
      </c>
      <c r="B21" s="7">
        <f>K14</f>
        <v>0.78674999999999995</v>
      </c>
    </row>
    <row r="22" spans="1:21">
      <c r="A22" s="7">
        <v>2.5</v>
      </c>
      <c r="B22" s="7">
        <f>J15</f>
        <v>1.4914500000000002</v>
      </c>
    </row>
    <row r="23" spans="1:21">
      <c r="A23" s="7">
        <v>2.5</v>
      </c>
      <c r="B23" s="7">
        <f>K15</f>
        <v>1.32565</v>
      </c>
      <c r="J23" s="7" t="s">
        <v>119</v>
      </c>
    </row>
    <row r="24" spans="1:21">
      <c r="A24" s="7">
        <v>5</v>
      </c>
      <c r="B24" s="7">
        <f>J16</f>
        <v>2.3280499999999997</v>
      </c>
      <c r="I24" s="7" t="s">
        <v>120</v>
      </c>
      <c r="J24" s="7">
        <v>0.17026442637966566</v>
      </c>
    </row>
    <row r="25" spans="1:21">
      <c r="A25" s="7">
        <v>5</v>
      </c>
      <c r="B25" s="7">
        <f>K16</f>
        <v>2.1847499999999997</v>
      </c>
      <c r="I25" s="7" t="s">
        <v>121</v>
      </c>
      <c r="J25" s="7">
        <v>0.44114277536065938</v>
      </c>
    </row>
    <row r="26" spans="1:21">
      <c r="A26" s="7">
        <v>10</v>
      </c>
      <c r="B26" s="7">
        <f>J17</f>
        <v>2.3037499999999898</v>
      </c>
      <c r="C26" s="7" t="s">
        <v>113</v>
      </c>
    </row>
    <row r="27" spans="1:21">
      <c r="A27" s="7">
        <v>10</v>
      </c>
      <c r="B27" s="7">
        <f>K17</f>
        <v>2.2016499999999999</v>
      </c>
      <c r="C27" s="7" t="s">
        <v>113</v>
      </c>
    </row>
    <row r="29" spans="1:21">
      <c r="A29" s="7" t="s">
        <v>114</v>
      </c>
      <c r="J29" s="7">
        <v>1</v>
      </c>
      <c r="K29" s="7">
        <v>2</v>
      </c>
      <c r="L29" s="7">
        <v>3</v>
      </c>
      <c r="M29" s="7">
        <v>4</v>
      </c>
      <c r="N29" s="7">
        <v>5</v>
      </c>
      <c r="O29" s="7">
        <v>6</v>
      </c>
      <c r="P29" s="7">
        <v>7</v>
      </c>
      <c r="Q29" s="7">
        <v>8</v>
      </c>
      <c r="R29" s="7">
        <v>9</v>
      </c>
      <c r="S29" s="7">
        <v>10</v>
      </c>
      <c r="T29" s="7">
        <v>11</v>
      </c>
      <c r="U29" s="7">
        <v>12</v>
      </c>
    </row>
    <row r="30" spans="1:21">
      <c r="A30" s="5" t="s">
        <v>107</v>
      </c>
      <c r="B30" s="5" t="s">
        <v>112</v>
      </c>
      <c r="I30" s="7" t="s">
        <v>0</v>
      </c>
      <c r="J30" s="7">
        <f>(J12-$J$24)/$J$25</f>
        <v>-0.38312862823489907</v>
      </c>
      <c r="K30" s="7">
        <f t="shared" ref="K30:U30" si="2">(K12-$J$24)/$J$25</f>
        <v>-0.38199520833565848</v>
      </c>
      <c r="L30" s="7">
        <f t="shared" si="2"/>
        <v>4.7170342343679579</v>
      </c>
      <c r="M30" s="7">
        <f t="shared" si="2"/>
        <v>4.5751300629830567</v>
      </c>
      <c r="N30" s="7">
        <f t="shared" si="2"/>
        <v>3.8608488424816274</v>
      </c>
      <c r="O30" s="7">
        <f t="shared" si="2"/>
        <v>3.6711143513487499</v>
      </c>
      <c r="P30" s="7">
        <f t="shared" si="2"/>
        <v>0.95657369266749748</v>
      </c>
      <c r="Q30" s="7">
        <f t="shared" si="2"/>
        <v>0.85071227407842498</v>
      </c>
      <c r="R30" s="7">
        <f t="shared" si="2"/>
        <v>1.2589701217848912</v>
      </c>
      <c r="S30" s="7">
        <f t="shared" si="2"/>
        <v>1.2673574290392717</v>
      </c>
      <c r="T30" s="7">
        <f t="shared" si="2"/>
        <v>0.35450104219088757</v>
      </c>
      <c r="U30" s="7">
        <f t="shared" si="2"/>
        <v>0.24727951972272616</v>
      </c>
    </row>
    <row r="31" spans="1:21">
      <c r="A31" s="5" t="s">
        <v>62</v>
      </c>
      <c r="B31" s="5">
        <f>ROUND(AVERAGE(L30:M30),1)</f>
        <v>4.5999999999999996</v>
      </c>
      <c r="I31" s="7" t="s">
        <v>1</v>
      </c>
      <c r="J31" s="7">
        <f t="shared" ref="J31:U37" si="3">(J13-$J$24)/$J$25</f>
        <v>-0.15871148818525899</v>
      </c>
      <c r="K31" s="7">
        <f t="shared" si="3"/>
        <v>-0.17729957453280495</v>
      </c>
      <c r="L31" s="7">
        <f t="shared" si="3"/>
        <v>1.6894429995164737</v>
      </c>
      <c r="M31" s="7">
        <f t="shared" si="3"/>
        <v>1.5915155202220852</v>
      </c>
      <c r="N31" s="7">
        <f t="shared" si="3"/>
        <v>2.3169042557360737</v>
      </c>
      <c r="O31" s="7">
        <f t="shared" si="3"/>
        <v>2.1584521538222372</v>
      </c>
      <c r="P31" s="7">
        <f t="shared" si="3"/>
        <v>-1.1140217304132059E-2</v>
      </c>
      <c r="Q31" s="7">
        <f t="shared" si="3"/>
        <v>-4.582286622089457E-2</v>
      </c>
      <c r="R31" s="7">
        <f t="shared" si="3"/>
        <v>5.6242235217201619</v>
      </c>
      <c r="S31" s="7">
        <f t="shared" si="3"/>
        <v>5.5419372370352935</v>
      </c>
      <c r="T31" s="7">
        <f t="shared" si="3"/>
        <v>2.7401232461125162</v>
      </c>
      <c r="U31" s="7">
        <f t="shared" si="3"/>
        <v>2.6573835934679515</v>
      </c>
    </row>
    <row r="32" spans="1:21">
      <c r="A32" s="5" t="s">
        <v>63</v>
      </c>
      <c r="B32" s="5">
        <f t="shared" ref="B32:B38" si="4">ROUND(AVERAGE(L31:M31),1)</f>
        <v>1.6</v>
      </c>
      <c r="I32" s="7" t="s">
        <v>2</v>
      </c>
      <c r="J32" s="7">
        <f t="shared" si="3"/>
        <v>1.8318005388610938</v>
      </c>
      <c r="K32" s="7">
        <f t="shared" si="3"/>
        <v>1.3974740334720934</v>
      </c>
      <c r="L32" s="7">
        <f t="shared" si="3"/>
        <v>0.35314093831179882</v>
      </c>
      <c r="M32" s="7">
        <f t="shared" si="3"/>
        <v>0.3912238469262832</v>
      </c>
      <c r="N32" s="7">
        <f t="shared" si="3"/>
        <v>0.94251928591691403</v>
      </c>
      <c r="O32" s="7">
        <f t="shared" si="3"/>
        <v>1.0093910599721096</v>
      </c>
      <c r="P32" s="7">
        <f t="shared" si="3"/>
        <v>2.7714056353315346</v>
      </c>
      <c r="Q32" s="7">
        <f t="shared" si="3"/>
        <v>2.9298577372453938</v>
      </c>
      <c r="R32" s="7">
        <f t="shared" si="3"/>
        <v>4.6957259402622569</v>
      </c>
      <c r="S32" s="7">
        <f t="shared" si="3"/>
        <v>4.7564772468615537</v>
      </c>
      <c r="T32" s="7">
        <f t="shared" si="3"/>
        <v>0.9874027139268422</v>
      </c>
      <c r="U32" s="7">
        <f t="shared" si="3"/>
        <v>0.89854259382637858</v>
      </c>
    </row>
    <row r="33" spans="1:21">
      <c r="A33" s="5" t="s">
        <v>64</v>
      </c>
      <c r="B33" s="5">
        <f t="shared" si="4"/>
        <v>0.4</v>
      </c>
      <c r="I33" s="7" t="s">
        <v>3</v>
      </c>
      <c r="J33" s="7">
        <f t="shared" si="3"/>
        <v>2.9949160394618048</v>
      </c>
      <c r="K33" s="7">
        <f t="shared" si="3"/>
        <v>2.6190740008736189</v>
      </c>
      <c r="L33" s="7">
        <f t="shared" si="3"/>
        <v>4.8550847780954864</v>
      </c>
      <c r="M33" s="7">
        <f t="shared" si="3"/>
        <v>4.5862375779956146</v>
      </c>
      <c r="N33" s="7">
        <f t="shared" si="3"/>
        <v>-5.3530121535730724E-2</v>
      </c>
      <c r="O33" s="7">
        <f t="shared" si="3"/>
        <v>-3.4715351208336652E-2</v>
      </c>
      <c r="P33" s="7">
        <f t="shared" si="3"/>
        <v>1.7991580457629621</v>
      </c>
      <c r="Q33" s="7">
        <f t="shared" si="3"/>
        <v>1.8449482096922849</v>
      </c>
      <c r="R33" s="7">
        <f t="shared" si="3"/>
        <v>3.7159977793586783</v>
      </c>
      <c r="S33" s="7">
        <f t="shared" si="3"/>
        <v>3.8871441841440095</v>
      </c>
      <c r="T33" s="7">
        <f t="shared" si="3"/>
        <v>0.47328344763130309</v>
      </c>
      <c r="U33" s="7">
        <f t="shared" si="3"/>
        <v>0.4417743744324143</v>
      </c>
    </row>
    <row r="34" spans="1:21">
      <c r="A34" s="5" t="s">
        <v>65</v>
      </c>
      <c r="B34" s="5">
        <f t="shared" si="4"/>
        <v>4.7</v>
      </c>
      <c r="I34" s="7" t="s">
        <v>4</v>
      </c>
      <c r="J34" s="7">
        <f t="shared" si="3"/>
        <v>4.8913542148711855</v>
      </c>
      <c r="K34" s="7">
        <f t="shared" si="3"/>
        <v>4.5665160717488282</v>
      </c>
      <c r="L34" s="7">
        <f t="shared" si="3"/>
        <v>3.6708876673689015</v>
      </c>
      <c r="M34" s="7">
        <f t="shared" si="3"/>
        <v>3.7647348350260246</v>
      </c>
      <c r="N34" s="7">
        <f t="shared" si="3"/>
        <v>3.9454019669649769</v>
      </c>
      <c r="O34" s="7">
        <f t="shared" si="3"/>
        <v>4.0514900695338749</v>
      </c>
      <c r="P34" s="7">
        <f t="shared" si="3"/>
        <v>0.81058920964530745</v>
      </c>
      <c r="Q34" s="7">
        <f t="shared" si="3"/>
        <v>0.90443637730242954</v>
      </c>
      <c r="R34" s="7">
        <f t="shared" si="3"/>
        <v>1.7982513098435717</v>
      </c>
      <c r="S34" s="7">
        <f t="shared" si="3"/>
        <v>1.8576425125637797</v>
      </c>
      <c r="T34" s="7">
        <f t="shared" si="3"/>
        <v>0.112855919672788</v>
      </c>
      <c r="U34" s="7">
        <f t="shared" si="3"/>
        <v>7.0919383400887867E-2</v>
      </c>
    </row>
    <row r="35" spans="1:21">
      <c r="A35" s="5" t="s">
        <v>66</v>
      </c>
      <c r="B35" s="5">
        <f t="shared" si="4"/>
        <v>3.7</v>
      </c>
      <c r="I35" s="7" t="s">
        <v>5</v>
      </c>
      <c r="J35" s="7">
        <f t="shared" si="3"/>
        <v>4.8362700077680696</v>
      </c>
      <c r="K35" s="7">
        <f t="shared" si="3"/>
        <v>4.6048256643431609</v>
      </c>
      <c r="L35" s="7">
        <f t="shared" si="3"/>
        <v>2.2355247069705979</v>
      </c>
      <c r="M35" s="7">
        <f t="shared" si="3"/>
        <v>2.3527203245520769</v>
      </c>
      <c r="N35" s="7">
        <f t="shared" si="3"/>
        <v>0.51431324798381306</v>
      </c>
      <c r="O35" s="7">
        <f t="shared" si="3"/>
        <v>0.46104251271950453</v>
      </c>
      <c r="P35" s="7">
        <f t="shared" si="3"/>
        <v>-7.0078052064643584E-2</v>
      </c>
      <c r="Q35" s="7">
        <f t="shared" si="3"/>
        <v>-6.0557324911024731E-2</v>
      </c>
      <c r="R35" s="7">
        <f t="shared" si="3"/>
        <v>4.2001947603142646</v>
      </c>
      <c r="S35" s="7">
        <f t="shared" si="3"/>
        <v>4.5370471543685724</v>
      </c>
      <c r="T35" s="7">
        <f t="shared" si="3"/>
        <v>4.3670341694824808</v>
      </c>
      <c r="U35" s="7">
        <f t="shared" si="3"/>
        <v>4.0884395582491413</v>
      </c>
    </row>
    <row r="36" spans="1:21">
      <c r="A36" s="5" t="s">
        <v>67</v>
      </c>
      <c r="B36" s="5">
        <f t="shared" si="4"/>
        <v>2.2999999999999998</v>
      </c>
      <c r="I36" s="7" t="s">
        <v>6</v>
      </c>
      <c r="J36" s="7">
        <f t="shared" si="3"/>
        <v>-0.38471541609383592</v>
      </c>
      <c r="K36" s="7">
        <f t="shared" si="3"/>
        <v>-0.39400945926760889</v>
      </c>
      <c r="L36" s="7">
        <f t="shared" si="3"/>
        <v>0.68500628480944836</v>
      </c>
      <c r="M36" s="7">
        <f t="shared" si="3"/>
        <v>0.74983790304600884</v>
      </c>
      <c r="N36" s="7">
        <f t="shared" si="3"/>
        <v>4.2076753316492521</v>
      </c>
      <c r="O36" s="7">
        <f t="shared" si="3"/>
        <v>4.0546636452517717</v>
      </c>
      <c r="P36" s="7">
        <f t="shared" si="3"/>
        <v>4.6055057162827051</v>
      </c>
      <c r="Q36" s="7">
        <f t="shared" si="3"/>
        <v>4.5526883489780925</v>
      </c>
      <c r="R36" s="7">
        <f t="shared" si="3"/>
        <v>2.6363019833420762</v>
      </c>
      <c r="S36" s="7">
        <f t="shared" si="3"/>
        <v>2.6934263462638035</v>
      </c>
      <c r="T36" s="7">
        <f t="shared" si="3"/>
        <v>3.2186531275718995</v>
      </c>
      <c r="U36" s="7">
        <f t="shared" si="3"/>
        <v>2.8416776690844747</v>
      </c>
    </row>
    <row r="37" spans="1:21">
      <c r="A37" s="5" t="s">
        <v>68</v>
      </c>
      <c r="B37" s="5">
        <f t="shared" si="4"/>
        <v>0.7</v>
      </c>
      <c r="I37" s="7" t="s">
        <v>7</v>
      </c>
      <c r="J37" s="7">
        <f t="shared" si="3"/>
        <v>-0.4377594673782963</v>
      </c>
      <c r="K37" s="7">
        <f t="shared" si="3"/>
        <v>-0.43458589166042266</v>
      </c>
      <c r="L37" s="7">
        <f t="shared" si="3"/>
        <v>5.0305381784979319</v>
      </c>
      <c r="M37" s="7">
        <f t="shared" si="3"/>
        <v>5.1030770520493309</v>
      </c>
      <c r="N37" s="7">
        <f t="shared" si="3"/>
        <v>2.329598558607568</v>
      </c>
      <c r="O37" s="7">
        <f t="shared" si="3"/>
        <v>2.2296309234945468</v>
      </c>
      <c r="P37" s="7">
        <f t="shared" si="3"/>
        <v>2.9212437460111649</v>
      </c>
      <c r="Q37" s="7">
        <f t="shared" si="3"/>
        <v>3.2918720530628431</v>
      </c>
      <c r="R37" s="7">
        <f t="shared" si="3"/>
        <v>1.516483122892357</v>
      </c>
      <c r="S37" s="7">
        <f t="shared" si="3"/>
        <v>1.5454986723129145</v>
      </c>
      <c r="T37" s="7">
        <f t="shared" si="3"/>
        <v>0.94931980531235771</v>
      </c>
      <c r="U37" s="7">
        <f t="shared" si="3"/>
        <v>0.58435859775688248</v>
      </c>
    </row>
    <row r="38" spans="1:21">
      <c r="A38" s="5" t="s">
        <v>69</v>
      </c>
      <c r="B38" s="5">
        <f t="shared" si="4"/>
        <v>5.0999999999999996</v>
      </c>
    </row>
    <row r="39" spans="1:21">
      <c r="A39" s="5" t="s">
        <v>70</v>
      </c>
      <c r="B39" s="5">
        <f>ROUND(AVERAGE(N30:O30),1)</f>
        <v>3.8</v>
      </c>
    </row>
    <row r="40" spans="1:21">
      <c r="A40" s="5" t="s">
        <v>71</v>
      </c>
      <c r="B40" s="5">
        <f t="shared" ref="B40:B46" si="5">ROUND(AVERAGE(N31:O31),1)</f>
        <v>2.2000000000000002</v>
      </c>
    </row>
    <row r="41" spans="1:21">
      <c r="A41" s="5" t="s">
        <v>72</v>
      </c>
      <c r="B41" s="5">
        <f t="shared" si="5"/>
        <v>1</v>
      </c>
    </row>
    <row r="42" spans="1:21">
      <c r="A42" s="5" t="s">
        <v>73</v>
      </c>
      <c r="B42" s="5">
        <f t="shared" si="5"/>
        <v>0</v>
      </c>
    </row>
    <row r="43" spans="1:21">
      <c r="A43" s="5" t="s">
        <v>74</v>
      </c>
      <c r="B43" s="5">
        <f t="shared" si="5"/>
        <v>4</v>
      </c>
    </row>
    <row r="44" spans="1:21">
      <c r="A44" s="5" t="s">
        <v>75</v>
      </c>
      <c r="B44" s="5">
        <f t="shared" si="5"/>
        <v>0.5</v>
      </c>
    </row>
    <row r="45" spans="1:21">
      <c r="A45" s="5" t="s">
        <v>76</v>
      </c>
      <c r="B45" s="5">
        <f t="shared" si="5"/>
        <v>4.0999999999999996</v>
      </c>
    </row>
    <row r="46" spans="1:21">
      <c r="A46" s="5" t="s">
        <v>77</v>
      </c>
      <c r="B46" s="5">
        <f t="shared" si="5"/>
        <v>2.2999999999999998</v>
      </c>
    </row>
    <row r="47" spans="1:21">
      <c r="A47" s="5" t="s">
        <v>78</v>
      </c>
      <c r="B47" s="5">
        <f>ROUND(AVERAGE(P30:Q30),1)</f>
        <v>0.9</v>
      </c>
    </row>
    <row r="48" spans="1:21">
      <c r="A48" s="5" t="s">
        <v>79</v>
      </c>
      <c r="B48" s="5">
        <f t="shared" ref="B48:B54" si="6">ROUND(AVERAGE(P31:Q31),1)</f>
        <v>0</v>
      </c>
    </row>
    <row r="49" spans="1:2">
      <c r="A49" s="5" t="s">
        <v>80</v>
      </c>
      <c r="B49" s="5">
        <f t="shared" si="6"/>
        <v>2.9</v>
      </c>
    </row>
    <row r="50" spans="1:2">
      <c r="A50" s="5" t="s">
        <v>81</v>
      </c>
      <c r="B50" s="5">
        <f t="shared" si="6"/>
        <v>1.8</v>
      </c>
    </row>
    <row r="51" spans="1:2">
      <c r="A51" s="5" t="s">
        <v>82</v>
      </c>
      <c r="B51" s="5">
        <f t="shared" si="6"/>
        <v>0.9</v>
      </c>
    </row>
    <row r="52" spans="1:2">
      <c r="A52" s="5" t="s">
        <v>83</v>
      </c>
      <c r="B52" s="5">
        <f t="shared" si="6"/>
        <v>-0.1</v>
      </c>
    </row>
    <row r="53" spans="1:2">
      <c r="A53" s="5" t="s">
        <v>84</v>
      </c>
      <c r="B53" s="5">
        <f t="shared" si="6"/>
        <v>4.5999999999999996</v>
      </c>
    </row>
    <row r="54" spans="1:2">
      <c r="A54" s="5" t="s">
        <v>85</v>
      </c>
      <c r="B54" s="5">
        <f t="shared" si="6"/>
        <v>3.1</v>
      </c>
    </row>
    <row r="55" spans="1:2">
      <c r="A55" s="5" t="s">
        <v>86</v>
      </c>
      <c r="B55" s="5">
        <f>ROUND(AVERAGE(R30:S30),1)</f>
        <v>1.3</v>
      </c>
    </row>
    <row r="56" spans="1:2">
      <c r="A56" s="5" t="s">
        <v>87</v>
      </c>
      <c r="B56" s="5">
        <f t="shared" ref="B56:B62" si="7">ROUND(AVERAGE(R31:S31),1)</f>
        <v>5.6</v>
      </c>
    </row>
    <row r="57" spans="1:2">
      <c r="A57" s="5" t="s">
        <v>88</v>
      </c>
      <c r="B57" s="5">
        <f t="shared" si="7"/>
        <v>4.7</v>
      </c>
    </row>
    <row r="58" spans="1:2">
      <c r="A58" s="5" t="s">
        <v>89</v>
      </c>
      <c r="B58" s="5">
        <f t="shared" si="7"/>
        <v>3.8</v>
      </c>
    </row>
    <row r="59" spans="1:2">
      <c r="A59" s="5" t="s">
        <v>90</v>
      </c>
      <c r="B59" s="5">
        <f t="shared" si="7"/>
        <v>1.8</v>
      </c>
    </row>
    <row r="60" spans="1:2">
      <c r="A60" s="5" t="s">
        <v>91</v>
      </c>
      <c r="B60" s="5">
        <f t="shared" si="7"/>
        <v>4.4000000000000004</v>
      </c>
    </row>
    <row r="61" spans="1:2">
      <c r="A61" s="5" t="s">
        <v>92</v>
      </c>
      <c r="B61" s="5">
        <f t="shared" si="7"/>
        <v>2.7</v>
      </c>
    </row>
    <row r="62" spans="1:2">
      <c r="A62" s="5" t="s">
        <v>93</v>
      </c>
      <c r="B62" s="5">
        <f t="shared" si="7"/>
        <v>1.5</v>
      </c>
    </row>
    <row r="63" spans="1:2">
      <c r="A63" s="5" t="s">
        <v>94</v>
      </c>
      <c r="B63" s="5">
        <f>ROUND(AVERAGE(T30:U30),1)</f>
        <v>0.3</v>
      </c>
    </row>
    <row r="64" spans="1:2">
      <c r="A64" s="5" t="s">
        <v>95</v>
      </c>
      <c r="B64" s="5">
        <f t="shared" ref="B64:B70" si="8">ROUND(AVERAGE(T31:U31),1)</f>
        <v>2.7</v>
      </c>
    </row>
    <row r="65" spans="1:2">
      <c r="A65" s="5" t="s">
        <v>96</v>
      </c>
      <c r="B65" s="5">
        <f t="shared" si="8"/>
        <v>0.9</v>
      </c>
    </row>
    <row r="66" spans="1:2">
      <c r="A66" s="5" t="s">
        <v>97</v>
      </c>
      <c r="B66" s="5">
        <f t="shared" si="8"/>
        <v>0.5</v>
      </c>
    </row>
    <row r="67" spans="1:2">
      <c r="A67" s="5" t="s">
        <v>98</v>
      </c>
      <c r="B67" s="5">
        <f t="shared" si="8"/>
        <v>0.1</v>
      </c>
    </row>
    <row r="68" spans="1:2">
      <c r="A68" s="5" t="s">
        <v>99</v>
      </c>
      <c r="B68" s="5">
        <f t="shared" si="8"/>
        <v>4.2</v>
      </c>
    </row>
    <row r="69" spans="1:2">
      <c r="A69" s="5" t="s">
        <v>100</v>
      </c>
      <c r="B69" s="5">
        <f t="shared" si="8"/>
        <v>3</v>
      </c>
    </row>
    <row r="70" spans="1:2">
      <c r="A70" s="5" t="s">
        <v>101</v>
      </c>
      <c r="B70" s="5">
        <f t="shared" si="8"/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J41" sqref="J41"/>
    </sheetView>
  </sheetViews>
  <sheetFormatPr defaultRowHeight="15"/>
  <cols>
    <col min="1" max="1" width="12.7109375" style="7" bestFit="1" customWidth="1"/>
    <col min="2" max="2" width="13.140625" style="7" bestFit="1" customWidth="1"/>
    <col min="3" max="3" width="15" style="7" bestFit="1" customWidth="1"/>
    <col min="4" max="4" width="10.140625" style="7" bestFit="1" customWidth="1"/>
    <col min="5" max="5" width="13.5703125" style="7" bestFit="1" customWidth="1"/>
    <col min="6" max="16384" width="9.140625" style="7"/>
  </cols>
  <sheetData>
    <row r="1" spans="1:5">
      <c r="A1" s="7" t="s">
        <v>107</v>
      </c>
      <c r="B1" s="4" t="s">
        <v>108</v>
      </c>
      <c r="C1" s="7" t="s">
        <v>116</v>
      </c>
      <c r="D1" s="7" t="s">
        <v>102</v>
      </c>
      <c r="E1" s="7" t="s">
        <v>115</v>
      </c>
    </row>
    <row r="2" spans="1:5">
      <c r="A2" s="5" t="s">
        <v>20</v>
      </c>
      <c r="B2" s="7">
        <v>1185</v>
      </c>
      <c r="C2" s="6">
        <v>42744</v>
      </c>
      <c r="D2" s="7" t="s">
        <v>103</v>
      </c>
      <c r="E2" s="5">
        <v>4.3</v>
      </c>
    </row>
    <row r="3" spans="1:5">
      <c r="A3" s="5" t="s">
        <v>21</v>
      </c>
      <c r="B3" s="7">
        <v>1185</v>
      </c>
      <c r="C3" s="6">
        <v>42781</v>
      </c>
      <c r="D3" s="7" t="s">
        <v>104</v>
      </c>
      <c r="E3" s="5">
        <v>2.6</v>
      </c>
    </row>
    <row r="4" spans="1:5">
      <c r="A4" s="5" t="s">
        <v>22</v>
      </c>
      <c r="B4" s="7">
        <v>1185</v>
      </c>
      <c r="C4" s="6">
        <v>42933</v>
      </c>
      <c r="D4" s="7" t="s">
        <v>105</v>
      </c>
      <c r="E4" s="5">
        <v>0.7</v>
      </c>
    </row>
    <row r="5" spans="1:5">
      <c r="A5" s="5" t="s">
        <v>23</v>
      </c>
      <c r="B5" s="7">
        <v>1186</v>
      </c>
      <c r="C5" s="6">
        <v>42745</v>
      </c>
      <c r="D5" s="7" t="s">
        <v>103</v>
      </c>
      <c r="E5" s="5">
        <v>3.1</v>
      </c>
    </row>
    <row r="6" spans="1:5">
      <c r="A6" s="5" t="s">
        <v>24</v>
      </c>
      <c r="B6" s="7">
        <v>1186</v>
      </c>
      <c r="C6" s="6">
        <v>42781</v>
      </c>
      <c r="D6" s="7" t="s">
        <v>104</v>
      </c>
      <c r="E6" s="5">
        <v>2</v>
      </c>
    </row>
    <row r="7" spans="1:5">
      <c r="A7" s="5" t="s">
        <v>25</v>
      </c>
      <c r="B7" s="7">
        <v>1186</v>
      </c>
      <c r="C7" s="6">
        <v>42842</v>
      </c>
      <c r="D7" s="7" t="s">
        <v>106</v>
      </c>
      <c r="E7" s="5">
        <v>0.7</v>
      </c>
    </row>
    <row r="8" spans="1:5">
      <c r="A8" s="5" t="s">
        <v>26</v>
      </c>
      <c r="B8" s="7">
        <v>1186</v>
      </c>
      <c r="C8" s="6">
        <v>42933</v>
      </c>
      <c r="D8" s="7" t="s">
        <v>105</v>
      </c>
      <c r="E8" s="5">
        <v>0.3</v>
      </c>
    </row>
    <row r="9" spans="1:5">
      <c r="A9" s="5" t="s">
        <v>27</v>
      </c>
      <c r="B9" s="7">
        <v>1187</v>
      </c>
      <c r="C9" s="6">
        <v>42752</v>
      </c>
      <c r="D9" s="7" t="s">
        <v>103</v>
      </c>
      <c r="E9" s="5">
        <v>5.0999999999999996</v>
      </c>
    </row>
    <row r="10" spans="1:5">
      <c r="A10" s="5" t="s">
        <v>28</v>
      </c>
      <c r="B10" s="7">
        <v>1187</v>
      </c>
      <c r="C10" s="6">
        <v>42783</v>
      </c>
      <c r="D10" s="7" t="s">
        <v>104</v>
      </c>
      <c r="E10" s="5">
        <v>4.3</v>
      </c>
    </row>
    <row r="11" spans="1:5">
      <c r="A11" s="5" t="s">
        <v>29</v>
      </c>
      <c r="B11" s="7">
        <v>1187</v>
      </c>
      <c r="C11" s="6">
        <v>42842</v>
      </c>
      <c r="D11" s="7" t="s">
        <v>106</v>
      </c>
      <c r="E11" s="5">
        <v>2.5</v>
      </c>
    </row>
    <row r="12" spans="1:5">
      <c r="A12" s="5" t="s">
        <v>30</v>
      </c>
      <c r="B12" s="7">
        <v>1188</v>
      </c>
      <c r="C12" s="6">
        <v>42758</v>
      </c>
      <c r="D12" s="7" t="s">
        <v>103</v>
      </c>
      <c r="E12" s="5">
        <v>3.8</v>
      </c>
    </row>
    <row r="13" spans="1:5">
      <c r="A13" s="5" t="s">
        <v>31</v>
      </c>
      <c r="B13" s="7">
        <v>1188</v>
      </c>
      <c r="C13" s="6">
        <v>42795</v>
      </c>
      <c r="D13" s="7" t="s">
        <v>104</v>
      </c>
      <c r="E13" s="5">
        <v>2.6</v>
      </c>
    </row>
    <row r="14" spans="1:5">
      <c r="A14" s="5" t="s">
        <v>32</v>
      </c>
      <c r="B14" s="7">
        <v>1188</v>
      </c>
      <c r="C14" s="6">
        <v>42856</v>
      </c>
      <c r="D14" s="7" t="s">
        <v>106</v>
      </c>
      <c r="E14" s="5">
        <v>1.1000000000000001</v>
      </c>
    </row>
    <row r="15" spans="1:5">
      <c r="A15" s="5" t="s">
        <v>33</v>
      </c>
      <c r="B15" s="7">
        <v>1189</v>
      </c>
      <c r="C15" s="6">
        <v>42772</v>
      </c>
      <c r="D15" s="7" t="s">
        <v>103</v>
      </c>
      <c r="E15" s="5">
        <v>4.4000000000000004</v>
      </c>
    </row>
    <row r="16" spans="1:5">
      <c r="A16" s="5" t="s">
        <v>34</v>
      </c>
      <c r="B16" s="7">
        <v>1189</v>
      </c>
      <c r="C16" s="6">
        <v>42906</v>
      </c>
      <c r="D16" s="7" t="s">
        <v>106</v>
      </c>
      <c r="E16" s="5">
        <v>0.8</v>
      </c>
    </row>
    <row r="17" spans="1:5">
      <c r="A17" s="5" t="s">
        <v>35</v>
      </c>
      <c r="B17" s="7">
        <v>1189</v>
      </c>
      <c r="C17" s="6">
        <v>43003</v>
      </c>
      <c r="D17" s="7" t="s">
        <v>105</v>
      </c>
      <c r="E17" s="5">
        <v>3.8</v>
      </c>
    </row>
    <row r="18" spans="1:5">
      <c r="A18" s="5" t="s">
        <v>36</v>
      </c>
      <c r="B18" s="7">
        <v>1190</v>
      </c>
      <c r="C18" s="6">
        <v>42830</v>
      </c>
      <c r="D18" s="7" t="s">
        <v>104</v>
      </c>
      <c r="E18" s="5">
        <v>2.8</v>
      </c>
    </row>
    <row r="19" spans="1:5">
      <c r="A19" s="5" t="s">
        <v>37</v>
      </c>
      <c r="B19" s="7">
        <v>1190</v>
      </c>
      <c r="C19" s="6">
        <v>42905</v>
      </c>
      <c r="D19" s="7" t="s">
        <v>106</v>
      </c>
      <c r="E19" s="5">
        <v>0.7</v>
      </c>
    </row>
    <row r="20" spans="1:5">
      <c r="A20" s="5" t="s">
        <v>38</v>
      </c>
      <c r="B20" s="7">
        <v>1190</v>
      </c>
      <c r="C20" s="6">
        <v>42989</v>
      </c>
      <c r="D20" s="7" t="s">
        <v>105</v>
      </c>
      <c r="E20" s="5">
        <v>0.1</v>
      </c>
    </row>
    <row r="21" spans="1:5">
      <c r="A21" s="5" t="s">
        <v>39</v>
      </c>
      <c r="B21" s="7">
        <v>1191</v>
      </c>
      <c r="C21" s="6">
        <v>42801</v>
      </c>
      <c r="D21" s="7" t="s">
        <v>103</v>
      </c>
      <c r="E21" s="5">
        <v>4.2</v>
      </c>
    </row>
    <row r="22" spans="1:5">
      <c r="A22" s="5" t="s">
        <v>40</v>
      </c>
      <c r="B22" s="7">
        <v>1191</v>
      </c>
      <c r="C22" s="6">
        <v>42830</v>
      </c>
      <c r="D22" s="7" t="s">
        <v>104</v>
      </c>
      <c r="E22" s="5">
        <v>3.1</v>
      </c>
    </row>
    <row r="23" spans="1:5">
      <c r="A23" s="5" t="s">
        <v>41</v>
      </c>
      <c r="B23" s="7">
        <v>1191</v>
      </c>
      <c r="C23" s="6">
        <v>42905</v>
      </c>
      <c r="D23" s="7" t="s">
        <v>106</v>
      </c>
      <c r="E23" s="5">
        <v>0.7</v>
      </c>
    </row>
    <row r="24" spans="1:5">
      <c r="A24" s="5" t="s">
        <v>42</v>
      </c>
      <c r="B24" s="7">
        <v>1191</v>
      </c>
      <c r="C24" s="6">
        <v>42985</v>
      </c>
      <c r="D24" s="7" t="s">
        <v>105</v>
      </c>
      <c r="E24" s="5">
        <v>0</v>
      </c>
    </row>
    <row r="25" spans="1:5">
      <c r="A25" s="5" t="s">
        <v>43</v>
      </c>
      <c r="B25" s="7">
        <v>1192</v>
      </c>
      <c r="C25" s="6">
        <v>42802</v>
      </c>
      <c r="D25" s="7" t="s">
        <v>103</v>
      </c>
      <c r="E25" s="5">
        <v>5.0999999999999996</v>
      </c>
    </row>
    <row r="26" spans="1:5">
      <c r="A26" s="5" t="s">
        <v>44</v>
      </c>
      <c r="B26" s="7">
        <v>1192</v>
      </c>
      <c r="C26" s="6">
        <v>42843</v>
      </c>
      <c r="D26" s="7" t="s">
        <v>104</v>
      </c>
      <c r="E26" s="5">
        <v>3.9</v>
      </c>
    </row>
    <row r="27" spans="1:5">
      <c r="A27" s="5" t="s">
        <v>45</v>
      </c>
      <c r="B27" s="7">
        <v>1192</v>
      </c>
      <c r="C27" s="6">
        <v>42906</v>
      </c>
      <c r="D27" s="7" t="s">
        <v>106</v>
      </c>
      <c r="E27" s="5">
        <v>2.5</v>
      </c>
    </row>
    <row r="28" spans="1:5">
      <c r="A28" s="5" t="s">
        <v>46</v>
      </c>
      <c r="B28" s="7">
        <v>1192</v>
      </c>
      <c r="C28" s="6">
        <v>42983</v>
      </c>
      <c r="D28" s="7" t="s">
        <v>105</v>
      </c>
      <c r="E28" s="5">
        <v>1.2</v>
      </c>
    </row>
    <row r="29" spans="1:5">
      <c r="A29" s="5" t="s">
        <v>47</v>
      </c>
      <c r="B29" s="7">
        <v>1193</v>
      </c>
      <c r="C29" s="6">
        <v>42842</v>
      </c>
      <c r="D29" s="7" t="s">
        <v>104</v>
      </c>
      <c r="E29" s="5">
        <v>2.2000000000000002</v>
      </c>
    </row>
    <row r="30" spans="1:5">
      <c r="A30" s="5" t="s">
        <v>48</v>
      </c>
      <c r="B30" s="7">
        <v>1193</v>
      </c>
      <c r="C30" s="6">
        <v>42906</v>
      </c>
      <c r="D30" s="7" t="s">
        <v>106</v>
      </c>
      <c r="E30" s="5">
        <v>0.8</v>
      </c>
    </row>
    <row r="31" spans="1:5">
      <c r="A31" s="5" t="s">
        <v>49</v>
      </c>
      <c r="B31" s="7">
        <v>1194</v>
      </c>
      <c r="C31" s="6">
        <v>42815</v>
      </c>
      <c r="D31" s="7" t="s">
        <v>103</v>
      </c>
      <c r="E31" s="5">
        <v>3.7</v>
      </c>
    </row>
    <row r="32" spans="1:5">
      <c r="A32" s="5" t="s">
        <v>50</v>
      </c>
      <c r="B32" s="7">
        <v>1194</v>
      </c>
      <c r="C32" s="6">
        <v>42851</v>
      </c>
      <c r="D32" s="7" t="s">
        <v>104</v>
      </c>
      <c r="E32" s="5">
        <v>2.5</v>
      </c>
    </row>
    <row r="33" spans="1:5">
      <c r="A33" s="5" t="s">
        <v>51</v>
      </c>
      <c r="B33" s="7">
        <v>1194</v>
      </c>
      <c r="C33" s="6">
        <v>42905</v>
      </c>
      <c r="D33" s="7" t="s">
        <v>106</v>
      </c>
      <c r="E33" s="5">
        <v>0.8</v>
      </c>
    </row>
    <row r="34" spans="1:5">
      <c r="A34" s="5" t="s">
        <v>52</v>
      </c>
      <c r="B34" s="7">
        <v>1194</v>
      </c>
      <c r="C34" s="6">
        <v>42996</v>
      </c>
      <c r="D34" s="7" t="s">
        <v>105</v>
      </c>
      <c r="E34" s="5">
        <v>0.4</v>
      </c>
    </row>
    <row r="35" spans="1:5">
      <c r="A35" s="5" t="s">
        <v>53</v>
      </c>
      <c r="B35" s="7">
        <v>1195</v>
      </c>
      <c r="C35" s="6">
        <v>42815</v>
      </c>
      <c r="D35" s="7" t="s">
        <v>103</v>
      </c>
      <c r="E35" s="5">
        <v>4.5999999999999996</v>
      </c>
    </row>
    <row r="36" spans="1:5">
      <c r="A36" s="5" t="s">
        <v>54</v>
      </c>
      <c r="B36" s="7">
        <v>1195</v>
      </c>
      <c r="C36" s="6">
        <v>42851</v>
      </c>
      <c r="D36" s="7" t="s">
        <v>104</v>
      </c>
      <c r="E36" s="5">
        <v>3.9</v>
      </c>
    </row>
    <row r="37" spans="1:5">
      <c r="A37" s="5" t="s">
        <v>55</v>
      </c>
      <c r="B37" s="7">
        <v>1195</v>
      </c>
      <c r="C37" s="6">
        <v>42907</v>
      </c>
      <c r="D37" s="7" t="s">
        <v>106</v>
      </c>
      <c r="E37" s="5">
        <v>2.4</v>
      </c>
    </row>
    <row r="38" spans="1:5">
      <c r="A38" s="5" t="s">
        <v>56</v>
      </c>
      <c r="B38" s="7">
        <v>1196</v>
      </c>
      <c r="C38" s="6">
        <v>42816</v>
      </c>
      <c r="D38" s="7" t="s">
        <v>103</v>
      </c>
      <c r="E38" s="5">
        <v>3</v>
      </c>
    </row>
    <row r="39" spans="1:5">
      <c r="A39" s="5" t="s">
        <v>57</v>
      </c>
      <c r="B39" s="7">
        <v>1196</v>
      </c>
      <c r="C39" s="6">
        <v>42851</v>
      </c>
      <c r="D39" s="7" t="s">
        <v>104</v>
      </c>
      <c r="E39" s="5">
        <v>2</v>
      </c>
    </row>
    <row r="40" spans="1:5">
      <c r="A40" s="5" t="s">
        <v>58</v>
      </c>
      <c r="B40" s="7">
        <v>1196</v>
      </c>
      <c r="C40" s="6">
        <v>42915</v>
      </c>
      <c r="D40" s="7" t="s">
        <v>106</v>
      </c>
      <c r="E40" s="5">
        <v>0.7</v>
      </c>
    </row>
    <row r="41" spans="1:5">
      <c r="A41" s="5" t="s">
        <v>59</v>
      </c>
      <c r="B41" s="7">
        <v>1196</v>
      </c>
      <c r="C41" s="6">
        <v>43005</v>
      </c>
      <c r="D41" s="7" t="s">
        <v>105</v>
      </c>
      <c r="E41" s="5">
        <v>2.2999999999999998</v>
      </c>
    </row>
    <row r="42" spans="1:5">
      <c r="A42" s="5" t="s">
        <v>62</v>
      </c>
      <c r="B42" s="7">
        <v>1197</v>
      </c>
      <c r="C42" s="6">
        <v>42816</v>
      </c>
      <c r="D42" s="7" t="s">
        <v>103</v>
      </c>
      <c r="E42" s="7">
        <v>4.5999999999999996</v>
      </c>
    </row>
    <row r="43" spans="1:5">
      <c r="A43" s="5" t="s">
        <v>63</v>
      </c>
      <c r="B43" s="7">
        <v>1197</v>
      </c>
      <c r="C43" s="6">
        <v>42908</v>
      </c>
      <c r="D43" s="7" t="s">
        <v>106</v>
      </c>
      <c r="E43" s="7">
        <v>1.6</v>
      </c>
    </row>
    <row r="44" spans="1:5">
      <c r="A44" s="5" t="s">
        <v>64</v>
      </c>
      <c r="B44" s="7">
        <v>1197</v>
      </c>
      <c r="C44" s="6">
        <v>42997</v>
      </c>
      <c r="D44" s="7" t="s">
        <v>105</v>
      </c>
      <c r="E44" s="7">
        <v>0.4</v>
      </c>
    </row>
    <row r="45" spans="1:5">
      <c r="A45" s="5" t="s">
        <v>65</v>
      </c>
      <c r="B45" s="7">
        <v>1198</v>
      </c>
      <c r="C45" s="6">
        <v>42817</v>
      </c>
      <c r="D45" s="7" t="s">
        <v>103</v>
      </c>
      <c r="E45" s="7">
        <v>4.7</v>
      </c>
    </row>
    <row r="46" spans="1:5">
      <c r="A46" s="5" t="s">
        <v>66</v>
      </c>
      <c r="B46" s="7">
        <v>1198</v>
      </c>
      <c r="C46" s="6">
        <v>42851</v>
      </c>
      <c r="D46" s="7" t="s">
        <v>104</v>
      </c>
      <c r="E46" s="7">
        <v>3.7</v>
      </c>
    </row>
    <row r="47" spans="1:5">
      <c r="A47" s="5" t="s">
        <v>67</v>
      </c>
      <c r="B47" s="7">
        <v>1198</v>
      </c>
      <c r="C47" s="6">
        <v>42914</v>
      </c>
      <c r="D47" s="7" t="s">
        <v>106</v>
      </c>
      <c r="E47" s="7">
        <v>2.2999999999999998</v>
      </c>
    </row>
    <row r="48" spans="1:5">
      <c r="A48" s="5" t="s">
        <v>68</v>
      </c>
      <c r="B48" s="7">
        <v>1198</v>
      </c>
      <c r="C48" s="6">
        <v>43006</v>
      </c>
      <c r="D48" s="7" t="s">
        <v>105</v>
      </c>
      <c r="E48" s="7">
        <v>0.7</v>
      </c>
    </row>
    <row r="49" spans="1:5">
      <c r="A49" s="5" t="s">
        <v>69</v>
      </c>
      <c r="B49" s="7">
        <v>1199</v>
      </c>
      <c r="C49" s="6">
        <v>42858</v>
      </c>
      <c r="D49" s="7" t="s">
        <v>103</v>
      </c>
      <c r="E49" s="7">
        <v>5.0999999999999996</v>
      </c>
    </row>
    <row r="50" spans="1:5">
      <c r="A50" s="5" t="s">
        <v>70</v>
      </c>
      <c r="B50" s="7">
        <v>1200</v>
      </c>
      <c r="C50" s="6">
        <v>42871</v>
      </c>
      <c r="D50" s="7" t="s">
        <v>103</v>
      </c>
      <c r="E50" s="7">
        <v>3.8</v>
      </c>
    </row>
    <row r="51" spans="1:5">
      <c r="A51" s="5" t="s">
        <v>71</v>
      </c>
      <c r="B51" s="7">
        <v>1200</v>
      </c>
      <c r="C51" s="6">
        <v>42905</v>
      </c>
      <c r="D51" s="7" t="s">
        <v>104</v>
      </c>
      <c r="E51" s="7">
        <v>2.2000000000000002</v>
      </c>
    </row>
    <row r="52" spans="1:5">
      <c r="A52" s="5" t="s">
        <v>72</v>
      </c>
      <c r="B52" s="7">
        <v>1200</v>
      </c>
      <c r="C52" s="6">
        <v>42970</v>
      </c>
      <c r="D52" s="7" t="s">
        <v>106</v>
      </c>
      <c r="E52" s="7">
        <v>1</v>
      </c>
    </row>
    <row r="53" spans="1:5">
      <c r="A53" s="5" t="s">
        <v>73</v>
      </c>
      <c r="B53" s="7">
        <v>1200</v>
      </c>
      <c r="C53" s="6">
        <v>43059</v>
      </c>
      <c r="D53" s="7" t="s">
        <v>105</v>
      </c>
      <c r="E53" s="7">
        <v>0</v>
      </c>
    </row>
    <row r="54" spans="1:5">
      <c r="A54" s="5" t="s">
        <v>74</v>
      </c>
      <c r="B54" s="7">
        <v>1201</v>
      </c>
      <c r="C54" s="6">
        <v>42871</v>
      </c>
      <c r="D54" s="7" t="s">
        <v>103</v>
      </c>
      <c r="E54" s="7">
        <v>4</v>
      </c>
    </row>
    <row r="55" spans="1:5">
      <c r="A55" s="5" t="s">
        <v>75</v>
      </c>
      <c r="B55" s="7">
        <v>1201</v>
      </c>
      <c r="C55" s="6">
        <v>43059</v>
      </c>
      <c r="D55" s="7" t="s">
        <v>105</v>
      </c>
      <c r="E55" s="7">
        <v>0.5</v>
      </c>
    </row>
    <row r="56" spans="1:5">
      <c r="A56" s="5" t="s">
        <v>76</v>
      </c>
      <c r="B56" s="7">
        <v>1202</v>
      </c>
      <c r="C56" s="6">
        <v>42906</v>
      </c>
      <c r="D56" s="7" t="s">
        <v>103</v>
      </c>
      <c r="E56" s="7">
        <v>4.0999999999999996</v>
      </c>
    </row>
    <row r="57" spans="1:5">
      <c r="A57" s="5" t="s">
        <v>77</v>
      </c>
      <c r="B57" s="7">
        <v>1202</v>
      </c>
      <c r="C57" s="6">
        <v>42948</v>
      </c>
      <c r="D57" s="7" t="s">
        <v>104</v>
      </c>
      <c r="E57" s="7">
        <v>2.2999999999999998</v>
      </c>
    </row>
    <row r="58" spans="1:5">
      <c r="A58" s="5" t="s">
        <v>78</v>
      </c>
      <c r="B58" s="7">
        <v>1202</v>
      </c>
      <c r="C58" s="8">
        <v>43005</v>
      </c>
      <c r="D58" s="7" t="s">
        <v>106</v>
      </c>
      <c r="E58" s="7">
        <v>0.9</v>
      </c>
    </row>
    <row r="59" spans="1:5">
      <c r="A59" s="5" t="s">
        <v>79</v>
      </c>
      <c r="B59" s="7">
        <v>1202</v>
      </c>
      <c r="C59" s="6">
        <v>43090</v>
      </c>
      <c r="D59" s="7" t="s">
        <v>105</v>
      </c>
      <c r="E59" s="7">
        <v>0</v>
      </c>
    </row>
    <row r="60" spans="1:5">
      <c r="A60" s="5" t="s">
        <v>80</v>
      </c>
      <c r="B60" s="7">
        <v>1203</v>
      </c>
      <c r="C60" s="6">
        <v>42910</v>
      </c>
      <c r="D60" s="7" t="s">
        <v>103</v>
      </c>
      <c r="E60" s="7">
        <v>2.9</v>
      </c>
    </row>
    <row r="61" spans="1:5">
      <c r="A61" s="5" t="s">
        <v>81</v>
      </c>
      <c r="B61" s="7">
        <v>1203</v>
      </c>
      <c r="C61" s="6">
        <v>42942</v>
      </c>
      <c r="D61" s="7" t="s">
        <v>104</v>
      </c>
      <c r="E61" s="7">
        <v>1.8</v>
      </c>
    </row>
    <row r="62" spans="1:5">
      <c r="A62" s="5" t="s">
        <v>82</v>
      </c>
      <c r="B62" s="7">
        <v>1203</v>
      </c>
      <c r="C62" s="6">
        <v>42996</v>
      </c>
      <c r="D62" s="7" t="s">
        <v>106</v>
      </c>
      <c r="E62" s="7">
        <v>0.9</v>
      </c>
    </row>
    <row r="63" spans="1:5">
      <c r="A63" s="5" t="s">
        <v>83</v>
      </c>
      <c r="B63" s="7">
        <v>1203</v>
      </c>
      <c r="C63" s="6">
        <v>43090</v>
      </c>
      <c r="D63" s="7" t="s">
        <v>105</v>
      </c>
      <c r="E63" s="7">
        <v>0</v>
      </c>
    </row>
    <row r="64" spans="1:5">
      <c r="A64" s="5" t="s">
        <v>84</v>
      </c>
      <c r="B64" s="7">
        <v>1204</v>
      </c>
      <c r="C64" s="6">
        <v>42942</v>
      </c>
      <c r="D64" s="7" t="s">
        <v>104</v>
      </c>
      <c r="E64" s="7">
        <v>4.5999999999999996</v>
      </c>
    </row>
    <row r="65" spans="1:5">
      <c r="A65" s="5" t="s">
        <v>85</v>
      </c>
      <c r="B65" s="7">
        <v>1204</v>
      </c>
      <c r="C65" s="6">
        <v>43003</v>
      </c>
      <c r="D65" s="7" t="s">
        <v>106</v>
      </c>
      <c r="E65" s="7">
        <v>3.1</v>
      </c>
    </row>
    <row r="66" spans="1:5">
      <c r="A66" s="5" t="s">
        <v>86</v>
      </c>
      <c r="B66" s="7">
        <v>1204</v>
      </c>
      <c r="C66" s="6">
        <v>43112</v>
      </c>
      <c r="D66" s="7" t="s">
        <v>105</v>
      </c>
      <c r="E66" s="7">
        <v>1.3</v>
      </c>
    </row>
    <row r="67" spans="1:5">
      <c r="A67" s="5" t="s">
        <v>87</v>
      </c>
      <c r="B67" s="7">
        <v>1205</v>
      </c>
      <c r="C67" s="8">
        <v>42913</v>
      </c>
      <c r="D67" s="7" t="s">
        <v>103</v>
      </c>
      <c r="E67" s="7">
        <v>5.6</v>
      </c>
    </row>
    <row r="68" spans="1:5">
      <c r="A68" s="5" t="s">
        <v>88</v>
      </c>
      <c r="B68" s="7">
        <v>1205</v>
      </c>
      <c r="C68" s="6">
        <v>42948</v>
      </c>
      <c r="D68" s="7" t="s">
        <v>104</v>
      </c>
      <c r="E68" s="7">
        <v>4.7</v>
      </c>
    </row>
    <row r="69" spans="1:5">
      <c r="A69" s="5" t="s">
        <v>89</v>
      </c>
      <c r="B69" s="7">
        <v>1205</v>
      </c>
      <c r="C69" s="6">
        <v>43005</v>
      </c>
      <c r="D69" s="7" t="s">
        <v>106</v>
      </c>
      <c r="E69" s="7">
        <v>3.8</v>
      </c>
    </row>
    <row r="70" spans="1:5">
      <c r="A70" s="5" t="s">
        <v>90</v>
      </c>
      <c r="B70" s="7">
        <v>1205</v>
      </c>
      <c r="C70" s="6">
        <v>43090</v>
      </c>
      <c r="D70" s="7" t="s">
        <v>105</v>
      </c>
      <c r="E70" s="7">
        <v>1.8</v>
      </c>
    </row>
    <row r="71" spans="1:5">
      <c r="A71" s="5" t="s">
        <v>91</v>
      </c>
      <c r="B71" s="7">
        <v>1206</v>
      </c>
      <c r="C71" s="6">
        <v>42928</v>
      </c>
      <c r="D71" s="7" t="s">
        <v>103</v>
      </c>
      <c r="E71" s="7">
        <v>4.4000000000000004</v>
      </c>
    </row>
    <row r="72" spans="1:5">
      <c r="A72" s="5" t="s">
        <v>92</v>
      </c>
      <c r="B72" s="7">
        <v>1206</v>
      </c>
      <c r="C72" s="6">
        <v>42978</v>
      </c>
      <c r="D72" s="7" t="s">
        <v>104</v>
      </c>
      <c r="E72" s="7">
        <v>2.7</v>
      </c>
    </row>
    <row r="73" spans="1:5">
      <c r="A73" s="5" t="s">
        <v>93</v>
      </c>
      <c r="B73" s="7">
        <v>1206</v>
      </c>
      <c r="C73" s="6">
        <v>43018</v>
      </c>
      <c r="D73" s="7" t="s">
        <v>106</v>
      </c>
      <c r="E73" s="7">
        <v>1.5</v>
      </c>
    </row>
    <row r="74" spans="1:5">
      <c r="A74" s="5" t="s">
        <v>94</v>
      </c>
      <c r="B74" s="7">
        <v>1206</v>
      </c>
      <c r="C74" s="6">
        <v>43112</v>
      </c>
      <c r="D74" s="7" t="s">
        <v>105</v>
      </c>
      <c r="E74" s="7">
        <v>0.3</v>
      </c>
    </row>
    <row r="75" spans="1:5">
      <c r="A75" s="5" t="s">
        <v>95</v>
      </c>
      <c r="B75" s="7">
        <v>1207</v>
      </c>
      <c r="C75" s="6">
        <v>42933</v>
      </c>
      <c r="D75" s="7" t="s">
        <v>103</v>
      </c>
      <c r="E75" s="7">
        <v>2.7</v>
      </c>
    </row>
    <row r="76" spans="1:5">
      <c r="A76" s="5" t="s">
        <v>96</v>
      </c>
      <c r="B76" s="7">
        <v>1207</v>
      </c>
      <c r="C76" s="6">
        <v>42985</v>
      </c>
      <c r="D76" s="7" t="s">
        <v>104</v>
      </c>
      <c r="E76" s="7">
        <v>0.9</v>
      </c>
    </row>
    <row r="77" spans="1:5">
      <c r="A77" s="5" t="s">
        <v>97</v>
      </c>
      <c r="B77" s="7">
        <v>1207</v>
      </c>
      <c r="C77" s="6">
        <v>43024</v>
      </c>
      <c r="D77" s="7" t="s">
        <v>106</v>
      </c>
      <c r="E77" s="7">
        <v>0.5</v>
      </c>
    </row>
    <row r="78" spans="1:5">
      <c r="A78" s="5" t="s">
        <v>98</v>
      </c>
      <c r="B78" s="7">
        <v>1207</v>
      </c>
      <c r="C78" s="6">
        <v>43119</v>
      </c>
      <c r="D78" s="7" t="s">
        <v>105</v>
      </c>
      <c r="E78" s="7">
        <v>0.1</v>
      </c>
    </row>
    <row r="79" spans="1:5">
      <c r="A79" s="5" t="s">
        <v>99</v>
      </c>
      <c r="B79" s="7">
        <v>1208</v>
      </c>
      <c r="C79" s="6">
        <v>42985</v>
      </c>
      <c r="D79" s="7" t="s">
        <v>104</v>
      </c>
      <c r="E79" s="7">
        <v>4.2</v>
      </c>
    </row>
    <row r="80" spans="1:5">
      <c r="A80" s="5" t="s">
        <v>100</v>
      </c>
      <c r="B80" s="7">
        <v>1208</v>
      </c>
      <c r="C80" s="6">
        <v>43020</v>
      </c>
      <c r="D80" s="7" t="s">
        <v>106</v>
      </c>
      <c r="E80" s="7">
        <v>3</v>
      </c>
    </row>
    <row r="81" spans="1:5">
      <c r="A81" s="5" t="s">
        <v>101</v>
      </c>
      <c r="B81" s="7">
        <v>1208</v>
      </c>
      <c r="C81" s="6">
        <v>43119</v>
      </c>
      <c r="D81" s="7" t="s">
        <v>105</v>
      </c>
      <c r="E81" s="7"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IgG Plate 1</vt:lpstr>
      <vt:lpstr>IgG Plate 2</vt:lpstr>
      <vt:lpstr>TT IgG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Chin</dc:creator>
  <cp:lastModifiedBy>Ning Chin</cp:lastModifiedBy>
  <cp:lastPrinted>2019-11-20T18:18:55Z</cp:lastPrinted>
  <dcterms:created xsi:type="dcterms:W3CDTF">2019-10-30T21:28:40Z</dcterms:created>
  <dcterms:modified xsi:type="dcterms:W3CDTF">2019-12-27T23:52:08Z</dcterms:modified>
</cp:coreProperties>
</file>