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ght\Box Sync\DHO_Shared\my_files\Ning\MIMI\ELISA\"/>
    </mc:Choice>
  </mc:AlternateContent>
  <xr:revisionPtr revIDLastSave="0" documentId="13_ncr:1_{C2A733E7-DCAD-46D0-84F6-8FCCF31AD9E5}" xr6:coauthVersionLast="45" xr6:coauthVersionMax="45" xr10:uidLastSave="{00000000-0000-0000-0000-000000000000}"/>
  <bookViews>
    <workbookView xWindow="-110" yWindow="-110" windowWidth="19420" windowHeight="11760" activeTab="4" xr2:uid="{00000000-000D-0000-FFFF-FFFF00000000}"/>
  </bookViews>
  <sheets>
    <sheet name="Sheet1" sheetId="10" r:id="rId1"/>
    <sheet name="Sheet2" sheetId="11" r:id="rId2"/>
    <sheet name="Process" sheetId="9" r:id="rId3"/>
    <sheet name="TT IgM_2" sheetId="3" r:id="rId4"/>
    <sheet name="TT IgM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9" l="1"/>
  <c r="F2" i="9"/>
  <c r="L2" i="9" l="1"/>
  <c r="F20" i="9"/>
  <c r="I20" i="9" s="1"/>
  <c r="Q20" i="9" s="1"/>
  <c r="F21" i="9"/>
  <c r="I21" i="9" s="1"/>
  <c r="Q21" i="9" s="1"/>
  <c r="F22" i="9"/>
  <c r="I22" i="9" s="1"/>
  <c r="F23" i="9"/>
  <c r="I23" i="9" s="1"/>
  <c r="F24" i="9"/>
  <c r="I24" i="9" s="1"/>
  <c r="F25" i="9"/>
  <c r="I25" i="9" s="1"/>
  <c r="F26" i="9"/>
  <c r="I26" i="9" s="1"/>
  <c r="F27" i="9"/>
  <c r="I27" i="9" s="1"/>
  <c r="F28" i="9"/>
  <c r="I28" i="9" s="1"/>
  <c r="F29" i="9"/>
  <c r="I29" i="9" s="1"/>
  <c r="F30" i="9"/>
  <c r="I30" i="9" s="1"/>
  <c r="F31" i="9"/>
  <c r="I31" i="9" s="1"/>
  <c r="F32" i="9"/>
  <c r="I32" i="9" s="1"/>
  <c r="F33" i="9"/>
  <c r="I33" i="9" s="1"/>
  <c r="F34" i="9"/>
  <c r="I34" i="9" s="1"/>
  <c r="F35" i="9"/>
  <c r="I35" i="9" s="1"/>
  <c r="F36" i="9"/>
  <c r="I36" i="9" s="1"/>
  <c r="F37" i="9"/>
  <c r="I37" i="9" s="1"/>
  <c r="F38" i="9"/>
  <c r="I38" i="9" s="1"/>
  <c r="Q38" i="9" s="1"/>
  <c r="F39" i="9"/>
  <c r="I39" i="9" s="1"/>
  <c r="F40" i="9"/>
  <c r="I40" i="9" s="1"/>
  <c r="F41" i="9"/>
  <c r="I41" i="9" s="1"/>
  <c r="F42" i="9"/>
  <c r="I42" i="9" s="1"/>
  <c r="F43" i="9"/>
  <c r="I43" i="9" s="1"/>
  <c r="F44" i="9"/>
  <c r="I44" i="9" s="1"/>
  <c r="F45" i="9"/>
  <c r="I45" i="9" s="1"/>
  <c r="F46" i="9"/>
  <c r="I46" i="9" s="1"/>
  <c r="F47" i="9"/>
  <c r="I47" i="9" s="1"/>
  <c r="F48" i="9"/>
  <c r="I48" i="9" s="1"/>
  <c r="Q48" i="9" s="1"/>
  <c r="F49" i="9"/>
  <c r="I49" i="9" s="1"/>
  <c r="F50" i="9"/>
  <c r="I50" i="9" s="1"/>
  <c r="F51" i="9"/>
  <c r="I51" i="9" s="1"/>
  <c r="F52" i="9"/>
  <c r="I52" i="9" s="1"/>
  <c r="F53" i="9"/>
  <c r="I53" i="9" s="1"/>
  <c r="F54" i="9"/>
  <c r="I54" i="9" s="1"/>
  <c r="F55" i="9"/>
  <c r="I55" i="9" s="1"/>
  <c r="F56" i="9"/>
  <c r="I56" i="9" s="1"/>
  <c r="F57" i="9"/>
  <c r="I57" i="9" s="1"/>
  <c r="F58" i="9"/>
  <c r="I58" i="9" s="1"/>
  <c r="F59" i="9"/>
  <c r="I59" i="9" s="1"/>
  <c r="F60" i="9"/>
  <c r="I60" i="9" s="1"/>
  <c r="F61" i="9"/>
  <c r="I61" i="9" s="1"/>
  <c r="F62" i="9"/>
  <c r="I62" i="9" s="1"/>
  <c r="F63" i="9"/>
  <c r="I63" i="9" s="1"/>
  <c r="F64" i="9"/>
  <c r="I64" i="9" s="1"/>
  <c r="F65" i="9"/>
  <c r="I65" i="9" s="1"/>
  <c r="F66" i="9"/>
  <c r="I66" i="9" s="1"/>
  <c r="F67" i="9"/>
  <c r="I67" i="9" s="1"/>
  <c r="F68" i="9"/>
  <c r="I68" i="9" s="1"/>
  <c r="F69" i="9"/>
  <c r="I69" i="9" s="1"/>
  <c r="F70" i="9"/>
  <c r="I70" i="9" s="1"/>
  <c r="F71" i="9"/>
  <c r="I71" i="9" s="1"/>
  <c r="F72" i="9"/>
  <c r="I72" i="9" s="1"/>
  <c r="F73" i="9"/>
  <c r="I73" i="9" s="1"/>
  <c r="F74" i="9"/>
  <c r="I74" i="9" s="1"/>
  <c r="F75" i="9"/>
  <c r="I75" i="9" s="1"/>
  <c r="F76" i="9"/>
  <c r="I76" i="9" s="1"/>
  <c r="F77" i="9"/>
  <c r="I77" i="9" s="1"/>
  <c r="F78" i="9"/>
  <c r="I78" i="9" s="1"/>
  <c r="F79" i="9"/>
  <c r="I79" i="9" s="1"/>
  <c r="F80" i="9"/>
  <c r="I80" i="9" s="1"/>
  <c r="F81" i="9"/>
  <c r="I81" i="9" s="1"/>
  <c r="F82" i="9"/>
  <c r="I82" i="9" s="1"/>
  <c r="F83" i="9"/>
  <c r="I83" i="9" s="1"/>
  <c r="F84" i="9"/>
  <c r="I84" i="9" s="1"/>
  <c r="F85" i="9"/>
  <c r="I85" i="9" s="1"/>
  <c r="F86" i="9"/>
  <c r="I86" i="9" s="1"/>
  <c r="F87" i="9"/>
  <c r="I87" i="9" s="1"/>
  <c r="F88" i="9"/>
  <c r="I88" i="9" s="1"/>
  <c r="F89" i="9"/>
  <c r="I89" i="9" s="1"/>
  <c r="F90" i="9"/>
  <c r="I90" i="9" s="1"/>
  <c r="F91" i="9"/>
  <c r="I91" i="9" s="1"/>
  <c r="F92" i="9"/>
  <c r="I92" i="9" s="1"/>
  <c r="F93" i="9"/>
  <c r="I93" i="9" s="1"/>
  <c r="F94" i="9"/>
  <c r="I94" i="9" s="1"/>
  <c r="F95" i="9"/>
  <c r="I95" i="9" s="1"/>
  <c r="F96" i="9"/>
  <c r="I96" i="9" s="1"/>
  <c r="F97" i="9"/>
  <c r="I97" i="9" s="1"/>
  <c r="F98" i="9"/>
  <c r="I98" i="9" s="1"/>
  <c r="F19" i="9"/>
  <c r="I19" i="9" s="1"/>
  <c r="G20" i="9"/>
  <c r="J20" i="9" s="1"/>
  <c r="G21" i="9"/>
  <c r="J21" i="9" s="1"/>
  <c r="G22" i="9"/>
  <c r="J22" i="9" s="1"/>
  <c r="G23" i="9"/>
  <c r="J23" i="9" s="1"/>
  <c r="G24" i="9"/>
  <c r="J24" i="9" s="1"/>
  <c r="G25" i="9"/>
  <c r="J25" i="9" s="1"/>
  <c r="G26" i="9"/>
  <c r="J26" i="9" s="1"/>
  <c r="G27" i="9"/>
  <c r="J27" i="9" s="1"/>
  <c r="G28" i="9"/>
  <c r="J28" i="9" s="1"/>
  <c r="G29" i="9"/>
  <c r="J29" i="9" s="1"/>
  <c r="G30" i="9"/>
  <c r="J30" i="9" s="1"/>
  <c r="G31" i="9"/>
  <c r="J31" i="9" s="1"/>
  <c r="G32" i="9"/>
  <c r="J32" i="9" s="1"/>
  <c r="G33" i="9"/>
  <c r="J33" i="9" s="1"/>
  <c r="G34" i="9"/>
  <c r="J34" i="9" s="1"/>
  <c r="G35" i="9"/>
  <c r="J35" i="9" s="1"/>
  <c r="G36" i="9"/>
  <c r="J36" i="9" s="1"/>
  <c r="G37" i="9"/>
  <c r="J37" i="9" s="1"/>
  <c r="G38" i="9"/>
  <c r="J38" i="9" s="1"/>
  <c r="G39" i="9"/>
  <c r="J39" i="9" s="1"/>
  <c r="G40" i="9"/>
  <c r="J40" i="9" s="1"/>
  <c r="G41" i="9"/>
  <c r="J41" i="9" s="1"/>
  <c r="G42" i="9"/>
  <c r="J42" i="9" s="1"/>
  <c r="G43" i="9"/>
  <c r="J43" i="9" s="1"/>
  <c r="G44" i="9"/>
  <c r="J44" i="9" s="1"/>
  <c r="G45" i="9"/>
  <c r="J45" i="9" s="1"/>
  <c r="G46" i="9"/>
  <c r="J46" i="9" s="1"/>
  <c r="G47" i="9"/>
  <c r="J47" i="9" s="1"/>
  <c r="G48" i="9"/>
  <c r="J48" i="9" s="1"/>
  <c r="G49" i="9"/>
  <c r="J49" i="9" s="1"/>
  <c r="G50" i="9"/>
  <c r="J50" i="9" s="1"/>
  <c r="G51" i="9"/>
  <c r="J51" i="9" s="1"/>
  <c r="G52" i="9"/>
  <c r="J52" i="9" s="1"/>
  <c r="G53" i="9"/>
  <c r="J53" i="9" s="1"/>
  <c r="G54" i="9"/>
  <c r="J54" i="9" s="1"/>
  <c r="G55" i="9"/>
  <c r="J55" i="9" s="1"/>
  <c r="G56" i="9"/>
  <c r="J56" i="9" s="1"/>
  <c r="G57" i="9"/>
  <c r="J57" i="9" s="1"/>
  <c r="G58" i="9"/>
  <c r="J58" i="9" s="1"/>
  <c r="G59" i="9"/>
  <c r="J59" i="9" s="1"/>
  <c r="G60" i="9"/>
  <c r="J60" i="9" s="1"/>
  <c r="G61" i="9"/>
  <c r="J61" i="9" s="1"/>
  <c r="G62" i="9"/>
  <c r="J62" i="9" s="1"/>
  <c r="G63" i="9"/>
  <c r="J63" i="9" s="1"/>
  <c r="G64" i="9"/>
  <c r="J64" i="9" s="1"/>
  <c r="G65" i="9"/>
  <c r="J65" i="9" s="1"/>
  <c r="G66" i="9"/>
  <c r="J66" i="9" s="1"/>
  <c r="G67" i="9"/>
  <c r="J67" i="9" s="1"/>
  <c r="G68" i="9"/>
  <c r="J68" i="9" s="1"/>
  <c r="G69" i="9"/>
  <c r="J69" i="9" s="1"/>
  <c r="G70" i="9"/>
  <c r="J70" i="9" s="1"/>
  <c r="G71" i="9"/>
  <c r="J71" i="9" s="1"/>
  <c r="G72" i="9"/>
  <c r="J72" i="9" s="1"/>
  <c r="G73" i="9"/>
  <c r="J73" i="9" s="1"/>
  <c r="G74" i="9"/>
  <c r="J74" i="9" s="1"/>
  <c r="G75" i="9"/>
  <c r="J75" i="9" s="1"/>
  <c r="G76" i="9"/>
  <c r="J76" i="9" s="1"/>
  <c r="G77" i="9"/>
  <c r="J77" i="9" s="1"/>
  <c r="G78" i="9"/>
  <c r="J78" i="9" s="1"/>
  <c r="G79" i="9"/>
  <c r="J79" i="9" s="1"/>
  <c r="G80" i="9"/>
  <c r="J80" i="9" s="1"/>
  <c r="G81" i="9"/>
  <c r="J81" i="9" s="1"/>
  <c r="G82" i="9"/>
  <c r="J82" i="9" s="1"/>
  <c r="G83" i="9"/>
  <c r="J83" i="9" s="1"/>
  <c r="G84" i="9"/>
  <c r="J84" i="9" s="1"/>
  <c r="G85" i="9"/>
  <c r="J85" i="9" s="1"/>
  <c r="G86" i="9"/>
  <c r="J86" i="9" s="1"/>
  <c r="G87" i="9"/>
  <c r="J87" i="9" s="1"/>
  <c r="G88" i="9"/>
  <c r="J88" i="9" s="1"/>
  <c r="G89" i="9"/>
  <c r="J89" i="9" s="1"/>
  <c r="G90" i="9"/>
  <c r="J90" i="9" s="1"/>
  <c r="G91" i="9"/>
  <c r="J91" i="9" s="1"/>
  <c r="G92" i="9"/>
  <c r="J92" i="9" s="1"/>
  <c r="G93" i="9"/>
  <c r="J93" i="9" s="1"/>
  <c r="G94" i="9"/>
  <c r="J94" i="9" s="1"/>
  <c r="G95" i="9"/>
  <c r="J95" i="9" s="1"/>
  <c r="G96" i="9"/>
  <c r="J96" i="9" s="1"/>
  <c r="G97" i="9"/>
  <c r="J97" i="9" s="1"/>
  <c r="G98" i="9"/>
  <c r="J98" i="9" s="1"/>
  <c r="G19" i="9"/>
  <c r="J19" i="9" s="1"/>
  <c r="Q94" i="9" l="1"/>
  <c r="Q70" i="9"/>
  <c r="Q46" i="9"/>
  <c r="Q77" i="9"/>
  <c r="Q53" i="9"/>
  <c r="Q97" i="9"/>
  <c r="Q89" i="9"/>
  <c r="Q81" i="9"/>
  <c r="Q73" i="9"/>
  <c r="Q65" i="9"/>
  <c r="Q57" i="9"/>
  <c r="Q49" i="9"/>
  <c r="Q41" i="9"/>
  <c r="Q33" i="9"/>
  <c r="Q25" i="9"/>
  <c r="Q40" i="9"/>
  <c r="Q32" i="9"/>
  <c r="Q24" i="9"/>
  <c r="Q96" i="9"/>
  <c r="Q88" i="9"/>
  <c r="Q80" i="9"/>
  <c r="Q72" i="9"/>
  <c r="Q64" i="9"/>
  <c r="Q56" i="9"/>
  <c r="Q95" i="9"/>
  <c r="Q87" i="9"/>
  <c r="Q79" i="9"/>
  <c r="Q71" i="9"/>
  <c r="Q63" i="9"/>
  <c r="Q55" i="9"/>
  <c r="Q47" i="9"/>
  <c r="Q39" i="9"/>
  <c r="Q31" i="9"/>
  <c r="Q23" i="9"/>
  <c r="Q30" i="9"/>
  <c r="Q22" i="9"/>
  <c r="Q86" i="9"/>
  <c r="Q54" i="9"/>
  <c r="Q85" i="9"/>
  <c r="Q61" i="9"/>
  <c r="Q37" i="9"/>
  <c r="Q92" i="9"/>
  <c r="Q76" i="9"/>
  <c r="Q60" i="9"/>
  <c r="Q44" i="9"/>
  <c r="Q28" i="9"/>
  <c r="Q75" i="9"/>
  <c r="Q27" i="9"/>
  <c r="Q78" i="9"/>
  <c r="Q62" i="9"/>
  <c r="Q93" i="9"/>
  <c r="Q69" i="9"/>
  <c r="Q45" i="9"/>
  <c r="Q29" i="9"/>
  <c r="Q84" i="9"/>
  <c r="Q68" i="9"/>
  <c r="Q52" i="9"/>
  <c r="Q36" i="9"/>
  <c r="Q19" i="9"/>
  <c r="Q91" i="9"/>
  <c r="Q83" i="9"/>
  <c r="Q67" i="9"/>
  <c r="Q59" i="9"/>
  <c r="Q51" i="9"/>
  <c r="Q43" i="9"/>
  <c r="Q35" i="9"/>
  <c r="Q98" i="9"/>
  <c r="Q90" i="9"/>
  <c r="Q82" i="9"/>
  <c r="Q74" i="9"/>
  <c r="Q66" i="9"/>
  <c r="Q58" i="9"/>
  <c r="Q50" i="9"/>
  <c r="Q42" i="9"/>
  <c r="Q34" i="9"/>
  <c r="Q26" i="9"/>
  <c r="L4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M15" i="9" s="1"/>
  <c r="G16" i="9"/>
  <c r="G17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L15" i="9" s="1"/>
  <c r="F16" i="9"/>
  <c r="F17" i="9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2" i="3"/>
  <c r="M9" i="9" l="1"/>
  <c r="M10" i="9"/>
  <c r="M14" i="9"/>
  <c r="M17" i="9"/>
  <c r="G2" i="9"/>
  <c r="M2" i="9" s="1"/>
  <c r="L3" i="9"/>
  <c r="L10" i="9"/>
  <c r="L11" i="9"/>
  <c r="M24" i="9"/>
  <c r="M25" i="9"/>
  <c r="M26" i="9"/>
  <c r="M27" i="9"/>
  <c r="M32" i="9"/>
  <c r="M33" i="9"/>
  <c r="M34" i="9"/>
  <c r="M35" i="9"/>
  <c r="M40" i="9"/>
  <c r="M41" i="9"/>
  <c r="M42" i="9"/>
  <c r="O42" i="9" s="1"/>
  <c r="M43" i="9"/>
  <c r="M48" i="9"/>
  <c r="M49" i="9"/>
  <c r="M50" i="9"/>
  <c r="M51" i="9"/>
  <c r="M56" i="9"/>
  <c r="M57" i="9"/>
  <c r="M58" i="9"/>
  <c r="M59" i="9"/>
  <c r="M64" i="9"/>
  <c r="M65" i="9"/>
  <c r="M66" i="9"/>
  <c r="M67" i="9"/>
  <c r="M72" i="9"/>
  <c r="M73" i="9"/>
  <c r="M74" i="9"/>
  <c r="M75" i="9"/>
  <c r="M80" i="9"/>
  <c r="M81" i="9"/>
  <c r="M82" i="9"/>
  <c r="M83" i="9"/>
  <c r="M88" i="9"/>
  <c r="M89" i="9"/>
  <c r="M90" i="9"/>
  <c r="M91" i="9"/>
  <c r="M96" i="9"/>
  <c r="M97" i="9"/>
  <c r="M98" i="9"/>
  <c r="L24" i="9"/>
  <c r="O24" i="9" s="1"/>
  <c r="L25" i="9"/>
  <c r="O25" i="9" s="1"/>
  <c r="L26" i="9"/>
  <c r="O26" i="9" s="1"/>
  <c r="L27" i="9"/>
  <c r="L32" i="9"/>
  <c r="L33" i="9"/>
  <c r="L34" i="9"/>
  <c r="L35" i="9"/>
  <c r="O35" i="9" s="1"/>
  <c r="L40" i="9"/>
  <c r="O40" i="9" s="1"/>
  <c r="L41" i="9"/>
  <c r="O41" i="9" s="1"/>
  <c r="L43" i="9"/>
  <c r="O43" i="9" s="1"/>
  <c r="L48" i="9"/>
  <c r="O48" i="9" s="1"/>
  <c r="L49" i="9"/>
  <c r="L50" i="9"/>
  <c r="L51" i="9"/>
  <c r="O51" i="9" s="1"/>
  <c r="L56" i="9"/>
  <c r="O56" i="9" s="1"/>
  <c r="L57" i="9"/>
  <c r="O57" i="9" s="1"/>
  <c r="L58" i="9"/>
  <c r="O58" i="9" s="1"/>
  <c r="L59" i="9"/>
  <c r="O59" i="9" s="1"/>
  <c r="L64" i="9"/>
  <c r="O64" i="9" s="1"/>
  <c r="L65" i="9"/>
  <c r="L66" i="9"/>
  <c r="L67" i="9"/>
  <c r="O67" i="9" s="1"/>
  <c r="L72" i="9"/>
  <c r="O72" i="9" s="1"/>
  <c r="L73" i="9"/>
  <c r="O73" i="9" s="1"/>
  <c r="L74" i="9"/>
  <c r="O74" i="9" s="1"/>
  <c r="L75" i="9"/>
  <c r="O75" i="9" s="1"/>
  <c r="L80" i="9"/>
  <c r="O80" i="9" s="1"/>
  <c r="L81" i="9"/>
  <c r="L82" i="9"/>
  <c r="L83" i="9"/>
  <c r="O83" i="9" s="1"/>
  <c r="L88" i="9"/>
  <c r="O88" i="9" s="1"/>
  <c r="L89" i="9"/>
  <c r="O89" i="9" s="1"/>
  <c r="L90" i="9"/>
  <c r="O90" i="9" s="1"/>
  <c r="L91" i="9"/>
  <c r="O91" i="9" s="1"/>
  <c r="L96" i="9"/>
  <c r="O96" i="9" s="1"/>
  <c r="L97" i="9"/>
  <c r="L98" i="9"/>
  <c r="L19" i="9"/>
  <c r="L5" i="9"/>
  <c r="L13" i="9"/>
  <c r="M3" i="9"/>
  <c r="M4" i="9"/>
  <c r="M5" i="9"/>
  <c r="M6" i="9"/>
  <c r="M7" i="9"/>
  <c r="M8" i="9"/>
  <c r="M11" i="9"/>
  <c r="M12" i="9"/>
  <c r="M13" i="9"/>
  <c r="M16" i="9"/>
  <c r="M19" i="9"/>
  <c r="M20" i="9"/>
  <c r="M21" i="9"/>
  <c r="M22" i="9"/>
  <c r="M23" i="9"/>
  <c r="M28" i="9"/>
  <c r="M29" i="9"/>
  <c r="M30" i="9"/>
  <c r="M31" i="9"/>
  <c r="M36" i="9"/>
  <c r="M37" i="9"/>
  <c r="M38" i="9"/>
  <c r="M39" i="9"/>
  <c r="M44" i="9"/>
  <c r="M45" i="9"/>
  <c r="M46" i="9"/>
  <c r="M47" i="9"/>
  <c r="M52" i="9"/>
  <c r="M53" i="9"/>
  <c r="M54" i="9"/>
  <c r="M55" i="9"/>
  <c r="M60" i="9"/>
  <c r="M61" i="9"/>
  <c r="M62" i="9"/>
  <c r="M63" i="9"/>
  <c r="M68" i="9"/>
  <c r="M69" i="9"/>
  <c r="M70" i="9"/>
  <c r="M71" i="9"/>
  <c r="M76" i="9"/>
  <c r="M77" i="9"/>
  <c r="M78" i="9"/>
  <c r="M79" i="9"/>
  <c r="M84" i="9"/>
  <c r="M85" i="9"/>
  <c r="M86" i="9"/>
  <c r="M87" i="9"/>
  <c r="M92" i="9"/>
  <c r="M93" i="9"/>
  <c r="M94" i="9"/>
  <c r="M95" i="9"/>
  <c r="L4" i="9"/>
  <c r="L6" i="9"/>
  <c r="L7" i="9"/>
  <c r="L8" i="9"/>
  <c r="L9" i="9"/>
  <c r="L12" i="9"/>
  <c r="L14" i="9"/>
  <c r="L16" i="9"/>
  <c r="L17" i="9"/>
  <c r="L20" i="9"/>
  <c r="O20" i="9" s="1"/>
  <c r="L21" i="9"/>
  <c r="O21" i="9" s="1"/>
  <c r="L22" i="9"/>
  <c r="O22" i="9" s="1"/>
  <c r="L23" i="9"/>
  <c r="O23" i="9" s="1"/>
  <c r="L28" i="9"/>
  <c r="O28" i="9" s="1"/>
  <c r="L29" i="9"/>
  <c r="O29" i="9" s="1"/>
  <c r="L30" i="9"/>
  <c r="O30" i="9" s="1"/>
  <c r="L31" i="9"/>
  <c r="O31" i="9" s="1"/>
  <c r="L36" i="9"/>
  <c r="O36" i="9" s="1"/>
  <c r="L37" i="9"/>
  <c r="O37" i="9" s="1"/>
  <c r="L38" i="9"/>
  <c r="O38" i="9" s="1"/>
  <c r="L39" i="9"/>
  <c r="O39" i="9" s="1"/>
  <c r="L44" i="9"/>
  <c r="O44" i="9" s="1"/>
  <c r="L45" i="9"/>
  <c r="O45" i="9" s="1"/>
  <c r="L46" i="9"/>
  <c r="O46" i="9" s="1"/>
  <c r="L47" i="9"/>
  <c r="O47" i="9" s="1"/>
  <c r="L52" i="9"/>
  <c r="L53" i="9"/>
  <c r="O53" i="9" s="1"/>
  <c r="L54" i="9"/>
  <c r="O54" i="9" s="1"/>
  <c r="L55" i="9"/>
  <c r="O55" i="9" s="1"/>
  <c r="L60" i="9"/>
  <c r="O60" i="9" s="1"/>
  <c r="L61" i="9"/>
  <c r="O61" i="9" s="1"/>
  <c r="L62" i="9"/>
  <c r="O62" i="9" s="1"/>
  <c r="L63" i="9"/>
  <c r="O63" i="9" s="1"/>
  <c r="L68" i="9"/>
  <c r="L69" i="9"/>
  <c r="O69" i="9" s="1"/>
  <c r="L70" i="9"/>
  <c r="O70" i="9" s="1"/>
  <c r="L71" i="9"/>
  <c r="O71" i="9" s="1"/>
  <c r="L76" i="9"/>
  <c r="O76" i="9" s="1"/>
  <c r="L77" i="9"/>
  <c r="O77" i="9" s="1"/>
  <c r="L78" i="9"/>
  <c r="O78" i="9" s="1"/>
  <c r="L79" i="9"/>
  <c r="O79" i="9" s="1"/>
  <c r="L84" i="9"/>
  <c r="L85" i="9"/>
  <c r="O85" i="9" s="1"/>
  <c r="L86" i="9"/>
  <c r="O86" i="9" s="1"/>
  <c r="L87" i="9"/>
  <c r="O87" i="9" s="1"/>
  <c r="L92" i="9"/>
  <c r="O92" i="9" s="1"/>
  <c r="L93" i="9"/>
  <c r="O93" i="9" s="1"/>
  <c r="L94" i="9"/>
  <c r="O94" i="9" s="1"/>
  <c r="L95" i="9"/>
  <c r="O95" i="9" s="1"/>
  <c r="E6" i="9"/>
  <c r="E8" i="9"/>
  <c r="E10" i="9"/>
  <c r="E12" i="9"/>
  <c r="E14" i="9"/>
  <c r="E16" i="9"/>
  <c r="E2" i="9"/>
  <c r="E5" i="9"/>
  <c r="E7" i="9"/>
  <c r="E9" i="9"/>
  <c r="E11" i="9"/>
  <c r="E13" i="9"/>
  <c r="E15" i="9"/>
  <c r="E17" i="9"/>
  <c r="E3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4" i="9"/>
  <c r="O19" i="9" l="1"/>
  <c r="O34" i="9"/>
  <c r="O84" i="9"/>
  <c r="O68" i="9"/>
  <c r="O52" i="9"/>
  <c r="O98" i="9"/>
  <c r="O82" i="9"/>
  <c r="O66" i="9"/>
  <c r="O50" i="9"/>
  <c r="O33" i="9"/>
  <c r="O97" i="9"/>
  <c r="O81" i="9"/>
  <c r="O65" i="9"/>
  <c r="O49" i="9"/>
  <c r="O32" i="9"/>
  <c r="O27" i="9"/>
</calcChain>
</file>

<file path=xl/sharedStrings.xml><?xml version="1.0" encoding="utf-8"?>
<sst xmlns="http://schemas.openxmlformats.org/spreadsheetml/2006/main" count="633" uniqueCount="223">
  <si>
    <t>MIMI-1 1185</t>
  </si>
  <si>
    <t>MIMI-9 1187</t>
  </si>
  <si>
    <t>MIMI-17 1190</t>
  </si>
  <si>
    <t>MIMI-25 1192</t>
  </si>
  <si>
    <t>MIMI-33 1194</t>
  </si>
  <si>
    <t>MIMI-2 1185</t>
  </si>
  <si>
    <t>MIMI-10 1187</t>
  </si>
  <si>
    <t>MIMI-18 1190</t>
  </si>
  <si>
    <t>MIMI-26 1192</t>
  </si>
  <si>
    <t>MIMI-34 1195</t>
  </si>
  <si>
    <t>MIMI-3 1185</t>
  </si>
  <si>
    <t>MIMI-11 1188</t>
  </si>
  <si>
    <t>MIMI-19 1190</t>
  </si>
  <si>
    <t>MIMI-27 1192</t>
  </si>
  <si>
    <t>MIMI-35 1195</t>
  </si>
  <si>
    <t>MIMI-4 1186</t>
  </si>
  <si>
    <t>MIMI-12 1188</t>
  </si>
  <si>
    <t>MIMI-20 1191</t>
  </si>
  <si>
    <t>MIMI-28 1193</t>
  </si>
  <si>
    <t>MIMI-36 1195</t>
  </si>
  <si>
    <t>MIMI-5 1186</t>
  </si>
  <si>
    <t>MIMI-13 1188</t>
  </si>
  <si>
    <t>MIMI-21 1191</t>
  </si>
  <si>
    <t>MIMI-29 1193</t>
  </si>
  <si>
    <t>MIMI-37 1196</t>
  </si>
  <si>
    <t>MIMI-6 1186</t>
  </si>
  <si>
    <t>MIMI-14 1189</t>
  </si>
  <si>
    <t>MIMI-22 1191</t>
  </si>
  <si>
    <t>MIMI-30 1194</t>
  </si>
  <si>
    <t>MIMI-38 1196</t>
  </si>
  <si>
    <t>MIMI-7 1186</t>
  </si>
  <si>
    <t>MIMI-15 1189</t>
  </si>
  <si>
    <t>MIMI-23 1191</t>
  </si>
  <si>
    <t>MIMI-31 1194</t>
  </si>
  <si>
    <t>MIMI-39 1196</t>
  </si>
  <si>
    <t>MIMI-8 1187</t>
  </si>
  <si>
    <t>MIMI-16 1189</t>
  </si>
  <si>
    <t>MIMI-24 1192</t>
  </si>
  <si>
    <t>MIMI-32 1194</t>
  </si>
  <si>
    <t>MIMI-40 1196</t>
  </si>
  <si>
    <t>MIMI-41 1197</t>
  </si>
  <si>
    <t>MIMI-49 1200</t>
  </si>
  <si>
    <t>MIMI-57 1202</t>
  </si>
  <si>
    <t>MIMI-65 1204</t>
  </si>
  <si>
    <t>MIMI-73 1206</t>
  </si>
  <si>
    <t>MIMI-42 1197</t>
  </si>
  <si>
    <t>MIMI-50 1200</t>
  </si>
  <si>
    <t>MIMI-58 1202</t>
  </si>
  <si>
    <t>MIMI-66 1205</t>
  </si>
  <si>
    <t>MIMI-74 1207</t>
  </si>
  <si>
    <t>MIMI-43 1197</t>
  </si>
  <si>
    <t>MIMI-51 1200</t>
  </si>
  <si>
    <t>MIMI-59 1203</t>
  </si>
  <si>
    <t>MIMI-67 1205</t>
  </si>
  <si>
    <t>MIMI-75 1207</t>
  </si>
  <si>
    <t>MIMI-44 1198</t>
  </si>
  <si>
    <t>MIMI-52 1200</t>
  </si>
  <si>
    <t>MIMI-60 1203</t>
  </si>
  <si>
    <t>MIMI-68 1205</t>
  </si>
  <si>
    <t>MIMI-76 1207</t>
  </si>
  <si>
    <t>MIMI-45 1198</t>
  </si>
  <si>
    <t>MIMI-53 1201</t>
  </si>
  <si>
    <t>MIMI-61 1203</t>
  </si>
  <si>
    <t>MIMI-69 1205</t>
  </si>
  <si>
    <t>MIMI-77 1207</t>
  </si>
  <si>
    <t>MIMI-46 1198</t>
  </si>
  <si>
    <t>MIMI-54 1201</t>
  </si>
  <si>
    <t>MIMI-62 1203</t>
  </si>
  <si>
    <t>MIMI-70 1206</t>
  </si>
  <si>
    <t>MIMI-78 1208</t>
  </si>
  <si>
    <t>MIMI-47 1198</t>
  </si>
  <si>
    <t>MIMI-55 1202</t>
  </si>
  <si>
    <t>MIMI-63 1204</t>
  </si>
  <si>
    <t>MIMI-71 1206</t>
  </si>
  <si>
    <t>MIMI-79 1208</t>
  </si>
  <si>
    <t>MIMI-48 1199</t>
  </si>
  <si>
    <t>MIMI-56 1202</t>
  </si>
  <si>
    <t>MIMI-64 1204</t>
  </si>
  <si>
    <t>MIMI-72 1206</t>
  </si>
  <si>
    <t>MIMI-80 1208</t>
  </si>
  <si>
    <t>pos. ctrl</t>
  </si>
  <si>
    <t>Sample</t>
  </si>
  <si>
    <t>Participant.ID</t>
  </si>
  <si>
    <t>Collection date</t>
  </si>
  <si>
    <t>Timepoint</t>
  </si>
  <si>
    <t>Birth</t>
  </si>
  <si>
    <t>1 month</t>
  </si>
  <si>
    <t>6 month</t>
  </si>
  <si>
    <t>3 month</t>
  </si>
  <si>
    <t>Intercept</t>
  </si>
  <si>
    <t>Coefficients</t>
  </si>
  <si>
    <t>X Variable 1</t>
  </si>
  <si>
    <t>Cell</t>
  </si>
  <si>
    <t>A1</t>
  </si>
  <si>
    <t>A2</t>
  </si>
  <si>
    <t>B1</t>
  </si>
  <si>
    <t>B2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</si>
  <si>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</si>
  <si>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</si>
  <si>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</si>
  <si>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</si>
  <si>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</si>
  <si>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</si>
  <si>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</si>
  <si>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</si>
  <si>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</si>
  <si>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</si>
  <si>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</si>
  <si>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</si>
  <si>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</si>
  <si>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</si>
  <si>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</si>
  <si>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</si>
  <si>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</si>
  <si>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</si>
  <si>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</si>
  <si>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</si>
  <si>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</si>
  <si>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</si>
  <si>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</si>
  <si>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</si>
  <si>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</si>
  <si>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</si>
  <si>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</si>
  <si>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</si>
  <si>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</si>
  <si>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</si>
  <si>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</si>
  <si>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</si>
  <si>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</si>
  <si>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</si>
  <si>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</si>
  <si>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</si>
  <si>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</si>
  <si>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</si>
  <si>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</si>
  <si>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</si>
  <si>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</si>
  <si>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</si>
  <si>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</si>
  <si>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</si>
  <si>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</si>
  <si>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</si>
  <si>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</si>
  <si>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</si>
  <si>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</si>
  <si>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</si>
  <si>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</si>
  <si>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</si>
  <si>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</si>
  <si>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</si>
  <si>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</si>
  <si>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</si>
  <si>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</si>
  <si>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</si>
  <si>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</si>
  <si>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</si>
  <si>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</si>
  <si>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</si>
  <si>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</si>
  <si>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</si>
  <si>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</si>
  <si>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</si>
  <si>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</si>
  <si>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</si>
  <si>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</si>
  <si>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</si>
  <si>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</si>
  <si>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</si>
  <si>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</si>
  <si>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</si>
  <si>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</si>
  <si>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</si>
  <si>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</si>
  <si>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</si>
  <si>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</si>
  <si>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</si>
  <si>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</si>
  <si>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</si>
  <si>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</si>
  <si>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</si>
  <si>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</si>
  <si>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</si>
  <si>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</si>
  <si>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</si>
  <si>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</si>
  <si>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</si>
  <si>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</si>
  <si>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</si>
  <si>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1 raw abs</t>
  </si>
  <si>
    <t>Plate 2 raw abs</t>
  </si>
  <si>
    <t>Plate 1 cor abs</t>
  </si>
  <si>
    <t>Plate 2 cor abs</t>
  </si>
  <si>
    <t>Dif between plates</t>
  </si>
  <si>
    <t>Plate 1</t>
  </si>
  <si>
    <t>Plate 2</t>
  </si>
  <si>
    <t>Plate 1 conc (IU/mL)</t>
  </si>
  <si>
    <t>Plate 2 conc (IU/mL)</t>
  </si>
  <si>
    <t>Final conc. (IU/mL)</t>
  </si>
  <si>
    <t>TT IgM (IU/mL)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</si>
  <si>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</si>
  <si>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</si>
  <si>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</si>
  <si>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</si>
  <si>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</si>
  <si>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</si>
  <si>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</si>
  <si>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</si>
  <si>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</si>
  <si>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</si>
  <si>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</si>
  <si>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</si>
  <si>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</si>
  <si>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</si>
  <si>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</si>
  <si>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</si>
  <si>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</si>
  <si>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</si>
  <si>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</si>
  <si>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</si>
  <si>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</si>
  <si>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</si>
  <si>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LOD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</si>
</sst>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2" borderId="0" applyNumberFormat="0" applyBorder="0" applyAlignment="0" applyProtection="0"/>
    <xf numFmtId="0" fontId="1" fillId="0" borderId="0"/>
    <xf numFmtId="0" fontId="18" fillId="0" borderId="0"/>
    <xf numFmtId="0" fontId="19" fillId="2" borderId="0" applyNumberFormat="0" applyBorder="0" applyAlignment="0" applyProtection="0"/>
  </cellStyleXfs>
  <cellXfs count="14">
    <xf numFmtId="0" fontId="0" fillId="0" borderId="0" xfId="0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"/>
    </xf>
    <xf numFmtId="0" fontId="0" fillId="0" borderId="0" xfId="0"/>
    <xf numFmtId="0" fontId="1" fillId="0" borderId="0" xfId="44" applyFont="1" applyAlignment="1"/>
    <xf numFmtId="0" fontId="0" fillId="0" borderId="0" xfId="0" applyBorder="1" applyAlignment="1"/>
    <xf numFmtId="14" fontId="0" fillId="0" borderId="0" xfId="0" applyNumberFormat="1" applyAlignment="1"/>
    <xf numFmtId="0" fontId="0" fillId="0" borderId="0" xfId="0" applyAlignment="1"/>
    <xf numFmtId="14" fontId="20" fillId="0" borderId="0" xfId="0" applyNumberFormat="1" applyFont="1" applyAlignment="1"/>
    <xf numFmtId="0" fontId="0" fillId="0" borderId="0" xfId="0" applyFill="1" applyBorder="1" applyAlignment="1"/>
    <xf numFmtId="0" fontId="14" fillId="0" borderId="0" xfId="0" applyFont="1"/>
    <xf numFmtId="0" fontId="0" fillId="0" borderId="0" xfId="0"/>
    <xf numFmtId="0" fontId="0" fillId="0" borderId="0" xfId="0"/>
    <xf numFmtId="0" fontId="21" fillId="0" borderId="11" xfId="0" applyFont="1" applyFill="1" applyBorder="1" applyAlignment="1">
      <alignment horizontal="centerContinuous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ood 2" xfId="46" xr:uid="{00000000-0005-0000-0000-00001D000000}"/>
    <cellStyle name="Good 3" xfId="43" xr:uid="{00000000-0005-0000-0000-00001E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00000000-0005-0000-0000-000027000000}"/>
    <cellStyle name="Normal 3" xfId="44" xr:uid="{00000000-0005-0000-0000-000028000000}"/>
    <cellStyle name="Normal 4" xfId="42" xr:uid="{00000000-0005-0000-0000-000029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338495188101487"/>
                  <c:y val="0.22288713910761154"/>
                </c:manualLayout>
              </c:layout>
              <c:numFmt formatCode="General" sourceLinked="0"/>
            </c:trendlineLbl>
          </c:trendline>
          <c:xVal>
            <c:numRef>
              <c:f>Process!$B$2:$B$11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</c:numCache>
            </c:numRef>
          </c:xVal>
          <c:yVal>
            <c:numRef>
              <c:f>Process!$F$2:$F$11</c:f>
              <c:numCache>
                <c:formatCode>General</c:formatCode>
                <c:ptCount val="10"/>
                <c:pt idx="0">
                  <c:v>1.4999999999999996E-3</c:v>
                </c:pt>
                <c:pt idx="1">
                  <c:v>-1.4999999999999996E-3</c:v>
                </c:pt>
                <c:pt idx="2">
                  <c:v>3.1899999999999998E-2</c:v>
                </c:pt>
                <c:pt idx="3">
                  <c:v>2.8099999999999896E-2</c:v>
                </c:pt>
                <c:pt idx="4">
                  <c:v>0.167599999999999</c:v>
                </c:pt>
                <c:pt idx="5">
                  <c:v>0.14149999999999999</c:v>
                </c:pt>
                <c:pt idx="6">
                  <c:v>0.3417</c:v>
                </c:pt>
                <c:pt idx="7">
                  <c:v>0.29959999999999998</c:v>
                </c:pt>
                <c:pt idx="8">
                  <c:v>0.70850000000000002</c:v>
                </c:pt>
                <c:pt idx="9">
                  <c:v>0.76739999999999997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5-4050-88BA-C7090D01B7AA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Process!$B$2:$B$11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</c:numCache>
            </c:numRef>
          </c:xVal>
          <c:yVal>
            <c:numRef>
              <c:f>Process!$G$2:$G$11</c:f>
              <c:numCache>
                <c:formatCode>General</c:formatCode>
                <c:ptCount val="10"/>
                <c:pt idx="0">
                  <c:v>4.6174999999999924E-2</c:v>
                </c:pt>
                <c:pt idx="1">
                  <c:v>1.9875000000000018E-2</c:v>
                </c:pt>
                <c:pt idx="2">
                  <c:v>1.0750000000000204E-3</c:v>
                </c:pt>
                <c:pt idx="3">
                  <c:v>3.0675000000000022E-2</c:v>
                </c:pt>
                <c:pt idx="4">
                  <c:v>0.15337500000000001</c:v>
                </c:pt>
                <c:pt idx="5">
                  <c:v>0.13497500000000001</c:v>
                </c:pt>
                <c:pt idx="6">
                  <c:v>0.34367500000000001</c:v>
                </c:pt>
                <c:pt idx="7">
                  <c:v>0.31617499999999904</c:v>
                </c:pt>
                <c:pt idx="8">
                  <c:v>0.88827500000000004</c:v>
                </c:pt>
                <c:pt idx="9">
                  <c:v>0.80737500000000006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5-4050-88BA-C7090D01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0112"/>
        <c:axId val="45930688"/>
      </c:scatterChart>
      <c:valAx>
        <c:axId val="459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30688"/>
        <c:crosses val="autoZero"/>
        <c:crossBetween val="midCat"/>
      </c:valAx>
      <c:valAx>
        <c:axId val="4593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93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80962</xdr:rowOff>
    </xdr:from>
    <xdr:to>
      <xdr:col>19</xdr:col>
      <xdr:colOff>581025</xdr:colOff>
      <xdr:row>15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B17" sqref="B17:B18"/>
    </sheetView>
  </sheetViews>
  <sheetFormatPr defaultRowHeight="14.5"/>
  <sheetData>
    <row r="1" spans="1:9">
      <c r="A1" t="s">
        <v>200</v>
      </c>
    </row>
    <row r="2" spans="1:9" ht="15" thickBot="1"/>
    <row r="3" spans="1:9">
      <c r="A3" s="13" t="s">
        <v>201</v>
      </c>
      <c r="B3" s="13"/>
    </row>
    <row r="4" spans="1:9">
      <c r="A4" s="9" t="s">
        <v>202</v>
      </c>
      <c r="B4" s="9">
        <v>0.99729958273023744</v>
      </c>
    </row>
    <row r="5" spans="1:9">
      <c r="A5" s="9" t="s">
        <v>203</v>
      </c>
      <c r="B5" s="9">
        <v>0.99460645771390566</v>
      </c>
    </row>
    <row r="6" spans="1:9">
      <c r="A6" s="9" t="s">
        <v>204</v>
      </c>
      <c r="B6" s="9">
        <v>0.9939322649281439</v>
      </c>
    </row>
    <row r="7" spans="1:9">
      <c r="A7" s="9" t="s">
        <v>205</v>
      </c>
      <c r="B7" s="9">
        <v>2.2171761538124769E-2</v>
      </c>
    </row>
    <row r="8" spans="1:9" ht="15" thickBot="1">
      <c r="A8" s="1" t="s">
        <v>206</v>
      </c>
      <c r="B8" s="1">
        <v>10</v>
      </c>
    </row>
    <row r="10" spans="1:9" ht="15" thickBot="1">
      <c r="A10" t="s">
        <v>207</v>
      </c>
    </row>
    <row r="11" spans="1:9">
      <c r="A11" s="2"/>
      <c r="B11" s="2" t="s">
        <v>211</v>
      </c>
      <c r="C11" s="2" t="s">
        <v>212</v>
      </c>
      <c r="D11" s="2" t="s">
        <v>213</v>
      </c>
      <c r="E11" s="2" t="s">
        <v>214</v>
      </c>
      <c r="F11" s="2" t="s">
        <v>215</v>
      </c>
    </row>
    <row r="12" spans="1:9">
      <c r="A12" s="9" t="s">
        <v>208</v>
      </c>
      <c r="B12" s="9">
        <v>1</v>
      </c>
      <c r="C12" s="9">
        <v>0.72521632492237242</v>
      </c>
      <c r="D12" s="9">
        <v>0.72521632492237242</v>
      </c>
      <c r="E12" s="9">
        <v>1475.255266325755</v>
      </c>
      <c r="F12" s="9">
        <v>2.3189614847406447E-10</v>
      </c>
    </row>
    <row r="13" spans="1:9">
      <c r="A13" s="9" t="s">
        <v>209</v>
      </c>
      <c r="B13" s="9">
        <v>8</v>
      </c>
      <c r="C13" s="9">
        <v>3.9326960776277509E-3</v>
      </c>
      <c r="D13" s="9">
        <v>4.9158700970346886E-4</v>
      </c>
      <c r="E13" s="9"/>
      <c r="F13" s="9"/>
    </row>
    <row r="14" spans="1:9" ht="15" thickBot="1">
      <c r="A14" s="1" t="s">
        <v>210</v>
      </c>
      <c r="B14" s="1">
        <v>9</v>
      </c>
      <c r="C14" s="1">
        <v>0.72914902100000023</v>
      </c>
      <c r="D14" s="1"/>
      <c r="E14" s="1"/>
      <c r="F14" s="1"/>
    </row>
    <row r="15" spans="1:9" ht="15" thickBot="1"/>
    <row r="16" spans="1:9">
      <c r="A16" s="2"/>
      <c r="B16" s="2" t="s">
        <v>90</v>
      </c>
      <c r="C16" s="2" t="s">
        <v>205</v>
      </c>
      <c r="D16" s="2" t="s">
        <v>216</v>
      </c>
      <c r="E16" s="2" t="s">
        <v>217</v>
      </c>
      <c r="F16" s="2" t="s">
        <v>218</v>
      </c>
      <c r="G16" s="2" t="s">
        <v>219</v>
      </c>
      <c r="H16" s="2" t="s">
        <v>220</v>
      </c>
      <c r="I16" s="2" t="s">
        <v>221</v>
      </c>
    </row>
    <row r="17" spans="1:9">
      <c r="A17" s="9" t="s">
        <v>89</v>
      </c>
      <c r="B17" s="9">
        <v>6.1849807135967438E-3</v>
      </c>
      <c r="C17" s="9">
        <v>9.4341069138081761E-3</v>
      </c>
      <c r="D17" s="9">
        <v>0.65559790344798108</v>
      </c>
      <c r="E17" s="9">
        <v>0.53048053869748668</v>
      </c>
      <c r="F17" s="9">
        <v>-1.5570108841603134E-2</v>
      </c>
      <c r="G17" s="9">
        <v>2.7940070268796621E-2</v>
      </c>
      <c r="H17" s="9">
        <v>-1.5570108841603134E-2</v>
      </c>
      <c r="I17" s="9">
        <v>2.7940070268796621E-2</v>
      </c>
    </row>
    <row r="18" spans="1:9" ht="15" thickBot="1">
      <c r="A18" s="1" t="s">
        <v>91</v>
      </c>
      <c r="B18" s="1">
        <v>2.9566465766634527E-2</v>
      </c>
      <c r="C18" s="1">
        <v>7.6977858914496539E-4</v>
      </c>
      <c r="D18" s="1">
        <v>38.409051880067999</v>
      </c>
      <c r="E18" s="1">
        <v>2.3189614847406447E-10</v>
      </c>
      <c r="F18" s="1">
        <v>2.7791353156874608E-2</v>
      </c>
      <c r="G18" s="1">
        <v>3.1341578376394445E-2</v>
      </c>
      <c r="H18" s="1">
        <v>2.7791353156874608E-2</v>
      </c>
      <c r="I18" s="1">
        <v>3.1341578376394445E-2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17" sqref="B17:B18"/>
    </sheetView>
  </sheetViews>
  <sheetFormatPr defaultRowHeight="14.5"/>
  <sheetData>
    <row r="1" spans="1:9">
      <c r="A1" t="s">
        <v>200</v>
      </c>
    </row>
    <row r="2" spans="1:9" ht="15" thickBot="1"/>
    <row r="3" spans="1:9">
      <c r="A3" s="13" t="s">
        <v>201</v>
      </c>
      <c r="B3" s="13"/>
    </row>
    <row r="4" spans="1:9">
      <c r="A4" s="9" t="s">
        <v>202</v>
      </c>
      <c r="B4" s="9">
        <v>0.9954159495099818</v>
      </c>
    </row>
    <row r="5" spans="1:9">
      <c r="A5" s="9" t="s">
        <v>203</v>
      </c>
      <c r="B5" s="9">
        <v>0.99085291253885854</v>
      </c>
    </row>
    <row r="6" spans="1:9">
      <c r="A6" s="9" t="s">
        <v>204</v>
      </c>
      <c r="B6" s="9">
        <v>0.98970952660621592</v>
      </c>
    </row>
    <row r="7" spans="1:9">
      <c r="A7" s="9" t="s">
        <v>205</v>
      </c>
      <c r="B7" s="9">
        <v>3.3001361845822148E-2</v>
      </c>
    </row>
    <row r="8" spans="1:9" ht="15" thickBot="1">
      <c r="A8" s="1" t="s">
        <v>206</v>
      </c>
      <c r="B8" s="1">
        <v>10</v>
      </c>
    </row>
    <row r="10" spans="1:9" ht="15" thickBot="1">
      <c r="A10" t="s">
        <v>207</v>
      </c>
    </row>
    <row r="11" spans="1:9">
      <c r="A11" s="2"/>
      <c r="B11" s="2" t="s">
        <v>211</v>
      </c>
      <c r="C11" s="2" t="s">
        <v>212</v>
      </c>
      <c r="D11" s="2" t="s">
        <v>213</v>
      </c>
      <c r="E11" s="2" t="s">
        <v>214</v>
      </c>
      <c r="F11" s="2" t="s">
        <v>215</v>
      </c>
    </row>
    <row r="12" spans="1:9">
      <c r="A12" s="9" t="s">
        <v>208</v>
      </c>
      <c r="B12" s="9">
        <v>1</v>
      </c>
      <c r="C12" s="9">
        <v>0.94380020993056901</v>
      </c>
      <c r="D12" s="9">
        <v>0.94380020993056901</v>
      </c>
      <c r="E12" s="9">
        <v>866.59533255644942</v>
      </c>
      <c r="F12" s="9">
        <v>1.9212532888688993E-9</v>
      </c>
    </row>
    <row r="13" spans="1:9">
      <c r="A13" s="9" t="s">
        <v>209</v>
      </c>
      <c r="B13" s="9">
        <v>8</v>
      </c>
      <c r="C13" s="9">
        <v>8.7127190694310883E-3</v>
      </c>
      <c r="D13" s="9">
        <v>1.089089883678886E-3</v>
      </c>
      <c r="E13" s="9"/>
      <c r="F13" s="9"/>
    </row>
    <row r="14" spans="1:9" ht="15" thickBot="1">
      <c r="A14" s="1" t="s">
        <v>210</v>
      </c>
      <c r="B14" s="1">
        <v>9</v>
      </c>
      <c r="C14" s="1">
        <v>0.95251292900000006</v>
      </c>
      <c r="D14" s="1"/>
      <c r="E14" s="1"/>
      <c r="F14" s="1"/>
    </row>
    <row r="15" spans="1:9" ht="15" thickBot="1"/>
    <row r="16" spans="1:9">
      <c r="A16" s="2"/>
      <c r="B16" s="2" t="s">
        <v>90</v>
      </c>
      <c r="C16" s="2" t="s">
        <v>205</v>
      </c>
      <c r="D16" s="2" t="s">
        <v>216</v>
      </c>
      <c r="E16" s="2" t="s">
        <v>217</v>
      </c>
      <c r="F16" s="2" t="s">
        <v>218</v>
      </c>
      <c r="G16" s="2" t="s">
        <v>219</v>
      </c>
      <c r="H16" s="2" t="s">
        <v>220</v>
      </c>
      <c r="I16" s="2" t="s">
        <v>221</v>
      </c>
    </row>
    <row r="17" spans="1:9">
      <c r="A17" s="9" t="s">
        <v>89</v>
      </c>
      <c r="B17" s="9">
        <v>-2.4141996142719724E-3</v>
      </c>
      <c r="C17" s="9">
        <v>1.4042112775721666E-2</v>
      </c>
      <c r="D17" s="9">
        <v>-0.17192566765636871</v>
      </c>
      <c r="E17" s="9">
        <v>0.86776548863219594</v>
      </c>
      <c r="F17" s="9">
        <v>-3.4795369742089403E-2</v>
      </c>
      <c r="G17" s="9">
        <v>2.9966970513545459E-2</v>
      </c>
      <c r="H17" s="9">
        <v>-3.4795369742089403E-2</v>
      </c>
      <c r="I17" s="9">
        <v>2.9966970513545459E-2</v>
      </c>
    </row>
    <row r="18" spans="1:9" ht="15" thickBot="1">
      <c r="A18" s="1" t="s">
        <v>91</v>
      </c>
      <c r="B18" s="1">
        <v>3.3729170684667305E-2</v>
      </c>
      <c r="C18" s="1">
        <v>1.1457701147406464E-3</v>
      </c>
      <c r="D18" s="1">
        <v>29.437991313206972</v>
      </c>
      <c r="E18" s="1">
        <v>1.9212532888689063E-9</v>
      </c>
      <c r="F18" s="1">
        <v>3.108702006208202E-2</v>
      </c>
      <c r="G18" s="1">
        <v>3.637132130725259E-2</v>
      </c>
      <c r="H18" s="1">
        <v>3.108702006208202E-2</v>
      </c>
      <c r="I18" s="1">
        <v>3.637132130725259E-2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8"/>
  <sheetViews>
    <sheetView topLeftCell="D66" workbookViewId="0">
      <selection activeCell="G9" sqref="G9"/>
    </sheetView>
  </sheetViews>
  <sheetFormatPr defaultRowHeight="14.5"/>
  <cols>
    <col min="2" max="2" width="12.7265625" bestFit="1" customWidth="1"/>
    <col min="3" max="4" width="14.26953125" bestFit="1" customWidth="1"/>
    <col min="5" max="5" width="18.1796875" style="12" bestFit="1" customWidth="1"/>
    <col min="6" max="7" width="13.7265625" bestFit="1" customWidth="1"/>
    <col min="12" max="13" width="18.81640625" bestFit="1" customWidth="1"/>
    <col min="15" max="15" width="17.7265625" bestFit="1" customWidth="1"/>
  </cols>
  <sheetData>
    <row r="1" spans="1:15" ht="15" thickBot="1">
      <c r="A1" t="s">
        <v>92</v>
      </c>
      <c r="B1" t="s">
        <v>81</v>
      </c>
      <c r="C1" t="s">
        <v>189</v>
      </c>
      <c r="D1" t="s">
        <v>190</v>
      </c>
      <c r="E1" s="12" t="s">
        <v>193</v>
      </c>
      <c r="F1" t="s">
        <v>191</v>
      </c>
      <c r="G1" t="s">
        <v>192</v>
      </c>
      <c r="I1" t="s">
        <v>194</v>
      </c>
      <c r="L1" t="s">
        <v>196</v>
      </c>
      <c r="M1" s="12" t="s">
        <v>197</v>
      </c>
      <c r="O1" t="s">
        <v>198</v>
      </c>
    </row>
    <row r="2" spans="1:15">
      <c r="A2" t="s">
        <v>177</v>
      </c>
      <c r="B2" s="3">
        <v>0</v>
      </c>
      <c r="C2" s="11">
        <v>1.15E-2</v>
      </c>
      <c r="D2" s="12">
        <v>8.9199999999999904E-2</v>
      </c>
      <c r="E2" s="12">
        <f>ABS(C2-D2)</f>
        <v>7.7699999999999908E-2</v>
      </c>
      <c r="F2" s="12">
        <f>C2-AVERAGE($C$2:$C$3)</f>
        <v>1.4999999999999996E-3</v>
      </c>
      <c r="G2" s="12">
        <f>D2-AVERAGE($C$2:$D$3)</f>
        <v>4.6174999999999924E-2</v>
      </c>
      <c r="I2" s="2"/>
      <c r="J2" s="2" t="s">
        <v>90</v>
      </c>
      <c r="L2">
        <f>(F2-$J$3)/$J$4</f>
        <v>-0.15845589224545398</v>
      </c>
      <c r="M2">
        <f>(G2-$J$8)/$J$9</f>
        <v>1.4405690572273602</v>
      </c>
    </row>
    <row r="3" spans="1:15">
      <c r="A3" t="s">
        <v>178</v>
      </c>
      <c r="B3" s="3">
        <v>0</v>
      </c>
      <c r="C3" s="11">
        <v>8.5000000000000006E-3</v>
      </c>
      <c r="D3" s="12">
        <v>6.2899999999999998E-2</v>
      </c>
      <c r="E3" s="12">
        <f>ABS(C3-D3)</f>
        <v>5.4399999999999997E-2</v>
      </c>
      <c r="F3" s="12">
        <f t="shared" ref="F3:F17" si="0">C3-AVERAGE($C$2:$C$3)</f>
        <v>-1.4999999999999996E-3</v>
      </c>
      <c r="G3" s="12">
        <f t="shared" ref="G3:G17" si="1">D3-AVERAGE($C$2:$D$3)</f>
        <v>1.9875000000000018E-2</v>
      </c>
      <c r="I3" s="9" t="s">
        <v>89</v>
      </c>
      <c r="J3" s="9">
        <v>6.1849807135967438E-3</v>
      </c>
      <c r="L3" s="12">
        <f t="shared" ref="L3:L66" si="2">(F3-$J$3)/$J$4</f>
        <v>-0.25992219612088946</v>
      </c>
      <c r="M3" s="12">
        <f t="shared" ref="M3:M66" si="3">(G3-$J$8)/$J$9</f>
        <v>0.66082856950895252</v>
      </c>
    </row>
    <row r="4" spans="1:15" ht="15" thickBot="1">
      <c r="A4" s="10" t="s">
        <v>93</v>
      </c>
      <c r="B4" s="10">
        <v>1</v>
      </c>
      <c r="C4" s="10">
        <v>4.19E-2</v>
      </c>
      <c r="D4" s="10">
        <v>4.41E-2</v>
      </c>
      <c r="E4" s="10">
        <f>ABS(C4-D4)</f>
        <v>2.2000000000000006E-3</v>
      </c>
      <c r="F4" s="10">
        <f t="shared" si="0"/>
        <v>3.1899999999999998E-2</v>
      </c>
      <c r="G4" s="10">
        <f t="shared" si="1"/>
        <v>1.0750000000000204E-3</v>
      </c>
      <c r="I4" s="1" t="s">
        <v>91</v>
      </c>
      <c r="J4" s="1">
        <v>2.9566465766634527E-2</v>
      </c>
      <c r="L4" s="12">
        <f t="shared" si="2"/>
        <v>0.86973598702562571</v>
      </c>
      <c r="M4" s="12">
        <f t="shared" si="3"/>
        <v>0.10344753646309253</v>
      </c>
    </row>
    <row r="5" spans="1:15">
      <c r="A5" s="10" t="s">
        <v>94</v>
      </c>
      <c r="B5" s="10">
        <v>1</v>
      </c>
      <c r="C5" s="10">
        <v>3.8099999999999898E-2</v>
      </c>
      <c r="D5" s="10">
        <v>7.3700000000000002E-2</v>
      </c>
      <c r="E5" s="10">
        <f>ABS(C5-D5)</f>
        <v>3.5600000000000104E-2</v>
      </c>
      <c r="F5" s="10">
        <f t="shared" si="0"/>
        <v>2.8099999999999896E-2</v>
      </c>
      <c r="G5" s="10">
        <f t="shared" si="1"/>
        <v>3.0675000000000022E-2</v>
      </c>
      <c r="L5" s="12">
        <f t="shared" si="2"/>
        <v>0.74121200211673732</v>
      </c>
      <c r="M5" s="12">
        <f t="shared" si="3"/>
        <v>0.98102618423742538</v>
      </c>
    </row>
    <row r="6" spans="1:15" ht="15" thickBot="1">
      <c r="A6" t="s">
        <v>95</v>
      </c>
      <c r="B6">
        <v>5</v>
      </c>
      <c r="C6" s="11">
        <v>0.17759999999999901</v>
      </c>
      <c r="D6" s="12">
        <v>0.19639999999999999</v>
      </c>
      <c r="E6" s="12">
        <f t="shared" ref="E6:E67" si="4">ABS(C6-D6)</f>
        <v>1.8800000000000983E-2</v>
      </c>
      <c r="F6" s="12">
        <f t="shared" si="0"/>
        <v>0.167599999999999</v>
      </c>
      <c r="G6" s="12">
        <f t="shared" si="1"/>
        <v>0.15337500000000001</v>
      </c>
      <c r="I6" t="s">
        <v>195</v>
      </c>
      <c r="L6" s="12">
        <f t="shared" si="2"/>
        <v>5.4593951323244578</v>
      </c>
      <c r="M6" s="12">
        <f t="shared" si="3"/>
        <v>4.6188268626803515</v>
      </c>
    </row>
    <row r="7" spans="1:15">
      <c r="A7" t="s">
        <v>96</v>
      </c>
      <c r="B7" s="3">
        <v>5</v>
      </c>
      <c r="C7" s="11">
        <v>0.1515</v>
      </c>
      <c r="D7" s="12">
        <v>0.17799999999999999</v>
      </c>
      <c r="E7" s="12">
        <f>ABS(C7-D7)</f>
        <v>2.6499999999999996E-2</v>
      </c>
      <c r="F7" s="12">
        <f t="shared" si="0"/>
        <v>0.14149999999999999</v>
      </c>
      <c r="G7" s="12">
        <f t="shared" si="1"/>
        <v>0.13497500000000001</v>
      </c>
      <c r="I7" s="2"/>
      <c r="J7" s="2" t="s">
        <v>90</v>
      </c>
      <c r="L7" s="12">
        <f t="shared" si="2"/>
        <v>4.5766382886082022</v>
      </c>
      <c r="M7" s="12">
        <f t="shared" si="3"/>
        <v>4.073305000550361</v>
      </c>
    </row>
    <row r="8" spans="1:15">
      <c r="A8" t="s">
        <v>117</v>
      </c>
      <c r="B8" s="3">
        <v>10</v>
      </c>
      <c r="C8" s="11">
        <v>0.35170000000000001</v>
      </c>
      <c r="D8" s="12">
        <v>0.38669999999999999</v>
      </c>
      <c r="E8" s="12">
        <f t="shared" si="4"/>
        <v>3.4999999999999976E-2</v>
      </c>
      <c r="F8" s="12">
        <f t="shared" si="0"/>
        <v>0.3417</v>
      </c>
      <c r="G8" s="12">
        <f t="shared" si="1"/>
        <v>0.34367500000000001</v>
      </c>
      <c r="I8" s="9" t="s">
        <v>89</v>
      </c>
      <c r="J8" s="9">
        <v>-2.4141996142719724E-3</v>
      </c>
      <c r="L8" s="12">
        <f t="shared" si="2"/>
        <v>11.347822967228932</v>
      </c>
      <c r="M8" s="12">
        <f t="shared" si="3"/>
        <v>10.260827425905202</v>
      </c>
    </row>
    <row r="9" spans="1:15" ht="15" thickBot="1">
      <c r="A9" t="s">
        <v>118</v>
      </c>
      <c r="B9" s="3">
        <v>10</v>
      </c>
      <c r="C9" s="11">
        <v>0.30959999999999999</v>
      </c>
      <c r="D9" s="12">
        <v>0.35919999999999902</v>
      </c>
      <c r="E9" s="12">
        <f>ABS(C9-D9)</f>
        <v>4.9599999999999034E-2</v>
      </c>
      <c r="F9" s="12">
        <f t="shared" si="0"/>
        <v>0.29959999999999998</v>
      </c>
      <c r="G9" s="12">
        <f t="shared" si="1"/>
        <v>0.31617499999999904</v>
      </c>
      <c r="I9" s="1" t="s">
        <v>91</v>
      </c>
      <c r="J9" s="1">
        <v>3.3729170684667305E-2</v>
      </c>
      <c r="L9" s="12">
        <f t="shared" si="2"/>
        <v>9.9239125028436526</v>
      </c>
      <c r="M9" s="12">
        <f t="shared" si="3"/>
        <v>9.4455094254391536</v>
      </c>
    </row>
    <row r="10" spans="1:15">
      <c r="A10" t="s">
        <v>129</v>
      </c>
      <c r="B10" s="3">
        <v>25</v>
      </c>
      <c r="C10" s="11">
        <v>0.71850000000000003</v>
      </c>
      <c r="D10" s="12">
        <v>0.93130000000000002</v>
      </c>
      <c r="E10" s="12">
        <f t="shared" si="4"/>
        <v>0.21279999999999999</v>
      </c>
      <c r="F10" s="12">
        <f t="shared" si="0"/>
        <v>0.70850000000000002</v>
      </c>
      <c r="G10" s="12">
        <f t="shared" si="1"/>
        <v>0.88827500000000004</v>
      </c>
      <c r="L10" s="12">
        <f t="shared" si="2"/>
        <v>23.753769721065513</v>
      </c>
      <c r="M10" s="12">
        <f t="shared" si="3"/>
        <v>26.407088627861341</v>
      </c>
    </row>
    <row r="11" spans="1:15">
      <c r="A11" t="s">
        <v>130</v>
      </c>
      <c r="B11" s="3">
        <v>25</v>
      </c>
      <c r="C11" s="11">
        <v>0.77739999999999998</v>
      </c>
      <c r="D11" s="12">
        <v>0.85040000000000004</v>
      </c>
      <c r="E11" s="12">
        <f>ABS(C11-D11)</f>
        <v>7.3000000000000065E-2</v>
      </c>
      <c r="F11" s="12">
        <f t="shared" si="0"/>
        <v>0.76739999999999997</v>
      </c>
      <c r="G11" s="12">
        <f t="shared" si="1"/>
        <v>0.80737500000000006</v>
      </c>
      <c r="I11" t="s">
        <v>222</v>
      </c>
      <c r="J11">
        <f>STDEV(C2:D3)*3 + AVERAGE(C2:D3) - AVERAGE(C2:C3)</f>
        <v>0.1519318648144419</v>
      </c>
      <c r="L11" s="12">
        <f t="shared" si="2"/>
        <v>25.74589148715323</v>
      </c>
      <c r="M11" s="12">
        <f t="shared" si="3"/>
        <v>24.008571310126761</v>
      </c>
    </row>
    <row r="12" spans="1:15" s="10" customFormat="1">
      <c r="A12" s="10" t="s">
        <v>141</v>
      </c>
      <c r="B12" s="10">
        <v>50</v>
      </c>
      <c r="C12" s="10">
        <v>1.1508</v>
      </c>
      <c r="D12" s="10">
        <v>1.5451999999999999</v>
      </c>
      <c r="E12" s="10">
        <f t="shared" si="4"/>
        <v>0.39439999999999986</v>
      </c>
      <c r="F12" s="12">
        <f t="shared" si="0"/>
        <v>1.1408</v>
      </c>
      <c r="G12" s="12">
        <f t="shared" si="1"/>
        <v>1.5021749999999998</v>
      </c>
      <c r="L12" s="10">
        <f t="shared" si="2"/>
        <v>38.375064109515769</v>
      </c>
      <c r="M12" s="10">
        <f t="shared" si="3"/>
        <v>44.607951190991834</v>
      </c>
    </row>
    <row r="13" spans="1:15" s="10" customFormat="1">
      <c r="A13" s="10" t="s">
        <v>142</v>
      </c>
      <c r="B13" s="10">
        <v>50</v>
      </c>
      <c r="C13" s="10">
        <v>1.2011000000000001</v>
      </c>
      <c r="D13" s="10">
        <v>1.3874</v>
      </c>
      <c r="E13" s="10">
        <f>ABS(C13-D13)</f>
        <v>0.18629999999999991</v>
      </c>
      <c r="F13" s="12">
        <f t="shared" si="0"/>
        <v>1.1911</v>
      </c>
      <c r="G13" s="12">
        <f t="shared" si="1"/>
        <v>1.3443749999999999</v>
      </c>
      <c r="L13" s="10">
        <f t="shared" si="2"/>
        <v>40.076315804493909</v>
      </c>
      <c r="M13" s="10">
        <f t="shared" si="3"/>
        <v>39.929508264681374</v>
      </c>
    </row>
    <row r="14" spans="1:15" s="10" customFormat="1">
      <c r="A14" s="10" t="s">
        <v>153</v>
      </c>
      <c r="B14" s="10">
        <v>100</v>
      </c>
      <c r="C14" s="10">
        <v>1.865</v>
      </c>
      <c r="D14" s="10">
        <v>2.3237000000000001</v>
      </c>
      <c r="E14" s="10">
        <f t="shared" si="4"/>
        <v>0.45870000000000011</v>
      </c>
      <c r="F14" s="12">
        <f t="shared" si="0"/>
        <v>1.855</v>
      </c>
      <c r="G14" s="12">
        <f t="shared" si="1"/>
        <v>2.280675</v>
      </c>
      <c r="L14" s="10">
        <f t="shared" si="2"/>
        <v>62.530808852127777</v>
      </c>
      <c r="M14" s="10">
        <f t="shared" si="3"/>
        <v>67.688862586002585</v>
      </c>
    </row>
    <row r="15" spans="1:15" s="10" customFormat="1">
      <c r="A15" s="10" t="s">
        <v>154</v>
      </c>
      <c r="B15" s="10">
        <v>100</v>
      </c>
      <c r="C15" s="10">
        <v>1.8648</v>
      </c>
      <c r="D15" s="10">
        <v>2.2122999999999999</v>
      </c>
      <c r="E15" s="10">
        <f>ABS(C15-D15)</f>
        <v>0.34749999999999992</v>
      </c>
      <c r="F15" s="12">
        <f t="shared" si="0"/>
        <v>1.8548</v>
      </c>
      <c r="G15" s="12">
        <f t="shared" si="1"/>
        <v>2.1692749999999998</v>
      </c>
      <c r="L15" s="10">
        <f>(F15-$J$3)/$J$4</f>
        <v>62.52404443186942</v>
      </c>
      <c r="M15" s="10">
        <f>(G15-$J$8)/$J$9</f>
        <v>64.386083485932971</v>
      </c>
    </row>
    <row r="16" spans="1:15">
      <c r="A16" t="s">
        <v>165</v>
      </c>
      <c r="B16" s="3" t="s">
        <v>80</v>
      </c>
      <c r="C16" s="11">
        <v>0.84930000000000005</v>
      </c>
      <c r="D16" s="12">
        <v>1.0865</v>
      </c>
      <c r="E16" s="12">
        <f t="shared" si="4"/>
        <v>0.23719999999999997</v>
      </c>
      <c r="F16" s="12">
        <f t="shared" si="0"/>
        <v>0.83930000000000005</v>
      </c>
      <c r="G16" s="12">
        <f t="shared" si="1"/>
        <v>1.0434749999999999</v>
      </c>
      <c r="L16" s="12">
        <f t="shared" si="2"/>
        <v>28.177700570034503</v>
      </c>
      <c r="M16" s="12">
        <f t="shared" si="3"/>
        <v>31.008446943218647</v>
      </c>
    </row>
    <row r="17" spans="1:17">
      <c r="A17" t="s">
        <v>166</v>
      </c>
      <c r="B17" s="3" t="s">
        <v>80</v>
      </c>
      <c r="C17" s="11">
        <v>0.97589999999999999</v>
      </c>
      <c r="D17" s="12">
        <v>1.0157</v>
      </c>
      <c r="E17" s="12">
        <f t="shared" si="4"/>
        <v>3.9800000000000058E-2</v>
      </c>
      <c r="F17" s="12">
        <f t="shared" si="0"/>
        <v>0.96589999999999998</v>
      </c>
      <c r="G17" s="12">
        <f t="shared" si="1"/>
        <v>0.97267500000000007</v>
      </c>
      <c r="L17" s="12">
        <f t="shared" si="2"/>
        <v>32.459578593577881</v>
      </c>
      <c r="M17" s="12">
        <f t="shared" si="3"/>
        <v>28.909373691109778</v>
      </c>
    </row>
    <row r="18" spans="1:17">
      <c r="A18" s="12"/>
      <c r="B18" s="12"/>
      <c r="C18" s="12"/>
      <c r="D18" s="12"/>
      <c r="F18" s="12"/>
      <c r="G18" s="12"/>
      <c r="L18" s="12"/>
      <c r="M18" s="12"/>
    </row>
    <row r="19" spans="1:17">
      <c r="A19" t="s">
        <v>97</v>
      </c>
      <c r="B19" t="s">
        <v>0</v>
      </c>
      <c r="C19" s="11">
        <v>3.1199999999999999E-2</v>
      </c>
      <c r="D19" s="12">
        <v>2.58E-2</v>
      </c>
      <c r="E19" s="12">
        <f t="shared" si="4"/>
        <v>5.3999999999999986E-3</v>
      </c>
      <c r="F19" s="12">
        <f>IF(C19-AVERAGE($C$2:$C$3)&gt;0, C19-AVERAGE($C$2:$C$3), "")</f>
        <v>2.1199999999999997E-2</v>
      </c>
      <c r="G19" s="12">
        <f>IF(D19-AVERAGE($C$2:$C$3)&gt;0, D19-AVERAGE($C$2:$C$3), "")</f>
        <v>1.5800000000000002E-2</v>
      </c>
      <c r="I19">
        <f>IF(F19&lt;$J$11, 0, 1)</f>
        <v>0</v>
      </c>
      <c r="J19" s="12">
        <f>IF(G19&lt;$J$11, 0, 1)</f>
        <v>0</v>
      </c>
      <c r="L19" s="12">
        <f>(F19-$J$3)/$J$4</f>
        <v>0.50783950320323901</v>
      </c>
      <c r="M19" s="12">
        <f t="shared" si="3"/>
        <v>0.54001326580353282</v>
      </c>
      <c r="O19">
        <f>ROUND(AVERAGE(L19:M19)*100,1)</f>
        <v>52.4</v>
      </c>
      <c r="Q19">
        <f>IF(I19+J19 = 2, 1, 0)</f>
        <v>0</v>
      </c>
    </row>
    <row r="20" spans="1:17">
      <c r="A20" t="s">
        <v>107</v>
      </c>
      <c r="B20" t="s">
        <v>5</v>
      </c>
      <c r="C20" s="11">
        <v>3.8699999999999998E-2</v>
      </c>
      <c r="D20" s="12">
        <v>3.5699999999999898E-2</v>
      </c>
      <c r="E20" s="12">
        <f t="shared" si="4"/>
        <v>3.0000000000000998E-3</v>
      </c>
      <c r="F20" s="12">
        <f t="shared" ref="F20:F83" si="5">IF(C20-AVERAGE($C$2:$C$3)&gt;0, C20-AVERAGE($C$2:$C$3), "")</f>
        <v>2.8699999999999996E-2</v>
      </c>
      <c r="G20" s="12">
        <f t="shared" ref="G20:G83" si="6">IF(D20-AVERAGE($C$2:$C$3)&gt;0, D20-AVERAGE($C$2:$C$3), "")</f>
        <v>2.5699999999999897E-2</v>
      </c>
      <c r="I20" s="12">
        <f t="shared" ref="I20:J83" si="7">IF(F20&lt;$J$11, 0, 1)</f>
        <v>0</v>
      </c>
      <c r="J20" s="12">
        <f t="shared" si="7"/>
        <v>0</v>
      </c>
      <c r="L20" s="12">
        <f t="shared" si="2"/>
        <v>0.76150526289182785</v>
      </c>
      <c r="M20" s="12">
        <f t="shared" si="3"/>
        <v>0.83352774597129642</v>
      </c>
      <c r="O20" s="12">
        <f t="shared" ref="O20:O83" si="8">ROUND(AVERAGE(L20:M20)*100,1)</f>
        <v>79.8</v>
      </c>
      <c r="Q20" s="12">
        <f t="shared" ref="Q20:Q83" si="9">IF(I20+J20 = 2, 1, 0)</f>
        <v>0</v>
      </c>
    </row>
    <row r="21" spans="1:17">
      <c r="A21" t="s">
        <v>119</v>
      </c>
      <c r="B21" t="s">
        <v>10</v>
      </c>
      <c r="C21" s="11">
        <v>0.53649999999999998</v>
      </c>
      <c r="D21" s="12">
        <v>0.484399999999999</v>
      </c>
      <c r="E21" s="12">
        <f t="shared" si="4"/>
        <v>5.2100000000000979E-2</v>
      </c>
      <c r="F21" s="12">
        <f t="shared" si="5"/>
        <v>0.52649999999999997</v>
      </c>
      <c r="G21" s="12">
        <f t="shared" si="6"/>
        <v>0.47439999999999899</v>
      </c>
      <c r="I21" s="12">
        <f t="shared" si="7"/>
        <v>1</v>
      </c>
      <c r="J21" s="12">
        <f t="shared" si="7"/>
        <v>1</v>
      </c>
      <c r="L21" s="12">
        <f t="shared" si="2"/>
        <v>17.598147285955758</v>
      </c>
      <c r="M21" s="12">
        <f t="shared" si="3"/>
        <v>14.136552720847726</v>
      </c>
      <c r="O21" s="12">
        <f t="shared" si="8"/>
        <v>1586.7</v>
      </c>
      <c r="Q21" s="12">
        <f t="shared" si="9"/>
        <v>1</v>
      </c>
    </row>
    <row r="22" spans="1:17">
      <c r="A22" t="s">
        <v>131</v>
      </c>
      <c r="B22" t="s">
        <v>15</v>
      </c>
      <c r="C22" s="11">
        <v>1.55E-2</v>
      </c>
      <c r="D22" s="12">
        <v>1.70999999999999E-2</v>
      </c>
      <c r="E22" s="12">
        <f t="shared" si="4"/>
        <v>1.5999999999999001E-3</v>
      </c>
      <c r="F22" s="12">
        <f t="shared" si="5"/>
        <v>5.4999999999999997E-3</v>
      </c>
      <c r="G22" s="12">
        <f t="shared" si="6"/>
        <v>7.0999999999998998E-3</v>
      </c>
      <c r="I22" s="12">
        <f t="shared" si="7"/>
        <v>0</v>
      </c>
      <c r="J22" s="12">
        <f t="shared" si="7"/>
        <v>0</v>
      </c>
      <c r="L22" s="12">
        <f t="shared" si="2"/>
        <v>-2.3167487078206633E-2</v>
      </c>
      <c r="M22" s="12">
        <f t="shared" si="3"/>
        <v>0.28207629838337123</v>
      </c>
      <c r="O22" s="12">
        <f t="shared" si="8"/>
        <v>12.9</v>
      </c>
      <c r="Q22" s="12">
        <f t="shared" si="9"/>
        <v>0</v>
      </c>
    </row>
    <row r="23" spans="1:17">
      <c r="A23" t="s">
        <v>143</v>
      </c>
      <c r="B23" t="s">
        <v>20</v>
      </c>
      <c r="C23" s="11">
        <v>3.9599999999999899E-2</v>
      </c>
      <c r="D23" s="12">
        <v>4.1599999999999998E-2</v>
      </c>
      <c r="E23" s="12">
        <f t="shared" si="4"/>
        <v>2.0000000000000989E-3</v>
      </c>
      <c r="F23" s="12">
        <f t="shared" si="5"/>
        <v>2.9599999999999897E-2</v>
      </c>
      <c r="G23" s="12">
        <f t="shared" si="6"/>
        <v>3.1599999999999996E-2</v>
      </c>
      <c r="I23" s="12">
        <f t="shared" si="7"/>
        <v>0</v>
      </c>
      <c r="J23" s="12">
        <f t="shared" si="7"/>
        <v>0</v>
      </c>
      <c r="L23" s="12">
        <f t="shared" si="2"/>
        <v>0.79194515405445509</v>
      </c>
      <c r="M23" s="12">
        <f t="shared" si="3"/>
        <v>1.0084505169803726</v>
      </c>
      <c r="O23" s="12">
        <f t="shared" si="8"/>
        <v>90</v>
      </c>
      <c r="Q23" s="12">
        <f t="shared" si="9"/>
        <v>0</v>
      </c>
    </row>
    <row r="24" spans="1:17">
      <c r="A24" t="s">
        <v>155</v>
      </c>
      <c r="B24" t="s">
        <v>25</v>
      </c>
      <c r="C24" s="11">
        <v>5.21E-2</v>
      </c>
      <c r="D24" s="12">
        <v>4.3799999999999999E-2</v>
      </c>
      <c r="E24" s="12">
        <f t="shared" si="4"/>
        <v>8.3000000000000018E-3</v>
      </c>
      <c r="F24" s="12">
        <f t="shared" si="5"/>
        <v>4.2099999999999999E-2</v>
      </c>
      <c r="G24" s="12">
        <f t="shared" si="6"/>
        <v>3.3799999999999997E-2</v>
      </c>
      <c r="I24" s="12">
        <f t="shared" si="7"/>
        <v>0</v>
      </c>
      <c r="J24" s="12">
        <f t="shared" si="7"/>
        <v>0</v>
      </c>
      <c r="L24" s="12">
        <f t="shared" si="2"/>
        <v>1.2147214202021064</v>
      </c>
      <c r="M24" s="12">
        <f t="shared" si="3"/>
        <v>1.0736759570176539</v>
      </c>
      <c r="O24" s="12">
        <f t="shared" si="8"/>
        <v>114.4</v>
      </c>
      <c r="Q24" s="12">
        <f t="shared" si="9"/>
        <v>0</v>
      </c>
    </row>
    <row r="25" spans="1:17">
      <c r="A25" t="s">
        <v>167</v>
      </c>
      <c r="B25" t="s">
        <v>30</v>
      </c>
      <c r="C25" s="11">
        <v>0.14610000000000001</v>
      </c>
      <c r="D25" s="12">
        <v>0.2495</v>
      </c>
      <c r="E25" s="12">
        <f t="shared" si="4"/>
        <v>0.10339999999999999</v>
      </c>
      <c r="F25" s="12">
        <f t="shared" si="5"/>
        <v>0.1361</v>
      </c>
      <c r="G25" s="12">
        <f t="shared" si="6"/>
        <v>0.23949999999999999</v>
      </c>
      <c r="I25" s="12">
        <f t="shared" si="7"/>
        <v>0</v>
      </c>
      <c r="J25" s="12">
        <f t="shared" si="7"/>
        <v>1</v>
      </c>
      <c r="L25" s="12">
        <f t="shared" si="2"/>
        <v>4.393998941632419</v>
      </c>
      <c r="M25" s="12">
        <f t="shared" si="3"/>
        <v>7.1722546005034733</v>
      </c>
      <c r="O25" s="12">
        <f t="shared" si="8"/>
        <v>578.29999999999995</v>
      </c>
      <c r="Q25" s="12">
        <f t="shared" si="9"/>
        <v>0</v>
      </c>
    </row>
    <row r="26" spans="1:17">
      <c r="A26" t="s">
        <v>179</v>
      </c>
      <c r="B26" t="s">
        <v>35</v>
      </c>
      <c r="C26" s="11">
        <v>1.41E-2</v>
      </c>
      <c r="D26" s="12">
        <v>1.02999999999999E-2</v>
      </c>
      <c r="E26" s="12">
        <f t="shared" si="4"/>
        <v>3.8000000000001002E-3</v>
      </c>
      <c r="F26" s="12">
        <f t="shared" si="5"/>
        <v>4.0999999999999995E-3</v>
      </c>
      <c r="G26" s="12">
        <f t="shared" si="6"/>
        <v>2.9999999999989931E-4</v>
      </c>
      <c r="I26" s="12">
        <f t="shared" si="7"/>
        <v>0</v>
      </c>
      <c r="J26" s="12">
        <f t="shared" si="7"/>
        <v>0</v>
      </c>
      <c r="L26" s="12">
        <f t="shared" si="2"/>
        <v>-7.0518428886743201E-2</v>
      </c>
      <c r="M26" s="12">
        <f t="shared" si="3"/>
        <v>8.0470392813592057E-2</v>
      </c>
      <c r="O26" s="12">
        <f t="shared" si="8"/>
        <v>0.5</v>
      </c>
      <c r="Q26" s="12">
        <f t="shared" si="9"/>
        <v>0</v>
      </c>
    </row>
    <row r="27" spans="1:17">
      <c r="A27" t="s">
        <v>98</v>
      </c>
      <c r="B27" t="s">
        <v>1</v>
      </c>
      <c r="C27" s="11">
        <v>1.8800000000000001E-2</v>
      </c>
      <c r="D27" s="12">
        <v>2.2599999999999999E-2</v>
      </c>
      <c r="E27" s="12">
        <f t="shared" si="4"/>
        <v>3.7999999999999978E-3</v>
      </c>
      <c r="F27" s="12">
        <f t="shared" si="5"/>
        <v>8.8000000000000005E-3</v>
      </c>
      <c r="G27" s="12">
        <f t="shared" si="6"/>
        <v>1.2599999999999998E-2</v>
      </c>
      <c r="I27" s="12">
        <f t="shared" si="7"/>
        <v>0</v>
      </c>
      <c r="J27" s="12">
        <f t="shared" si="7"/>
        <v>0</v>
      </c>
      <c r="L27" s="12">
        <f t="shared" si="2"/>
        <v>8.8445447184772444E-2</v>
      </c>
      <c r="M27" s="12">
        <f t="shared" si="3"/>
        <v>0.44513989847657787</v>
      </c>
      <c r="O27" s="12">
        <f t="shared" si="8"/>
        <v>26.7</v>
      </c>
      <c r="Q27" s="12">
        <f t="shared" si="9"/>
        <v>0</v>
      </c>
    </row>
    <row r="28" spans="1:17">
      <c r="A28" t="s">
        <v>108</v>
      </c>
      <c r="B28" s="3" t="s">
        <v>6</v>
      </c>
      <c r="C28" s="11">
        <v>5.7099999999999998E-2</v>
      </c>
      <c r="D28" s="12">
        <v>5.4199999999999998E-2</v>
      </c>
      <c r="E28" s="12">
        <f t="shared" si="4"/>
        <v>2.8999999999999998E-3</v>
      </c>
      <c r="F28" s="12">
        <f t="shared" si="5"/>
        <v>4.7099999999999996E-2</v>
      </c>
      <c r="G28" s="12">
        <f t="shared" si="6"/>
        <v>4.4199999999999996E-2</v>
      </c>
      <c r="I28" s="12">
        <f t="shared" si="7"/>
        <v>0</v>
      </c>
      <c r="J28" s="12">
        <f t="shared" si="7"/>
        <v>0</v>
      </c>
      <c r="L28" s="12">
        <f t="shared" si="2"/>
        <v>1.3838319266611656</v>
      </c>
      <c r="M28" s="12">
        <f t="shared" si="3"/>
        <v>1.3820144008302575</v>
      </c>
      <c r="O28" s="12">
        <f t="shared" si="8"/>
        <v>138.30000000000001</v>
      </c>
      <c r="Q28" s="12">
        <f t="shared" si="9"/>
        <v>0</v>
      </c>
    </row>
    <row r="29" spans="1:17">
      <c r="A29" t="s">
        <v>120</v>
      </c>
      <c r="B29" s="3" t="s">
        <v>11</v>
      </c>
      <c r="C29" s="11">
        <v>7.6999999999999898E-3</v>
      </c>
      <c r="D29" s="12">
        <v>7.7000000000000002E-3</v>
      </c>
      <c r="E29" s="12">
        <f t="shared" si="4"/>
        <v>1.0408340855860843E-17</v>
      </c>
      <c r="F29" s="12" t="str">
        <f t="shared" si="5"/>
        <v/>
      </c>
      <c r="G29" s="12" t="str">
        <f t="shared" si="6"/>
        <v/>
      </c>
      <c r="I29" s="12">
        <f t="shared" si="7"/>
        <v>1</v>
      </c>
      <c r="J29" s="12">
        <f t="shared" si="7"/>
        <v>1</v>
      </c>
      <c r="L29" s="12" t="e">
        <f t="shared" si="2"/>
        <v>#VALUE!</v>
      </c>
      <c r="M29" s="12" t="e">
        <f t="shared" si="3"/>
        <v>#VALUE!</v>
      </c>
      <c r="O29" s="12" t="e">
        <f t="shared" si="8"/>
        <v>#VALUE!</v>
      </c>
      <c r="Q29" s="12">
        <f t="shared" si="9"/>
        <v>1</v>
      </c>
    </row>
    <row r="30" spans="1:17">
      <c r="A30" t="s">
        <v>132</v>
      </c>
      <c r="B30" s="3" t="s">
        <v>16</v>
      </c>
      <c r="C30" s="11">
        <v>2.1199999999999899E-2</v>
      </c>
      <c r="D30" s="12">
        <v>1.77E-2</v>
      </c>
      <c r="E30" s="12">
        <f t="shared" si="4"/>
        <v>3.499999999999899E-3</v>
      </c>
      <c r="F30" s="12">
        <f t="shared" si="5"/>
        <v>1.1199999999999899E-2</v>
      </c>
      <c r="G30" s="12">
        <f t="shared" si="6"/>
        <v>7.7000000000000002E-3</v>
      </c>
      <c r="I30" s="12">
        <f t="shared" si="7"/>
        <v>0</v>
      </c>
      <c r="J30" s="12">
        <f t="shared" si="7"/>
        <v>0</v>
      </c>
      <c r="L30" s="12">
        <f t="shared" si="2"/>
        <v>0.16961849028511741</v>
      </c>
      <c r="M30" s="12">
        <f t="shared" si="3"/>
        <v>0.29986505475717823</v>
      </c>
      <c r="O30" s="12">
        <f t="shared" si="8"/>
        <v>23.5</v>
      </c>
      <c r="Q30" s="12">
        <f t="shared" si="9"/>
        <v>0</v>
      </c>
    </row>
    <row r="31" spans="1:17">
      <c r="A31" t="s">
        <v>144</v>
      </c>
      <c r="B31" s="3" t="s">
        <v>21</v>
      </c>
      <c r="C31" s="11">
        <v>4.3200000000000002E-2</v>
      </c>
      <c r="D31" s="12">
        <v>4.1499999999999898E-2</v>
      </c>
      <c r="E31" s="12">
        <f t="shared" si="4"/>
        <v>1.7000000000001042E-3</v>
      </c>
      <c r="F31" s="12">
        <f t="shared" si="5"/>
        <v>3.32E-2</v>
      </c>
      <c r="G31" s="12">
        <f t="shared" si="6"/>
        <v>3.1499999999999896E-2</v>
      </c>
      <c r="I31" s="12">
        <f t="shared" si="7"/>
        <v>0</v>
      </c>
      <c r="J31" s="12">
        <f t="shared" si="7"/>
        <v>0</v>
      </c>
      <c r="L31" s="12">
        <f t="shared" si="2"/>
        <v>0.91370471870498116</v>
      </c>
      <c r="M31" s="12">
        <f t="shared" si="3"/>
        <v>1.0054857242514021</v>
      </c>
      <c r="O31" s="12">
        <f t="shared" si="8"/>
        <v>96</v>
      </c>
      <c r="Q31" s="12">
        <f t="shared" si="9"/>
        <v>0</v>
      </c>
    </row>
    <row r="32" spans="1:17">
      <c r="A32" t="s">
        <v>156</v>
      </c>
      <c r="B32" s="3" t="s">
        <v>26</v>
      </c>
      <c r="C32" s="11">
        <v>1.4399999999999901E-2</v>
      </c>
      <c r="D32" s="12">
        <v>1.44999999999999E-2</v>
      </c>
      <c r="E32" s="12">
        <f t="shared" si="4"/>
        <v>9.9999999999999395E-5</v>
      </c>
      <c r="F32" s="12">
        <f t="shared" si="5"/>
        <v>4.3999999999999005E-3</v>
      </c>
      <c r="G32" s="12">
        <f t="shared" si="6"/>
        <v>4.4999999999998999E-3</v>
      </c>
      <c r="I32" s="12">
        <f t="shared" si="7"/>
        <v>0</v>
      </c>
      <c r="J32" s="12">
        <f t="shared" si="7"/>
        <v>0</v>
      </c>
      <c r="L32" s="12">
        <f t="shared" si="2"/>
        <v>-6.0371798499203003E-2</v>
      </c>
      <c r="M32" s="12">
        <f t="shared" si="3"/>
        <v>0.20499168743022037</v>
      </c>
      <c r="O32" s="12">
        <f t="shared" si="8"/>
        <v>7.2</v>
      </c>
      <c r="Q32" s="12">
        <f t="shared" si="9"/>
        <v>0</v>
      </c>
    </row>
    <row r="33" spans="1:17">
      <c r="A33" t="s">
        <v>168</v>
      </c>
      <c r="B33" s="3" t="s">
        <v>31</v>
      </c>
      <c r="C33" s="11">
        <v>8.7699999999999903E-2</v>
      </c>
      <c r="D33" s="12">
        <v>0.156</v>
      </c>
      <c r="E33" s="12">
        <f t="shared" si="4"/>
        <v>6.8300000000000097E-2</v>
      </c>
      <c r="F33" s="12">
        <f t="shared" si="5"/>
        <v>7.7699999999999908E-2</v>
      </c>
      <c r="G33" s="12">
        <f t="shared" si="6"/>
        <v>0.14599999999999999</v>
      </c>
      <c r="I33" s="12">
        <f t="shared" si="7"/>
        <v>0</v>
      </c>
      <c r="J33" s="12">
        <f t="shared" si="7"/>
        <v>0</v>
      </c>
      <c r="L33" s="12">
        <f t="shared" si="2"/>
        <v>2.4187882261906046</v>
      </c>
      <c r="M33" s="12">
        <f t="shared" si="3"/>
        <v>4.4001733989190095</v>
      </c>
      <c r="O33" s="12">
        <f t="shared" si="8"/>
        <v>340.9</v>
      </c>
      <c r="Q33" s="12">
        <f t="shared" si="9"/>
        <v>0</v>
      </c>
    </row>
    <row r="34" spans="1:17">
      <c r="A34" t="s">
        <v>180</v>
      </c>
      <c r="B34" s="3" t="s">
        <v>36</v>
      </c>
      <c r="C34" s="11">
        <v>0.37169999999999997</v>
      </c>
      <c r="D34" s="12">
        <v>0.46339999999999998</v>
      </c>
      <c r="E34" s="12">
        <f t="shared" si="4"/>
        <v>9.1700000000000004E-2</v>
      </c>
      <c r="F34" s="12">
        <f t="shared" si="5"/>
        <v>0.36169999999999997</v>
      </c>
      <c r="G34" s="12">
        <f t="shared" si="6"/>
        <v>0.45339999999999997</v>
      </c>
      <c r="I34" s="12">
        <f t="shared" si="7"/>
        <v>1</v>
      </c>
      <c r="J34" s="12">
        <f t="shared" si="7"/>
        <v>1</v>
      </c>
      <c r="L34" s="12">
        <f t="shared" si="2"/>
        <v>12.024264993065168</v>
      </c>
      <c r="M34" s="12">
        <f t="shared" si="3"/>
        <v>13.513946247764615</v>
      </c>
      <c r="O34" s="12">
        <f t="shared" si="8"/>
        <v>1276.9000000000001</v>
      </c>
      <c r="Q34" s="12">
        <f t="shared" si="9"/>
        <v>1</v>
      </c>
    </row>
    <row r="35" spans="1:17">
      <c r="A35" t="s">
        <v>99</v>
      </c>
      <c r="B35" s="3" t="s">
        <v>2</v>
      </c>
      <c r="C35" s="11">
        <v>2.1599999999999901E-2</v>
      </c>
      <c r="D35" s="12">
        <v>2.0500000000000001E-2</v>
      </c>
      <c r="E35" s="12">
        <f t="shared" si="4"/>
        <v>1.0999999999998997E-3</v>
      </c>
      <c r="F35" s="12">
        <f t="shared" si="5"/>
        <v>1.15999999999999E-2</v>
      </c>
      <c r="G35" s="12">
        <f t="shared" si="6"/>
        <v>1.0500000000000001E-2</v>
      </c>
      <c r="I35" s="12">
        <f t="shared" si="7"/>
        <v>0</v>
      </c>
      <c r="J35" s="12">
        <f t="shared" si="7"/>
        <v>0</v>
      </c>
      <c r="L35" s="12">
        <f t="shared" si="2"/>
        <v>0.1831473308018422</v>
      </c>
      <c r="M35" s="12">
        <f t="shared" si="3"/>
        <v>0.38287925116826377</v>
      </c>
      <c r="O35" s="12">
        <f t="shared" si="8"/>
        <v>28.3</v>
      </c>
      <c r="Q35" s="12">
        <f t="shared" si="9"/>
        <v>0</v>
      </c>
    </row>
    <row r="36" spans="1:17">
      <c r="A36" t="s">
        <v>109</v>
      </c>
      <c r="B36" s="3" t="s">
        <v>7</v>
      </c>
      <c r="C36" s="11">
        <v>4.2599999999999999E-2</v>
      </c>
      <c r="D36" s="12">
        <v>3.78E-2</v>
      </c>
      <c r="E36" s="12">
        <f t="shared" si="4"/>
        <v>4.7999999999999987E-3</v>
      </c>
      <c r="F36" s="12">
        <f t="shared" si="5"/>
        <v>3.2599999999999997E-2</v>
      </c>
      <c r="G36" s="12">
        <f t="shared" si="6"/>
        <v>2.7799999999999998E-2</v>
      </c>
      <c r="I36" s="12">
        <f t="shared" si="7"/>
        <v>0</v>
      </c>
      <c r="J36" s="12">
        <f t="shared" si="7"/>
        <v>0</v>
      </c>
      <c r="L36" s="12">
        <f t="shared" si="2"/>
        <v>0.89341145792989396</v>
      </c>
      <c r="M36" s="12">
        <f t="shared" si="3"/>
        <v>0.89578839327961368</v>
      </c>
      <c r="O36" s="12">
        <f t="shared" si="8"/>
        <v>89.5</v>
      </c>
      <c r="Q36" s="12">
        <f t="shared" si="9"/>
        <v>0</v>
      </c>
    </row>
    <row r="37" spans="1:17">
      <c r="A37" t="s">
        <v>121</v>
      </c>
      <c r="B37" s="3" t="s">
        <v>12</v>
      </c>
      <c r="C37" s="11">
        <v>0.5554</v>
      </c>
      <c r="D37" s="12">
        <v>0.49279999999999902</v>
      </c>
      <c r="E37" s="12">
        <f t="shared" si="4"/>
        <v>6.2600000000000988E-2</v>
      </c>
      <c r="F37" s="12">
        <f t="shared" si="5"/>
        <v>0.5454</v>
      </c>
      <c r="G37" s="12">
        <f t="shared" si="6"/>
        <v>0.48279999999999901</v>
      </c>
      <c r="I37" s="12">
        <f t="shared" si="7"/>
        <v>1</v>
      </c>
      <c r="J37" s="12">
        <f t="shared" si="7"/>
        <v>1</v>
      </c>
      <c r="L37" s="12">
        <f t="shared" si="2"/>
        <v>18.237385000371003</v>
      </c>
      <c r="M37" s="12">
        <f t="shared" si="3"/>
        <v>14.385595310080983</v>
      </c>
      <c r="O37" s="12">
        <f t="shared" si="8"/>
        <v>1631.1</v>
      </c>
      <c r="Q37" s="12">
        <f t="shared" si="9"/>
        <v>1</v>
      </c>
    </row>
    <row r="38" spans="1:17">
      <c r="A38" t="s">
        <v>133</v>
      </c>
      <c r="B38" s="3" t="s">
        <v>17</v>
      </c>
      <c r="C38" s="11">
        <v>6.2599999999999906E-2</v>
      </c>
      <c r="D38" s="12">
        <v>6.7100000000000007E-2</v>
      </c>
      <c r="E38" s="12">
        <f t="shared" si="4"/>
        <v>4.5000000000001011E-3</v>
      </c>
      <c r="F38" s="12">
        <f t="shared" si="5"/>
        <v>5.2599999999999904E-2</v>
      </c>
      <c r="G38" s="12">
        <f t="shared" si="6"/>
        <v>5.7100000000000005E-2</v>
      </c>
      <c r="I38" s="12">
        <f t="shared" si="7"/>
        <v>0</v>
      </c>
      <c r="J38" s="12">
        <f t="shared" si="7"/>
        <v>0</v>
      </c>
      <c r="L38" s="12">
        <f t="shared" si="2"/>
        <v>1.5698534837661275</v>
      </c>
      <c r="M38" s="12">
        <f t="shared" si="3"/>
        <v>1.7644726628670446</v>
      </c>
      <c r="O38" s="12">
        <f t="shared" si="8"/>
        <v>166.7</v>
      </c>
      <c r="Q38" s="12">
        <f t="shared" si="9"/>
        <v>0</v>
      </c>
    </row>
    <row r="39" spans="1:17">
      <c r="A39" t="s">
        <v>145</v>
      </c>
      <c r="B39" s="3" t="s">
        <v>22</v>
      </c>
      <c r="C39" s="11">
        <v>4.3299999999999998E-2</v>
      </c>
      <c r="D39" s="12">
        <v>5.3199999999999997E-2</v>
      </c>
      <c r="E39" s="12">
        <f t="shared" si="4"/>
        <v>9.8999999999999991E-3</v>
      </c>
      <c r="F39" s="12">
        <f t="shared" si="5"/>
        <v>3.3299999999999996E-2</v>
      </c>
      <c r="G39" s="12">
        <f t="shared" si="6"/>
        <v>4.3199999999999995E-2</v>
      </c>
      <c r="I39" s="12">
        <f t="shared" si="7"/>
        <v>0</v>
      </c>
      <c r="J39" s="12">
        <f t="shared" si="7"/>
        <v>0</v>
      </c>
      <c r="L39" s="12">
        <f t="shared" si="2"/>
        <v>0.91708692883416221</v>
      </c>
      <c r="M39" s="12">
        <f t="shared" si="3"/>
        <v>1.352366473540584</v>
      </c>
      <c r="O39" s="12">
        <f t="shared" si="8"/>
        <v>113.5</v>
      </c>
      <c r="Q39" s="12">
        <f t="shared" si="9"/>
        <v>0</v>
      </c>
    </row>
    <row r="40" spans="1:17">
      <c r="A40" t="s">
        <v>157</v>
      </c>
      <c r="B40" s="3" t="s">
        <v>27</v>
      </c>
      <c r="C40" s="11">
        <v>3.39E-2</v>
      </c>
      <c r="D40" s="12">
        <v>0.04</v>
      </c>
      <c r="E40" s="12">
        <f t="shared" si="4"/>
        <v>6.1000000000000013E-3</v>
      </c>
      <c r="F40" s="12">
        <f t="shared" si="5"/>
        <v>2.3899999999999998E-2</v>
      </c>
      <c r="G40" s="12">
        <f t="shared" si="6"/>
        <v>0.03</v>
      </c>
      <c r="I40" s="12">
        <f t="shared" si="7"/>
        <v>0</v>
      </c>
      <c r="J40" s="12">
        <f t="shared" si="7"/>
        <v>0</v>
      </c>
      <c r="L40" s="12">
        <f t="shared" si="2"/>
        <v>0.59915917669113106</v>
      </c>
      <c r="M40" s="12">
        <f t="shared" si="3"/>
        <v>0.96101383331689516</v>
      </c>
      <c r="O40" s="12">
        <f t="shared" si="8"/>
        <v>78</v>
      </c>
      <c r="Q40" s="12">
        <f t="shared" si="9"/>
        <v>0</v>
      </c>
    </row>
    <row r="41" spans="1:17">
      <c r="A41" t="s">
        <v>169</v>
      </c>
      <c r="B41" s="3" t="s">
        <v>32</v>
      </c>
      <c r="C41" s="11">
        <v>6.1800000000000001E-2</v>
      </c>
      <c r="D41" s="12">
        <v>8.7899999999999895E-2</v>
      </c>
      <c r="E41" s="12">
        <f t="shared" si="4"/>
        <v>2.6099999999999894E-2</v>
      </c>
      <c r="F41" s="12">
        <f t="shared" si="5"/>
        <v>5.1799999999999999E-2</v>
      </c>
      <c r="G41" s="12">
        <f t="shared" si="6"/>
        <v>7.78999999999999E-2</v>
      </c>
      <c r="I41" s="12">
        <f t="shared" si="7"/>
        <v>0</v>
      </c>
      <c r="J41" s="12">
        <f t="shared" si="7"/>
        <v>0</v>
      </c>
      <c r="L41" s="12">
        <f t="shared" si="2"/>
        <v>1.5427958027326814</v>
      </c>
      <c r="M41" s="12">
        <f t="shared" si="3"/>
        <v>2.3811495504922484</v>
      </c>
      <c r="O41" s="12">
        <f t="shared" si="8"/>
        <v>196.2</v>
      </c>
      <c r="Q41" s="12">
        <f t="shared" si="9"/>
        <v>0</v>
      </c>
    </row>
    <row r="42" spans="1:17">
      <c r="A42" t="s">
        <v>181</v>
      </c>
      <c r="B42" s="3" t="s">
        <v>37</v>
      </c>
      <c r="C42" s="11">
        <v>1.6799999999999999E-2</v>
      </c>
      <c r="D42" s="12">
        <v>9.3200000000000005E-2</v>
      </c>
      <c r="E42" s="12">
        <f t="shared" si="4"/>
        <v>7.640000000000001E-2</v>
      </c>
      <c r="F42" s="12">
        <f t="shared" si="5"/>
        <v>6.7999999999999988E-3</v>
      </c>
      <c r="G42" s="12">
        <f t="shared" si="6"/>
        <v>8.320000000000001E-2</v>
      </c>
      <c r="I42" s="12">
        <f t="shared" si="7"/>
        <v>0</v>
      </c>
      <c r="J42" s="12">
        <f t="shared" si="7"/>
        <v>0</v>
      </c>
      <c r="L42" s="12">
        <f>(F42-$J$3)/$J$4</f>
        <v>2.0801244601148721E-2</v>
      </c>
      <c r="M42" s="12">
        <f t="shared" si="3"/>
        <v>2.5382835651275206</v>
      </c>
      <c r="O42" s="12">
        <f t="shared" si="8"/>
        <v>128</v>
      </c>
      <c r="Q42" s="12">
        <f t="shared" si="9"/>
        <v>0</v>
      </c>
    </row>
    <row r="43" spans="1:17">
      <c r="A43" t="s">
        <v>100</v>
      </c>
      <c r="B43" s="3" t="s">
        <v>3</v>
      </c>
      <c r="C43" s="11">
        <v>2.1100000000000001E-2</v>
      </c>
      <c r="D43" s="12">
        <v>2.46E-2</v>
      </c>
      <c r="E43" s="12">
        <f t="shared" si="4"/>
        <v>3.4999999999999996E-3</v>
      </c>
      <c r="F43" s="12">
        <f t="shared" si="5"/>
        <v>1.11E-2</v>
      </c>
      <c r="G43" s="12">
        <f t="shared" si="6"/>
        <v>1.46E-2</v>
      </c>
      <c r="I43" s="12">
        <f t="shared" si="7"/>
        <v>0</v>
      </c>
      <c r="J43" s="12">
        <f t="shared" si="7"/>
        <v>0</v>
      </c>
      <c r="L43" s="12">
        <f t="shared" si="2"/>
        <v>0.16623628015593966</v>
      </c>
      <c r="M43" s="12">
        <f t="shared" si="3"/>
        <v>0.50443575305592481</v>
      </c>
      <c r="O43" s="12">
        <f t="shared" si="8"/>
        <v>33.5</v>
      </c>
      <c r="Q43" s="12">
        <f t="shared" si="9"/>
        <v>0</v>
      </c>
    </row>
    <row r="44" spans="1:17">
      <c r="A44" t="s">
        <v>110</v>
      </c>
      <c r="B44" s="3" t="s">
        <v>8</v>
      </c>
      <c r="C44" s="11">
        <v>4.2999999999999997E-2</v>
      </c>
      <c r="D44" s="12">
        <v>3.9199999999999999E-2</v>
      </c>
      <c r="E44" s="12">
        <f t="shared" si="4"/>
        <v>3.7999999999999978E-3</v>
      </c>
      <c r="F44" s="12">
        <f t="shared" si="5"/>
        <v>3.2999999999999995E-2</v>
      </c>
      <c r="G44" s="12">
        <f t="shared" si="6"/>
        <v>2.9199999999999997E-2</v>
      </c>
      <c r="I44" s="12">
        <f t="shared" si="7"/>
        <v>0</v>
      </c>
      <c r="J44" s="12">
        <f t="shared" si="7"/>
        <v>0</v>
      </c>
      <c r="L44" s="12">
        <f t="shared" si="2"/>
        <v>0.90694029844661861</v>
      </c>
      <c r="M44" s="12">
        <f t="shared" si="3"/>
        <v>0.93729549148515634</v>
      </c>
      <c r="O44" s="12">
        <f t="shared" si="8"/>
        <v>92.2</v>
      </c>
      <c r="Q44" s="12">
        <f t="shared" si="9"/>
        <v>0</v>
      </c>
    </row>
    <row r="45" spans="1:17">
      <c r="A45" t="s">
        <v>122</v>
      </c>
      <c r="B45" s="3" t="s">
        <v>13</v>
      </c>
      <c r="C45" s="11">
        <v>3.0199999999999901E-2</v>
      </c>
      <c r="D45" s="12">
        <v>2.9299999999999899E-2</v>
      </c>
      <c r="E45" s="12">
        <f t="shared" si="4"/>
        <v>9.0000000000000149E-4</v>
      </c>
      <c r="F45" s="12">
        <f t="shared" si="5"/>
        <v>2.0199999999999899E-2</v>
      </c>
      <c r="G45" s="12">
        <f t="shared" si="6"/>
        <v>1.9299999999999901E-2</v>
      </c>
      <c r="I45" s="12">
        <f t="shared" si="7"/>
        <v>0</v>
      </c>
      <c r="J45" s="12">
        <f t="shared" si="7"/>
        <v>0</v>
      </c>
      <c r="L45" s="12">
        <f t="shared" si="2"/>
        <v>0.47401740191142389</v>
      </c>
      <c r="M45" s="12">
        <f t="shared" si="3"/>
        <v>0.64378101131738674</v>
      </c>
      <c r="O45" s="12">
        <f t="shared" si="8"/>
        <v>55.9</v>
      </c>
      <c r="Q45" s="12">
        <f t="shared" si="9"/>
        <v>0</v>
      </c>
    </row>
    <row r="46" spans="1:17">
      <c r="A46" t="s">
        <v>134</v>
      </c>
      <c r="B46" s="3" t="s">
        <v>18</v>
      </c>
      <c r="C46" s="11">
        <v>1.9400000000000001E-2</v>
      </c>
      <c r="D46" s="12">
        <v>2.6599999999999999E-2</v>
      </c>
      <c r="E46" s="12">
        <f t="shared" si="4"/>
        <v>7.1999999999999981E-3</v>
      </c>
      <c r="F46" s="12">
        <f t="shared" si="5"/>
        <v>9.4000000000000004E-3</v>
      </c>
      <c r="G46" s="12">
        <f t="shared" si="6"/>
        <v>1.6599999999999997E-2</v>
      </c>
      <c r="I46" s="12">
        <f t="shared" si="7"/>
        <v>0</v>
      </c>
      <c r="J46" s="12">
        <f t="shared" si="7"/>
        <v>0</v>
      </c>
      <c r="L46" s="12">
        <f t="shared" si="2"/>
        <v>0.10873870795985954</v>
      </c>
      <c r="M46" s="12">
        <f t="shared" si="3"/>
        <v>0.56373160763527141</v>
      </c>
      <c r="O46" s="12">
        <f t="shared" si="8"/>
        <v>33.6</v>
      </c>
      <c r="Q46" s="12">
        <f t="shared" si="9"/>
        <v>0</v>
      </c>
    </row>
    <row r="47" spans="1:17">
      <c r="A47" t="s">
        <v>146</v>
      </c>
      <c r="B47" s="3" t="s">
        <v>23</v>
      </c>
      <c r="C47" s="11">
        <v>5.5099999999999899E-2</v>
      </c>
      <c r="D47" s="12">
        <v>5.5899999999999998E-2</v>
      </c>
      <c r="E47" s="12">
        <f t="shared" si="4"/>
        <v>8.0000000000009924E-4</v>
      </c>
      <c r="F47" s="12">
        <f t="shared" si="5"/>
        <v>4.5099999999999897E-2</v>
      </c>
      <c r="G47" s="12">
        <f t="shared" si="6"/>
        <v>4.5899999999999996E-2</v>
      </c>
      <c r="I47" s="12">
        <f t="shared" si="7"/>
        <v>0</v>
      </c>
      <c r="J47" s="12">
        <f t="shared" si="7"/>
        <v>0</v>
      </c>
      <c r="L47" s="12">
        <f t="shared" si="2"/>
        <v>1.3161877240775386</v>
      </c>
      <c r="M47" s="12">
        <f t="shared" si="3"/>
        <v>1.4324158772227022</v>
      </c>
      <c r="O47" s="12">
        <f t="shared" si="8"/>
        <v>137.4</v>
      </c>
      <c r="Q47" s="12">
        <f t="shared" si="9"/>
        <v>0</v>
      </c>
    </row>
    <row r="48" spans="1:17">
      <c r="A48" t="s">
        <v>158</v>
      </c>
      <c r="B48" s="3" t="s">
        <v>28</v>
      </c>
      <c r="C48" s="11">
        <v>9.5999999999999992E-3</v>
      </c>
      <c r="D48" s="12">
        <v>1.2999999999999901E-2</v>
      </c>
      <c r="E48" s="12">
        <f t="shared" si="4"/>
        <v>3.3999999999999014E-3</v>
      </c>
      <c r="F48" s="12" t="str">
        <f t="shared" si="5"/>
        <v/>
      </c>
      <c r="G48" s="12">
        <f t="shared" si="6"/>
        <v>2.9999999999999003E-3</v>
      </c>
      <c r="I48" s="12">
        <f t="shared" si="7"/>
        <v>1</v>
      </c>
      <c r="J48" s="12">
        <f t="shared" si="7"/>
        <v>0</v>
      </c>
      <c r="L48" s="12" t="e">
        <f t="shared" si="2"/>
        <v>#VALUE!</v>
      </c>
      <c r="M48" s="12">
        <f t="shared" si="3"/>
        <v>0.16051979649571027</v>
      </c>
      <c r="O48" s="12" t="e">
        <f t="shared" si="8"/>
        <v>#VALUE!</v>
      </c>
      <c r="Q48" s="12">
        <f t="shared" si="9"/>
        <v>0</v>
      </c>
    </row>
    <row r="49" spans="1:17">
      <c r="A49" t="s">
        <v>170</v>
      </c>
      <c r="B49" s="3" t="s">
        <v>33</v>
      </c>
      <c r="C49" s="11">
        <v>2.8000000000000001E-2</v>
      </c>
      <c r="D49" s="12">
        <v>2.8399999999999901E-2</v>
      </c>
      <c r="E49" s="12">
        <f t="shared" si="4"/>
        <v>3.9999999999990044E-4</v>
      </c>
      <c r="F49" s="12">
        <f t="shared" si="5"/>
        <v>1.8000000000000002E-2</v>
      </c>
      <c r="G49" s="12">
        <f t="shared" si="6"/>
        <v>1.8399999999999903E-2</v>
      </c>
      <c r="I49" s="12">
        <f t="shared" si="7"/>
        <v>0</v>
      </c>
      <c r="J49" s="12">
        <f t="shared" si="7"/>
        <v>0</v>
      </c>
      <c r="L49" s="12">
        <f t="shared" si="2"/>
        <v>0.39960877906944137</v>
      </c>
      <c r="M49" s="12">
        <f t="shared" si="3"/>
        <v>0.61709787675668082</v>
      </c>
      <c r="O49" s="12">
        <f t="shared" si="8"/>
        <v>50.8</v>
      </c>
      <c r="Q49" s="12">
        <f t="shared" si="9"/>
        <v>0</v>
      </c>
    </row>
    <row r="50" spans="1:17">
      <c r="A50" t="s">
        <v>182</v>
      </c>
      <c r="B50" s="3" t="s">
        <v>38</v>
      </c>
      <c r="C50" s="11">
        <v>4.3499999999999997E-2</v>
      </c>
      <c r="D50" s="12">
        <v>3.6700000000000003E-2</v>
      </c>
      <c r="E50" s="12">
        <f t="shared" si="4"/>
        <v>6.7999999999999935E-3</v>
      </c>
      <c r="F50" s="12">
        <f t="shared" si="5"/>
        <v>3.3499999999999995E-2</v>
      </c>
      <c r="G50" s="12">
        <f t="shared" si="6"/>
        <v>2.6700000000000002E-2</v>
      </c>
      <c r="I50" s="12">
        <f t="shared" si="7"/>
        <v>0</v>
      </c>
      <c r="J50" s="12">
        <f t="shared" si="7"/>
        <v>0</v>
      </c>
      <c r="L50" s="12">
        <f t="shared" si="2"/>
        <v>0.92385134909252453</v>
      </c>
      <c r="M50" s="12">
        <f t="shared" si="3"/>
        <v>0.863175673260973</v>
      </c>
      <c r="O50" s="12">
        <f t="shared" si="8"/>
        <v>89.4</v>
      </c>
      <c r="Q50" s="12">
        <f t="shared" si="9"/>
        <v>0</v>
      </c>
    </row>
    <row r="51" spans="1:17">
      <c r="A51" t="s">
        <v>101</v>
      </c>
      <c r="B51" s="3" t="s">
        <v>4</v>
      </c>
      <c r="C51" s="11">
        <v>5.74E-2</v>
      </c>
      <c r="D51" s="12">
        <v>5.3499999999999902E-2</v>
      </c>
      <c r="E51" s="12">
        <f t="shared" si="4"/>
        <v>3.9000000000000978E-3</v>
      </c>
      <c r="F51" s="12">
        <f t="shared" si="5"/>
        <v>4.7399999999999998E-2</v>
      </c>
      <c r="G51" s="12">
        <f t="shared" si="6"/>
        <v>4.34999999999999E-2</v>
      </c>
      <c r="I51" s="12">
        <f t="shared" si="7"/>
        <v>0</v>
      </c>
      <c r="J51" s="12">
        <f t="shared" si="7"/>
        <v>0</v>
      </c>
      <c r="L51" s="12">
        <f t="shared" si="2"/>
        <v>1.3939785570487091</v>
      </c>
      <c r="M51" s="12">
        <f t="shared" si="3"/>
        <v>1.3612608517274831</v>
      </c>
      <c r="O51" s="12">
        <f t="shared" si="8"/>
        <v>137.80000000000001</v>
      </c>
      <c r="Q51" s="12">
        <f t="shared" si="9"/>
        <v>0</v>
      </c>
    </row>
    <row r="52" spans="1:17">
      <c r="A52" t="s">
        <v>111</v>
      </c>
      <c r="B52" s="3" t="s">
        <v>9</v>
      </c>
      <c r="C52" s="11">
        <v>1.3899999999999999E-2</v>
      </c>
      <c r="D52" s="12">
        <v>9.2999999999999992E-3</v>
      </c>
      <c r="E52" s="12">
        <f t="shared" si="4"/>
        <v>4.5999999999999999E-3</v>
      </c>
      <c r="F52" s="12">
        <f t="shared" si="5"/>
        <v>3.899999999999999E-3</v>
      </c>
      <c r="G52" s="12" t="str">
        <f t="shared" si="6"/>
        <v/>
      </c>
      <c r="I52" s="12">
        <f t="shared" si="7"/>
        <v>0</v>
      </c>
      <c r="J52" s="12">
        <f t="shared" si="7"/>
        <v>1</v>
      </c>
      <c r="L52" s="12">
        <f t="shared" si="2"/>
        <v>-7.7282849145105595E-2</v>
      </c>
      <c r="M52" s="12" t="e">
        <f t="shared" si="3"/>
        <v>#VALUE!</v>
      </c>
      <c r="O52" s="12" t="e">
        <f t="shared" si="8"/>
        <v>#VALUE!</v>
      </c>
      <c r="Q52" s="12">
        <f t="shared" si="9"/>
        <v>0</v>
      </c>
    </row>
    <row r="53" spans="1:17">
      <c r="A53" t="s">
        <v>123</v>
      </c>
      <c r="B53" s="3" t="s">
        <v>14</v>
      </c>
      <c r="C53" s="11">
        <v>4.8300000000000003E-2</v>
      </c>
      <c r="D53" s="12">
        <v>4.3599999999999903E-2</v>
      </c>
      <c r="E53" s="12">
        <f t="shared" si="4"/>
        <v>4.7000000000000999E-3</v>
      </c>
      <c r="F53" s="12">
        <f t="shared" si="5"/>
        <v>3.8300000000000001E-2</v>
      </c>
      <c r="G53" s="12">
        <f t="shared" si="6"/>
        <v>3.3599999999999901E-2</v>
      </c>
      <c r="I53" s="12">
        <f t="shared" si="7"/>
        <v>0</v>
      </c>
      <c r="J53" s="12">
        <f t="shared" si="7"/>
        <v>0</v>
      </c>
      <c r="L53" s="12">
        <f t="shared" si="2"/>
        <v>1.0861974352932215</v>
      </c>
      <c r="M53" s="12">
        <f t="shared" si="3"/>
        <v>1.0677463715597164</v>
      </c>
      <c r="O53" s="12">
        <f t="shared" si="8"/>
        <v>107.7</v>
      </c>
      <c r="Q53" s="12">
        <f t="shared" si="9"/>
        <v>0</v>
      </c>
    </row>
    <row r="54" spans="1:17">
      <c r="A54" t="s">
        <v>135</v>
      </c>
      <c r="B54" s="3" t="s">
        <v>19</v>
      </c>
      <c r="C54" s="11">
        <v>6.3399999999999998E-2</v>
      </c>
      <c r="D54" s="12">
        <v>6.0600000000000001E-2</v>
      </c>
      <c r="E54" s="12">
        <f t="shared" si="4"/>
        <v>2.7999999999999969E-3</v>
      </c>
      <c r="F54" s="12">
        <f t="shared" si="5"/>
        <v>5.3399999999999996E-2</v>
      </c>
      <c r="G54" s="12">
        <f t="shared" si="6"/>
        <v>5.0599999999999999E-2</v>
      </c>
      <c r="I54" s="12">
        <f t="shared" si="7"/>
        <v>0</v>
      </c>
      <c r="J54" s="12">
        <f t="shared" si="7"/>
        <v>0</v>
      </c>
      <c r="L54" s="12">
        <f t="shared" si="2"/>
        <v>1.5969111647995802</v>
      </c>
      <c r="M54" s="12">
        <f t="shared" si="3"/>
        <v>1.5717611354841674</v>
      </c>
      <c r="O54" s="12">
        <f t="shared" si="8"/>
        <v>158.4</v>
      </c>
      <c r="Q54" s="12">
        <f t="shared" si="9"/>
        <v>0</v>
      </c>
    </row>
    <row r="55" spans="1:17">
      <c r="A55" t="s">
        <v>147</v>
      </c>
      <c r="B55" s="3" t="s">
        <v>24</v>
      </c>
      <c r="C55" s="11">
        <v>1.3899999999999999E-2</v>
      </c>
      <c r="D55" s="12">
        <v>1.3899999999999999E-2</v>
      </c>
      <c r="E55" s="12">
        <f t="shared" si="4"/>
        <v>0</v>
      </c>
      <c r="F55" s="12">
        <f t="shared" si="5"/>
        <v>3.899999999999999E-3</v>
      </c>
      <c r="G55" s="12">
        <f t="shared" si="6"/>
        <v>3.899999999999999E-3</v>
      </c>
      <c r="I55" s="12">
        <f t="shared" si="7"/>
        <v>0</v>
      </c>
      <c r="J55" s="12">
        <f t="shared" si="7"/>
        <v>0</v>
      </c>
      <c r="L55" s="12">
        <f t="shared" si="2"/>
        <v>-7.7282849145105595E-2</v>
      </c>
      <c r="M55" s="12">
        <f t="shared" si="3"/>
        <v>0.18720293105641928</v>
      </c>
      <c r="O55" s="12">
        <f t="shared" si="8"/>
        <v>5.5</v>
      </c>
      <c r="Q55" s="12">
        <f t="shared" si="9"/>
        <v>0</v>
      </c>
    </row>
    <row r="56" spans="1:17">
      <c r="A56" t="s">
        <v>159</v>
      </c>
      <c r="B56" s="3" t="s">
        <v>29</v>
      </c>
      <c r="C56" s="11">
        <v>1.8700000000000001E-2</v>
      </c>
      <c r="D56" s="12">
        <v>2.0999999999999901E-2</v>
      </c>
      <c r="E56" s="12">
        <f t="shared" si="4"/>
        <v>2.2999999999998993E-3</v>
      </c>
      <c r="F56" s="12">
        <f t="shared" si="5"/>
        <v>8.7000000000000011E-3</v>
      </c>
      <c r="G56" s="12">
        <f t="shared" si="6"/>
        <v>1.09999999999999E-2</v>
      </c>
      <c r="I56" s="12">
        <f t="shared" si="7"/>
        <v>0</v>
      </c>
      <c r="J56" s="12">
        <f t="shared" si="7"/>
        <v>0</v>
      </c>
      <c r="L56" s="12">
        <f t="shared" si="2"/>
        <v>8.5063237055591281E-2</v>
      </c>
      <c r="M56" s="12">
        <f t="shared" si="3"/>
        <v>0.39770321481309751</v>
      </c>
      <c r="O56" s="12">
        <f t="shared" si="8"/>
        <v>24.1</v>
      </c>
      <c r="Q56" s="12">
        <f t="shared" si="9"/>
        <v>0</v>
      </c>
    </row>
    <row r="57" spans="1:17">
      <c r="A57" t="s">
        <v>171</v>
      </c>
      <c r="B57" s="3" t="s">
        <v>34</v>
      </c>
      <c r="C57" s="11">
        <v>2.3599999999999899E-2</v>
      </c>
      <c r="D57" s="12">
        <v>2.76E-2</v>
      </c>
      <c r="E57" s="12">
        <f t="shared" si="4"/>
        <v>4.0000000000001007E-3</v>
      </c>
      <c r="F57" s="12">
        <f t="shared" si="5"/>
        <v>1.3599999999999899E-2</v>
      </c>
      <c r="G57" s="12">
        <f t="shared" si="6"/>
        <v>1.7599999999999998E-2</v>
      </c>
      <c r="I57" s="12">
        <f t="shared" si="7"/>
        <v>0</v>
      </c>
      <c r="J57" s="12">
        <f t="shared" si="7"/>
        <v>0</v>
      </c>
      <c r="L57" s="12">
        <f t="shared" si="2"/>
        <v>0.25079153338546578</v>
      </c>
      <c r="M57" s="12">
        <f t="shared" si="3"/>
        <v>0.59337953492494488</v>
      </c>
      <c r="O57" s="12">
        <f t="shared" si="8"/>
        <v>42.2</v>
      </c>
      <c r="Q57" s="12">
        <f t="shared" si="9"/>
        <v>0</v>
      </c>
    </row>
    <row r="58" spans="1:17">
      <c r="A58" t="s">
        <v>183</v>
      </c>
      <c r="B58" s="3" t="s">
        <v>39</v>
      </c>
      <c r="C58" s="11">
        <v>0.1152</v>
      </c>
      <c r="D58" s="12">
        <v>0.13780000000000001</v>
      </c>
      <c r="E58" s="12">
        <f t="shared" si="4"/>
        <v>2.2600000000000009E-2</v>
      </c>
      <c r="F58" s="12">
        <f t="shared" si="5"/>
        <v>0.1052</v>
      </c>
      <c r="G58" s="12">
        <f t="shared" si="6"/>
        <v>0.1278</v>
      </c>
      <c r="I58" s="12">
        <f t="shared" si="7"/>
        <v>0</v>
      </c>
      <c r="J58" s="12">
        <f t="shared" si="7"/>
        <v>0</v>
      </c>
      <c r="L58" s="12">
        <f t="shared" si="2"/>
        <v>3.3488960117154334</v>
      </c>
      <c r="M58" s="12">
        <f t="shared" si="3"/>
        <v>3.8605811222469542</v>
      </c>
      <c r="O58" s="12">
        <f t="shared" si="8"/>
        <v>360.5</v>
      </c>
      <c r="Q58" s="12">
        <f t="shared" si="9"/>
        <v>0</v>
      </c>
    </row>
    <row r="59" spans="1:17">
      <c r="A59" t="s">
        <v>102</v>
      </c>
      <c r="B59" s="3" t="s">
        <v>40</v>
      </c>
      <c r="C59" s="11">
        <v>1.38E-2</v>
      </c>
      <c r="D59" s="12">
        <v>3.4299999999999997E-2</v>
      </c>
      <c r="E59" s="12">
        <f t="shared" si="4"/>
        <v>2.0499999999999997E-2</v>
      </c>
      <c r="F59" s="12">
        <f t="shared" si="5"/>
        <v>3.7999999999999996E-3</v>
      </c>
      <c r="G59" s="12">
        <f t="shared" si="6"/>
        <v>2.4299999999999995E-2</v>
      </c>
      <c r="I59" s="12">
        <f t="shared" si="7"/>
        <v>0</v>
      </c>
      <c r="J59" s="12">
        <f t="shared" si="7"/>
        <v>0</v>
      </c>
      <c r="L59" s="12">
        <f t="shared" si="2"/>
        <v>-8.0665059274286757E-2</v>
      </c>
      <c r="M59" s="12">
        <f t="shared" si="3"/>
        <v>0.79202064776575665</v>
      </c>
      <c r="O59" s="12">
        <f t="shared" si="8"/>
        <v>35.6</v>
      </c>
      <c r="Q59" s="12">
        <f t="shared" si="9"/>
        <v>0</v>
      </c>
    </row>
    <row r="60" spans="1:17">
      <c r="A60" t="s">
        <v>112</v>
      </c>
      <c r="B60" s="3" t="s">
        <v>45</v>
      </c>
      <c r="C60" s="11">
        <v>2.0799999999999999E-2</v>
      </c>
      <c r="D60" s="12">
        <v>1.8700000000000001E-2</v>
      </c>
      <c r="E60" s="12">
        <f t="shared" si="4"/>
        <v>2.0999999999999977E-3</v>
      </c>
      <c r="F60" s="12">
        <f t="shared" si="5"/>
        <v>1.0799999999999999E-2</v>
      </c>
      <c r="G60" s="12">
        <f t="shared" si="6"/>
        <v>8.7000000000000011E-3</v>
      </c>
      <c r="I60" s="12">
        <f t="shared" si="7"/>
        <v>0</v>
      </c>
      <c r="J60" s="12">
        <f t="shared" si="7"/>
        <v>0</v>
      </c>
      <c r="L60" s="12">
        <f t="shared" si="2"/>
        <v>0.15608964976839607</v>
      </c>
      <c r="M60" s="12">
        <f t="shared" si="3"/>
        <v>0.3295129820468517</v>
      </c>
      <c r="O60" s="12">
        <f t="shared" si="8"/>
        <v>24.3</v>
      </c>
      <c r="Q60" s="12">
        <f t="shared" si="9"/>
        <v>0</v>
      </c>
    </row>
    <row r="61" spans="1:17">
      <c r="A61" t="s">
        <v>124</v>
      </c>
      <c r="B61" s="3" t="s">
        <v>50</v>
      </c>
      <c r="C61" s="11">
        <v>6.2E-2</v>
      </c>
      <c r="D61" s="12">
        <v>6.0400000000000002E-2</v>
      </c>
      <c r="E61" s="12">
        <f t="shared" si="4"/>
        <v>1.5999999999999973E-3</v>
      </c>
      <c r="F61" s="12">
        <f t="shared" si="5"/>
        <v>5.1999999999999998E-2</v>
      </c>
      <c r="G61" s="12">
        <f t="shared" si="6"/>
        <v>5.04E-2</v>
      </c>
      <c r="I61" s="12">
        <f t="shared" si="7"/>
        <v>0</v>
      </c>
      <c r="J61" s="12">
        <f t="shared" si="7"/>
        <v>0</v>
      </c>
      <c r="L61" s="12">
        <f t="shared" si="2"/>
        <v>1.5495602229910437</v>
      </c>
      <c r="M61" s="12">
        <f t="shared" si="3"/>
        <v>1.5658315500262328</v>
      </c>
      <c r="O61" s="12">
        <f t="shared" si="8"/>
        <v>155.80000000000001</v>
      </c>
      <c r="Q61" s="12">
        <f t="shared" si="9"/>
        <v>0</v>
      </c>
    </row>
    <row r="62" spans="1:17">
      <c r="A62" t="s">
        <v>136</v>
      </c>
      <c r="B62" s="3" t="s">
        <v>55</v>
      </c>
      <c r="C62" s="11">
        <v>1.36999999999999E-2</v>
      </c>
      <c r="D62" s="12">
        <v>1.6899999999999998E-2</v>
      </c>
      <c r="E62" s="12">
        <f t="shared" si="4"/>
        <v>3.2000000000000986E-3</v>
      </c>
      <c r="F62" s="12">
        <f t="shared" si="5"/>
        <v>3.6999999999998995E-3</v>
      </c>
      <c r="G62" s="12">
        <f t="shared" si="6"/>
        <v>6.8999999999999981E-3</v>
      </c>
      <c r="I62" s="12">
        <f t="shared" si="7"/>
        <v>0</v>
      </c>
      <c r="J62" s="12">
        <f t="shared" si="7"/>
        <v>0</v>
      </c>
      <c r="L62" s="12">
        <f t="shared" si="2"/>
        <v>-8.404726940347132E-2</v>
      </c>
      <c r="M62" s="12">
        <f t="shared" si="3"/>
        <v>0.27614671292543946</v>
      </c>
      <c r="O62" s="12">
        <f t="shared" si="8"/>
        <v>9.6</v>
      </c>
      <c r="Q62" s="12">
        <f t="shared" si="9"/>
        <v>0</v>
      </c>
    </row>
    <row r="63" spans="1:17">
      <c r="A63" t="s">
        <v>148</v>
      </c>
      <c r="B63" s="3" t="s">
        <v>60</v>
      </c>
      <c r="C63" s="11">
        <v>3.5999999999999997E-2</v>
      </c>
      <c r="D63" s="12">
        <v>3.8699999999999998E-2</v>
      </c>
      <c r="E63" s="12">
        <f t="shared" si="4"/>
        <v>2.700000000000001E-3</v>
      </c>
      <c r="F63" s="12">
        <f t="shared" si="5"/>
        <v>2.5999999999999995E-2</v>
      </c>
      <c r="G63" s="12">
        <f t="shared" si="6"/>
        <v>2.8699999999999996E-2</v>
      </c>
      <c r="I63" s="12">
        <f t="shared" si="7"/>
        <v>0</v>
      </c>
      <c r="J63" s="12">
        <f t="shared" si="7"/>
        <v>0</v>
      </c>
      <c r="L63" s="12">
        <f t="shared" si="2"/>
        <v>0.6701855894039358</v>
      </c>
      <c r="M63" s="12">
        <f t="shared" si="3"/>
        <v>0.92247152784031961</v>
      </c>
      <c r="O63" s="12">
        <f t="shared" si="8"/>
        <v>79.599999999999994</v>
      </c>
      <c r="Q63" s="12">
        <f t="shared" si="9"/>
        <v>0</v>
      </c>
    </row>
    <row r="64" spans="1:17">
      <c r="A64" t="s">
        <v>160</v>
      </c>
      <c r="B64" s="3" t="s">
        <v>65</v>
      </c>
      <c r="C64" s="11">
        <v>4.9599999999999998E-2</v>
      </c>
      <c r="D64" s="12">
        <v>6.8699999999999997E-2</v>
      </c>
      <c r="E64" s="12">
        <f t="shared" si="4"/>
        <v>1.9099999999999999E-2</v>
      </c>
      <c r="F64" s="12">
        <f t="shared" si="5"/>
        <v>3.9599999999999996E-2</v>
      </c>
      <c r="G64" s="12">
        <f t="shared" si="6"/>
        <v>5.8699999999999995E-2</v>
      </c>
      <c r="I64" s="12">
        <f t="shared" si="7"/>
        <v>0</v>
      </c>
      <c r="J64" s="12">
        <f t="shared" si="7"/>
        <v>0</v>
      </c>
      <c r="L64" s="12">
        <f t="shared" si="2"/>
        <v>1.1301661669725769</v>
      </c>
      <c r="M64" s="12">
        <f t="shared" si="3"/>
        <v>1.8119093465305218</v>
      </c>
      <c r="O64" s="12">
        <f t="shared" si="8"/>
        <v>147.1</v>
      </c>
      <c r="Q64" s="12">
        <f t="shared" si="9"/>
        <v>0</v>
      </c>
    </row>
    <row r="65" spans="1:17">
      <c r="A65" t="s">
        <v>172</v>
      </c>
      <c r="B65" s="3" t="s">
        <v>70</v>
      </c>
      <c r="C65" s="11">
        <v>0.112299999999999</v>
      </c>
      <c r="D65" s="12">
        <v>9.38999999999999E-2</v>
      </c>
      <c r="E65" s="12">
        <f t="shared" si="4"/>
        <v>1.8399999999999098E-2</v>
      </c>
      <c r="F65" s="12">
        <f t="shared" si="5"/>
        <v>0.102299999999999</v>
      </c>
      <c r="G65" s="12">
        <f t="shared" si="6"/>
        <v>8.3899999999999905E-2</v>
      </c>
      <c r="I65" s="12">
        <f t="shared" si="7"/>
        <v>0</v>
      </c>
      <c r="J65" s="12">
        <f t="shared" si="7"/>
        <v>0</v>
      </c>
      <c r="L65" s="12">
        <f t="shared" si="2"/>
        <v>3.2508119179691453</v>
      </c>
      <c r="M65" s="12">
        <f t="shared" si="3"/>
        <v>2.5590371142302888</v>
      </c>
      <c r="O65" s="12">
        <f t="shared" si="8"/>
        <v>290.5</v>
      </c>
      <c r="Q65" s="12">
        <f t="shared" si="9"/>
        <v>0</v>
      </c>
    </row>
    <row r="66" spans="1:17">
      <c r="A66" t="s">
        <v>184</v>
      </c>
      <c r="B66" s="3" t="s">
        <v>75</v>
      </c>
      <c r="C66" s="11">
        <v>1.9699999999999902E-2</v>
      </c>
      <c r="D66" s="12">
        <v>1.5800000000000002E-2</v>
      </c>
      <c r="E66" s="12">
        <f t="shared" si="4"/>
        <v>3.8999999999999001E-3</v>
      </c>
      <c r="F66" s="12">
        <f t="shared" si="5"/>
        <v>9.6999999999999014E-3</v>
      </c>
      <c r="G66" s="12">
        <f t="shared" si="6"/>
        <v>5.8000000000000013E-3</v>
      </c>
      <c r="I66" s="12">
        <f t="shared" si="7"/>
        <v>0</v>
      </c>
      <c r="J66" s="12">
        <f t="shared" si="7"/>
        <v>0</v>
      </c>
      <c r="L66" s="12">
        <f t="shared" si="2"/>
        <v>0.11888533834739974</v>
      </c>
      <c r="M66" s="12">
        <f t="shared" si="3"/>
        <v>0.24353399290679881</v>
      </c>
      <c r="O66" s="12">
        <f t="shared" si="8"/>
        <v>18.100000000000001</v>
      </c>
      <c r="Q66" s="12">
        <f t="shared" si="9"/>
        <v>0</v>
      </c>
    </row>
    <row r="67" spans="1:17">
      <c r="A67" t="s">
        <v>103</v>
      </c>
      <c r="B67" s="3" t="s">
        <v>41</v>
      </c>
      <c r="C67" s="11">
        <v>1.1599999999999999E-2</v>
      </c>
      <c r="D67" s="12">
        <v>1.4399999999999901E-2</v>
      </c>
      <c r="E67" s="12">
        <f t="shared" si="4"/>
        <v>2.7999999999999015E-3</v>
      </c>
      <c r="F67" s="12">
        <f t="shared" si="5"/>
        <v>1.599999999999999E-3</v>
      </c>
      <c r="G67" s="12">
        <f t="shared" si="6"/>
        <v>4.3999999999999005E-3</v>
      </c>
      <c r="I67" s="12">
        <f t="shared" si="7"/>
        <v>0</v>
      </c>
      <c r="J67" s="12">
        <f t="shared" si="7"/>
        <v>0</v>
      </c>
      <c r="L67" s="12">
        <f t="shared" ref="L67:L98" si="10">(F67-$J$3)/$J$4</f>
        <v>-0.15507368211627282</v>
      </c>
      <c r="M67" s="12">
        <f t="shared" ref="M67:M98" si="11">(G67-$J$8)/$J$9</f>
        <v>0.20202689470125304</v>
      </c>
      <c r="O67" s="12">
        <f t="shared" si="8"/>
        <v>2.2999999999999998</v>
      </c>
      <c r="Q67" s="12">
        <f t="shared" si="9"/>
        <v>0</v>
      </c>
    </row>
    <row r="68" spans="1:17">
      <c r="A68" t="s">
        <v>113</v>
      </c>
      <c r="B68" s="3" t="s">
        <v>46</v>
      </c>
      <c r="C68" s="11">
        <v>2.86E-2</v>
      </c>
      <c r="D68" s="12">
        <v>2.28999999999999E-2</v>
      </c>
      <c r="E68" s="12">
        <f t="shared" ref="E68:E98" si="12">ABS(C68-D68)</f>
        <v>5.7000000000001008E-3</v>
      </c>
      <c r="F68" s="12">
        <f t="shared" si="5"/>
        <v>1.8599999999999998E-2</v>
      </c>
      <c r="G68" s="12">
        <f t="shared" si="6"/>
        <v>1.2899999999999899E-2</v>
      </c>
      <c r="I68" s="12">
        <f t="shared" si="7"/>
        <v>0</v>
      </c>
      <c r="J68" s="12">
        <f t="shared" si="7"/>
        <v>0</v>
      </c>
      <c r="L68" s="12">
        <f t="shared" si="10"/>
        <v>0.41990203984452834</v>
      </c>
      <c r="M68" s="12">
        <f t="shared" si="11"/>
        <v>0.45403427666347695</v>
      </c>
      <c r="O68" s="12">
        <f t="shared" si="8"/>
        <v>43.7</v>
      </c>
      <c r="Q68" s="12">
        <f t="shared" si="9"/>
        <v>0</v>
      </c>
    </row>
    <row r="69" spans="1:17">
      <c r="A69" t="s">
        <v>125</v>
      </c>
      <c r="B69" s="3" t="s">
        <v>51</v>
      </c>
      <c r="C69" s="11">
        <v>4.5999999999999999E-2</v>
      </c>
      <c r="D69" s="12">
        <v>4.2000000000000003E-2</v>
      </c>
      <c r="E69" s="12">
        <f t="shared" si="12"/>
        <v>3.9999999999999966E-3</v>
      </c>
      <c r="F69" s="12">
        <f t="shared" si="5"/>
        <v>3.5999999999999997E-2</v>
      </c>
      <c r="G69" s="12">
        <f t="shared" si="6"/>
        <v>3.2000000000000001E-2</v>
      </c>
      <c r="I69" s="12">
        <f t="shared" si="7"/>
        <v>0</v>
      </c>
      <c r="J69" s="12">
        <f t="shared" si="7"/>
        <v>0</v>
      </c>
      <c r="L69" s="12">
        <f t="shared" si="10"/>
        <v>1.0084066023220541</v>
      </c>
      <c r="M69" s="12">
        <f t="shared" si="11"/>
        <v>1.0203096878962421</v>
      </c>
      <c r="O69" s="12">
        <f t="shared" si="8"/>
        <v>101.4</v>
      </c>
      <c r="Q69" s="12">
        <f t="shared" si="9"/>
        <v>0</v>
      </c>
    </row>
    <row r="70" spans="1:17">
      <c r="A70" t="s">
        <v>137</v>
      </c>
      <c r="B70" s="3" t="s">
        <v>56</v>
      </c>
      <c r="C70" s="11">
        <v>0.15279999999999999</v>
      </c>
      <c r="D70" s="12">
        <v>0.13769999999999999</v>
      </c>
      <c r="E70" s="12">
        <f t="shared" si="12"/>
        <v>1.5100000000000002E-2</v>
      </c>
      <c r="F70" s="12">
        <f t="shared" si="5"/>
        <v>0.14279999999999998</v>
      </c>
      <c r="G70" s="12">
        <f t="shared" si="6"/>
        <v>0.12769999999999998</v>
      </c>
      <c r="I70" s="12">
        <f t="shared" si="7"/>
        <v>0</v>
      </c>
      <c r="J70" s="12">
        <f t="shared" si="7"/>
        <v>0</v>
      </c>
      <c r="L70" s="12">
        <f t="shared" si="10"/>
        <v>4.620607020287558</v>
      </c>
      <c r="M70" s="12">
        <f t="shared" si="11"/>
        <v>3.8576163295179864</v>
      </c>
      <c r="O70" s="12">
        <f t="shared" si="8"/>
        <v>423.9</v>
      </c>
      <c r="Q70" s="12">
        <f t="shared" si="9"/>
        <v>0</v>
      </c>
    </row>
    <row r="71" spans="1:17">
      <c r="A71" t="s">
        <v>149</v>
      </c>
      <c r="B71" s="3" t="s">
        <v>61</v>
      </c>
      <c r="C71" s="11">
        <v>8.6999999999999994E-3</v>
      </c>
      <c r="D71" s="12">
        <v>9.9000000000000008E-3</v>
      </c>
      <c r="E71" s="12">
        <f t="shared" si="12"/>
        <v>1.2000000000000014E-3</v>
      </c>
      <c r="F71" s="12" t="str">
        <f t="shared" si="5"/>
        <v/>
      </c>
      <c r="G71" s="12" t="str">
        <f t="shared" si="6"/>
        <v/>
      </c>
      <c r="I71" s="12">
        <f t="shared" si="7"/>
        <v>1</v>
      </c>
      <c r="J71" s="12">
        <f t="shared" si="7"/>
        <v>1</v>
      </c>
      <c r="L71" s="12" t="e">
        <f t="shared" si="10"/>
        <v>#VALUE!</v>
      </c>
      <c r="M71" s="12" t="e">
        <f t="shared" si="11"/>
        <v>#VALUE!</v>
      </c>
      <c r="O71" s="12" t="e">
        <f t="shared" si="8"/>
        <v>#VALUE!</v>
      </c>
      <c r="Q71" s="12">
        <f t="shared" si="9"/>
        <v>1</v>
      </c>
    </row>
    <row r="72" spans="1:17">
      <c r="A72" t="s">
        <v>161</v>
      </c>
      <c r="B72" s="3" t="s">
        <v>66</v>
      </c>
      <c r="C72" s="11">
        <v>6.7000000000000004E-2</v>
      </c>
      <c r="D72" s="12">
        <v>5.5899999999999998E-2</v>
      </c>
      <c r="E72" s="12">
        <f t="shared" si="12"/>
        <v>1.1100000000000006E-2</v>
      </c>
      <c r="F72" s="12">
        <f t="shared" si="5"/>
        <v>5.7000000000000002E-2</v>
      </c>
      <c r="G72" s="12">
        <f t="shared" si="6"/>
        <v>4.5899999999999996E-2</v>
      </c>
      <c r="I72" s="12">
        <f t="shared" si="7"/>
        <v>0</v>
      </c>
      <c r="J72" s="12">
        <f t="shared" si="7"/>
        <v>0</v>
      </c>
      <c r="L72" s="12">
        <f t="shared" si="10"/>
        <v>1.7186707294501029</v>
      </c>
      <c r="M72" s="12">
        <f t="shared" si="11"/>
        <v>1.4324158772227022</v>
      </c>
      <c r="O72" s="12">
        <f t="shared" si="8"/>
        <v>157.6</v>
      </c>
      <c r="Q72" s="12">
        <f t="shared" si="9"/>
        <v>0</v>
      </c>
    </row>
    <row r="73" spans="1:17">
      <c r="A73" t="s">
        <v>173</v>
      </c>
      <c r="B73" s="3" t="s">
        <v>71</v>
      </c>
      <c r="C73" s="11">
        <v>1.04E-2</v>
      </c>
      <c r="D73" s="12">
        <v>1.01E-2</v>
      </c>
      <c r="E73" s="12">
        <f t="shared" si="12"/>
        <v>2.9999999999999992E-4</v>
      </c>
      <c r="F73" s="12">
        <f t="shared" si="5"/>
        <v>3.9999999999999931E-4</v>
      </c>
      <c r="G73" s="12">
        <f t="shared" si="6"/>
        <v>9.9999999999999395E-5</v>
      </c>
      <c r="I73" s="12">
        <f t="shared" si="7"/>
        <v>0</v>
      </c>
      <c r="J73" s="12">
        <f t="shared" si="7"/>
        <v>0</v>
      </c>
      <c r="L73" s="12">
        <f t="shared" si="10"/>
        <v>-0.19566020366644699</v>
      </c>
      <c r="M73" s="12">
        <f t="shared" si="11"/>
        <v>7.4540807355660335E-2</v>
      </c>
      <c r="O73" s="12">
        <f t="shared" si="8"/>
        <v>-6.1</v>
      </c>
      <c r="Q73" s="12">
        <f t="shared" si="9"/>
        <v>0</v>
      </c>
    </row>
    <row r="74" spans="1:17">
      <c r="A74" t="s">
        <v>185</v>
      </c>
      <c r="B74" s="3" t="s">
        <v>76</v>
      </c>
      <c r="C74" s="11">
        <v>4.2500000000000003E-2</v>
      </c>
      <c r="D74" s="12">
        <v>4.1599999999999998E-2</v>
      </c>
      <c r="E74" s="12">
        <f t="shared" si="12"/>
        <v>9.0000000000000496E-4</v>
      </c>
      <c r="F74" s="12">
        <f t="shared" si="5"/>
        <v>3.2500000000000001E-2</v>
      </c>
      <c r="G74" s="12">
        <f t="shared" si="6"/>
        <v>3.1599999999999996E-2</v>
      </c>
      <c r="I74" s="12">
        <f t="shared" si="7"/>
        <v>0</v>
      </c>
      <c r="J74" s="12">
        <f t="shared" si="7"/>
        <v>0</v>
      </c>
      <c r="L74" s="12">
        <f t="shared" si="10"/>
        <v>0.89002924780071291</v>
      </c>
      <c r="M74" s="12">
        <f t="shared" si="11"/>
        <v>1.0084505169803726</v>
      </c>
      <c r="O74" s="12">
        <f t="shared" si="8"/>
        <v>94.9</v>
      </c>
      <c r="Q74" s="12">
        <f t="shared" si="9"/>
        <v>0</v>
      </c>
    </row>
    <row r="75" spans="1:17">
      <c r="A75" t="s">
        <v>104</v>
      </c>
      <c r="B75" s="3" t="s">
        <v>42</v>
      </c>
      <c r="C75" s="11">
        <v>5.8099999999999902E-2</v>
      </c>
      <c r="D75" s="12">
        <v>5.4699999999999999E-2</v>
      </c>
      <c r="E75" s="12">
        <f t="shared" si="12"/>
        <v>3.3999999999999031E-3</v>
      </c>
      <c r="F75" s="12">
        <f t="shared" si="5"/>
        <v>4.80999999999999E-2</v>
      </c>
      <c r="G75" s="12">
        <f t="shared" si="6"/>
        <v>4.4699999999999997E-2</v>
      </c>
      <c r="I75" s="12">
        <f t="shared" si="7"/>
        <v>0</v>
      </c>
      <c r="J75" s="12">
        <f t="shared" si="7"/>
        <v>0</v>
      </c>
      <c r="L75" s="12">
        <f t="shared" si="10"/>
        <v>1.4176540279529741</v>
      </c>
      <c r="M75" s="12">
        <f t="shared" si="11"/>
        <v>1.3968383644750941</v>
      </c>
      <c r="O75" s="12">
        <f t="shared" si="8"/>
        <v>140.69999999999999</v>
      </c>
      <c r="Q75" s="12">
        <f t="shared" si="9"/>
        <v>0</v>
      </c>
    </row>
    <row r="76" spans="1:17">
      <c r="A76" t="s">
        <v>114</v>
      </c>
      <c r="B76" s="3" t="s">
        <v>47</v>
      </c>
      <c r="C76" s="11">
        <v>0.17909999999999901</v>
      </c>
      <c r="D76" s="12">
        <v>0.15759999999999999</v>
      </c>
      <c r="E76" s="12">
        <f t="shared" si="12"/>
        <v>2.149999999999902E-2</v>
      </c>
      <c r="F76" s="12">
        <f t="shared" si="5"/>
        <v>0.169099999999999</v>
      </c>
      <c r="G76" s="12">
        <f t="shared" si="6"/>
        <v>0.14759999999999998</v>
      </c>
      <c r="I76" s="12">
        <f t="shared" si="7"/>
        <v>1</v>
      </c>
      <c r="J76" s="12">
        <f t="shared" si="7"/>
        <v>0</v>
      </c>
      <c r="L76" s="12">
        <f t="shared" si="10"/>
        <v>5.5101282842621755</v>
      </c>
      <c r="M76" s="12">
        <f t="shared" si="11"/>
        <v>4.4476100825824867</v>
      </c>
      <c r="O76" s="12">
        <f t="shared" si="8"/>
        <v>497.9</v>
      </c>
      <c r="Q76" s="12">
        <f t="shared" si="9"/>
        <v>0</v>
      </c>
    </row>
    <row r="77" spans="1:17">
      <c r="A77" t="s">
        <v>126</v>
      </c>
      <c r="B77" s="3" t="s">
        <v>52</v>
      </c>
      <c r="C77" s="11">
        <v>1.02999999999999E-2</v>
      </c>
      <c r="D77" s="12">
        <v>1.0599999999999899E-2</v>
      </c>
      <c r="E77" s="12">
        <f t="shared" si="12"/>
        <v>2.9999999999999992E-4</v>
      </c>
      <c r="F77" s="12">
        <f t="shared" si="5"/>
        <v>2.9999999999989931E-4</v>
      </c>
      <c r="G77" s="12">
        <f t="shared" si="6"/>
        <v>5.9999999999989923E-4</v>
      </c>
      <c r="I77" s="12">
        <f t="shared" si="7"/>
        <v>0</v>
      </c>
      <c r="J77" s="12">
        <f t="shared" si="7"/>
        <v>0</v>
      </c>
      <c r="L77" s="12">
        <f t="shared" si="10"/>
        <v>-0.19904241379563156</v>
      </c>
      <c r="M77" s="12">
        <f t="shared" si="11"/>
        <v>8.9364771000494073E-2</v>
      </c>
      <c r="O77" s="12">
        <f t="shared" si="8"/>
        <v>-5.5</v>
      </c>
      <c r="Q77" s="12">
        <f t="shared" si="9"/>
        <v>0</v>
      </c>
    </row>
    <row r="78" spans="1:17">
      <c r="A78" t="s">
        <v>138</v>
      </c>
      <c r="B78" s="3" t="s">
        <v>57</v>
      </c>
      <c r="C78" s="11">
        <v>2.3699999999999999E-2</v>
      </c>
      <c r="D78" s="12">
        <v>2.4199999999999999E-2</v>
      </c>
      <c r="E78" s="12">
        <f t="shared" si="12"/>
        <v>5.0000000000000044E-4</v>
      </c>
      <c r="F78" s="12">
        <f t="shared" si="5"/>
        <v>1.3699999999999999E-2</v>
      </c>
      <c r="G78" s="12">
        <f t="shared" si="6"/>
        <v>1.4199999999999999E-2</v>
      </c>
      <c r="I78" s="12">
        <f t="shared" si="7"/>
        <v>0</v>
      </c>
      <c r="J78" s="12">
        <f t="shared" si="7"/>
        <v>0</v>
      </c>
      <c r="L78" s="12">
        <f t="shared" si="10"/>
        <v>0.25417374351465039</v>
      </c>
      <c r="M78" s="12">
        <f t="shared" si="11"/>
        <v>0.49257658214005529</v>
      </c>
      <c r="O78" s="12">
        <f t="shared" si="8"/>
        <v>37.299999999999997</v>
      </c>
      <c r="Q78" s="12">
        <f t="shared" si="9"/>
        <v>0</v>
      </c>
    </row>
    <row r="79" spans="1:17">
      <c r="A79" t="s">
        <v>150</v>
      </c>
      <c r="B79" s="3" t="s">
        <v>62</v>
      </c>
      <c r="C79" s="11">
        <v>4.4199999999999899E-2</v>
      </c>
      <c r="D79" s="12">
        <v>4.1199999999999903E-2</v>
      </c>
      <c r="E79" s="12">
        <f t="shared" si="12"/>
        <v>2.9999999999999957E-3</v>
      </c>
      <c r="F79" s="12">
        <f t="shared" si="5"/>
        <v>3.4199999999999897E-2</v>
      </c>
      <c r="G79" s="12">
        <f t="shared" si="6"/>
        <v>3.1199999999999901E-2</v>
      </c>
      <c r="I79" s="12">
        <f t="shared" si="7"/>
        <v>0</v>
      </c>
      <c r="J79" s="12">
        <f t="shared" si="7"/>
        <v>0</v>
      </c>
      <c r="L79" s="12">
        <f t="shared" si="10"/>
        <v>0.94752681999678956</v>
      </c>
      <c r="M79" s="12">
        <f t="shared" si="11"/>
        <v>0.99659134606450039</v>
      </c>
      <c r="O79" s="12">
        <f t="shared" si="8"/>
        <v>97.2</v>
      </c>
      <c r="Q79" s="12">
        <f t="shared" si="9"/>
        <v>0</v>
      </c>
    </row>
    <row r="80" spans="1:17">
      <c r="A80" t="s">
        <v>162</v>
      </c>
      <c r="B80" s="3" t="s">
        <v>67</v>
      </c>
      <c r="C80" s="11">
        <v>5.1699999999999899E-2</v>
      </c>
      <c r="D80" s="12">
        <v>5.04E-2</v>
      </c>
      <c r="E80" s="12">
        <f t="shared" si="12"/>
        <v>1.2999999999998985E-3</v>
      </c>
      <c r="F80" s="12">
        <f t="shared" si="5"/>
        <v>4.1699999999999897E-2</v>
      </c>
      <c r="G80" s="12">
        <f t="shared" si="6"/>
        <v>4.0399999999999998E-2</v>
      </c>
      <c r="I80" s="12">
        <f t="shared" si="7"/>
        <v>0</v>
      </c>
      <c r="J80" s="12">
        <f t="shared" si="7"/>
        <v>0</v>
      </c>
      <c r="L80" s="12">
        <f t="shared" si="10"/>
        <v>1.2011925796853782</v>
      </c>
      <c r="M80" s="12">
        <f t="shared" si="11"/>
        <v>1.2693522771294985</v>
      </c>
      <c r="O80" s="12">
        <f t="shared" si="8"/>
        <v>123.5</v>
      </c>
      <c r="Q80" s="12">
        <f t="shared" si="9"/>
        <v>0</v>
      </c>
    </row>
    <row r="81" spans="1:17">
      <c r="A81" t="s">
        <v>174</v>
      </c>
      <c r="B81" s="3" t="s">
        <v>72</v>
      </c>
      <c r="C81" s="11">
        <v>2.4400000000000002E-2</v>
      </c>
      <c r="D81" s="12">
        <v>2.35E-2</v>
      </c>
      <c r="E81" s="12">
        <f t="shared" si="12"/>
        <v>9.0000000000000149E-4</v>
      </c>
      <c r="F81" s="12">
        <f t="shared" si="5"/>
        <v>1.4400000000000001E-2</v>
      </c>
      <c r="G81" s="12">
        <f t="shared" si="6"/>
        <v>1.35E-2</v>
      </c>
      <c r="I81" s="12">
        <f t="shared" si="7"/>
        <v>0</v>
      </c>
      <c r="J81" s="12">
        <f t="shared" si="7"/>
        <v>0</v>
      </c>
      <c r="L81" s="12">
        <f t="shared" si="10"/>
        <v>0.27784921441891874</v>
      </c>
      <c r="M81" s="12">
        <f t="shared" si="11"/>
        <v>0.47182303303728396</v>
      </c>
      <c r="O81" s="12">
        <f t="shared" si="8"/>
        <v>37.5</v>
      </c>
      <c r="Q81" s="12">
        <f t="shared" si="9"/>
        <v>0</v>
      </c>
    </row>
    <row r="82" spans="1:17">
      <c r="A82" t="s">
        <v>186</v>
      </c>
      <c r="B82" s="3" t="s">
        <v>77</v>
      </c>
      <c r="C82" s="11">
        <v>3.1799999999999898E-2</v>
      </c>
      <c r="D82" s="12">
        <v>7.0699999999999999E-2</v>
      </c>
      <c r="E82" s="12">
        <f t="shared" si="12"/>
        <v>3.8900000000000101E-2</v>
      </c>
      <c r="F82" s="12">
        <f t="shared" si="5"/>
        <v>2.1799999999999896E-2</v>
      </c>
      <c r="G82" s="12">
        <f t="shared" si="6"/>
        <v>6.0699999999999997E-2</v>
      </c>
      <c r="I82" s="12">
        <f t="shared" si="7"/>
        <v>0</v>
      </c>
      <c r="J82" s="12">
        <f t="shared" si="7"/>
        <v>0</v>
      </c>
      <c r="L82" s="12">
        <f t="shared" si="10"/>
        <v>0.52813276397832276</v>
      </c>
      <c r="M82" s="12">
        <f t="shared" si="11"/>
        <v>1.8712052011098688</v>
      </c>
      <c r="O82" s="12">
        <f t="shared" si="8"/>
        <v>120</v>
      </c>
      <c r="Q82" s="12">
        <f t="shared" si="9"/>
        <v>0</v>
      </c>
    </row>
    <row r="83" spans="1:17">
      <c r="A83" t="s">
        <v>105</v>
      </c>
      <c r="B83" s="3" t="s">
        <v>43</v>
      </c>
      <c r="C83" s="11">
        <v>0.17219999999999999</v>
      </c>
      <c r="D83" s="12">
        <v>0.13719999999999999</v>
      </c>
      <c r="E83" s="12">
        <f t="shared" si="12"/>
        <v>3.5000000000000003E-2</v>
      </c>
      <c r="F83" s="12">
        <f t="shared" si="5"/>
        <v>0.16219999999999998</v>
      </c>
      <c r="G83" s="12">
        <f t="shared" si="6"/>
        <v>0.12719999999999998</v>
      </c>
      <c r="I83" s="12">
        <f t="shared" si="7"/>
        <v>1</v>
      </c>
      <c r="J83" s="12">
        <f t="shared" si="7"/>
        <v>0</v>
      </c>
      <c r="L83" s="12">
        <f t="shared" si="10"/>
        <v>5.2767557853487075</v>
      </c>
      <c r="M83" s="12">
        <f t="shared" si="11"/>
        <v>3.8427923658731498</v>
      </c>
      <c r="O83" s="12">
        <f t="shared" si="8"/>
        <v>456</v>
      </c>
      <c r="Q83" s="12">
        <f t="shared" si="9"/>
        <v>0</v>
      </c>
    </row>
    <row r="84" spans="1:17">
      <c r="A84" t="s">
        <v>115</v>
      </c>
      <c r="B84" s="3" t="s">
        <v>48</v>
      </c>
      <c r="C84" s="11">
        <v>1.12999999999999E-2</v>
      </c>
      <c r="D84" s="12">
        <v>1.33999999999999E-2</v>
      </c>
      <c r="E84" s="12">
        <f t="shared" si="12"/>
        <v>2.0999999999999994E-3</v>
      </c>
      <c r="F84" s="12">
        <f t="shared" ref="F84:F98" si="13">IF(C84-AVERAGE($C$2:$C$3)&gt;0, C84-AVERAGE($C$2:$C$3), "")</f>
        <v>1.2999999999999002E-3</v>
      </c>
      <c r="G84" s="12">
        <f t="shared" ref="G84:G98" si="14">IF(D84-AVERAGE($C$2:$C$3)&gt;0, D84-AVERAGE($C$2:$C$3), "")</f>
        <v>3.3999999999998996E-3</v>
      </c>
      <c r="I84" s="12">
        <f t="shared" ref="I84:J98" si="15">IF(F84&lt;$J$11, 0, 1)</f>
        <v>0</v>
      </c>
      <c r="J84" s="12">
        <f t="shared" si="15"/>
        <v>0</v>
      </c>
      <c r="L84" s="12">
        <f t="shared" si="10"/>
        <v>-0.16522031250381969</v>
      </c>
      <c r="M84" s="12">
        <f t="shared" si="11"/>
        <v>0.17237896741157963</v>
      </c>
      <c r="O84" s="12">
        <f t="shared" ref="O84:O98" si="16">ROUND(AVERAGE(L84:M84)*100,1)</f>
        <v>0.4</v>
      </c>
      <c r="Q84" s="12">
        <f t="shared" ref="Q84:Q98" si="17">IF(I84+J84 = 2, 1, 0)</f>
        <v>0</v>
      </c>
    </row>
    <row r="85" spans="1:17">
      <c r="A85" t="s">
        <v>127</v>
      </c>
      <c r="B85" s="3" t="s">
        <v>53</v>
      </c>
      <c r="C85" s="11">
        <v>3.1300000000000001E-2</v>
      </c>
      <c r="D85" s="12">
        <v>3.4200000000000001E-2</v>
      </c>
      <c r="E85" s="12">
        <f t="shared" si="12"/>
        <v>2.8999999999999998E-3</v>
      </c>
      <c r="F85" s="12">
        <f t="shared" si="13"/>
        <v>2.1299999999999999E-2</v>
      </c>
      <c r="G85" s="12">
        <f t="shared" si="14"/>
        <v>2.4199999999999999E-2</v>
      </c>
      <c r="I85" s="12">
        <f t="shared" si="15"/>
        <v>0</v>
      </c>
      <c r="J85" s="12">
        <f t="shared" si="15"/>
        <v>0</v>
      </c>
      <c r="L85" s="12">
        <f t="shared" si="10"/>
        <v>0.51122171333242039</v>
      </c>
      <c r="M85" s="12">
        <f t="shared" si="11"/>
        <v>0.78905585503678943</v>
      </c>
      <c r="O85" s="12">
        <f t="shared" si="16"/>
        <v>65</v>
      </c>
      <c r="Q85" s="12">
        <f t="shared" si="17"/>
        <v>0</v>
      </c>
    </row>
    <row r="86" spans="1:17">
      <c r="A86" t="s">
        <v>139</v>
      </c>
      <c r="B86" s="3" t="s">
        <v>58</v>
      </c>
      <c r="C86" s="11">
        <v>3.1899999999999998E-2</v>
      </c>
      <c r="D86" s="12">
        <v>3.78E-2</v>
      </c>
      <c r="E86" s="12">
        <f t="shared" si="12"/>
        <v>5.9000000000000025E-3</v>
      </c>
      <c r="F86" s="12">
        <f t="shared" si="13"/>
        <v>2.1899999999999996E-2</v>
      </c>
      <c r="G86" s="12">
        <f t="shared" si="14"/>
        <v>2.7799999999999998E-2</v>
      </c>
      <c r="I86" s="12">
        <f t="shared" si="15"/>
        <v>0</v>
      </c>
      <c r="J86" s="12">
        <f t="shared" si="15"/>
        <v>0</v>
      </c>
      <c r="L86" s="12">
        <f t="shared" si="10"/>
        <v>0.53151497410750737</v>
      </c>
      <c r="M86" s="12">
        <f t="shared" si="11"/>
        <v>0.89578839327961368</v>
      </c>
      <c r="O86" s="12">
        <f t="shared" si="16"/>
        <v>71.400000000000006</v>
      </c>
      <c r="Q86" s="12">
        <f t="shared" si="17"/>
        <v>0</v>
      </c>
    </row>
    <row r="87" spans="1:17">
      <c r="A87" t="s">
        <v>151</v>
      </c>
      <c r="B87" s="3" t="s">
        <v>63</v>
      </c>
      <c r="C87" s="11">
        <v>0.16800000000000001</v>
      </c>
      <c r="D87" s="12">
        <v>0.1671</v>
      </c>
      <c r="E87" s="12">
        <f t="shared" si="12"/>
        <v>9.000000000000119E-4</v>
      </c>
      <c r="F87" s="12">
        <f t="shared" si="13"/>
        <v>0.158</v>
      </c>
      <c r="G87" s="12">
        <f t="shared" si="14"/>
        <v>0.15709999999999999</v>
      </c>
      <c r="I87" s="12">
        <f t="shared" si="15"/>
        <v>1</v>
      </c>
      <c r="J87" s="12">
        <f t="shared" si="15"/>
        <v>1</v>
      </c>
      <c r="L87" s="12">
        <f t="shared" si="10"/>
        <v>5.1347029599230982</v>
      </c>
      <c r="M87" s="12">
        <f t="shared" si="11"/>
        <v>4.7292653918343843</v>
      </c>
      <c r="O87" s="12">
        <f t="shared" si="16"/>
        <v>493.2</v>
      </c>
      <c r="Q87" s="12">
        <f t="shared" si="17"/>
        <v>1</v>
      </c>
    </row>
    <row r="88" spans="1:17">
      <c r="A88" t="s">
        <v>163</v>
      </c>
      <c r="B88" s="3" t="s">
        <v>68</v>
      </c>
      <c r="C88" s="11">
        <v>1.82999999999999E-2</v>
      </c>
      <c r="D88" s="12">
        <v>1.8499999999999999E-2</v>
      </c>
      <c r="E88" s="12">
        <f t="shared" si="12"/>
        <v>2.000000000000994E-4</v>
      </c>
      <c r="F88" s="12">
        <f t="shared" si="13"/>
        <v>8.2999999999998995E-3</v>
      </c>
      <c r="G88" s="12">
        <f t="shared" si="14"/>
        <v>8.4999999999999989E-3</v>
      </c>
      <c r="I88" s="12">
        <f t="shared" si="15"/>
        <v>0</v>
      </c>
      <c r="J88" s="12">
        <f t="shared" si="15"/>
        <v>0</v>
      </c>
      <c r="L88" s="12">
        <f t="shared" si="10"/>
        <v>7.1534396538863107E-2</v>
      </c>
      <c r="M88" s="12">
        <f t="shared" si="11"/>
        <v>0.32358339658891694</v>
      </c>
      <c r="O88" s="12">
        <f t="shared" si="16"/>
        <v>19.8</v>
      </c>
      <c r="Q88" s="12">
        <f t="shared" si="17"/>
        <v>0</v>
      </c>
    </row>
    <row r="89" spans="1:17">
      <c r="A89" t="s">
        <v>175</v>
      </c>
      <c r="B89" s="3" t="s">
        <v>73</v>
      </c>
      <c r="C89" s="11">
        <v>5.0399999999999903E-2</v>
      </c>
      <c r="D89" s="12">
        <v>4.58E-2</v>
      </c>
      <c r="E89" s="12">
        <f t="shared" si="12"/>
        <v>4.5999999999999028E-3</v>
      </c>
      <c r="F89" s="12">
        <f t="shared" si="13"/>
        <v>4.0399999999999901E-2</v>
      </c>
      <c r="G89" s="12">
        <f t="shared" si="14"/>
        <v>3.5799999999999998E-2</v>
      </c>
      <c r="I89" s="12">
        <f t="shared" si="15"/>
        <v>0</v>
      </c>
      <c r="J89" s="12">
        <f t="shared" si="15"/>
        <v>0</v>
      </c>
      <c r="L89" s="12">
        <f t="shared" si="10"/>
        <v>1.1572238480060231</v>
      </c>
      <c r="M89" s="12">
        <f t="shared" si="11"/>
        <v>1.1329718115970009</v>
      </c>
      <c r="O89" s="12">
        <f t="shared" si="16"/>
        <v>114.5</v>
      </c>
      <c r="Q89" s="12">
        <f t="shared" si="17"/>
        <v>0</v>
      </c>
    </row>
    <row r="90" spans="1:17">
      <c r="A90" t="s">
        <v>187</v>
      </c>
      <c r="B90" s="3" t="s">
        <v>78</v>
      </c>
      <c r="C90" s="11">
        <v>5.6599999999999998E-2</v>
      </c>
      <c r="D90" s="12">
        <v>4.0899999999999999E-2</v>
      </c>
      <c r="E90" s="12">
        <f t="shared" si="12"/>
        <v>1.5699999999999999E-2</v>
      </c>
      <c r="F90" s="12">
        <f t="shared" si="13"/>
        <v>4.6599999999999996E-2</v>
      </c>
      <c r="G90" s="12">
        <f t="shared" si="14"/>
        <v>3.0899999999999997E-2</v>
      </c>
      <c r="I90" s="12">
        <f t="shared" si="15"/>
        <v>0</v>
      </c>
      <c r="J90" s="12">
        <f t="shared" si="15"/>
        <v>0</v>
      </c>
      <c r="L90" s="12">
        <f t="shared" si="10"/>
        <v>1.3669208760152596</v>
      </c>
      <c r="M90" s="12">
        <f t="shared" si="11"/>
        <v>0.9876969678776012</v>
      </c>
      <c r="O90" s="12">
        <f t="shared" si="16"/>
        <v>117.7</v>
      </c>
      <c r="Q90" s="12">
        <f t="shared" si="17"/>
        <v>0</v>
      </c>
    </row>
    <row r="91" spans="1:17">
      <c r="A91" t="s">
        <v>106</v>
      </c>
      <c r="B91" s="3" t="s">
        <v>44</v>
      </c>
      <c r="C91" s="11">
        <v>5.11E-2</v>
      </c>
      <c r="D91" s="12">
        <v>4.2099999999999999E-2</v>
      </c>
      <c r="E91" s="12">
        <f t="shared" si="12"/>
        <v>9.0000000000000011E-3</v>
      </c>
      <c r="F91" s="12">
        <f t="shared" si="13"/>
        <v>4.1099999999999998E-2</v>
      </c>
      <c r="G91" s="12">
        <f t="shared" si="14"/>
        <v>3.2099999999999997E-2</v>
      </c>
      <c r="I91" s="12">
        <f t="shared" si="15"/>
        <v>0</v>
      </c>
      <c r="J91" s="12">
        <f t="shared" si="15"/>
        <v>0</v>
      </c>
      <c r="L91" s="12">
        <f t="shared" si="10"/>
        <v>1.1808993189102945</v>
      </c>
      <c r="M91" s="12">
        <f t="shared" si="11"/>
        <v>1.0232744806252092</v>
      </c>
      <c r="O91" s="12">
        <f t="shared" si="16"/>
        <v>110.2</v>
      </c>
      <c r="Q91" s="12">
        <f t="shared" si="17"/>
        <v>0</v>
      </c>
    </row>
    <row r="92" spans="1:17">
      <c r="A92" t="s">
        <v>116</v>
      </c>
      <c r="B92" s="3" t="s">
        <v>49</v>
      </c>
      <c r="C92" s="11">
        <v>1.67E-2</v>
      </c>
      <c r="D92" s="12">
        <v>1.67E-2</v>
      </c>
      <c r="E92" s="12">
        <f t="shared" si="12"/>
        <v>0</v>
      </c>
      <c r="F92" s="12">
        <f t="shared" si="13"/>
        <v>6.6999999999999994E-3</v>
      </c>
      <c r="G92" s="12">
        <f t="shared" si="14"/>
        <v>6.6999999999999994E-3</v>
      </c>
      <c r="I92" s="12">
        <f t="shared" si="15"/>
        <v>0</v>
      </c>
      <c r="J92" s="12">
        <f t="shared" si="15"/>
        <v>0</v>
      </c>
      <c r="L92" s="12">
        <f t="shared" si="10"/>
        <v>1.7419034471967559E-2</v>
      </c>
      <c r="M92" s="12">
        <f t="shared" si="11"/>
        <v>0.27021712746750481</v>
      </c>
      <c r="O92" s="12">
        <f t="shared" si="16"/>
        <v>14.4</v>
      </c>
      <c r="Q92" s="12">
        <f t="shared" si="17"/>
        <v>0</v>
      </c>
    </row>
    <row r="93" spans="1:17">
      <c r="A93" t="s">
        <v>128</v>
      </c>
      <c r="B93" s="3" t="s">
        <v>54</v>
      </c>
      <c r="C93" s="11">
        <v>2.4299999999999999E-2</v>
      </c>
      <c r="D93" s="12">
        <v>2.5399999999999999E-2</v>
      </c>
      <c r="E93" s="12">
        <f t="shared" si="12"/>
        <v>1.1000000000000003E-3</v>
      </c>
      <c r="F93" s="12">
        <f t="shared" si="13"/>
        <v>1.4299999999999998E-2</v>
      </c>
      <c r="G93" s="12">
        <f t="shared" si="14"/>
        <v>1.5399999999999999E-2</v>
      </c>
      <c r="I93" s="12">
        <f t="shared" si="15"/>
        <v>0</v>
      </c>
      <c r="J93" s="12">
        <f t="shared" si="15"/>
        <v>0</v>
      </c>
      <c r="L93" s="12">
        <f t="shared" si="10"/>
        <v>0.27446700428973747</v>
      </c>
      <c r="M93" s="12">
        <f t="shared" si="11"/>
        <v>0.52815409488766341</v>
      </c>
      <c r="O93" s="12">
        <f t="shared" si="16"/>
        <v>40.1</v>
      </c>
      <c r="Q93" s="12">
        <f t="shared" si="17"/>
        <v>0</v>
      </c>
    </row>
    <row r="94" spans="1:17">
      <c r="A94" t="s">
        <v>140</v>
      </c>
      <c r="B94" s="3" t="s">
        <v>59</v>
      </c>
      <c r="C94" s="11">
        <v>5.5599999999999997E-2</v>
      </c>
      <c r="D94" s="12">
        <v>5.9200000000000003E-2</v>
      </c>
      <c r="E94" s="12">
        <f t="shared" si="12"/>
        <v>3.600000000000006E-3</v>
      </c>
      <c r="F94" s="12">
        <f t="shared" si="13"/>
        <v>4.5599999999999995E-2</v>
      </c>
      <c r="G94" s="12">
        <f t="shared" si="14"/>
        <v>4.9200000000000001E-2</v>
      </c>
      <c r="I94" s="12">
        <f t="shared" si="15"/>
        <v>0</v>
      </c>
      <c r="J94" s="12">
        <f t="shared" si="15"/>
        <v>0</v>
      </c>
      <c r="L94" s="12">
        <f t="shared" si="10"/>
        <v>1.3330987747234477</v>
      </c>
      <c r="M94" s="12">
        <f t="shared" si="11"/>
        <v>1.5302540372786246</v>
      </c>
      <c r="O94" s="12">
        <f t="shared" si="16"/>
        <v>143.19999999999999</v>
      </c>
      <c r="Q94" s="12">
        <f t="shared" si="17"/>
        <v>0</v>
      </c>
    </row>
    <row r="95" spans="1:17">
      <c r="A95" t="s">
        <v>152</v>
      </c>
      <c r="B95" s="3" t="s">
        <v>64</v>
      </c>
      <c r="C95" s="11">
        <v>0.106</v>
      </c>
      <c r="D95" s="12">
        <v>0.108499999999999</v>
      </c>
      <c r="E95" s="12">
        <f t="shared" si="12"/>
        <v>2.499999999999003E-3</v>
      </c>
      <c r="F95" s="12">
        <f t="shared" si="13"/>
        <v>9.6000000000000002E-2</v>
      </c>
      <c r="G95" s="12">
        <f t="shared" si="14"/>
        <v>9.8499999999999005E-2</v>
      </c>
      <c r="I95" s="12">
        <f t="shared" si="15"/>
        <v>0</v>
      </c>
      <c r="J95" s="12">
        <f t="shared" si="15"/>
        <v>0</v>
      </c>
      <c r="L95" s="12">
        <f t="shared" si="10"/>
        <v>3.0377326798307642</v>
      </c>
      <c r="M95" s="12">
        <f t="shared" si="11"/>
        <v>2.9918968526594938</v>
      </c>
      <c r="O95" s="12">
        <f t="shared" si="16"/>
        <v>301.5</v>
      </c>
      <c r="Q95" s="12">
        <f t="shared" si="17"/>
        <v>0</v>
      </c>
    </row>
    <row r="96" spans="1:17">
      <c r="A96" t="s">
        <v>164</v>
      </c>
      <c r="B96" s="3" t="s">
        <v>69</v>
      </c>
      <c r="C96" s="11">
        <v>1.9299999999999901E-2</v>
      </c>
      <c r="D96" s="12">
        <v>1.7999999999999999E-2</v>
      </c>
      <c r="E96" s="12">
        <f t="shared" si="12"/>
        <v>1.2999999999999019E-3</v>
      </c>
      <c r="F96" s="12">
        <f t="shared" si="13"/>
        <v>9.2999999999999004E-3</v>
      </c>
      <c r="G96" s="12">
        <f t="shared" si="14"/>
        <v>7.9999999999999984E-3</v>
      </c>
      <c r="I96" s="12">
        <f t="shared" si="15"/>
        <v>0</v>
      </c>
      <c r="J96" s="12">
        <f t="shared" si="15"/>
        <v>0</v>
      </c>
      <c r="L96" s="12">
        <f t="shared" si="10"/>
        <v>0.10535649783067498</v>
      </c>
      <c r="M96" s="12">
        <f t="shared" si="11"/>
        <v>0.3087594329440802</v>
      </c>
      <c r="O96" s="12">
        <f t="shared" si="16"/>
        <v>20.7</v>
      </c>
      <c r="Q96" s="12">
        <f t="shared" si="17"/>
        <v>0</v>
      </c>
    </row>
    <row r="97" spans="1:17">
      <c r="A97" t="s">
        <v>176</v>
      </c>
      <c r="B97" s="3" t="s">
        <v>74</v>
      </c>
      <c r="C97" s="11">
        <v>4.4499999999999998E-2</v>
      </c>
      <c r="D97" s="12">
        <v>3.4099999999999998E-2</v>
      </c>
      <c r="E97" s="12">
        <f t="shared" si="12"/>
        <v>1.04E-2</v>
      </c>
      <c r="F97" s="12">
        <f t="shared" si="13"/>
        <v>3.4499999999999996E-2</v>
      </c>
      <c r="G97" s="12">
        <f t="shared" si="14"/>
        <v>2.4099999999999996E-2</v>
      </c>
      <c r="I97" s="12">
        <f t="shared" si="15"/>
        <v>0</v>
      </c>
      <c r="J97" s="12">
        <f t="shared" si="15"/>
        <v>0</v>
      </c>
      <c r="L97" s="12">
        <f t="shared" si="10"/>
        <v>0.95767345038433638</v>
      </c>
      <c r="M97" s="12">
        <f t="shared" si="11"/>
        <v>0.786091062307822</v>
      </c>
      <c r="O97" s="12">
        <f t="shared" si="16"/>
        <v>87.2</v>
      </c>
      <c r="Q97" s="12">
        <f t="shared" si="17"/>
        <v>0</v>
      </c>
    </row>
    <row r="98" spans="1:17">
      <c r="A98" t="s">
        <v>188</v>
      </c>
      <c r="B98" s="3" t="s">
        <v>79</v>
      </c>
      <c r="C98" s="11">
        <v>6.9900000000000004E-2</v>
      </c>
      <c r="D98" s="12">
        <v>6.3100000000000003E-2</v>
      </c>
      <c r="E98" s="12">
        <f t="shared" si="12"/>
        <v>6.8000000000000005E-3</v>
      </c>
      <c r="F98" s="12">
        <f t="shared" si="13"/>
        <v>5.9900000000000002E-2</v>
      </c>
      <c r="G98" s="12">
        <f t="shared" si="14"/>
        <v>5.3100000000000001E-2</v>
      </c>
      <c r="I98" s="12">
        <f t="shared" si="15"/>
        <v>0</v>
      </c>
      <c r="J98" s="12">
        <f t="shared" si="15"/>
        <v>0</v>
      </c>
      <c r="L98" s="12">
        <f t="shared" si="10"/>
        <v>1.8167548231963573</v>
      </c>
      <c r="M98" s="12">
        <f t="shared" si="11"/>
        <v>1.645880953708351</v>
      </c>
      <c r="O98" s="12">
        <f t="shared" si="16"/>
        <v>173.1</v>
      </c>
      <c r="Q98" s="12">
        <f t="shared" si="17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1"/>
  <sheetViews>
    <sheetView topLeftCell="H1" workbookViewId="0">
      <selection activeCell="R2" sqref="R2"/>
    </sheetView>
  </sheetViews>
  <sheetFormatPr defaultRowHeight="14.5"/>
  <cols>
    <col min="1" max="1" width="12.7265625" bestFit="1" customWidth="1"/>
    <col min="2" max="2" width="13.1796875" bestFit="1" customWidth="1"/>
    <col min="3" max="3" width="14.54296875" bestFit="1" customWidth="1"/>
    <col min="4" max="4" width="10.1796875" bestFit="1" customWidth="1"/>
    <col min="5" max="5" width="14.26953125" bestFit="1" customWidth="1"/>
    <col min="13" max="14" width="12" bestFit="1" customWidth="1"/>
    <col min="16" max="16" width="12" bestFit="1" customWidth="1"/>
  </cols>
  <sheetData>
    <row r="1" spans="1:18">
      <c r="A1" s="7" t="s">
        <v>81</v>
      </c>
      <c r="B1" s="4" t="s">
        <v>82</v>
      </c>
      <c r="C1" s="7" t="s">
        <v>83</v>
      </c>
      <c r="D1" s="7" t="s">
        <v>84</v>
      </c>
      <c r="E1" s="7" t="s">
        <v>199</v>
      </c>
      <c r="I1" t="s">
        <v>81</v>
      </c>
      <c r="J1" t="s">
        <v>82</v>
      </c>
      <c r="K1" t="s">
        <v>83</v>
      </c>
      <c r="L1" t="s">
        <v>84</v>
      </c>
    </row>
    <row r="2" spans="1:18">
      <c r="A2" s="5" t="s">
        <v>10</v>
      </c>
      <c r="B2" s="7">
        <v>1185</v>
      </c>
      <c r="C2" s="6">
        <v>42933</v>
      </c>
      <c r="D2" s="7" t="s">
        <v>87</v>
      </c>
      <c r="E2" s="5">
        <v>1537.7788604031011</v>
      </c>
      <c r="I2" t="s">
        <v>0</v>
      </c>
      <c r="J2">
        <v>1185</v>
      </c>
      <c r="K2">
        <v>42744</v>
      </c>
      <c r="L2" t="s">
        <v>85</v>
      </c>
      <c r="P2" t="e">
        <v>#VALUE!</v>
      </c>
      <c r="R2">
        <f>ABS(M2-N2)</f>
        <v>0</v>
      </c>
    </row>
    <row r="3" spans="1:18">
      <c r="A3" s="5" t="s">
        <v>25</v>
      </c>
      <c r="B3" s="7">
        <v>1186</v>
      </c>
      <c r="C3" s="6">
        <v>42842</v>
      </c>
      <c r="D3" s="7" t="s">
        <v>88</v>
      </c>
      <c r="E3" s="5">
        <v>65.463728923914786</v>
      </c>
      <c r="I3" t="s">
        <v>5</v>
      </c>
      <c r="J3">
        <v>1185</v>
      </c>
      <c r="K3">
        <v>42781</v>
      </c>
      <c r="L3" t="s">
        <v>86</v>
      </c>
      <c r="P3" t="e">
        <v>#VALUE!</v>
      </c>
      <c r="R3" s="12">
        <f t="shared" ref="R3:R66" si="0">ABS(M3-N3)</f>
        <v>0</v>
      </c>
    </row>
    <row r="4" spans="1:18">
      <c r="A4" s="5" t="s">
        <v>30</v>
      </c>
      <c r="B4" s="7">
        <v>1186</v>
      </c>
      <c r="C4" s="6">
        <v>42933</v>
      </c>
      <c r="D4" s="7" t="s">
        <v>87</v>
      </c>
      <c r="E4" s="5">
        <v>529.35653716972149</v>
      </c>
      <c r="I4" t="s">
        <v>10</v>
      </c>
      <c r="J4">
        <v>1185</v>
      </c>
      <c r="K4">
        <v>42933</v>
      </c>
      <c r="L4" t="s">
        <v>87</v>
      </c>
      <c r="M4">
        <v>17.598147285955758</v>
      </c>
      <c r="N4">
        <v>13.157429922106264</v>
      </c>
      <c r="P4">
        <v>1537.7788604031011</v>
      </c>
      <c r="R4" s="12">
        <f t="shared" si="0"/>
        <v>4.4407173638494939</v>
      </c>
    </row>
    <row r="5" spans="1:18">
      <c r="A5" s="5" t="s">
        <v>6</v>
      </c>
      <c r="B5" s="7">
        <v>1187</v>
      </c>
      <c r="C5" s="6">
        <v>42842</v>
      </c>
      <c r="D5" s="7" t="s">
        <v>88</v>
      </c>
      <c r="E5" s="5">
        <v>89.336176437497912</v>
      </c>
      <c r="I5" t="s">
        <v>15</v>
      </c>
      <c r="J5">
        <v>1186</v>
      </c>
      <c r="K5">
        <v>42745</v>
      </c>
      <c r="L5" t="s">
        <v>85</v>
      </c>
      <c r="P5" t="e">
        <v>#VALUE!</v>
      </c>
      <c r="R5" s="12">
        <f t="shared" si="0"/>
        <v>0</v>
      </c>
    </row>
    <row r="6" spans="1:18">
      <c r="A6" s="5" t="s">
        <v>31</v>
      </c>
      <c r="B6" s="7">
        <v>1189</v>
      </c>
      <c r="C6" s="6">
        <v>42906</v>
      </c>
      <c r="D6" s="7" t="s">
        <v>88</v>
      </c>
      <c r="E6" s="5">
        <v>291.99194131840744</v>
      </c>
      <c r="I6" t="s">
        <v>20</v>
      </c>
      <c r="J6">
        <v>1186</v>
      </c>
      <c r="K6">
        <v>42781</v>
      </c>
      <c r="L6" t="s">
        <v>86</v>
      </c>
      <c r="P6" t="e">
        <v>#VALUE!</v>
      </c>
      <c r="R6" s="12">
        <f t="shared" si="0"/>
        <v>0</v>
      </c>
    </row>
    <row r="7" spans="1:18">
      <c r="A7" s="5" t="s">
        <v>36</v>
      </c>
      <c r="B7" s="7">
        <v>1189</v>
      </c>
      <c r="C7" s="6">
        <v>43003</v>
      </c>
      <c r="D7" s="7" t="s">
        <v>87</v>
      </c>
      <c r="E7" s="5">
        <v>1227.9544221044159</v>
      </c>
      <c r="I7" t="s">
        <v>25</v>
      </c>
      <c r="J7">
        <v>1186</v>
      </c>
      <c r="K7">
        <v>42842</v>
      </c>
      <c r="L7" t="s">
        <v>88</v>
      </c>
      <c r="M7">
        <v>1.2147214202021053</v>
      </c>
      <c r="N7">
        <v>9.4553158276190458E-2</v>
      </c>
      <c r="P7">
        <v>65.463728923914786</v>
      </c>
      <c r="R7" s="12">
        <f t="shared" si="0"/>
        <v>1.1201682619259148</v>
      </c>
    </row>
    <row r="8" spans="1:18">
      <c r="A8" s="5" t="s">
        <v>12</v>
      </c>
      <c r="B8" s="7">
        <v>1190</v>
      </c>
      <c r="C8" s="6">
        <v>42989</v>
      </c>
      <c r="D8" s="7" t="s">
        <v>87</v>
      </c>
      <c r="E8" s="5">
        <v>1582.1928755855261</v>
      </c>
      <c r="I8" t="s">
        <v>30</v>
      </c>
      <c r="J8">
        <v>1186</v>
      </c>
      <c r="K8">
        <v>42933</v>
      </c>
      <c r="L8" t="s">
        <v>87</v>
      </c>
      <c r="M8">
        <v>4.3939989416324181</v>
      </c>
      <c r="N8">
        <v>6.1931318017620098</v>
      </c>
      <c r="P8">
        <v>529.35653716972149</v>
      </c>
      <c r="R8" s="12">
        <f t="shared" si="0"/>
        <v>1.7991328601295917</v>
      </c>
    </row>
    <row r="9" spans="1:18">
      <c r="A9" s="5" t="s">
        <v>17</v>
      </c>
      <c r="B9" s="7">
        <v>1191</v>
      </c>
      <c r="C9" s="6">
        <v>42801</v>
      </c>
      <c r="D9" s="7" t="s">
        <v>85</v>
      </c>
      <c r="E9" s="5">
        <v>117.76016739458537</v>
      </c>
      <c r="I9" t="s">
        <v>35</v>
      </c>
      <c r="J9">
        <v>1187</v>
      </c>
      <c r="K9">
        <v>42752</v>
      </c>
      <c r="L9" t="s">
        <v>85</v>
      </c>
      <c r="P9" t="e">
        <v>#VALUE!</v>
      </c>
      <c r="R9" s="12">
        <f t="shared" si="0"/>
        <v>0</v>
      </c>
    </row>
    <row r="10" spans="1:18">
      <c r="A10" s="5" t="s">
        <v>22</v>
      </c>
      <c r="B10" s="7">
        <v>1191</v>
      </c>
      <c r="C10" s="6">
        <v>42830</v>
      </c>
      <c r="D10" s="7" t="s">
        <v>86</v>
      </c>
      <c r="E10" s="5">
        <v>64.516530181664081</v>
      </c>
      <c r="I10" t="s">
        <v>1</v>
      </c>
      <c r="J10">
        <v>1187</v>
      </c>
      <c r="K10">
        <v>42783</v>
      </c>
      <c r="L10" t="s">
        <v>86</v>
      </c>
      <c r="P10" t="e">
        <v>#VALUE!</v>
      </c>
      <c r="R10" s="12">
        <f t="shared" si="0"/>
        <v>0</v>
      </c>
    </row>
    <row r="11" spans="1:18">
      <c r="A11" s="5" t="s">
        <v>32</v>
      </c>
      <c r="B11" s="7">
        <v>1191</v>
      </c>
      <c r="C11" s="6">
        <v>42985</v>
      </c>
      <c r="D11" s="7" t="s">
        <v>87</v>
      </c>
      <c r="E11" s="5">
        <v>147.24112772417323</v>
      </c>
      <c r="I11" t="s">
        <v>6</v>
      </c>
      <c r="J11">
        <v>1187</v>
      </c>
      <c r="K11">
        <v>42842</v>
      </c>
      <c r="L11" t="s">
        <v>88</v>
      </c>
      <c r="M11">
        <v>1.3838319266611643</v>
      </c>
      <c r="N11">
        <v>0.40289160208879388</v>
      </c>
      <c r="P11">
        <v>89.336176437497912</v>
      </c>
      <c r="R11" s="12">
        <f t="shared" si="0"/>
        <v>0.98094032457237046</v>
      </c>
    </row>
    <row r="12" spans="1:18">
      <c r="A12" s="5" t="s">
        <v>23</v>
      </c>
      <c r="B12" s="7">
        <v>1193</v>
      </c>
      <c r="C12" s="6">
        <v>42906</v>
      </c>
      <c r="D12" s="7" t="s">
        <v>88</v>
      </c>
      <c r="E12" s="5">
        <v>88.474040127938807</v>
      </c>
      <c r="I12" t="s">
        <v>11</v>
      </c>
      <c r="J12">
        <v>1188</v>
      </c>
      <c r="K12">
        <v>42758</v>
      </c>
      <c r="L12" t="s">
        <v>85</v>
      </c>
      <c r="P12" t="e">
        <v>#VALUE!</v>
      </c>
      <c r="R12" s="12">
        <f t="shared" si="0"/>
        <v>0</v>
      </c>
    </row>
    <row r="13" spans="1:18">
      <c r="A13" s="5" t="s">
        <v>4</v>
      </c>
      <c r="B13" s="7">
        <v>1194</v>
      </c>
      <c r="C13" s="6">
        <v>42996</v>
      </c>
      <c r="D13" s="7" t="s">
        <v>87</v>
      </c>
      <c r="E13" s="5">
        <v>88.805830501736381</v>
      </c>
      <c r="I13" t="s">
        <v>16</v>
      </c>
      <c r="J13">
        <v>1188</v>
      </c>
      <c r="K13">
        <v>42795</v>
      </c>
      <c r="L13" t="s">
        <v>86</v>
      </c>
      <c r="P13" t="e">
        <v>#VALUE!</v>
      </c>
      <c r="R13" s="12">
        <f t="shared" si="0"/>
        <v>0</v>
      </c>
    </row>
    <row r="14" spans="1:18">
      <c r="A14" s="5" t="s">
        <v>14</v>
      </c>
      <c r="B14" s="7">
        <v>1195</v>
      </c>
      <c r="C14" s="6">
        <v>42851</v>
      </c>
      <c r="D14" s="7" t="s">
        <v>86</v>
      </c>
      <c r="E14" s="5">
        <v>58.741050405573667</v>
      </c>
      <c r="I14" t="s">
        <v>21</v>
      </c>
      <c r="J14">
        <v>1188</v>
      </c>
      <c r="K14">
        <v>42856</v>
      </c>
      <c r="L14" t="s">
        <v>88</v>
      </c>
      <c r="M14">
        <v>0.91370471870498005</v>
      </c>
      <c r="P14" t="e">
        <v>#VALUE!</v>
      </c>
      <c r="R14" s="10">
        <f t="shared" si="0"/>
        <v>0.91370471870498005</v>
      </c>
    </row>
    <row r="15" spans="1:18">
      <c r="A15" s="5" t="s">
        <v>19</v>
      </c>
      <c r="B15" s="7">
        <v>1195</v>
      </c>
      <c r="C15" s="6">
        <v>42907</v>
      </c>
      <c r="D15" s="7" t="s">
        <v>88</v>
      </c>
      <c r="E15" s="5">
        <v>109.47747507711414</v>
      </c>
      <c r="I15" t="s">
        <v>26</v>
      </c>
      <c r="J15">
        <v>1189</v>
      </c>
      <c r="K15">
        <v>42772</v>
      </c>
      <c r="L15" t="s">
        <v>85</v>
      </c>
      <c r="P15" t="e">
        <v>#VALUE!</v>
      </c>
      <c r="R15" s="12">
        <f t="shared" si="0"/>
        <v>0</v>
      </c>
    </row>
    <row r="16" spans="1:18">
      <c r="A16" s="5" t="s">
        <v>39</v>
      </c>
      <c r="B16" s="7">
        <v>1196</v>
      </c>
      <c r="C16" s="6">
        <v>43005</v>
      </c>
      <c r="D16" s="7" t="s">
        <v>87</v>
      </c>
      <c r="E16" s="5">
        <v>311.51771676104613</v>
      </c>
      <c r="I16" t="s">
        <v>31</v>
      </c>
      <c r="J16">
        <v>1189</v>
      </c>
      <c r="K16">
        <v>42906</v>
      </c>
      <c r="L16" t="s">
        <v>88</v>
      </c>
      <c r="M16">
        <v>2.4187882261906033</v>
      </c>
      <c r="N16">
        <v>3.4210506001775465</v>
      </c>
      <c r="P16">
        <v>291.99194131840744</v>
      </c>
      <c r="R16" s="12">
        <f t="shared" si="0"/>
        <v>1.0022623739869432</v>
      </c>
    </row>
    <row r="17" spans="1:18">
      <c r="A17" s="5" t="s">
        <v>50</v>
      </c>
      <c r="B17" s="7">
        <v>1197</v>
      </c>
      <c r="C17" s="6">
        <v>42997</v>
      </c>
      <c r="D17" s="7" t="s">
        <v>87</v>
      </c>
      <c r="E17" s="5">
        <v>106.81344871379056</v>
      </c>
      <c r="I17" t="s">
        <v>36</v>
      </c>
      <c r="J17">
        <v>1189</v>
      </c>
      <c r="K17">
        <v>43003</v>
      </c>
      <c r="L17" t="s">
        <v>87</v>
      </c>
      <c r="M17">
        <v>12.024264993065165</v>
      </c>
      <c r="N17">
        <v>12.53482344902315</v>
      </c>
      <c r="P17">
        <v>1227.9544221044159</v>
      </c>
      <c r="R17" s="12">
        <f t="shared" si="0"/>
        <v>0.51055845595798566</v>
      </c>
    </row>
    <row r="18" spans="1:18">
      <c r="A18" s="5" t="s">
        <v>65</v>
      </c>
      <c r="B18" s="7">
        <v>1198</v>
      </c>
      <c r="C18" s="6">
        <v>42914</v>
      </c>
      <c r="D18" s="7" t="s">
        <v>88</v>
      </c>
      <c r="E18" s="5">
        <v>98.147635738081689</v>
      </c>
      <c r="I18" t="s">
        <v>2</v>
      </c>
      <c r="J18">
        <v>1190</v>
      </c>
      <c r="K18">
        <v>42830</v>
      </c>
      <c r="L18" t="s">
        <v>86</v>
      </c>
      <c r="P18" t="e">
        <v>#VALUE!</v>
      </c>
      <c r="R18" s="12">
        <f t="shared" si="0"/>
        <v>0</v>
      </c>
    </row>
    <row r="19" spans="1:18">
      <c r="A19" s="5" t="s">
        <v>70</v>
      </c>
      <c r="B19" s="7">
        <v>1198</v>
      </c>
      <c r="C19" s="6">
        <v>43006</v>
      </c>
      <c r="D19" s="7" t="s">
        <v>87</v>
      </c>
      <c r="E19" s="5">
        <v>241.53631167289845</v>
      </c>
      <c r="I19" t="s">
        <v>7</v>
      </c>
      <c r="J19">
        <v>1190</v>
      </c>
      <c r="K19">
        <v>42905</v>
      </c>
      <c r="L19" t="s">
        <v>88</v>
      </c>
      <c r="P19" t="e">
        <v>#VALUE!</v>
      </c>
      <c r="R19" s="12">
        <f t="shared" si="0"/>
        <v>0</v>
      </c>
    </row>
    <row r="20" spans="1:18">
      <c r="A20" s="5" t="s">
        <v>56</v>
      </c>
      <c r="B20" s="7">
        <v>1200</v>
      </c>
      <c r="C20" s="6">
        <v>43059</v>
      </c>
      <c r="D20" s="7" t="s">
        <v>87</v>
      </c>
      <c r="E20" s="5">
        <v>374.95502755320399</v>
      </c>
      <c r="I20" t="s">
        <v>12</v>
      </c>
      <c r="J20">
        <v>1190</v>
      </c>
      <c r="K20">
        <v>42989</v>
      </c>
      <c r="L20" t="s">
        <v>87</v>
      </c>
      <c r="M20">
        <v>18.237385000371003</v>
      </c>
      <c r="N20">
        <v>13.406472511339521</v>
      </c>
      <c r="P20">
        <v>1582.1928755855261</v>
      </c>
      <c r="R20" s="12">
        <f t="shared" si="0"/>
        <v>4.8309124890314816</v>
      </c>
    </row>
    <row r="21" spans="1:18">
      <c r="A21" s="5" t="s">
        <v>66</v>
      </c>
      <c r="B21" s="7">
        <v>1201</v>
      </c>
      <c r="C21" s="6">
        <v>43059</v>
      </c>
      <c r="D21" s="7" t="s">
        <v>87</v>
      </c>
      <c r="E21" s="5">
        <v>108.59819039656702</v>
      </c>
      <c r="I21" t="s">
        <v>17</v>
      </c>
      <c r="J21">
        <v>1191</v>
      </c>
      <c r="K21">
        <v>42801</v>
      </c>
      <c r="L21" t="s">
        <v>85</v>
      </c>
      <c r="M21">
        <v>1.5698534837661264</v>
      </c>
      <c r="N21">
        <v>0.78534986412558105</v>
      </c>
      <c r="P21">
        <v>117.76016739458537</v>
      </c>
      <c r="R21" s="12">
        <f t="shared" si="0"/>
        <v>0.78450361964054538</v>
      </c>
    </row>
    <row r="22" spans="1:18">
      <c r="A22" s="5" t="s">
        <v>42</v>
      </c>
      <c r="B22" s="7">
        <v>1202</v>
      </c>
      <c r="C22" s="8">
        <v>43005</v>
      </c>
      <c r="D22" s="7" t="s">
        <v>88</v>
      </c>
      <c r="E22" s="5">
        <v>91.768479684330174</v>
      </c>
      <c r="I22" t="s">
        <v>22</v>
      </c>
      <c r="J22">
        <v>1191</v>
      </c>
      <c r="K22">
        <v>42830</v>
      </c>
      <c r="L22" t="s">
        <v>86</v>
      </c>
      <c r="M22">
        <v>0.9170869288341611</v>
      </c>
      <c r="N22">
        <v>0.37324367479912041</v>
      </c>
      <c r="P22">
        <v>64.516530181664081</v>
      </c>
      <c r="R22" s="12">
        <f t="shared" si="0"/>
        <v>0.54384325403504064</v>
      </c>
    </row>
    <row r="23" spans="1:18">
      <c r="A23" s="5" t="s">
        <v>47</v>
      </c>
      <c r="B23" s="7">
        <v>1202</v>
      </c>
      <c r="C23" s="6">
        <v>43090</v>
      </c>
      <c r="D23" s="7" t="s">
        <v>87</v>
      </c>
      <c r="E23" s="5">
        <v>448.93077840515991</v>
      </c>
      <c r="I23" t="s">
        <v>27</v>
      </c>
      <c r="J23">
        <v>1191</v>
      </c>
      <c r="K23">
        <v>42905</v>
      </c>
      <c r="L23" t="s">
        <v>88</v>
      </c>
      <c r="P23" t="e">
        <v>#VALUE!</v>
      </c>
      <c r="R23" s="12">
        <f t="shared" si="0"/>
        <v>0</v>
      </c>
    </row>
    <row r="24" spans="1:18">
      <c r="A24" s="5" t="s">
        <v>67</v>
      </c>
      <c r="B24" s="7">
        <v>1203</v>
      </c>
      <c r="C24" s="6">
        <v>43090</v>
      </c>
      <c r="D24" s="7" t="s">
        <v>87</v>
      </c>
      <c r="E24" s="5">
        <v>74.571102903670607</v>
      </c>
      <c r="I24" t="s">
        <v>32</v>
      </c>
      <c r="J24">
        <v>1191</v>
      </c>
      <c r="K24">
        <v>42985</v>
      </c>
      <c r="L24" t="s">
        <v>87</v>
      </c>
      <c r="M24">
        <v>1.54279580273268</v>
      </c>
      <c r="N24">
        <v>1.4020267517507845</v>
      </c>
      <c r="P24">
        <v>147.24112772417323</v>
      </c>
      <c r="R24" s="12">
        <f t="shared" si="0"/>
        <v>0.14076905098189552</v>
      </c>
    </row>
    <row r="25" spans="1:18">
      <c r="A25" s="5" t="s">
        <v>43</v>
      </c>
      <c r="B25" s="7">
        <v>1204</v>
      </c>
      <c r="C25" s="6">
        <v>43112</v>
      </c>
      <c r="D25" s="7" t="s">
        <v>87</v>
      </c>
      <c r="E25" s="5">
        <v>407.02126762401963</v>
      </c>
      <c r="I25" t="s">
        <v>37</v>
      </c>
      <c r="J25">
        <v>1192</v>
      </c>
      <c r="K25">
        <v>42802</v>
      </c>
      <c r="L25" t="s">
        <v>85</v>
      </c>
      <c r="N25">
        <v>1.5591607663860569</v>
      </c>
      <c r="P25" t="e">
        <v>#VALUE!</v>
      </c>
      <c r="R25" s="10">
        <f t="shared" si="0"/>
        <v>1.5591607663860569</v>
      </c>
    </row>
    <row r="26" spans="1:18">
      <c r="A26" s="5" t="s">
        <v>63</v>
      </c>
      <c r="B26" s="7">
        <v>1205</v>
      </c>
      <c r="C26" s="6">
        <v>43090</v>
      </c>
      <c r="D26" s="7" t="s">
        <v>87</v>
      </c>
      <c r="E26" s="5">
        <v>444.24227765080093</v>
      </c>
      <c r="I26" t="s">
        <v>3</v>
      </c>
      <c r="J26">
        <v>1192</v>
      </c>
      <c r="K26">
        <v>42843</v>
      </c>
      <c r="L26" t="s">
        <v>86</v>
      </c>
      <c r="P26" t="e">
        <v>#VALUE!</v>
      </c>
      <c r="R26" s="12">
        <f t="shared" si="0"/>
        <v>0</v>
      </c>
    </row>
    <row r="27" spans="1:18">
      <c r="A27" s="5" t="s">
        <v>73</v>
      </c>
      <c r="B27" s="7">
        <v>1206</v>
      </c>
      <c r="C27" s="6">
        <v>42978</v>
      </c>
      <c r="D27" s="7" t="s">
        <v>86</v>
      </c>
      <c r="E27" s="5">
        <v>65.553643043077955</v>
      </c>
      <c r="I27" t="s">
        <v>8</v>
      </c>
      <c r="J27">
        <v>1192</v>
      </c>
      <c r="K27">
        <v>42906</v>
      </c>
      <c r="L27" t="s">
        <v>88</v>
      </c>
      <c r="P27" t="e">
        <v>#VALUE!</v>
      </c>
      <c r="R27" s="12">
        <f t="shared" si="0"/>
        <v>0</v>
      </c>
    </row>
    <row r="28" spans="1:18">
      <c r="A28" s="5" t="s">
        <v>59</v>
      </c>
      <c r="B28" s="7">
        <v>1207</v>
      </c>
      <c r="C28" s="6">
        <v>43024</v>
      </c>
      <c r="D28" s="7" t="s">
        <v>88</v>
      </c>
      <c r="E28" s="5">
        <v>94.211500663030392</v>
      </c>
      <c r="I28" t="s">
        <v>13</v>
      </c>
      <c r="J28">
        <v>1192</v>
      </c>
      <c r="K28">
        <v>42983</v>
      </c>
      <c r="L28" t="s">
        <v>87</v>
      </c>
      <c r="P28" t="e">
        <v>#VALUE!</v>
      </c>
      <c r="R28" s="12">
        <f t="shared" si="0"/>
        <v>0</v>
      </c>
    </row>
    <row r="29" spans="1:18">
      <c r="A29" s="5" t="s">
        <v>64</v>
      </c>
      <c r="B29" s="7">
        <v>1207</v>
      </c>
      <c r="C29" s="6">
        <v>43119</v>
      </c>
      <c r="D29" s="7" t="s">
        <v>87</v>
      </c>
      <c r="E29" s="5">
        <v>252.52533668743968</v>
      </c>
      <c r="I29" t="s">
        <v>18</v>
      </c>
      <c r="J29">
        <v>1193</v>
      </c>
      <c r="K29">
        <v>42842</v>
      </c>
      <c r="L29" t="s">
        <v>86</v>
      </c>
      <c r="P29" t="e">
        <v>#VALUE!</v>
      </c>
      <c r="R29" s="12">
        <f t="shared" si="0"/>
        <v>0</v>
      </c>
    </row>
    <row r="30" spans="1:18">
      <c r="A30" s="5" t="s">
        <v>79</v>
      </c>
      <c r="B30" s="7">
        <v>1208</v>
      </c>
      <c r="C30" s="6">
        <v>43119</v>
      </c>
      <c r="D30" s="7" t="s">
        <v>87</v>
      </c>
      <c r="E30" s="5">
        <v>124.17564890816215</v>
      </c>
      <c r="I30" t="s">
        <v>23</v>
      </c>
      <c r="J30">
        <v>1193</v>
      </c>
      <c r="K30">
        <v>42906</v>
      </c>
      <c r="L30" t="s">
        <v>88</v>
      </c>
      <c r="M30">
        <v>1.3161877240775373</v>
      </c>
      <c r="N30">
        <v>0.45329307848123868</v>
      </c>
      <c r="P30">
        <v>88.474040127938807</v>
      </c>
      <c r="R30" s="12">
        <f t="shared" si="0"/>
        <v>0.86289464559629858</v>
      </c>
    </row>
    <row r="31" spans="1:18">
      <c r="I31" t="s">
        <v>28</v>
      </c>
      <c r="J31">
        <v>1194</v>
      </c>
      <c r="K31">
        <v>42815</v>
      </c>
      <c r="L31" t="s">
        <v>85</v>
      </c>
      <c r="P31" t="e">
        <v>#VALUE!</v>
      </c>
      <c r="R31" s="12">
        <f t="shared" si="0"/>
        <v>0</v>
      </c>
    </row>
    <row r="32" spans="1:18">
      <c r="I32" t="s">
        <v>33</v>
      </c>
      <c r="J32">
        <v>1194</v>
      </c>
      <c r="K32">
        <v>42851</v>
      </c>
      <c r="L32" t="s">
        <v>86</v>
      </c>
      <c r="P32" t="e">
        <v>#VALUE!</v>
      </c>
      <c r="R32" s="12">
        <f t="shared" si="0"/>
        <v>0</v>
      </c>
    </row>
    <row r="33" spans="9:18">
      <c r="I33" t="s">
        <v>38</v>
      </c>
      <c r="J33">
        <v>1194</v>
      </c>
      <c r="K33">
        <v>42905</v>
      </c>
      <c r="L33" t="s">
        <v>88</v>
      </c>
      <c r="M33">
        <v>0.92385134909252342</v>
      </c>
      <c r="P33" t="e">
        <v>#VALUE!</v>
      </c>
      <c r="R33" s="10">
        <f t="shared" si="0"/>
        <v>0.92385134909252342</v>
      </c>
    </row>
    <row r="34" spans="9:18">
      <c r="I34" t="s">
        <v>4</v>
      </c>
      <c r="J34">
        <v>1194</v>
      </c>
      <c r="K34">
        <v>42996</v>
      </c>
      <c r="L34" t="s">
        <v>87</v>
      </c>
      <c r="M34">
        <v>1.393978557048708</v>
      </c>
      <c r="N34">
        <v>0.38213805298601961</v>
      </c>
      <c r="P34">
        <v>88.805830501736381</v>
      </c>
      <c r="R34" s="12">
        <f t="shared" si="0"/>
        <v>1.0118405040626883</v>
      </c>
    </row>
    <row r="35" spans="9:18">
      <c r="I35" t="s">
        <v>9</v>
      </c>
      <c r="J35">
        <v>1195</v>
      </c>
      <c r="K35">
        <v>42815</v>
      </c>
      <c r="L35" t="s">
        <v>85</v>
      </c>
      <c r="P35" t="e">
        <v>#VALUE!</v>
      </c>
      <c r="R35" s="12">
        <f t="shared" si="0"/>
        <v>0</v>
      </c>
    </row>
    <row r="36" spans="9:18">
      <c r="I36" t="s">
        <v>14</v>
      </c>
      <c r="J36">
        <v>1195</v>
      </c>
      <c r="K36">
        <v>42851</v>
      </c>
      <c r="L36" t="s">
        <v>86</v>
      </c>
      <c r="M36">
        <v>1.0861974352932204</v>
      </c>
      <c r="N36">
        <v>8.8623572818252935E-2</v>
      </c>
      <c r="P36">
        <v>58.741050405573667</v>
      </c>
      <c r="R36" s="12">
        <f t="shared" si="0"/>
        <v>0.99757386247496749</v>
      </c>
    </row>
    <row r="37" spans="9:18">
      <c r="I37" t="s">
        <v>19</v>
      </c>
      <c r="J37">
        <v>1195</v>
      </c>
      <c r="K37">
        <v>42907</v>
      </c>
      <c r="L37" t="s">
        <v>88</v>
      </c>
      <c r="M37">
        <v>1.5969111647995788</v>
      </c>
      <c r="N37">
        <v>0.59263833674270372</v>
      </c>
      <c r="P37">
        <v>109.47747507711414</v>
      </c>
      <c r="R37" s="12">
        <f t="shared" si="0"/>
        <v>1.0042728280568751</v>
      </c>
    </row>
    <row r="38" spans="9:18">
      <c r="I38" t="s">
        <v>24</v>
      </c>
      <c r="J38">
        <v>1196</v>
      </c>
      <c r="K38">
        <v>42816</v>
      </c>
      <c r="L38" t="s">
        <v>85</v>
      </c>
      <c r="P38" t="e">
        <v>#VALUE!</v>
      </c>
      <c r="R38" s="12">
        <f t="shared" si="0"/>
        <v>0</v>
      </c>
    </row>
    <row r="39" spans="9:18">
      <c r="I39" t="s">
        <v>29</v>
      </c>
      <c r="J39">
        <v>1196</v>
      </c>
      <c r="K39">
        <v>42851</v>
      </c>
      <c r="L39" t="s">
        <v>86</v>
      </c>
      <c r="P39" t="e">
        <v>#VALUE!</v>
      </c>
      <c r="R39" s="12">
        <f t="shared" si="0"/>
        <v>0</v>
      </c>
    </row>
    <row r="40" spans="9:18">
      <c r="I40" t="s">
        <v>34</v>
      </c>
      <c r="J40">
        <v>1196</v>
      </c>
      <c r="K40">
        <v>42915</v>
      </c>
      <c r="L40" t="s">
        <v>88</v>
      </c>
      <c r="P40" t="e">
        <v>#VALUE!</v>
      </c>
      <c r="R40" s="12">
        <f t="shared" si="0"/>
        <v>0</v>
      </c>
    </row>
    <row r="41" spans="9:18">
      <c r="I41" t="s">
        <v>39</v>
      </c>
      <c r="J41">
        <v>1196</v>
      </c>
      <c r="K41">
        <v>43005</v>
      </c>
      <c r="L41" t="s">
        <v>87</v>
      </c>
      <c r="M41">
        <v>3.3488960117154321</v>
      </c>
      <c r="N41">
        <v>2.8814583235054907</v>
      </c>
      <c r="P41">
        <v>311.51771676104613</v>
      </c>
      <c r="R41" s="12">
        <f t="shared" si="0"/>
        <v>0.46743768820994136</v>
      </c>
    </row>
    <row r="42" spans="9:18">
      <c r="I42" t="s">
        <v>40</v>
      </c>
      <c r="J42">
        <v>1197</v>
      </c>
      <c r="K42">
        <v>42816</v>
      </c>
      <c r="L42" t="s">
        <v>85</v>
      </c>
      <c r="P42" t="e">
        <v>#VALUE!</v>
      </c>
      <c r="R42" s="12">
        <f t="shared" si="0"/>
        <v>0</v>
      </c>
    </row>
    <row r="43" spans="9:18">
      <c r="I43" t="s">
        <v>45</v>
      </c>
      <c r="J43">
        <v>1197</v>
      </c>
      <c r="K43">
        <v>42908</v>
      </c>
      <c r="L43" t="s">
        <v>88</v>
      </c>
      <c r="P43" t="e">
        <v>#VALUE!</v>
      </c>
      <c r="R43" s="12">
        <f t="shared" si="0"/>
        <v>0</v>
      </c>
    </row>
    <row r="44" spans="9:18">
      <c r="I44" t="s">
        <v>50</v>
      </c>
      <c r="J44">
        <v>1197</v>
      </c>
      <c r="K44">
        <v>42997</v>
      </c>
      <c r="L44" t="s">
        <v>87</v>
      </c>
      <c r="M44">
        <v>1.5495602229910423</v>
      </c>
      <c r="N44">
        <v>0.58670875128476907</v>
      </c>
      <c r="P44">
        <v>106.81344871379056</v>
      </c>
      <c r="R44" s="12">
        <f t="shared" si="0"/>
        <v>0.96285147170627328</v>
      </c>
    </row>
    <row r="45" spans="9:18">
      <c r="I45" t="s">
        <v>55</v>
      </c>
      <c r="J45">
        <v>1198</v>
      </c>
      <c r="K45">
        <v>42817</v>
      </c>
      <c r="L45" t="s">
        <v>85</v>
      </c>
      <c r="P45" t="e">
        <v>#VALUE!</v>
      </c>
      <c r="R45" s="12">
        <f t="shared" si="0"/>
        <v>0</v>
      </c>
    </row>
    <row r="46" spans="9:18">
      <c r="I46" t="s">
        <v>60</v>
      </c>
      <c r="J46">
        <v>1198</v>
      </c>
      <c r="K46">
        <v>42851</v>
      </c>
      <c r="L46" t="s">
        <v>86</v>
      </c>
      <c r="P46" t="e">
        <v>#VALUE!</v>
      </c>
      <c r="R46" s="12">
        <f t="shared" si="0"/>
        <v>0</v>
      </c>
    </row>
    <row r="47" spans="9:18">
      <c r="I47" t="s">
        <v>65</v>
      </c>
      <c r="J47">
        <v>1198</v>
      </c>
      <c r="K47">
        <v>42914</v>
      </c>
      <c r="L47" t="s">
        <v>88</v>
      </c>
      <c r="M47">
        <v>1.1301661669725755</v>
      </c>
      <c r="N47">
        <v>0.83278654778905825</v>
      </c>
      <c r="P47">
        <v>98.147635738081689</v>
      </c>
      <c r="R47" s="12">
        <f t="shared" si="0"/>
        <v>0.2973796191835173</v>
      </c>
    </row>
    <row r="48" spans="9:18">
      <c r="I48" t="s">
        <v>70</v>
      </c>
      <c r="J48">
        <v>1198</v>
      </c>
      <c r="K48">
        <v>43006</v>
      </c>
      <c r="L48" t="s">
        <v>87</v>
      </c>
      <c r="M48">
        <v>3.2508119179691439</v>
      </c>
      <c r="N48">
        <v>1.5799143154888251</v>
      </c>
      <c r="P48">
        <v>241.53631167289845</v>
      </c>
      <c r="R48" s="12">
        <f t="shared" si="0"/>
        <v>1.6708976024803188</v>
      </c>
    </row>
    <row r="49" spans="9:18">
      <c r="I49" t="s">
        <v>75</v>
      </c>
      <c r="J49">
        <v>1199</v>
      </c>
      <c r="K49">
        <v>42858</v>
      </c>
      <c r="L49" t="s">
        <v>85</v>
      </c>
      <c r="P49" t="e">
        <v>#VALUE!</v>
      </c>
      <c r="R49" s="12">
        <f t="shared" si="0"/>
        <v>0</v>
      </c>
    </row>
    <row r="50" spans="9:18">
      <c r="I50" t="s">
        <v>41</v>
      </c>
      <c r="J50">
        <v>1200</v>
      </c>
      <c r="K50">
        <v>42871</v>
      </c>
      <c r="L50" t="s">
        <v>85</v>
      </c>
      <c r="P50" t="e">
        <v>#VALUE!</v>
      </c>
      <c r="R50" s="12">
        <f t="shared" si="0"/>
        <v>0</v>
      </c>
    </row>
    <row r="51" spans="9:18">
      <c r="I51" t="s">
        <v>46</v>
      </c>
      <c r="J51">
        <v>1200</v>
      </c>
      <c r="K51">
        <v>42905</v>
      </c>
      <c r="L51" t="s">
        <v>86</v>
      </c>
      <c r="P51" t="e">
        <v>#VALUE!</v>
      </c>
      <c r="R51" s="12">
        <f t="shared" si="0"/>
        <v>0</v>
      </c>
    </row>
    <row r="52" spans="9:18">
      <c r="I52" t="s">
        <v>51</v>
      </c>
      <c r="J52">
        <v>1200</v>
      </c>
      <c r="K52">
        <v>42970</v>
      </c>
      <c r="L52" t="s">
        <v>88</v>
      </c>
      <c r="M52">
        <v>1.008406602322053</v>
      </c>
      <c r="P52" t="e">
        <v>#VALUE!</v>
      </c>
      <c r="R52" s="10">
        <f t="shared" si="0"/>
        <v>1.008406602322053</v>
      </c>
    </row>
    <row r="53" spans="9:18">
      <c r="I53" t="s">
        <v>56</v>
      </c>
      <c r="J53">
        <v>1200</v>
      </c>
      <c r="K53">
        <v>43059</v>
      </c>
      <c r="L53" t="s">
        <v>87</v>
      </c>
      <c r="M53">
        <v>4.6206070202875571</v>
      </c>
      <c r="N53">
        <v>2.8784935307765229</v>
      </c>
      <c r="P53">
        <v>374.95502755320399</v>
      </c>
      <c r="R53" s="12">
        <f t="shared" si="0"/>
        <v>1.7421134895110342</v>
      </c>
    </row>
    <row r="54" spans="9:18">
      <c r="I54" t="s">
        <v>61</v>
      </c>
      <c r="J54">
        <v>1201</v>
      </c>
      <c r="K54">
        <v>42871</v>
      </c>
      <c r="L54" t="s">
        <v>85</v>
      </c>
      <c r="P54" t="e">
        <v>#VALUE!</v>
      </c>
      <c r="R54" s="12">
        <f t="shared" si="0"/>
        <v>0</v>
      </c>
    </row>
    <row r="55" spans="9:18">
      <c r="I55" t="s">
        <v>66</v>
      </c>
      <c r="J55">
        <v>1201</v>
      </c>
      <c r="K55">
        <v>43059</v>
      </c>
      <c r="L55" t="s">
        <v>87</v>
      </c>
      <c r="M55">
        <v>1.7186707294501018</v>
      </c>
      <c r="N55">
        <v>0.45329307848123868</v>
      </c>
      <c r="P55">
        <v>108.59819039656702</v>
      </c>
      <c r="R55" s="12">
        <f t="shared" si="0"/>
        <v>1.2653776509688632</v>
      </c>
    </row>
    <row r="56" spans="9:18">
      <c r="I56" t="s">
        <v>71</v>
      </c>
      <c r="J56">
        <v>1202</v>
      </c>
      <c r="K56">
        <v>42906</v>
      </c>
      <c r="L56" t="s">
        <v>85</v>
      </c>
      <c r="P56" t="e">
        <v>#VALUE!</v>
      </c>
      <c r="R56" s="12">
        <f t="shared" si="0"/>
        <v>0</v>
      </c>
    </row>
    <row r="57" spans="9:18">
      <c r="I57" t="s">
        <v>76</v>
      </c>
      <c r="J57">
        <v>1202</v>
      </c>
      <c r="K57">
        <v>42948</v>
      </c>
      <c r="L57" t="s">
        <v>86</v>
      </c>
      <c r="P57" t="e">
        <v>#VALUE!</v>
      </c>
      <c r="R57" s="12">
        <f t="shared" si="0"/>
        <v>0</v>
      </c>
    </row>
    <row r="58" spans="9:18">
      <c r="I58" t="s">
        <v>42</v>
      </c>
      <c r="J58">
        <v>1202</v>
      </c>
      <c r="K58">
        <v>43005</v>
      </c>
      <c r="L58" t="s">
        <v>88</v>
      </c>
      <c r="M58">
        <v>1.417654027952973</v>
      </c>
      <c r="N58">
        <v>0.41771556573363056</v>
      </c>
      <c r="P58">
        <v>91.768479684330174</v>
      </c>
      <c r="R58" s="12">
        <f t="shared" si="0"/>
        <v>0.99993846221934246</v>
      </c>
    </row>
    <row r="59" spans="9:18">
      <c r="I59" t="s">
        <v>47</v>
      </c>
      <c r="J59">
        <v>1202</v>
      </c>
      <c r="K59">
        <v>43090</v>
      </c>
      <c r="L59" t="s">
        <v>87</v>
      </c>
      <c r="M59">
        <v>5.5101282842621746</v>
      </c>
      <c r="N59">
        <v>3.4684872838410237</v>
      </c>
      <c r="P59">
        <v>448.93077840515991</v>
      </c>
      <c r="R59" s="12">
        <f t="shared" si="0"/>
        <v>2.0416410004211509</v>
      </c>
    </row>
    <row r="60" spans="9:18">
      <c r="I60" t="s">
        <v>52</v>
      </c>
      <c r="J60">
        <v>1203</v>
      </c>
      <c r="K60">
        <v>42910</v>
      </c>
      <c r="L60" t="s">
        <v>85</v>
      </c>
      <c r="P60" t="e">
        <v>#VALUE!</v>
      </c>
      <c r="R60" s="12">
        <f t="shared" si="0"/>
        <v>0</v>
      </c>
    </row>
    <row r="61" spans="9:18">
      <c r="I61" t="s">
        <v>57</v>
      </c>
      <c r="J61">
        <v>1203</v>
      </c>
      <c r="K61">
        <v>42942</v>
      </c>
      <c r="L61" t="s">
        <v>86</v>
      </c>
      <c r="P61" t="e">
        <v>#VALUE!</v>
      </c>
      <c r="R61" s="12">
        <f t="shared" si="0"/>
        <v>0</v>
      </c>
    </row>
    <row r="62" spans="9:18">
      <c r="I62" t="s">
        <v>62</v>
      </c>
      <c r="J62">
        <v>1203</v>
      </c>
      <c r="K62">
        <v>42996</v>
      </c>
      <c r="L62" t="s">
        <v>88</v>
      </c>
      <c r="M62">
        <v>0.94752681999678834</v>
      </c>
      <c r="P62" t="e">
        <v>#VALUE!</v>
      </c>
      <c r="R62" s="10">
        <f t="shared" si="0"/>
        <v>0.94752681999678834</v>
      </c>
    </row>
    <row r="63" spans="9:18">
      <c r="I63" t="s">
        <v>67</v>
      </c>
      <c r="J63">
        <v>1203</v>
      </c>
      <c r="K63">
        <v>43090</v>
      </c>
      <c r="L63" t="s">
        <v>87</v>
      </c>
      <c r="M63">
        <v>1.2011925796853771</v>
      </c>
      <c r="N63">
        <v>0.29022947838803498</v>
      </c>
      <c r="P63">
        <v>74.571102903670607</v>
      </c>
      <c r="R63" s="12">
        <f t="shared" si="0"/>
        <v>0.91096310129734204</v>
      </c>
    </row>
    <row r="64" spans="9:18">
      <c r="I64" t="s">
        <v>72</v>
      </c>
      <c r="J64">
        <v>1204</v>
      </c>
      <c r="K64">
        <v>42942</v>
      </c>
      <c r="L64" t="s">
        <v>86</v>
      </c>
      <c r="P64" t="e">
        <v>#VALUE!</v>
      </c>
      <c r="R64" s="12">
        <f t="shared" si="0"/>
        <v>0</v>
      </c>
    </row>
    <row r="65" spans="9:18">
      <c r="I65" t="s">
        <v>77</v>
      </c>
      <c r="J65">
        <v>1204</v>
      </c>
      <c r="K65">
        <v>43003</v>
      </c>
      <c r="L65" t="s">
        <v>88</v>
      </c>
      <c r="N65">
        <v>0.89208240236840508</v>
      </c>
      <c r="P65" t="e">
        <v>#VALUE!</v>
      </c>
      <c r="R65" s="10">
        <f t="shared" si="0"/>
        <v>0.89208240236840508</v>
      </c>
    </row>
    <row r="66" spans="9:18">
      <c r="I66" t="s">
        <v>43</v>
      </c>
      <c r="J66">
        <v>1204</v>
      </c>
      <c r="K66">
        <v>43112</v>
      </c>
      <c r="L66" t="s">
        <v>87</v>
      </c>
      <c r="M66">
        <v>5.2767557853487066</v>
      </c>
      <c r="N66">
        <v>2.8636695671316863</v>
      </c>
      <c r="P66">
        <v>407.02126762401963</v>
      </c>
      <c r="R66" s="12">
        <f t="shared" si="0"/>
        <v>2.4130862182170203</v>
      </c>
    </row>
    <row r="67" spans="9:18">
      <c r="I67" t="s">
        <v>48</v>
      </c>
      <c r="J67">
        <v>1205</v>
      </c>
      <c r="K67">
        <v>42913</v>
      </c>
      <c r="L67" t="s">
        <v>85</v>
      </c>
      <c r="P67" t="e">
        <v>#VALUE!</v>
      </c>
      <c r="R67" s="12">
        <f t="shared" ref="R67:R81" si="1">ABS(M67-N67)</f>
        <v>0</v>
      </c>
    </row>
    <row r="68" spans="9:18">
      <c r="I68" t="s">
        <v>53</v>
      </c>
      <c r="J68">
        <v>1205</v>
      </c>
      <c r="K68">
        <v>42948</v>
      </c>
      <c r="L68" t="s">
        <v>86</v>
      </c>
      <c r="P68" t="e">
        <v>#VALUE!</v>
      </c>
      <c r="R68" s="12">
        <f t="shared" si="1"/>
        <v>0</v>
      </c>
    </row>
    <row r="69" spans="9:18">
      <c r="I69" t="s">
        <v>58</v>
      </c>
      <c r="J69">
        <v>1205</v>
      </c>
      <c r="K69">
        <v>43005</v>
      </c>
      <c r="L69" t="s">
        <v>88</v>
      </c>
      <c r="P69" t="e">
        <v>#VALUE!</v>
      </c>
      <c r="R69" s="12">
        <f t="shared" si="1"/>
        <v>0</v>
      </c>
    </row>
    <row r="70" spans="9:18">
      <c r="I70" t="s">
        <v>63</v>
      </c>
      <c r="J70">
        <v>1205</v>
      </c>
      <c r="K70">
        <v>43090</v>
      </c>
      <c r="L70" t="s">
        <v>87</v>
      </c>
      <c r="M70">
        <v>5.1347029599230973</v>
      </c>
      <c r="N70">
        <v>3.7501425930929213</v>
      </c>
      <c r="P70">
        <v>444.24227765080093</v>
      </c>
      <c r="R70" s="12">
        <f t="shared" si="1"/>
        <v>1.384560366830176</v>
      </c>
    </row>
    <row r="71" spans="9:18">
      <c r="I71" t="s">
        <v>68</v>
      </c>
      <c r="J71">
        <v>1206</v>
      </c>
      <c r="K71">
        <v>42928</v>
      </c>
      <c r="L71" t="s">
        <v>85</v>
      </c>
      <c r="P71" t="e">
        <v>#VALUE!</v>
      </c>
      <c r="R71" s="12">
        <f t="shared" si="1"/>
        <v>0</v>
      </c>
    </row>
    <row r="72" spans="9:18">
      <c r="I72" t="s">
        <v>73</v>
      </c>
      <c r="J72">
        <v>1206</v>
      </c>
      <c r="K72">
        <v>42978</v>
      </c>
      <c r="L72" t="s">
        <v>86</v>
      </c>
      <c r="M72">
        <v>1.157223848006022</v>
      </c>
      <c r="N72">
        <v>0.15384901285553731</v>
      </c>
      <c r="P72">
        <v>65.553643043077955</v>
      </c>
      <c r="R72" s="12">
        <f t="shared" si="1"/>
        <v>1.0033748351504848</v>
      </c>
    </row>
    <row r="73" spans="9:18">
      <c r="I73" t="s">
        <v>78</v>
      </c>
      <c r="J73">
        <v>1206</v>
      </c>
      <c r="K73">
        <v>43018</v>
      </c>
      <c r="L73" t="s">
        <v>88</v>
      </c>
      <c r="M73">
        <v>1.3669208760152585</v>
      </c>
      <c r="P73" t="e">
        <v>#VALUE!</v>
      </c>
      <c r="R73" s="10">
        <f t="shared" si="1"/>
        <v>1.3669208760152585</v>
      </c>
    </row>
    <row r="74" spans="9:18">
      <c r="I74" t="s">
        <v>44</v>
      </c>
      <c r="J74">
        <v>1206</v>
      </c>
      <c r="K74">
        <v>43112</v>
      </c>
      <c r="L74" t="s">
        <v>87</v>
      </c>
      <c r="M74">
        <v>1.1808993189102934</v>
      </c>
      <c r="P74" t="e">
        <v>#VALUE!</v>
      </c>
      <c r="R74" s="10">
        <f t="shared" si="1"/>
        <v>1.1808993189102934</v>
      </c>
    </row>
    <row r="75" spans="9:18">
      <c r="I75" t="s">
        <v>49</v>
      </c>
      <c r="J75">
        <v>1207</v>
      </c>
      <c r="K75">
        <v>42933</v>
      </c>
      <c r="L75" t="s">
        <v>85</v>
      </c>
      <c r="P75" t="e">
        <v>#VALUE!</v>
      </c>
      <c r="R75" s="12">
        <f t="shared" si="1"/>
        <v>0</v>
      </c>
    </row>
    <row r="76" spans="9:18">
      <c r="I76" t="s">
        <v>54</v>
      </c>
      <c r="J76">
        <v>1207</v>
      </c>
      <c r="K76">
        <v>42985</v>
      </c>
      <c r="L76" t="s">
        <v>86</v>
      </c>
      <c r="P76" t="e">
        <v>#VALUE!</v>
      </c>
      <c r="R76" s="12">
        <f t="shared" si="1"/>
        <v>0</v>
      </c>
    </row>
    <row r="77" spans="9:18">
      <c r="I77" t="s">
        <v>59</v>
      </c>
      <c r="J77">
        <v>1207</v>
      </c>
      <c r="K77">
        <v>43024</v>
      </c>
      <c r="L77" t="s">
        <v>88</v>
      </c>
      <c r="M77">
        <v>1.3330987747234466</v>
      </c>
      <c r="N77">
        <v>0.55113123853716106</v>
      </c>
      <c r="P77">
        <v>94.211500663030392</v>
      </c>
      <c r="R77" s="12">
        <f t="shared" si="1"/>
        <v>0.78196753618628556</v>
      </c>
    </row>
    <row r="78" spans="9:18">
      <c r="I78" t="s">
        <v>64</v>
      </c>
      <c r="J78">
        <v>1207</v>
      </c>
      <c r="K78">
        <v>43119</v>
      </c>
      <c r="L78" t="s">
        <v>87</v>
      </c>
      <c r="M78">
        <v>3.0377326798307629</v>
      </c>
      <c r="N78">
        <v>2.0127740539180303</v>
      </c>
      <c r="P78">
        <v>252.52533668743968</v>
      </c>
      <c r="R78" s="12">
        <f t="shared" si="1"/>
        <v>1.0249586259127326</v>
      </c>
    </row>
    <row r="79" spans="9:18">
      <c r="I79" t="s">
        <v>69</v>
      </c>
      <c r="J79">
        <v>1208</v>
      </c>
      <c r="K79">
        <v>42985</v>
      </c>
      <c r="L79" t="s">
        <v>86</v>
      </c>
      <c r="P79" t="e">
        <v>#VALUE!</v>
      </c>
      <c r="R79" s="12">
        <f t="shared" si="1"/>
        <v>0</v>
      </c>
    </row>
    <row r="80" spans="9:18">
      <c r="I80" t="s">
        <v>74</v>
      </c>
      <c r="J80">
        <v>1208</v>
      </c>
      <c r="K80">
        <v>43020</v>
      </c>
      <c r="L80" t="s">
        <v>88</v>
      </c>
      <c r="M80">
        <v>0.95767345038433527</v>
      </c>
      <c r="P80" t="e">
        <v>#VALUE!</v>
      </c>
      <c r="R80" s="10">
        <f t="shared" si="1"/>
        <v>0.95767345038433527</v>
      </c>
    </row>
    <row r="81" spans="9:18">
      <c r="I81" t="s">
        <v>79</v>
      </c>
      <c r="J81">
        <v>1208</v>
      </c>
      <c r="K81">
        <v>43119</v>
      </c>
      <c r="L81" t="s">
        <v>87</v>
      </c>
      <c r="M81">
        <v>1.816754823196356</v>
      </c>
      <c r="N81">
        <v>0.66675815496688728</v>
      </c>
      <c r="P81">
        <v>124.17564890816215</v>
      </c>
      <c r="R81" s="12">
        <f t="shared" si="1"/>
        <v>1.1499966682294687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7"/>
  <sheetViews>
    <sheetView tabSelected="1" zoomScaleNormal="100" workbookViewId="0">
      <selection activeCell="E79" sqref="E79"/>
    </sheetView>
  </sheetViews>
  <sheetFormatPr defaultRowHeight="14.5"/>
  <cols>
    <col min="1" max="1" width="12.7265625" style="7" bestFit="1" customWidth="1"/>
    <col min="2" max="2" width="13.1796875" style="7" bestFit="1" customWidth="1"/>
    <col min="3" max="3" width="15" style="7" bestFit="1" customWidth="1"/>
    <col min="4" max="4" width="10.1796875" style="7" bestFit="1" customWidth="1"/>
    <col min="5" max="5" width="14" bestFit="1" customWidth="1"/>
  </cols>
  <sheetData>
    <row r="1" spans="1:5">
      <c r="A1" s="7" t="s">
        <v>81</v>
      </c>
      <c r="B1" s="4" t="s">
        <v>82</v>
      </c>
      <c r="C1" s="7" t="s">
        <v>83</v>
      </c>
      <c r="D1" s="7" t="s">
        <v>84</v>
      </c>
      <c r="E1" s="7" t="s">
        <v>199</v>
      </c>
    </row>
    <row r="2" spans="1:5">
      <c r="A2" s="5" t="s">
        <v>0</v>
      </c>
      <c r="B2" s="7">
        <v>1185</v>
      </c>
      <c r="C2" s="6">
        <v>42744</v>
      </c>
      <c r="D2" s="7" t="s">
        <v>85</v>
      </c>
      <c r="E2" s="12">
        <v>52.4</v>
      </c>
    </row>
    <row r="3" spans="1:5">
      <c r="A3" s="5" t="s">
        <v>5</v>
      </c>
      <c r="B3" s="7">
        <v>1185</v>
      </c>
      <c r="C3" s="6">
        <v>42781</v>
      </c>
      <c r="D3" s="7" t="s">
        <v>86</v>
      </c>
      <c r="E3" s="12">
        <v>79.8</v>
      </c>
    </row>
    <row r="4" spans="1:5">
      <c r="A4" s="5" t="s">
        <v>10</v>
      </c>
      <c r="B4" s="7">
        <v>1185</v>
      </c>
      <c r="C4" s="6">
        <v>42933</v>
      </c>
      <c r="D4" s="7" t="s">
        <v>87</v>
      </c>
      <c r="E4" s="12">
        <v>1586.7</v>
      </c>
    </row>
    <row r="5" spans="1:5">
      <c r="A5" s="5" t="s">
        <v>15</v>
      </c>
      <c r="B5" s="7">
        <v>1186</v>
      </c>
      <c r="C5" s="6">
        <v>42745</v>
      </c>
      <c r="D5" s="7" t="s">
        <v>85</v>
      </c>
      <c r="E5" s="12">
        <v>12.9</v>
      </c>
    </row>
    <row r="6" spans="1:5">
      <c r="A6" s="5" t="s">
        <v>20</v>
      </c>
      <c r="B6" s="7">
        <v>1186</v>
      </c>
      <c r="C6" s="6">
        <v>42781</v>
      </c>
      <c r="D6" s="7" t="s">
        <v>86</v>
      </c>
      <c r="E6" s="12">
        <v>90</v>
      </c>
    </row>
    <row r="7" spans="1:5">
      <c r="A7" s="5" t="s">
        <v>25</v>
      </c>
      <c r="B7" s="7">
        <v>1186</v>
      </c>
      <c r="C7" s="6">
        <v>42842</v>
      </c>
      <c r="D7" s="7" t="s">
        <v>88</v>
      </c>
      <c r="E7" s="12">
        <v>114.4</v>
      </c>
    </row>
    <row r="8" spans="1:5">
      <c r="A8" s="5" t="s">
        <v>30</v>
      </c>
      <c r="B8" s="7">
        <v>1186</v>
      </c>
      <c r="C8" s="6">
        <v>42933</v>
      </c>
      <c r="D8" s="7" t="s">
        <v>87</v>
      </c>
      <c r="E8" s="12">
        <v>578.29999999999995</v>
      </c>
    </row>
    <row r="9" spans="1:5">
      <c r="A9" s="5" t="s">
        <v>35</v>
      </c>
      <c r="B9" s="7">
        <v>1187</v>
      </c>
      <c r="C9" s="6">
        <v>42752</v>
      </c>
      <c r="D9" s="7" t="s">
        <v>85</v>
      </c>
      <c r="E9" s="12">
        <v>0.5</v>
      </c>
    </row>
    <row r="10" spans="1:5">
      <c r="A10" s="5" t="s">
        <v>1</v>
      </c>
      <c r="B10" s="7">
        <v>1187</v>
      </c>
      <c r="C10" s="6">
        <v>42783</v>
      </c>
      <c r="D10" s="7" t="s">
        <v>86</v>
      </c>
      <c r="E10" s="12">
        <v>26.7</v>
      </c>
    </row>
    <row r="11" spans="1:5">
      <c r="A11" s="5" t="s">
        <v>6</v>
      </c>
      <c r="B11" s="7">
        <v>1187</v>
      </c>
      <c r="C11" s="6">
        <v>42842</v>
      </c>
      <c r="D11" s="7" t="s">
        <v>88</v>
      </c>
      <c r="E11" s="12">
        <v>138.30000000000001</v>
      </c>
    </row>
    <row r="12" spans="1:5">
      <c r="A12" s="5" t="s">
        <v>16</v>
      </c>
      <c r="B12" s="7">
        <v>1188</v>
      </c>
      <c r="C12" s="6">
        <v>42795</v>
      </c>
      <c r="D12" s="7" t="s">
        <v>86</v>
      </c>
      <c r="E12" s="12">
        <v>23.5</v>
      </c>
    </row>
    <row r="13" spans="1:5">
      <c r="A13" s="5" t="s">
        <v>21</v>
      </c>
      <c r="B13" s="7">
        <v>1188</v>
      </c>
      <c r="C13" s="6">
        <v>42856</v>
      </c>
      <c r="D13" s="7" t="s">
        <v>88</v>
      </c>
      <c r="E13" s="12">
        <v>96</v>
      </c>
    </row>
    <row r="14" spans="1:5">
      <c r="A14" s="5" t="s">
        <v>26</v>
      </c>
      <c r="B14" s="7">
        <v>1189</v>
      </c>
      <c r="C14" s="6">
        <v>42772</v>
      </c>
      <c r="D14" s="7" t="s">
        <v>85</v>
      </c>
      <c r="E14" s="12">
        <v>7.2</v>
      </c>
    </row>
    <row r="15" spans="1:5">
      <c r="A15" s="5" t="s">
        <v>31</v>
      </c>
      <c r="B15" s="7">
        <v>1189</v>
      </c>
      <c r="C15" s="6">
        <v>42906</v>
      </c>
      <c r="D15" s="7" t="s">
        <v>88</v>
      </c>
      <c r="E15" s="12">
        <v>340.9</v>
      </c>
    </row>
    <row r="16" spans="1:5">
      <c r="A16" s="5" t="s">
        <v>36</v>
      </c>
      <c r="B16" s="7">
        <v>1189</v>
      </c>
      <c r="C16" s="6">
        <v>43003</v>
      </c>
      <c r="D16" s="7" t="s">
        <v>87</v>
      </c>
      <c r="E16" s="12">
        <v>1276.9000000000001</v>
      </c>
    </row>
    <row r="17" spans="1:5">
      <c r="A17" s="5" t="s">
        <v>2</v>
      </c>
      <c r="B17" s="7">
        <v>1190</v>
      </c>
      <c r="C17" s="6">
        <v>42830</v>
      </c>
      <c r="D17" s="7" t="s">
        <v>86</v>
      </c>
      <c r="E17" s="12">
        <v>28.3</v>
      </c>
    </row>
    <row r="18" spans="1:5">
      <c r="A18" s="5" t="s">
        <v>7</v>
      </c>
      <c r="B18" s="7">
        <v>1190</v>
      </c>
      <c r="C18" s="6">
        <v>42905</v>
      </c>
      <c r="D18" s="7" t="s">
        <v>88</v>
      </c>
      <c r="E18" s="12">
        <v>89.5</v>
      </c>
    </row>
    <row r="19" spans="1:5">
      <c r="A19" s="5" t="s">
        <v>12</v>
      </c>
      <c r="B19" s="7">
        <v>1190</v>
      </c>
      <c r="C19" s="6">
        <v>42989</v>
      </c>
      <c r="D19" s="7" t="s">
        <v>87</v>
      </c>
      <c r="E19" s="12">
        <v>1631.1</v>
      </c>
    </row>
    <row r="20" spans="1:5">
      <c r="A20" s="5" t="s">
        <v>17</v>
      </c>
      <c r="B20" s="7">
        <v>1191</v>
      </c>
      <c r="C20" s="6">
        <v>42801</v>
      </c>
      <c r="D20" s="7" t="s">
        <v>85</v>
      </c>
      <c r="E20" s="12">
        <v>166.7</v>
      </c>
    </row>
    <row r="21" spans="1:5">
      <c r="A21" s="5" t="s">
        <v>22</v>
      </c>
      <c r="B21" s="7">
        <v>1191</v>
      </c>
      <c r="C21" s="6">
        <v>42830</v>
      </c>
      <c r="D21" s="7" t="s">
        <v>86</v>
      </c>
      <c r="E21" s="12">
        <v>113.5</v>
      </c>
    </row>
    <row r="22" spans="1:5">
      <c r="A22" s="5" t="s">
        <v>27</v>
      </c>
      <c r="B22" s="7">
        <v>1191</v>
      </c>
      <c r="C22" s="6">
        <v>42905</v>
      </c>
      <c r="D22" s="7" t="s">
        <v>88</v>
      </c>
      <c r="E22" s="12">
        <v>78</v>
      </c>
    </row>
    <row r="23" spans="1:5">
      <c r="A23" s="5" t="s">
        <v>32</v>
      </c>
      <c r="B23" s="7">
        <v>1191</v>
      </c>
      <c r="C23" s="6">
        <v>42985</v>
      </c>
      <c r="D23" s="7" t="s">
        <v>87</v>
      </c>
      <c r="E23" s="12">
        <v>196.2</v>
      </c>
    </row>
    <row r="24" spans="1:5">
      <c r="A24" s="5" t="s">
        <v>37</v>
      </c>
      <c r="B24" s="7">
        <v>1192</v>
      </c>
      <c r="C24" s="6">
        <v>42802</v>
      </c>
      <c r="D24" s="7" t="s">
        <v>85</v>
      </c>
      <c r="E24" s="12">
        <v>128</v>
      </c>
    </row>
    <row r="25" spans="1:5">
      <c r="A25" s="5" t="s">
        <v>3</v>
      </c>
      <c r="B25" s="7">
        <v>1192</v>
      </c>
      <c r="C25" s="6">
        <v>42843</v>
      </c>
      <c r="D25" s="7" t="s">
        <v>86</v>
      </c>
      <c r="E25" s="12">
        <v>33.5</v>
      </c>
    </row>
    <row r="26" spans="1:5">
      <c r="A26" s="5" t="s">
        <v>8</v>
      </c>
      <c r="B26" s="7">
        <v>1192</v>
      </c>
      <c r="C26" s="6">
        <v>42906</v>
      </c>
      <c r="D26" s="7" t="s">
        <v>88</v>
      </c>
      <c r="E26" s="12">
        <v>92.2</v>
      </c>
    </row>
    <row r="27" spans="1:5">
      <c r="A27" s="5" t="s">
        <v>13</v>
      </c>
      <c r="B27" s="7">
        <v>1192</v>
      </c>
      <c r="C27" s="6">
        <v>42983</v>
      </c>
      <c r="D27" s="7" t="s">
        <v>87</v>
      </c>
      <c r="E27" s="12">
        <v>55.9</v>
      </c>
    </row>
    <row r="28" spans="1:5">
      <c r="A28" s="5" t="s">
        <v>18</v>
      </c>
      <c r="B28" s="7">
        <v>1193</v>
      </c>
      <c r="C28" s="6">
        <v>42842</v>
      </c>
      <c r="D28" s="7" t="s">
        <v>86</v>
      </c>
      <c r="E28" s="12">
        <v>33.6</v>
      </c>
    </row>
    <row r="29" spans="1:5">
      <c r="A29" s="5" t="s">
        <v>23</v>
      </c>
      <c r="B29" s="7">
        <v>1193</v>
      </c>
      <c r="C29" s="6">
        <v>42906</v>
      </c>
      <c r="D29" s="7" t="s">
        <v>88</v>
      </c>
      <c r="E29" s="12">
        <v>137.4</v>
      </c>
    </row>
    <row r="30" spans="1:5">
      <c r="A30" s="5" t="s">
        <v>33</v>
      </c>
      <c r="B30" s="7">
        <v>1194</v>
      </c>
      <c r="C30" s="6">
        <v>42851</v>
      </c>
      <c r="D30" s="7" t="s">
        <v>86</v>
      </c>
      <c r="E30" s="12">
        <v>50.8</v>
      </c>
    </row>
    <row r="31" spans="1:5">
      <c r="A31" s="5" t="s">
        <v>38</v>
      </c>
      <c r="B31" s="7">
        <v>1194</v>
      </c>
      <c r="C31" s="6">
        <v>42905</v>
      </c>
      <c r="D31" s="7" t="s">
        <v>88</v>
      </c>
      <c r="E31" s="12">
        <v>89.4</v>
      </c>
    </row>
    <row r="32" spans="1:5">
      <c r="A32" s="5" t="s">
        <v>4</v>
      </c>
      <c r="B32" s="7">
        <v>1194</v>
      </c>
      <c r="C32" s="6">
        <v>42996</v>
      </c>
      <c r="D32" s="7" t="s">
        <v>87</v>
      </c>
      <c r="E32" s="12">
        <v>137.80000000000001</v>
      </c>
    </row>
    <row r="33" spans="1:5">
      <c r="A33" s="5" t="s">
        <v>14</v>
      </c>
      <c r="B33" s="7">
        <v>1195</v>
      </c>
      <c r="C33" s="6">
        <v>42851</v>
      </c>
      <c r="D33" s="7" t="s">
        <v>86</v>
      </c>
      <c r="E33" s="12">
        <v>107.7</v>
      </c>
    </row>
    <row r="34" spans="1:5">
      <c r="A34" s="5" t="s">
        <v>19</v>
      </c>
      <c r="B34" s="7">
        <v>1195</v>
      </c>
      <c r="C34" s="6">
        <v>42907</v>
      </c>
      <c r="D34" s="7" t="s">
        <v>88</v>
      </c>
      <c r="E34" s="12">
        <v>158.4</v>
      </c>
    </row>
    <row r="35" spans="1:5">
      <c r="A35" s="5" t="s">
        <v>24</v>
      </c>
      <c r="B35" s="7">
        <v>1196</v>
      </c>
      <c r="C35" s="6">
        <v>42816</v>
      </c>
      <c r="D35" s="7" t="s">
        <v>85</v>
      </c>
      <c r="E35" s="12">
        <v>5.5</v>
      </c>
    </row>
    <row r="36" spans="1:5">
      <c r="A36" s="5" t="s">
        <v>29</v>
      </c>
      <c r="B36" s="7">
        <v>1196</v>
      </c>
      <c r="C36" s="6">
        <v>42851</v>
      </c>
      <c r="D36" s="7" t="s">
        <v>86</v>
      </c>
      <c r="E36" s="12">
        <v>24.1</v>
      </c>
    </row>
    <row r="37" spans="1:5">
      <c r="A37" s="5" t="s">
        <v>34</v>
      </c>
      <c r="B37" s="7">
        <v>1196</v>
      </c>
      <c r="C37" s="6">
        <v>42915</v>
      </c>
      <c r="D37" s="7" t="s">
        <v>88</v>
      </c>
      <c r="E37" s="12">
        <v>42.2</v>
      </c>
    </row>
    <row r="38" spans="1:5">
      <c r="A38" s="5" t="s">
        <v>39</v>
      </c>
      <c r="B38" s="7">
        <v>1196</v>
      </c>
      <c r="C38" s="6">
        <v>43005</v>
      </c>
      <c r="D38" s="7" t="s">
        <v>87</v>
      </c>
      <c r="E38" s="12">
        <v>360.5</v>
      </c>
    </row>
    <row r="39" spans="1:5">
      <c r="A39" s="5" t="s">
        <v>40</v>
      </c>
      <c r="B39" s="7">
        <v>1197</v>
      </c>
      <c r="C39" s="6">
        <v>42816</v>
      </c>
      <c r="D39" s="7" t="s">
        <v>85</v>
      </c>
      <c r="E39" s="12">
        <v>35.6</v>
      </c>
    </row>
    <row r="40" spans="1:5">
      <c r="A40" s="5" t="s">
        <v>45</v>
      </c>
      <c r="B40" s="7">
        <v>1197</v>
      </c>
      <c r="C40" s="6">
        <v>42908</v>
      </c>
      <c r="D40" s="7" t="s">
        <v>88</v>
      </c>
      <c r="E40" s="12">
        <v>24.3</v>
      </c>
    </row>
    <row r="41" spans="1:5">
      <c r="A41" s="5" t="s">
        <v>50</v>
      </c>
      <c r="B41" s="7">
        <v>1197</v>
      </c>
      <c r="C41" s="6">
        <v>42997</v>
      </c>
      <c r="D41" s="7" t="s">
        <v>87</v>
      </c>
      <c r="E41" s="12">
        <v>155.80000000000001</v>
      </c>
    </row>
    <row r="42" spans="1:5">
      <c r="A42" s="5" t="s">
        <v>55</v>
      </c>
      <c r="B42" s="7">
        <v>1198</v>
      </c>
      <c r="C42" s="6">
        <v>42817</v>
      </c>
      <c r="D42" s="7" t="s">
        <v>85</v>
      </c>
      <c r="E42" s="12">
        <v>9.6</v>
      </c>
    </row>
    <row r="43" spans="1:5">
      <c r="A43" s="5" t="s">
        <v>60</v>
      </c>
      <c r="B43" s="7">
        <v>1198</v>
      </c>
      <c r="C43" s="6">
        <v>42851</v>
      </c>
      <c r="D43" s="7" t="s">
        <v>86</v>
      </c>
      <c r="E43" s="12">
        <v>79.599999999999994</v>
      </c>
    </row>
    <row r="44" spans="1:5">
      <c r="A44" s="5" t="s">
        <v>65</v>
      </c>
      <c r="B44" s="7">
        <v>1198</v>
      </c>
      <c r="C44" s="6">
        <v>42914</v>
      </c>
      <c r="D44" s="7" t="s">
        <v>88</v>
      </c>
      <c r="E44" s="12">
        <v>147.1</v>
      </c>
    </row>
    <row r="45" spans="1:5">
      <c r="A45" s="5" t="s">
        <v>70</v>
      </c>
      <c r="B45" s="7">
        <v>1198</v>
      </c>
      <c r="C45" s="6">
        <v>43006</v>
      </c>
      <c r="D45" s="7" t="s">
        <v>87</v>
      </c>
      <c r="E45" s="12">
        <v>290.5</v>
      </c>
    </row>
    <row r="46" spans="1:5">
      <c r="A46" s="5" t="s">
        <v>75</v>
      </c>
      <c r="B46" s="7">
        <v>1199</v>
      </c>
      <c r="C46" s="6">
        <v>42858</v>
      </c>
      <c r="D46" s="7" t="s">
        <v>85</v>
      </c>
      <c r="E46" s="12">
        <v>18.100000000000001</v>
      </c>
    </row>
    <row r="47" spans="1:5">
      <c r="A47" s="5" t="s">
        <v>41</v>
      </c>
      <c r="B47" s="7">
        <v>1200</v>
      </c>
      <c r="C47" s="6">
        <v>42871</v>
      </c>
      <c r="D47" s="7" t="s">
        <v>85</v>
      </c>
      <c r="E47" s="12">
        <v>2.2999999999999998</v>
      </c>
    </row>
    <row r="48" spans="1:5">
      <c r="A48" s="5" t="s">
        <v>46</v>
      </c>
      <c r="B48" s="7">
        <v>1200</v>
      </c>
      <c r="C48" s="6">
        <v>42905</v>
      </c>
      <c r="D48" s="7" t="s">
        <v>86</v>
      </c>
      <c r="E48" s="12">
        <v>43.7</v>
      </c>
    </row>
    <row r="49" spans="1:5">
      <c r="A49" s="5" t="s">
        <v>51</v>
      </c>
      <c r="B49" s="7">
        <v>1200</v>
      </c>
      <c r="C49" s="6">
        <v>42970</v>
      </c>
      <c r="D49" s="7" t="s">
        <v>88</v>
      </c>
      <c r="E49" s="12">
        <v>101.4</v>
      </c>
    </row>
    <row r="50" spans="1:5">
      <c r="A50" s="5" t="s">
        <v>56</v>
      </c>
      <c r="B50" s="7">
        <v>1200</v>
      </c>
      <c r="C50" s="6">
        <v>43059</v>
      </c>
      <c r="D50" s="7" t="s">
        <v>87</v>
      </c>
      <c r="E50" s="12">
        <v>423.9</v>
      </c>
    </row>
    <row r="51" spans="1:5">
      <c r="A51" s="5" t="s">
        <v>66</v>
      </c>
      <c r="B51" s="7">
        <v>1201</v>
      </c>
      <c r="C51" s="6">
        <v>43059</v>
      </c>
      <c r="D51" s="7" t="s">
        <v>87</v>
      </c>
      <c r="E51" s="12">
        <v>157.6</v>
      </c>
    </row>
    <row r="52" spans="1:5">
      <c r="A52" s="5" t="s">
        <v>71</v>
      </c>
      <c r="B52" s="7">
        <v>1202</v>
      </c>
      <c r="C52" s="6">
        <v>42906</v>
      </c>
      <c r="D52" s="7" t="s">
        <v>85</v>
      </c>
      <c r="E52" s="12">
        <v>0</v>
      </c>
    </row>
    <row r="53" spans="1:5">
      <c r="A53" s="5" t="s">
        <v>76</v>
      </c>
      <c r="B53" s="7">
        <v>1202</v>
      </c>
      <c r="C53" s="6">
        <v>42948</v>
      </c>
      <c r="D53" s="7" t="s">
        <v>86</v>
      </c>
      <c r="E53" s="12">
        <v>94.9</v>
      </c>
    </row>
    <row r="54" spans="1:5">
      <c r="A54" s="5" t="s">
        <v>42</v>
      </c>
      <c r="B54" s="7">
        <v>1202</v>
      </c>
      <c r="C54" s="8">
        <v>43005</v>
      </c>
      <c r="D54" s="7" t="s">
        <v>88</v>
      </c>
      <c r="E54" s="12">
        <v>140.69999999999999</v>
      </c>
    </row>
    <row r="55" spans="1:5">
      <c r="A55" s="5" t="s">
        <v>47</v>
      </c>
      <c r="B55" s="7">
        <v>1202</v>
      </c>
      <c r="C55" s="6">
        <v>43090</v>
      </c>
      <c r="D55" s="7" t="s">
        <v>87</v>
      </c>
      <c r="E55" s="12">
        <v>497.9</v>
      </c>
    </row>
    <row r="56" spans="1:5">
      <c r="A56" s="5" t="s">
        <v>52</v>
      </c>
      <c r="B56" s="7">
        <v>1203</v>
      </c>
      <c r="C56" s="6">
        <v>42910</v>
      </c>
      <c r="D56" s="7" t="s">
        <v>85</v>
      </c>
      <c r="E56" s="12">
        <v>0</v>
      </c>
    </row>
    <row r="57" spans="1:5">
      <c r="A57" s="5" t="s">
        <v>57</v>
      </c>
      <c r="B57" s="7">
        <v>1203</v>
      </c>
      <c r="C57" s="6">
        <v>42942</v>
      </c>
      <c r="D57" s="7" t="s">
        <v>86</v>
      </c>
      <c r="E57" s="12">
        <v>37.299999999999997</v>
      </c>
    </row>
    <row r="58" spans="1:5">
      <c r="A58" s="5" t="s">
        <v>62</v>
      </c>
      <c r="B58" s="7">
        <v>1203</v>
      </c>
      <c r="C58" s="6">
        <v>42996</v>
      </c>
      <c r="D58" s="7" t="s">
        <v>88</v>
      </c>
      <c r="E58" s="12">
        <v>97.2</v>
      </c>
    </row>
    <row r="59" spans="1:5">
      <c r="A59" s="5" t="s">
        <v>67</v>
      </c>
      <c r="B59" s="7">
        <v>1203</v>
      </c>
      <c r="C59" s="6">
        <v>43090</v>
      </c>
      <c r="D59" s="7" t="s">
        <v>87</v>
      </c>
      <c r="E59" s="12">
        <v>123.5</v>
      </c>
    </row>
    <row r="60" spans="1:5">
      <c r="A60" s="5" t="s">
        <v>72</v>
      </c>
      <c r="B60" s="7">
        <v>1204</v>
      </c>
      <c r="C60" s="6">
        <v>42942</v>
      </c>
      <c r="D60" s="7" t="s">
        <v>86</v>
      </c>
      <c r="E60" s="12">
        <v>37.5</v>
      </c>
    </row>
    <row r="61" spans="1:5">
      <c r="A61" s="5" t="s">
        <v>77</v>
      </c>
      <c r="B61" s="7">
        <v>1204</v>
      </c>
      <c r="C61" s="6">
        <v>43003</v>
      </c>
      <c r="D61" s="7" t="s">
        <v>88</v>
      </c>
      <c r="E61" s="12">
        <v>120</v>
      </c>
    </row>
    <row r="62" spans="1:5">
      <c r="A62" s="5" t="s">
        <v>43</v>
      </c>
      <c r="B62" s="7">
        <v>1204</v>
      </c>
      <c r="C62" s="6">
        <v>43112</v>
      </c>
      <c r="D62" s="7" t="s">
        <v>87</v>
      </c>
      <c r="E62" s="12">
        <v>456</v>
      </c>
    </row>
    <row r="63" spans="1:5">
      <c r="A63" s="5" t="s">
        <v>48</v>
      </c>
      <c r="B63" s="7">
        <v>1205</v>
      </c>
      <c r="C63" s="8">
        <v>42913</v>
      </c>
      <c r="D63" s="7" t="s">
        <v>85</v>
      </c>
      <c r="E63" s="12">
        <v>0.4</v>
      </c>
    </row>
    <row r="64" spans="1:5">
      <c r="A64" s="5" t="s">
        <v>53</v>
      </c>
      <c r="B64" s="7">
        <v>1205</v>
      </c>
      <c r="C64" s="6">
        <v>42948</v>
      </c>
      <c r="D64" s="7" t="s">
        <v>86</v>
      </c>
      <c r="E64" s="12">
        <v>65</v>
      </c>
    </row>
    <row r="65" spans="1:5">
      <c r="A65" s="5" t="s">
        <v>58</v>
      </c>
      <c r="B65" s="7">
        <v>1205</v>
      </c>
      <c r="C65" s="6">
        <v>43005</v>
      </c>
      <c r="D65" s="7" t="s">
        <v>88</v>
      </c>
      <c r="E65" s="12">
        <v>71.400000000000006</v>
      </c>
    </row>
    <row r="66" spans="1:5">
      <c r="A66" s="5" t="s">
        <v>63</v>
      </c>
      <c r="B66" s="7">
        <v>1205</v>
      </c>
      <c r="C66" s="6">
        <v>43090</v>
      </c>
      <c r="D66" s="7" t="s">
        <v>87</v>
      </c>
      <c r="E66" s="12">
        <v>493.2</v>
      </c>
    </row>
    <row r="67" spans="1:5">
      <c r="A67" s="5" t="s">
        <v>68</v>
      </c>
      <c r="B67" s="7">
        <v>1206</v>
      </c>
      <c r="C67" s="6">
        <v>42928</v>
      </c>
      <c r="D67" s="7" t="s">
        <v>85</v>
      </c>
      <c r="E67" s="12">
        <v>19.8</v>
      </c>
    </row>
    <row r="68" spans="1:5">
      <c r="A68" s="5" t="s">
        <v>73</v>
      </c>
      <c r="B68" s="7">
        <v>1206</v>
      </c>
      <c r="C68" s="6">
        <v>42978</v>
      </c>
      <c r="D68" s="7" t="s">
        <v>86</v>
      </c>
      <c r="E68" s="12">
        <v>114.5</v>
      </c>
    </row>
    <row r="69" spans="1:5">
      <c r="A69" s="5" t="s">
        <v>78</v>
      </c>
      <c r="B69" s="7">
        <v>1206</v>
      </c>
      <c r="C69" s="6">
        <v>43018</v>
      </c>
      <c r="D69" s="7" t="s">
        <v>88</v>
      </c>
      <c r="E69" s="12">
        <v>117.7</v>
      </c>
    </row>
    <row r="70" spans="1:5">
      <c r="A70" s="5" t="s">
        <v>44</v>
      </c>
      <c r="B70" s="7">
        <v>1206</v>
      </c>
      <c r="C70" s="6">
        <v>43112</v>
      </c>
      <c r="D70" s="7" t="s">
        <v>87</v>
      </c>
      <c r="E70" s="12">
        <v>110.2</v>
      </c>
    </row>
    <row r="71" spans="1:5">
      <c r="A71" s="5" t="s">
        <v>49</v>
      </c>
      <c r="B71" s="7">
        <v>1207</v>
      </c>
      <c r="C71" s="6">
        <v>42933</v>
      </c>
      <c r="D71" s="7" t="s">
        <v>85</v>
      </c>
      <c r="E71" s="12">
        <v>14.4</v>
      </c>
    </row>
    <row r="72" spans="1:5">
      <c r="A72" s="5" t="s">
        <v>54</v>
      </c>
      <c r="B72" s="7">
        <v>1207</v>
      </c>
      <c r="C72" s="6">
        <v>42985</v>
      </c>
      <c r="D72" s="7" t="s">
        <v>86</v>
      </c>
      <c r="E72" s="12">
        <v>40.1</v>
      </c>
    </row>
    <row r="73" spans="1:5">
      <c r="A73" s="5" t="s">
        <v>59</v>
      </c>
      <c r="B73" s="7">
        <v>1207</v>
      </c>
      <c r="C73" s="6">
        <v>43024</v>
      </c>
      <c r="D73" s="7" t="s">
        <v>88</v>
      </c>
      <c r="E73" s="12">
        <v>143.19999999999999</v>
      </c>
    </row>
    <row r="74" spans="1:5">
      <c r="A74" s="5" t="s">
        <v>64</v>
      </c>
      <c r="B74" s="7">
        <v>1207</v>
      </c>
      <c r="C74" s="6">
        <v>43119</v>
      </c>
      <c r="D74" s="7" t="s">
        <v>87</v>
      </c>
      <c r="E74">
        <v>301.5</v>
      </c>
    </row>
    <row r="75" spans="1:5">
      <c r="A75" s="5" t="s">
        <v>69</v>
      </c>
      <c r="B75" s="7">
        <v>1208</v>
      </c>
      <c r="C75" s="6">
        <v>42985</v>
      </c>
      <c r="D75" s="7" t="s">
        <v>86</v>
      </c>
      <c r="E75">
        <v>20.7</v>
      </c>
    </row>
    <row r="76" spans="1:5">
      <c r="A76" s="5" t="s">
        <v>74</v>
      </c>
      <c r="B76" s="7">
        <v>1208</v>
      </c>
      <c r="C76" s="6">
        <v>43020</v>
      </c>
      <c r="D76" s="7" t="s">
        <v>88</v>
      </c>
      <c r="E76">
        <v>87.2</v>
      </c>
    </row>
    <row r="77" spans="1:5">
      <c r="A77" s="5" t="s">
        <v>79</v>
      </c>
      <c r="B77" s="7">
        <v>1208</v>
      </c>
      <c r="C77" s="6">
        <v>43119</v>
      </c>
      <c r="D77" s="7" t="s">
        <v>87</v>
      </c>
      <c r="E77">
        <v>173.1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Process</vt:lpstr>
      <vt:lpstr>TT IgM_2</vt:lpstr>
      <vt:lpstr>TT IgM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Chin</dc:creator>
  <cp:lastModifiedBy>Ning Chin</cp:lastModifiedBy>
  <dcterms:created xsi:type="dcterms:W3CDTF">2019-12-27T18:04:05Z</dcterms:created>
  <dcterms:modified xsi:type="dcterms:W3CDTF">2020-01-06T20:03:25Z</dcterms:modified>
</cp:coreProperties>
</file>