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ng/Documents/R/Quantify_results/QR/"/>
    </mc:Choice>
  </mc:AlternateContent>
  <bookViews>
    <workbookView minimized="1" xWindow="6740" yWindow="6400" windowWidth="32620" windowHeight="20820" activeTab="2"/>
  </bookViews>
  <sheets>
    <sheet name="All_VWC_Results_1" sheetId="1" r:id="rId1"/>
    <sheet name="regression" sheetId="6" r:id="rId2"/>
    <sheet name="a" sheetId="20" r:id="rId3"/>
    <sheet name="b" sheetId="17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6" l="1"/>
  <c r="L15" i="6"/>
  <c r="J15" i="6"/>
  <c r="I15" i="6"/>
  <c r="J14" i="6"/>
  <c r="I14" i="6"/>
  <c r="G17" i="1"/>
  <c r="G18" i="1"/>
  <c r="G19" i="1"/>
  <c r="G20" i="1"/>
  <c r="G21" i="1"/>
  <c r="G22" i="1"/>
  <c r="G23" i="1"/>
  <c r="G24" i="1"/>
  <c r="G25" i="1"/>
  <c r="G26" i="1"/>
  <c r="G27" i="1"/>
  <c r="G16" i="1"/>
  <c r="F15" i="6"/>
  <c r="E15" i="6"/>
  <c r="D15" i="6"/>
  <c r="C15" i="6"/>
  <c r="B15" i="6"/>
  <c r="A15" i="6"/>
  <c r="F14" i="6"/>
  <c r="E14" i="6"/>
  <c r="D14" i="6"/>
  <c r="C14" i="6"/>
  <c r="B14" i="6"/>
  <c r="A14" i="6"/>
  <c r="U14" i="1"/>
  <c r="U15" i="1"/>
  <c r="U19" i="1"/>
  <c r="U20" i="1"/>
  <c r="U21" i="1"/>
  <c r="U22" i="1"/>
  <c r="U23" i="1"/>
  <c r="U24" i="1"/>
  <c r="U25" i="1"/>
  <c r="U26" i="1"/>
  <c r="U27" i="1"/>
  <c r="U28" i="1"/>
  <c r="U29" i="1"/>
  <c r="U18" i="1"/>
  <c r="T14" i="1"/>
  <c r="T15" i="1"/>
  <c r="T19" i="1"/>
  <c r="T20" i="1"/>
  <c r="T21" i="1"/>
  <c r="T22" i="1"/>
  <c r="T23" i="1"/>
  <c r="T24" i="1"/>
  <c r="T25" i="1"/>
  <c r="T26" i="1"/>
  <c r="T27" i="1"/>
  <c r="T28" i="1"/>
  <c r="T29" i="1"/>
  <c r="T18" i="1"/>
  <c r="S14" i="1"/>
  <c r="S15" i="1"/>
  <c r="S29" i="1"/>
  <c r="S19" i="1"/>
  <c r="S20" i="1"/>
  <c r="S21" i="1"/>
  <c r="S22" i="1"/>
  <c r="S23" i="1"/>
  <c r="S24" i="1"/>
  <c r="S25" i="1"/>
  <c r="S26" i="1"/>
  <c r="S27" i="1"/>
  <c r="S28" i="1"/>
  <c r="S18" i="1"/>
  <c r="W14" i="1"/>
  <c r="W15" i="1"/>
  <c r="W19" i="1"/>
  <c r="W20" i="1"/>
  <c r="W21" i="1"/>
  <c r="W22" i="1"/>
  <c r="W23" i="1"/>
  <c r="W24" i="1"/>
  <c r="W25" i="1"/>
  <c r="W26" i="1"/>
  <c r="W27" i="1"/>
  <c r="W28" i="1"/>
  <c r="W29" i="1"/>
  <c r="W18" i="1"/>
  <c r="R14" i="1"/>
  <c r="R15" i="1"/>
  <c r="R19" i="1"/>
  <c r="R20" i="1"/>
  <c r="R21" i="1"/>
  <c r="R22" i="1"/>
  <c r="R23" i="1"/>
  <c r="R24" i="1"/>
  <c r="R25" i="1"/>
  <c r="R26" i="1"/>
  <c r="R27" i="1"/>
  <c r="R28" i="1"/>
  <c r="R29" i="1"/>
  <c r="R18" i="1"/>
  <c r="Q14" i="1"/>
  <c r="Q15" i="1"/>
  <c r="Q19" i="1"/>
  <c r="Q20" i="1"/>
  <c r="Q21" i="1"/>
  <c r="Q22" i="1"/>
  <c r="Q23" i="1"/>
  <c r="Q24" i="1"/>
  <c r="Q25" i="1"/>
  <c r="Q26" i="1"/>
  <c r="Q27" i="1"/>
  <c r="Q28" i="1"/>
  <c r="Q29" i="1"/>
  <c r="Q18" i="1"/>
  <c r="P14" i="1"/>
  <c r="P15" i="1"/>
  <c r="P19" i="1"/>
  <c r="P20" i="1"/>
  <c r="P21" i="1"/>
  <c r="P22" i="1"/>
  <c r="P23" i="1"/>
  <c r="P24" i="1"/>
  <c r="P25" i="1"/>
  <c r="P26" i="1"/>
  <c r="P27" i="1"/>
  <c r="P28" i="1"/>
  <c r="P29" i="1"/>
  <c r="P18" i="1"/>
  <c r="O14" i="1"/>
  <c r="O15" i="1"/>
  <c r="O19" i="1"/>
  <c r="O20" i="1"/>
  <c r="O21" i="1"/>
  <c r="O22" i="1"/>
  <c r="O23" i="1"/>
  <c r="O24" i="1"/>
  <c r="O25" i="1"/>
  <c r="O26" i="1"/>
  <c r="O27" i="1"/>
  <c r="O28" i="1"/>
  <c r="O29" i="1"/>
  <c r="O18" i="1"/>
  <c r="N14" i="1"/>
  <c r="N15" i="1"/>
  <c r="N19" i="1"/>
  <c r="N20" i="1"/>
  <c r="N21" i="1"/>
  <c r="N22" i="1"/>
  <c r="N23" i="1"/>
  <c r="N24" i="1"/>
  <c r="N25" i="1"/>
  <c r="N26" i="1"/>
  <c r="N27" i="1"/>
  <c r="N28" i="1"/>
  <c r="N29" i="1"/>
  <c r="N18" i="1"/>
  <c r="M14" i="1"/>
  <c r="M15" i="1"/>
  <c r="M19" i="1"/>
  <c r="M20" i="1"/>
  <c r="M21" i="1"/>
  <c r="M22" i="1"/>
  <c r="M23" i="1"/>
  <c r="M24" i="1"/>
  <c r="M25" i="1"/>
  <c r="M26" i="1"/>
  <c r="M27" i="1"/>
  <c r="M28" i="1"/>
  <c r="M29" i="1"/>
  <c r="M18" i="1"/>
  <c r="L14" i="1"/>
  <c r="L15" i="1"/>
  <c r="L19" i="1"/>
  <c r="L20" i="1"/>
  <c r="L21" i="1"/>
  <c r="L22" i="1"/>
  <c r="L23" i="1"/>
  <c r="L24" i="1"/>
  <c r="L25" i="1"/>
  <c r="L26" i="1"/>
  <c r="L27" i="1"/>
  <c r="L28" i="1"/>
  <c r="L29" i="1"/>
  <c r="L18" i="1"/>
  <c r="K14" i="1"/>
  <c r="K15" i="1"/>
  <c r="K19" i="1"/>
  <c r="K20" i="1"/>
  <c r="K21" i="1"/>
  <c r="K22" i="1"/>
  <c r="K23" i="1"/>
  <c r="K24" i="1"/>
  <c r="K25" i="1"/>
  <c r="K26" i="1"/>
  <c r="K27" i="1"/>
  <c r="K28" i="1"/>
  <c r="K29" i="1"/>
  <c r="K18" i="1"/>
  <c r="J14" i="1"/>
  <c r="J15" i="1"/>
  <c r="J18" i="1"/>
  <c r="J19" i="1"/>
  <c r="J20" i="1"/>
  <c r="J21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<sst xmlns="http://schemas.openxmlformats.org/spreadsheetml/2006/main" count="129" uniqueCount="66">
  <si>
    <t>bh_id</t>
  </si>
  <si>
    <t>depth_id</t>
  </si>
  <si>
    <t>year_id</t>
  </si>
  <si>
    <t>tmp_bp_fr</t>
  </si>
  <si>
    <t>vwc_bp_fr</t>
  </si>
  <si>
    <t>trd_bp_fr</t>
  </si>
  <si>
    <t>tmp_bp_th</t>
  </si>
  <si>
    <t>vwc_bp_th</t>
  </si>
  <si>
    <t>trd_bp_th</t>
  </si>
  <si>
    <t>CLAY</t>
  </si>
  <si>
    <t>SILT</t>
  </si>
  <si>
    <t>SAND</t>
  </si>
  <si>
    <t>ph</t>
  </si>
  <si>
    <t>ec</t>
  </si>
  <si>
    <t>orp</t>
  </si>
  <si>
    <t>gc</t>
  </si>
  <si>
    <t>bd</t>
  </si>
  <si>
    <t>tvwc</t>
  </si>
  <si>
    <t>vwc</t>
  </si>
  <si>
    <t>PT1</t>
  </si>
  <si>
    <t>PT3</t>
  </si>
  <si>
    <t>PT4</t>
  </si>
  <si>
    <t>PT5</t>
  </si>
  <si>
    <t>avg</t>
  </si>
  <si>
    <t>sd</t>
  </si>
  <si>
    <t>SSA</t>
  </si>
  <si>
    <t xml:space="preserve">a 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</si>
  <si>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</si>
  <si>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</si>
  <si>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</si>
  <si>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</si>
  <si>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</si>
  <si>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</si>
  <si>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</si>
  <si>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</si>
  <si>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</si>
  <si>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</si>
  <si>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</si>
  <si>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</si>
  <si>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</si>
  <si>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</si>
  <si>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</si>
  <si>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</si>
  <si>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</si>
  <si>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</si>
  <si>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</si>
  <si>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</si>
  <si>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</si>
  <si>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</si>
  <si>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</si>
  <si>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</si>
  <si>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</si>
  <si>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</si>
  <si>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</si>
  <si>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</si>
  <si>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</si>
  <si>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</si>
  <si>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</si>
  <si>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RESIDUAL OUTPUT</t>
  </si>
  <si>
    <t>Observation</t>
  </si>
  <si>
    <t>Predicted Y</t>
  </si>
  <si>
    <t>Residuals</t>
  </si>
  <si>
    <t>tmp</t>
  </si>
  <si>
    <t>a=0.6063-0.1667slit%-0.0122sand%+0.0870ph+0.0199ec-0.0005orp+0.5146tvwc</t>
  </si>
  <si>
    <t>b=</t>
  </si>
  <si>
    <t>b=1.2417-0.0951ph-0.0567ec-0.0008orp-0.1651tvwc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</si>
</sst>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i/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Continuous" vertical="center"/>
    </xf>
    <xf numFmtId="0" fontId="22" fillId="0" borderId="0" xfId="0" applyFont="1">
      <alignment vertical="center"/>
    </xf>
  </cellXfs>
  <cellStyles count="9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29"/>
  <sheetViews>
    <sheetView workbookViewId="0">
      <selection activeCell="W2" sqref="W2:W13"/>
    </sheetView>
  </sheetViews>
  <sheetFormatPr baseColWidth="10" defaultColWidth="8.83203125" defaultRowHeight="1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25</v>
      </c>
      <c r="T1" t="s">
        <v>26</v>
      </c>
      <c r="U1" t="s">
        <v>27</v>
      </c>
      <c r="W1" t="s">
        <v>18</v>
      </c>
    </row>
    <row r="2" spans="1:23" x14ac:dyDescent="0.2">
      <c r="A2" t="s">
        <v>19</v>
      </c>
      <c r="B2">
        <v>40</v>
      </c>
      <c r="C2">
        <v>2012</v>
      </c>
      <c r="D2">
        <v>-0.96699999999999997</v>
      </c>
      <c r="E2">
        <v>7.6153845999999997E-2</v>
      </c>
      <c r="F2">
        <v>0.23474941799999999</v>
      </c>
      <c r="G2">
        <v>-0.46600000000000003</v>
      </c>
      <c r="H2">
        <v>7.8098361000000005E-2</v>
      </c>
      <c r="I2">
        <v>1.1050801459999999</v>
      </c>
      <c r="J2">
        <v>9.51</v>
      </c>
      <c r="K2">
        <v>61.32</v>
      </c>
      <c r="L2">
        <v>29.17</v>
      </c>
      <c r="M2">
        <v>8.3800000000000008</v>
      </c>
      <c r="N2">
        <v>1.1319999999999999</v>
      </c>
      <c r="O2">
        <v>93</v>
      </c>
      <c r="P2">
        <v>0.32800000000000001</v>
      </c>
      <c r="Q2">
        <v>1.78</v>
      </c>
      <c r="R2">
        <v>0.35699999999999998</v>
      </c>
      <c r="S2">
        <v>1.2450000000000001</v>
      </c>
      <c r="T2">
        <v>0.12</v>
      </c>
      <c r="U2">
        <v>0.25600000000000001</v>
      </c>
      <c r="W2">
        <v>7.7126104000000001E-2</v>
      </c>
    </row>
    <row r="3" spans="1:23" x14ac:dyDescent="0.2">
      <c r="A3" t="s">
        <v>19</v>
      </c>
      <c r="B3">
        <v>80</v>
      </c>
      <c r="C3">
        <v>2012</v>
      </c>
      <c r="D3">
        <v>-1.095</v>
      </c>
      <c r="E3">
        <v>8.4848485000000001E-2</v>
      </c>
      <c r="F3">
        <v>0.17173686499999999</v>
      </c>
      <c r="G3">
        <v>-0.41599999999999998</v>
      </c>
      <c r="H3">
        <v>8.6504424999999996E-2</v>
      </c>
      <c r="I3">
        <v>0.23365981999999999</v>
      </c>
      <c r="J3">
        <v>10.465</v>
      </c>
      <c r="K3">
        <v>58.494999999999997</v>
      </c>
      <c r="L3">
        <v>31.04</v>
      </c>
      <c r="M3">
        <v>8.0500000000000007</v>
      </c>
      <c r="N3">
        <v>1.4319999999999999</v>
      </c>
      <c r="O3">
        <v>133</v>
      </c>
      <c r="P3">
        <v>0.20300000000000001</v>
      </c>
      <c r="Q3">
        <v>1.51</v>
      </c>
      <c r="R3">
        <v>0.40799999999999997</v>
      </c>
      <c r="S3">
        <v>1.2825</v>
      </c>
      <c r="T3">
        <v>0.13</v>
      </c>
      <c r="U3">
        <v>0.2</v>
      </c>
      <c r="W3">
        <v>8.5676454999999999E-2</v>
      </c>
    </row>
    <row r="4" spans="1:23" x14ac:dyDescent="0.2">
      <c r="A4" t="s">
        <v>19</v>
      </c>
      <c r="B4">
        <v>120</v>
      </c>
      <c r="C4">
        <v>2012</v>
      </c>
      <c r="D4">
        <v>-0.33</v>
      </c>
      <c r="E4">
        <v>0.120972603</v>
      </c>
      <c r="F4">
        <v>1.164953264</v>
      </c>
      <c r="G4">
        <v>-0.47</v>
      </c>
      <c r="H4">
        <v>0.129189781</v>
      </c>
      <c r="I4">
        <v>0.64196566099999997</v>
      </c>
      <c r="J4">
        <v>11.555</v>
      </c>
      <c r="K4">
        <v>54.42</v>
      </c>
      <c r="L4">
        <v>34.024999999999999</v>
      </c>
      <c r="M4">
        <v>8.07</v>
      </c>
      <c r="N4">
        <v>1.54</v>
      </c>
      <c r="O4">
        <v>123</v>
      </c>
      <c r="P4">
        <v>0.23699999999999999</v>
      </c>
      <c r="Q4">
        <v>1.27</v>
      </c>
      <c r="R4">
        <v>0.39700000000000002</v>
      </c>
      <c r="S4">
        <v>1.22</v>
      </c>
      <c r="T4">
        <v>0.16500000000000001</v>
      </c>
      <c r="U4">
        <v>0.23</v>
      </c>
      <c r="W4">
        <v>0.12508119200000001</v>
      </c>
    </row>
    <row r="5" spans="1:23" x14ac:dyDescent="0.2">
      <c r="A5" t="s">
        <v>20</v>
      </c>
      <c r="B5">
        <v>40</v>
      </c>
      <c r="C5">
        <v>2012</v>
      </c>
      <c r="D5">
        <v>-1.964</v>
      </c>
      <c r="E5">
        <v>9.1478261000000005E-2</v>
      </c>
      <c r="F5">
        <v>3.9782117999999998E-2</v>
      </c>
      <c r="G5">
        <v>-0.33</v>
      </c>
      <c r="H5">
        <v>9.2486238999999998E-2</v>
      </c>
      <c r="I5">
        <v>0.150460702</v>
      </c>
      <c r="J5">
        <v>11.055</v>
      </c>
      <c r="K5">
        <v>43.17</v>
      </c>
      <c r="L5">
        <v>45.774999999999999</v>
      </c>
      <c r="M5">
        <v>8.61</v>
      </c>
      <c r="N5">
        <v>0.82799999999999996</v>
      </c>
      <c r="O5">
        <v>203</v>
      </c>
      <c r="P5">
        <v>0.10199999999999999</v>
      </c>
      <c r="Q5">
        <v>1.43</v>
      </c>
      <c r="R5">
        <v>0.26200000000000001</v>
      </c>
      <c r="S5">
        <v>1.1375</v>
      </c>
      <c r="T5">
        <v>0.13</v>
      </c>
      <c r="U5">
        <v>0.15</v>
      </c>
      <c r="W5">
        <v>9.1982250000000002E-2</v>
      </c>
    </row>
    <row r="6" spans="1:23" x14ac:dyDescent="0.2">
      <c r="A6" t="s">
        <v>20</v>
      </c>
      <c r="B6">
        <v>80</v>
      </c>
      <c r="C6">
        <v>2012</v>
      </c>
      <c r="D6">
        <v>-0.28699999999999998</v>
      </c>
      <c r="E6">
        <v>0.10079645299999999</v>
      </c>
      <c r="F6">
        <v>0.470969635</v>
      </c>
      <c r="G6">
        <v>-0.36099999999999999</v>
      </c>
      <c r="H6">
        <v>0.101825768</v>
      </c>
      <c r="I6">
        <v>0.82432617200000002</v>
      </c>
      <c r="J6">
        <v>7.89</v>
      </c>
      <c r="K6">
        <v>36.33</v>
      </c>
      <c r="L6">
        <v>55.78</v>
      </c>
      <c r="M6">
        <v>8.76</v>
      </c>
      <c r="N6">
        <v>0.746</v>
      </c>
      <c r="O6">
        <v>222</v>
      </c>
      <c r="P6">
        <v>0.105</v>
      </c>
      <c r="Q6">
        <v>1.66</v>
      </c>
      <c r="R6">
        <v>0.252</v>
      </c>
      <c r="S6">
        <v>0.92949999999999999</v>
      </c>
      <c r="T6">
        <v>0.125</v>
      </c>
      <c r="U6">
        <v>0.17</v>
      </c>
      <c r="W6">
        <v>0.101311111</v>
      </c>
    </row>
    <row r="7" spans="1:23" x14ac:dyDescent="0.2">
      <c r="A7" t="s">
        <v>20</v>
      </c>
      <c r="B7">
        <v>120</v>
      </c>
      <c r="C7">
        <v>2012</v>
      </c>
      <c r="D7">
        <v>-0.51</v>
      </c>
      <c r="E7">
        <v>0.12976256</v>
      </c>
      <c r="F7">
        <v>0.33204407899999999</v>
      </c>
      <c r="G7">
        <v>-0.27050000000000002</v>
      </c>
      <c r="H7">
        <v>0.140653789</v>
      </c>
      <c r="I7">
        <v>0.43892784400000001</v>
      </c>
      <c r="J7">
        <v>12.73</v>
      </c>
      <c r="K7">
        <v>44.774999999999999</v>
      </c>
      <c r="L7">
        <v>42.494999999999997</v>
      </c>
      <c r="M7">
        <v>8.8000000000000007</v>
      </c>
      <c r="N7">
        <v>0.76900000000000002</v>
      </c>
      <c r="O7">
        <v>202</v>
      </c>
      <c r="P7">
        <v>0.20899999999999999</v>
      </c>
      <c r="Q7">
        <v>2.06</v>
      </c>
      <c r="R7">
        <v>0.24099999999999999</v>
      </c>
      <c r="S7">
        <v>1.16475</v>
      </c>
      <c r="T7">
        <v>0.155</v>
      </c>
      <c r="U7">
        <v>0.14000000000000001</v>
      </c>
      <c r="W7">
        <v>0.13520817500000001</v>
      </c>
    </row>
    <row r="8" spans="1:23" x14ac:dyDescent="0.2">
      <c r="A8" t="s">
        <v>21</v>
      </c>
      <c r="B8">
        <v>20</v>
      </c>
      <c r="C8">
        <v>2012</v>
      </c>
      <c r="D8">
        <v>-1.0143333329999999</v>
      </c>
      <c r="E8">
        <v>6.3263273999999994E-2</v>
      </c>
      <c r="F8">
        <v>0.105101521</v>
      </c>
      <c r="G8">
        <v>-0.56200000000000006</v>
      </c>
      <c r="H8">
        <v>6.4872531999999997E-2</v>
      </c>
      <c r="I8">
        <v>0.2151718</v>
      </c>
      <c r="J8">
        <v>7.13</v>
      </c>
      <c r="K8">
        <v>36.335000000000001</v>
      </c>
      <c r="L8">
        <v>56.534999999999997</v>
      </c>
      <c r="M8">
        <v>7.96</v>
      </c>
      <c r="N8">
        <v>1.54</v>
      </c>
      <c r="O8">
        <v>159</v>
      </c>
      <c r="P8">
        <v>0.18099999999999999</v>
      </c>
      <c r="Q8">
        <v>1.1100000000000001</v>
      </c>
      <c r="R8">
        <v>0.255</v>
      </c>
      <c r="S8">
        <v>0.92774999999999996</v>
      </c>
      <c r="T8">
        <v>0.09</v>
      </c>
      <c r="U8">
        <v>0.215</v>
      </c>
      <c r="W8">
        <v>6.4067902999999995E-2</v>
      </c>
    </row>
    <row r="9" spans="1:23" x14ac:dyDescent="0.2">
      <c r="A9" t="s">
        <v>21</v>
      </c>
      <c r="B9">
        <v>60</v>
      </c>
      <c r="C9">
        <v>2012</v>
      </c>
      <c r="D9">
        <v>-0.96399999999999997</v>
      </c>
      <c r="E9">
        <v>9.6465040000000002E-2</v>
      </c>
      <c r="F9">
        <v>0.16595036399999999</v>
      </c>
      <c r="G9">
        <v>-0.31233333299999999</v>
      </c>
      <c r="H9">
        <v>0.102852345</v>
      </c>
      <c r="I9">
        <v>0.20230674500000001</v>
      </c>
      <c r="J9">
        <v>11.6</v>
      </c>
      <c r="K9">
        <v>39.965000000000003</v>
      </c>
      <c r="L9">
        <v>48.435000000000002</v>
      </c>
      <c r="M9">
        <v>8.56</v>
      </c>
      <c r="N9">
        <v>1.1579999999999999</v>
      </c>
      <c r="O9">
        <v>205</v>
      </c>
      <c r="P9">
        <v>0.2</v>
      </c>
      <c r="Q9">
        <v>1.31</v>
      </c>
      <c r="R9">
        <v>0.192</v>
      </c>
      <c r="S9">
        <v>1.109</v>
      </c>
      <c r="T9">
        <v>0.12</v>
      </c>
      <c r="U9">
        <v>0.155</v>
      </c>
      <c r="W9">
        <v>9.9658693000000007E-2</v>
      </c>
    </row>
    <row r="10" spans="1:23" x14ac:dyDescent="0.2">
      <c r="A10" t="s">
        <v>22</v>
      </c>
      <c r="B10">
        <v>20</v>
      </c>
      <c r="C10">
        <v>2012</v>
      </c>
      <c r="D10">
        <v>-1.8120000000000001</v>
      </c>
      <c r="E10">
        <v>7.5069576999999998E-2</v>
      </c>
      <c r="F10">
        <v>7.0362153999999996E-2</v>
      </c>
      <c r="G10">
        <v>-0.38700000000000001</v>
      </c>
      <c r="H10">
        <v>7.7775760999999999E-2</v>
      </c>
      <c r="I10">
        <v>0.439096714</v>
      </c>
      <c r="J10">
        <v>10.425000000000001</v>
      </c>
      <c r="K10">
        <v>48.44</v>
      </c>
      <c r="L10">
        <v>41.134999999999998</v>
      </c>
      <c r="M10">
        <v>8.5500000000000007</v>
      </c>
      <c r="N10">
        <v>1.355</v>
      </c>
      <c r="O10">
        <v>171</v>
      </c>
      <c r="P10">
        <v>0.19</v>
      </c>
      <c r="Q10">
        <v>1.39</v>
      </c>
      <c r="R10">
        <v>0.22600000000000001</v>
      </c>
      <c r="S10">
        <v>1.1425000000000001</v>
      </c>
      <c r="T10">
        <v>0.105</v>
      </c>
      <c r="U10">
        <v>0.19500000000000001</v>
      </c>
      <c r="W10">
        <v>7.6422668999999999E-2</v>
      </c>
    </row>
    <row r="11" spans="1:23" x14ac:dyDescent="0.2">
      <c r="A11" t="s">
        <v>22</v>
      </c>
      <c r="B11">
        <v>40</v>
      </c>
      <c r="C11">
        <v>2012</v>
      </c>
      <c r="D11">
        <v>-0.242666667</v>
      </c>
      <c r="E11">
        <v>6.0071616000000001E-2</v>
      </c>
      <c r="F11">
        <v>0.68610997900000004</v>
      </c>
      <c r="G11">
        <v>-0.49766666700000001</v>
      </c>
      <c r="H11">
        <v>5.9844438999999999E-2</v>
      </c>
      <c r="I11">
        <v>0.45076220099999997</v>
      </c>
      <c r="J11">
        <v>1.5449999999999999</v>
      </c>
      <c r="K11">
        <v>8.3450000000000006</v>
      </c>
      <c r="L11">
        <v>90.11</v>
      </c>
      <c r="M11">
        <v>8.73</v>
      </c>
      <c r="N11">
        <v>0.71899999999999997</v>
      </c>
      <c r="O11">
        <v>170</v>
      </c>
      <c r="P11">
        <v>0.79700000000000004</v>
      </c>
      <c r="Q11">
        <v>2.0699999999999998</v>
      </c>
      <c r="R11">
        <v>3.3000000000000002E-2</v>
      </c>
      <c r="S11">
        <v>0.18024999999999999</v>
      </c>
      <c r="T11">
        <v>0.08</v>
      </c>
      <c r="U11">
        <v>0.24</v>
      </c>
      <c r="W11">
        <v>5.9958027999999997E-2</v>
      </c>
    </row>
    <row r="12" spans="1:23" x14ac:dyDescent="0.2">
      <c r="A12" t="s">
        <v>22</v>
      </c>
      <c r="B12">
        <v>60</v>
      </c>
      <c r="C12">
        <v>2012</v>
      </c>
      <c r="D12">
        <v>-0.17399999999999999</v>
      </c>
      <c r="E12">
        <v>0.109094106</v>
      </c>
      <c r="F12">
        <v>1.4467608139999999</v>
      </c>
      <c r="G12">
        <v>-0.52100000000000002</v>
      </c>
      <c r="H12">
        <v>0.11114510599999999</v>
      </c>
      <c r="I12">
        <v>0.47118384400000002</v>
      </c>
      <c r="J12">
        <v>2.4</v>
      </c>
      <c r="K12">
        <v>12.565</v>
      </c>
      <c r="L12">
        <v>85.034999999999997</v>
      </c>
      <c r="M12">
        <v>9.16</v>
      </c>
      <c r="N12">
        <v>0.67900000000000005</v>
      </c>
      <c r="O12">
        <v>157</v>
      </c>
      <c r="P12">
        <v>0.6</v>
      </c>
      <c r="Q12">
        <v>2.14</v>
      </c>
      <c r="R12">
        <v>7.9000000000000001E-2</v>
      </c>
      <c r="S12">
        <v>0.2215</v>
      </c>
      <c r="T12">
        <v>0.13500000000000001</v>
      </c>
      <c r="U12">
        <v>0.17499999999999999</v>
      </c>
      <c r="W12">
        <v>0.11011960599999999</v>
      </c>
    </row>
    <row r="13" spans="1:23" x14ac:dyDescent="0.2">
      <c r="A13" t="s">
        <v>22</v>
      </c>
      <c r="B13">
        <v>80</v>
      </c>
      <c r="C13">
        <v>2012</v>
      </c>
      <c r="D13">
        <v>-0.15</v>
      </c>
      <c r="E13">
        <v>0.110779927</v>
      </c>
      <c r="F13">
        <v>2.7915731340000001</v>
      </c>
      <c r="G13">
        <v>-0.39366666700000003</v>
      </c>
      <c r="H13">
        <v>0.11544918699999999</v>
      </c>
      <c r="I13">
        <v>0.73005191400000002</v>
      </c>
      <c r="J13">
        <v>1.72</v>
      </c>
      <c r="K13">
        <v>7.8650000000000002</v>
      </c>
      <c r="L13">
        <v>90.415000000000006</v>
      </c>
      <c r="M13">
        <v>9.02</v>
      </c>
      <c r="N13">
        <v>1.0109999999999999</v>
      </c>
      <c r="O13">
        <v>158</v>
      </c>
      <c r="P13">
        <v>0.748</v>
      </c>
      <c r="Q13">
        <v>2.13</v>
      </c>
      <c r="R13">
        <v>6.4000000000000001E-2</v>
      </c>
      <c r="S13">
        <v>0.35175000000000001</v>
      </c>
      <c r="T13">
        <v>0.13500000000000001</v>
      </c>
      <c r="U13">
        <v>0.18</v>
      </c>
      <c r="W13">
        <v>0.113114557</v>
      </c>
    </row>
    <row r="14" spans="1:23" x14ac:dyDescent="0.2">
      <c r="A14" t="s">
        <v>23</v>
      </c>
      <c r="J14">
        <f>AVERAGE(J2:J13)</f>
        <v>8.1687499999999993</v>
      </c>
      <c r="K14">
        <f t="shared" ref="K14:R14" si="0">AVERAGE(K2:K13)</f>
        <v>37.668749999999996</v>
      </c>
      <c r="L14">
        <f t="shared" si="0"/>
        <v>54.162499999999994</v>
      </c>
      <c r="M14">
        <f t="shared" si="0"/>
        <v>8.5541666666666654</v>
      </c>
      <c r="N14">
        <f t="shared" si="0"/>
        <v>1.07575</v>
      </c>
      <c r="O14">
        <f t="shared" si="0"/>
        <v>166.33333333333334</v>
      </c>
      <c r="P14">
        <f t="shared" si="0"/>
        <v>0.32500000000000001</v>
      </c>
      <c r="Q14">
        <f t="shared" si="0"/>
        <v>1.655</v>
      </c>
      <c r="R14">
        <f t="shared" si="0"/>
        <v>0.23050000000000001</v>
      </c>
      <c r="S14">
        <f>AVERAGE(S2:S13)</f>
        <v>0.90933333333333322</v>
      </c>
      <c r="T14">
        <f>AVERAGE(T2:T13)</f>
        <v>0.12416666666666669</v>
      </c>
      <c r="U14">
        <f>AVERAGE(U2:U13)</f>
        <v>0.19216666666666668</v>
      </c>
      <c r="W14">
        <f>AVERAGE(W2:W13)</f>
        <v>9.4977228583333351E-2</v>
      </c>
    </row>
    <row r="15" spans="1:23" x14ac:dyDescent="0.2">
      <c r="A15" t="s">
        <v>24</v>
      </c>
      <c r="J15">
        <f>STDEVA(J2:J13)</f>
        <v>4.0947150666771348</v>
      </c>
      <c r="K15">
        <f>STDEVA(K2:K13)</f>
        <v>18.726959313076879</v>
      </c>
      <c r="L15">
        <f>STDEVA(L2:L13)</f>
        <v>22.44511998995857</v>
      </c>
      <c r="M15">
        <f>STDEVA(M2:M13)</f>
        <v>0.38053690140817253</v>
      </c>
      <c r="N15">
        <f>STDEVA(N2:N13)</f>
        <v>0.33014655836461448</v>
      </c>
      <c r="O15">
        <f>STDEVA(O2:O13)</f>
        <v>37.926563809871361</v>
      </c>
      <c r="P15">
        <f>STDEVA(P2:P13)</f>
        <v>0.24608682872662496</v>
      </c>
      <c r="Q15">
        <f>STDEVA(Q2:Q13)</f>
        <v>0.37159361967318238</v>
      </c>
      <c r="R15">
        <f>STDEVA(R2:R13)</f>
        <v>0.12379565273612655</v>
      </c>
      <c r="S15">
        <f>STDEVA(S2:S13)</f>
        <v>0.41300370531759278</v>
      </c>
      <c r="T15">
        <f>STDEVA(T2:T13)</f>
        <v>2.4199298762692518E-2</v>
      </c>
      <c r="U15">
        <f>STDEVA(U2:U13)</f>
        <v>3.7172407492492114E-2</v>
      </c>
      <c r="W15">
        <f>STDEVA(W2:W13)</f>
        <v>2.3520214802947276E-2</v>
      </c>
    </row>
    <row r="16" spans="1:23" x14ac:dyDescent="0.2">
      <c r="G16">
        <f>AVERAGE(D2,G2)</f>
        <v>-0.71650000000000003</v>
      </c>
    </row>
    <row r="17" spans="7:23" x14ac:dyDescent="0.2">
      <c r="G17">
        <f t="shared" ref="G17:G27" si="1">AVERAGE(D3,G3)</f>
        <v>-0.75549999999999995</v>
      </c>
    </row>
    <row r="18" spans="7:23" x14ac:dyDescent="0.2">
      <c r="G18">
        <f t="shared" si="1"/>
        <v>-0.4</v>
      </c>
      <c r="J18">
        <f>(J2-$J$14)/$J$15</f>
        <v>0.32755636916353892</v>
      </c>
      <c r="K18">
        <f>(K2-$K$14)/$K$15</f>
        <v>1.2629519616398448</v>
      </c>
      <c r="L18">
        <f>(L2-$L$14)/$L$15</f>
        <v>-1.1134937131626412</v>
      </c>
      <c r="M18">
        <f>(M2-$M$14)/$M$15</f>
        <v>-0.45768666855215034</v>
      </c>
      <c r="N18">
        <f>(N2-$N$14)/$N$15</f>
        <v>0.17037887742533214</v>
      </c>
      <c r="O18">
        <f>(O2-$O$14)/$O$15</f>
        <v>-1.9335612290361635</v>
      </c>
      <c r="P18">
        <f>(P2-$P$14)/$P$15</f>
        <v>1.2190819051647287E-2</v>
      </c>
      <c r="Q18">
        <f>(Q2-$Q$14)/$Q$15</f>
        <v>0.33638898350821483</v>
      </c>
      <c r="R18">
        <f>(R2-$R$14)/$R$15</f>
        <v>1.0218452522693815</v>
      </c>
      <c r="S18">
        <f>(S2-$S$14)/$S$15</f>
        <v>0.81274492781740293</v>
      </c>
      <c r="T18">
        <f>(T2-$T$14)/$T$15</f>
        <v>-0.17218129779406435</v>
      </c>
      <c r="U18">
        <f>(U2-$U$14)/$U$15</f>
        <v>1.7172235440017181</v>
      </c>
      <c r="W18">
        <f>(W2-$W$14)/$W$15</f>
        <v>-0.75896945384599368</v>
      </c>
    </row>
    <row r="19" spans="7:23" x14ac:dyDescent="0.2">
      <c r="G19">
        <f t="shared" si="1"/>
        <v>-1.147</v>
      </c>
      <c r="J19">
        <f t="shared" ref="J19:J29" si="2">(J3-$J$14)/$J$15</f>
        <v>0.5607838305250894</v>
      </c>
      <c r="K19">
        <f t="shared" ref="K19" si="3">(K3-$K$14)/$K$15</f>
        <v>1.1120999224608346</v>
      </c>
      <c r="L19">
        <f t="shared" ref="L19:L29" si="4">(L3-$L$14)/$L$15</f>
        <v>-1.0301793891208633</v>
      </c>
      <c r="M19">
        <f t="shared" ref="M19:M29" si="5">(M3-$M$14)/$M$15</f>
        <v>-1.3248824615983406</v>
      </c>
      <c r="N19">
        <f t="shared" ref="N19:N29" si="6">(N3-$N$14)/$N$15</f>
        <v>1.0790662236937718</v>
      </c>
      <c r="O19">
        <f t="shared" ref="O19:O29" si="7">(O3-$O$14)/$O$15</f>
        <v>-0.87889146774371074</v>
      </c>
      <c r="P19">
        <f t="shared" ref="P19:P29" si="8">(P3-$P$14)/$P$15</f>
        <v>-0.49575997476698924</v>
      </c>
      <c r="Q19">
        <f t="shared" ref="Q19:Q29" si="9">(Q3-$Q$14)/$Q$15</f>
        <v>-0.39021122086952925</v>
      </c>
      <c r="R19">
        <f t="shared" ref="R19:R29" si="10">(R3-$R$14)/$R$15</f>
        <v>1.4338144844096063</v>
      </c>
      <c r="S19">
        <f t="shared" ref="S19:S28" si="11">(S3-$S$14)/$S$15</f>
        <v>0.90354314467883035</v>
      </c>
      <c r="T19">
        <f t="shared" ref="T19:T29" si="12">(T3-$T$14)/$T$15</f>
        <v>0.24105381691168781</v>
      </c>
      <c r="U19">
        <f>(U3-$U$14)/$U$15</f>
        <v>0.21072978216209068</v>
      </c>
      <c r="W19">
        <f>(W3-$W$14)/$W$15</f>
        <v>-0.39543744227063304</v>
      </c>
    </row>
    <row r="20" spans="7:23" x14ac:dyDescent="0.2">
      <c r="G20">
        <f t="shared" si="1"/>
        <v>-0.32399999999999995</v>
      </c>
      <c r="J20">
        <f t="shared" si="2"/>
        <v>0.82698061888539309</v>
      </c>
      <c r="K20">
        <f t="shared" ref="K20" si="13">(K4-$K$14)/$K$15</f>
        <v>0.89449919337960804</v>
      </c>
      <c r="L20">
        <f t="shared" si="4"/>
        <v>-0.89718834245524415</v>
      </c>
      <c r="M20">
        <f t="shared" si="5"/>
        <v>-1.2723251408076635</v>
      </c>
      <c r="N20">
        <f t="shared" si="6"/>
        <v>1.4061936683504102</v>
      </c>
      <c r="O20">
        <f t="shared" si="7"/>
        <v>-1.1425589080668239</v>
      </c>
      <c r="P20">
        <f t="shared" si="8"/>
        <v>-0.35759735884832022</v>
      </c>
      <c r="Q20">
        <f t="shared" si="9"/>
        <v>-1.0360780692053018</v>
      </c>
      <c r="R20">
        <f t="shared" si="10"/>
        <v>1.344958375516617</v>
      </c>
      <c r="S20">
        <f t="shared" si="11"/>
        <v>0.75221278324311736</v>
      </c>
      <c r="T20">
        <f t="shared" si="12"/>
        <v>1.6873767183818191</v>
      </c>
      <c r="U20">
        <f>(U4-$U$14)/$U$15</f>
        <v>1.0177800117190339</v>
      </c>
      <c r="W20">
        <f>(W4-$W$14)/$W$15</f>
        <v>1.2799187281612063</v>
      </c>
    </row>
    <row r="21" spans="7:23" x14ac:dyDescent="0.2">
      <c r="G21">
        <f t="shared" si="1"/>
        <v>-0.39024999999999999</v>
      </c>
      <c r="J21">
        <f t="shared" si="2"/>
        <v>0.70487200037149234</v>
      </c>
      <c r="K21">
        <f t="shared" ref="K21" si="14">(K5-$K$14)/$K$15</f>
        <v>0.29376098425965658</v>
      </c>
      <c r="L21">
        <f t="shared" si="4"/>
        <v>-0.37368924754032812</v>
      </c>
      <c r="M21">
        <f t="shared" si="5"/>
        <v>0.14672252054064519</v>
      </c>
      <c r="N21">
        <f t="shared" si="6"/>
        <v>-0.75042430012668637</v>
      </c>
      <c r="O21">
        <f t="shared" si="7"/>
        <v>0.96678061451808128</v>
      </c>
      <c r="P21">
        <f t="shared" si="8"/>
        <v>-0.90618421617244771</v>
      </c>
      <c r="Q21">
        <f t="shared" si="9"/>
        <v>-0.60550017031478687</v>
      </c>
      <c r="R21">
        <f t="shared" si="10"/>
        <v>0.2544515845571978</v>
      </c>
      <c r="S21">
        <f t="shared" si="11"/>
        <v>0.55245670614797626</v>
      </c>
      <c r="T21">
        <f t="shared" si="12"/>
        <v>0.24105381691168781</v>
      </c>
      <c r="U21">
        <f>(U5-$U$14)/$U$15</f>
        <v>-1.1343539337661486</v>
      </c>
      <c r="W21">
        <f>(W5-$W$14)/$W$15</f>
        <v>-0.12733636186681654</v>
      </c>
    </row>
    <row r="22" spans="7:23" x14ac:dyDescent="0.2">
      <c r="G22">
        <f t="shared" si="1"/>
        <v>-0.7881666665</v>
      </c>
      <c r="J22">
        <f t="shared" si="2"/>
        <v>-6.8075554821499587E-2</v>
      </c>
      <c r="K22">
        <f t="shared" ref="K22" si="15">(K6-$K$14)/$K$15</f>
        <v>-7.1487846885274084E-2</v>
      </c>
      <c r="L22">
        <f t="shared" si="4"/>
        <v>7.2064662640415333E-2</v>
      </c>
      <c r="M22">
        <f t="shared" si="5"/>
        <v>0.5409024264707325</v>
      </c>
      <c r="N22">
        <f t="shared" si="6"/>
        <v>-0.9987988414400597</v>
      </c>
      <c r="O22">
        <f t="shared" si="7"/>
        <v>1.4677487511319962</v>
      </c>
      <c r="P22">
        <f t="shared" si="8"/>
        <v>-0.89399339712080039</v>
      </c>
      <c r="Q22">
        <f t="shared" si="9"/>
        <v>1.3455559340328306E-2</v>
      </c>
      <c r="R22">
        <f t="shared" si="10"/>
        <v>0.17367330374538889</v>
      </c>
      <c r="S22">
        <f t="shared" si="11"/>
        <v>4.8829263289923645E-2</v>
      </c>
      <c r="T22">
        <f t="shared" si="12"/>
        <v>3.4436259558811723E-2</v>
      </c>
      <c r="U22">
        <f>(U6-$U$14)/$U$15</f>
        <v>-0.59632044739485257</v>
      </c>
      <c r="W22">
        <f>(W6-$W$14)/$W$15</f>
        <v>0.26929526238310364</v>
      </c>
    </row>
    <row r="23" spans="7:23" x14ac:dyDescent="0.2">
      <c r="G23">
        <f t="shared" si="1"/>
        <v>-0.63816666649999998</v>
      </c>
      <c r="J23">
        <f t="shared" si="2"/>
        <v>1.1139358723930601</v>
      </c>
      <c r="K23">
        <f t="shared" ref="K23" si="16">(K7-$K$14)/$K$15</f>
        <v>0.37946630209410281</v>
      </c>
      <c r="L23">
        <f t="shared" si="4"/>
        <v>-0.51982346297189619</v>
      </c>
      <c r="M23">
        <f t="shared" si="5"/>
        <v>0.64601706805209125</v>
      </c>
      <c r="N23">
        <f t="shared" si="6"/>
        <v>-0.92913281155947924</v>
      </c>
      <c r="O23">
        <f t="shared" si="7"/>
        <v>0.94041387048576996</v>
      </c>
      <c r="P23">
        <f t="shared" si="8"/>
        <v>-0.47137833666369477</v>
      </c>
      <c r="Q23">
        <f t="shared" si="9"/>
        <v>1.0899003065666162</v>
      </c>
      <c r="R23">
        <f t="shared" si="10"/>
        <v>8.4817194852399108E-2</v>
      </c>
      <c r="S23">
        <f t="shared" si="11"/>
        <v>0.61843674373394708</v>
      </c>
      <c r="T23">
        <f t="shared" si="12"/>
        <v>1.2741416036760671</v>
      </c>
      <c r="U23">
        <f>(U7-$U$14)/$U$15</f>
        <v>-1.403370676951796</v>
      </c>
      <c r="W23">
        <f>(W7-$W$14)/$W$15</f>
        <v>1.7104838010078631</v>
      </c>
    </row>
    <row r="24" spans="7:23" x14ac:dyDescent="0.2">
      <c r="G24">
        <f t="shared" si="1"/>
        <v>-1.0994999999999999</v>
      </c>
      <c r="J24">
        <f t="shared" si="2"/>
        <v>-0.2536806549626287</v>
      </c>
      <c r="K24">
        <f t="shared" ref="K24" si="17">(K8-$K$14)/$K$15</f>
        <v>-7.1220852125665077E-2</v>
      </c>
      <c r="L24">
        <f t="shared" si="4"/>
        <v>0.10570226405835229</v>
      </c>
      <c r="M24">
        <f t="shared" si="5"/>
        <v>-1.5613904051563943</v>
      </c>
      <c r="N24">
        <f t="shared" si="6"/>
        <v>1.4061936683504102</v>
      </c>
      <c r="O24">
        <f t="shared" si="7"/>
        <v>-0.19335612290361656</v>
      </c>
      <c r="P24">
        <f t="shared" si="8"/>
        <v>-0.58515931447906933</v>
      </c>
      <c r="Q24">
        <f t="shared" si="9"/>
        <v>-1.4666559680958164</v>
      </c>
      <c r="R24">
        <f t="shared" si="10"/>
        <v>0.19790678798893158</v>
      </c>
      <c r="S24">
        <f t="shared" si="11"/>
        <v>4.4592013169723617E-2</v>
      </c>
      <c r="T24">
        <f t="shared" si="12"/>
        <v>-1.4118866419113196</v>
      </c>
      <c r="U24">
        <f>(U8-$U$14)/$U$15</f>
        <v>0.6142548969405619</v>
      </c>
      <c r="W24">
        <f>(W8-$W$14)/$W$15</f>
        <v>-1.3141600041620438</v>
      </c>
    </row>
    <row r="25" spans="7:23" x14ac:dyDescent="0.2">
      <c r="G25">
        <f t="shared" si="1"/>
        <v>-0.370166667</v>
      </c>
      <c r="J25">
        <f t="shared" si="2"/>
        <v>0.83797039455164413</v>
      </c>
      <c r="K25">
        <f t="shared" ref="K25" si="18">(K9-$K$14)/$K$15</f>
        <v>0.12261734335037272</v>
      </c>
      <c r="L25">
        <f t="shared" si="4"/>
        <v>-0.25517796307448315</v>
      </c>
      <c r="M25">
        <f t="shared" si="5"/>
        <v>1.5329218563952533E-2</v>
      </c>
      <c r="N25">
        <f t="shared" si="6"/>
        <v>0.24913178076859696</v>
      </c>
      <c r="O25">
        <f t="shared" si="7"/>
        <v>1.0195141025827039</v>
      </c>
      <c r="P25">
        <f t="shared" si="8"/>
        <v>-0.5079507938186365</v>
      </c>
      <c r="Q25">
        <f t="shared" si="9"/>
        <v>-0.92843359448267282</v>
      </c>
      <c r="R25">
        <f t="shared" si="10"/>
        <v>-0.31099638112546402</v>
      </c>
      <c r="S25">
        <f t="shared" si="11"/>
        <v>0.48345006133329121</v>
      </c>
      <c r="T25">
        <f t="shared" si="12"/>
        <v>-0.17218129779406435</v>
      </c>
      <c r="U25">
        <f>(U9-$U$14)/$U$15</f>
        <v>-0.99984556217332454</v>
      </c>
      <c r="W25">
        <f>(W9-$W$14)/$W$15</f>
        <v>0.19904003666157122</v>
      </c>
    </row>
    <row r="26" spans="7:23" x14ac:dyDescent="0.2">
      <c r="G26">
        <f t="shared" si="1"/>
        <v>-0.34750000000000003</v>
      </c>
      <c r="J26">
        <f t="shared" si="2"/>
        <v>0.55101514104397753</v>
      </c>
      <c r="K26">
        <f t="shared" ref="K26" si="19">(K10-$K$14)/$K$15</f>
        <v>0.57517346088740251</v>
      </c>
      <c r="L26">
        <f t="shared" si="4"/>
        <v>-0.58041569863864395</v>
      </c>
      <c r="M26">
        <f t="shared" si="5"/>
        <v>-1.0949441831385997E-2</v>
      </c>
      <c r="N26">
        <f t="shared" si="6"/>
        <v>0.8458364714848724</v>
      </c>
      <c r="O26">
        <f t="shared" si="7"/>
        <v>0.12304480548411922</v>
      </c>
      <c r="P26">
        <f t="shared" si="8"/>
        <v>-0.54858685732412749</v>
      </c>
      <c r="Q26">
        <f t="shared" si="9"/>
        <v>-0.7131446450374157</v>
      </c>
      <c r="R26">
        <f t="shared" si="10"/>
        <v>-3.6350226365314001E-2</v>
      </c>
      <c r="S26">
        <f t="shared" si="11"/>
        <v>0.56456313506283362</v>
      </c>
      <c r="T26">
        <f t="shared" si="12"/>
        <v>-0.79203396985269203</v>
      </c>
      <c r="U26">
        <f>(U10-$U$14)/$U$15</f>
        <v>7.6221410569266693E-2</v>
      </c>
      <c r="W26">
        <f>(W10-$W$14)/$W$15</f>
        <v>-0.78887713138607529</v>
      </c>
    </row>
    <row r="27" spans="7:23" x14ac:dyDescent="0.2">
      <c r="G27">
        <f t="shared" si="1"/>
        <v>-0.2718333335</v>
      </c>
      <c r="J27">
        <f t="shared" si="2"/>
        <v>-1.6176339237629003</v>
      </c>
      <c r="K27">
        <f t="shared" ref="K27" si="20">(K11-$K$14)/$K$15</f>
        <v>-1.5658575164161044</v>
      </c>
      <c r="L27">
        <f t="shared" si="4"/>
        <v>1.6015730820811869</v>
      </c>
      <c r="M27">
        <f t="shared" si="5"/>
        <v>0.46206644528471691</v>
      </c>
      <c r="N27">
        <f t="shared" si="6"/>
        <v>-1.0805807026042193</v>
      </c>
      <c r="O27">
        <f t="shared" si="7"/>
        <v>9.6678061451807906E-2</v>
      </c>
      <c r="P27">
        <f t="shared" si="8"/>
        <v>1.9180221974591718</v>
      </c>
      <c r="Q27">
        <f t="shared" si="9"/>
        <v>1.1168114252472727</v>
      </c>
      <c r="R27">
        <f t="shared" si="10"/>
        <v>-1.5953710460332242</v>
      </c>
      <c r="S27">
        <f t="shared" si="11"/>
        <v>-1.7653191096014031</v>
      </c>
      <c r="T27">
        <f t="shared" si="12"/>
        <v>-1.8251217566170712</v>
      </c>
      <c r="U27">
        <f>(U11-$U$14)/$U$15</f>
        <v>1.2867967549046813</v>
      </c>
      <c r="W27">
        <f>(W11-$W$14)/$W$15</f>
        <v>-1.4888979916520644</v>
      </c>
    </row>
    <row r="28" spans="7:23" x14ac:dyDescent="0.2">
      <c r="J28">
        <f t="shared" si="2"/>
        <v>-1.4088281861041299</v>
      </c>
      <c r="K28">
        <f t="shared" ref="K28" si="21">(K12-$K$14)/$K$15</f>
        <v>-1.3405139393062204</v>
      </c>
      <c r="L28">
        <f t="shared" si="4"/>
        <v>1.3754660261924039</v>
      </c>
      <c r="M28">
        <f t="shared" si="5"/>
        <v>1.5920488422842971</v>
      </c>
      <c r="N28">
        <f t="shared" si="6"/>
        <v>-1.2017390154400109</v>
      </c>
      <c r="O28">
        <f t="shared" si="7"/>
        <v>-0.2460896109682392</v>
      </c>
      <c r="P28">
        <f t="shared" si="8"/>
        <v>1.1174917464010004</v>
      </c>
      <c r="Q28">
        <f t="shared" si="9"/>
        <v>1.3051892560118739</v>
      </c>
      <c r="R28">
        <f t="shared" si="10"/>
        <v>-1.2237909542989038</v>
      </c>
      <c r="S28">
        <f t="shared" si="11"/>
        <v>-1.6654410710538325</v>
      </c>
      <c r="T28">
        <f t="shared" si="12"/>
        <v>0.44767137426456388</v>
      </c>
      <c r="U28">
        <f>(U12-$U$14)/$U$15</f>
        <v>-0.46181207580202932</v>
      </c>
      <c r="W28">
        <f>(W12-$W$14)/$W$15</f>
        <v>0.64380268392655926</v>
      </c>
    </row>
    <row r="29" spans="7:23" x14ac:dyDescent="0.2">
      <c r="J29">
        <f t="shared" si="2"/>
        <v>-1.5748959072830351</v>
      </c>
      <c r="K29">
        <f t="shared" ref="K29" si="22">(K13-$K$14)/$K$15</f>
        <v>-1.5914890133385555</v>
      </c>
      <c r="L29">
        <f t="shared" si="4"/>
        <v>1.6151617819917445</v>
      </c>
      <c r="M29">
        <f t="shared" si="5"/>
        <v>1.2241475967495483</v>
      </c>
      <c r="N29">
        <f t="shared" si="6"/>
        <v>-0.19612501890293843</v>
      </c>
      <c r="O29">
        <f t="shared" si="7"/>
        <v>-0.21972286693592788</v>
      </c>
      <c r="P29">
        <f t="shared" si="8"/>
        <v>1.7189054862822659</v>
      </c>
      <c r="Q29">
        <f t="shared" si="9"/>
        <v>1.278278137331216</v>
      </c>
      <c r="R29">
        <f t="shared" si="10"/>
        <v>-1.344958375516617</v>
      </c>
      <c r="S29">
        <f>(S13-$S$14)/$S$15</f>
        <v>-1.3500685978218068</v>
      </c>
      <c r="T29">
        <f t="shared" si="12"/>
        <v>0.44767137426456388</v>
      </c>
      <c r="U29">
        <f t="shared" ref="U29" si="23">(U13-$U$14)/$U$15</f>
        <v>-0.32730370420920535</v>
      </c>
      <c r="W29">
        <f>(W13-$W$14)/$W$15</f>
        <v>0.77113787304331494</v>
      </c>
    </row>
  </sheetData>
  <phoneticPr fontId="18" type="noConversion"/>
  <pageMargins left="0.7" right="0.7" top="0.75" bottom="0.75" header="0.3" footer="0.3"/>
  <pageSetup orientation="portrait" horizontalDpi="0" verticalDpi="0"/>
  <ignoredErrors>
    <ignoredError sqref="L18:L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15"/>
  <sheetViews>
    <sheetView topLeftCell="A110" workbookViewId="0">
      <selection sqref="A1:L14"/>
    </sheetView>
  </sheetViews>
  <sheetFormatPr baseColWidth="10" defaultRowHeight="15" x14ac:dyDescent="0.2"/>
  <cols>
    <col min="7" max="7" width="19.83203125" customWidth="1"/>
  </cols>
  <sheetData>
    <row r="1" spans="1:12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17</v>
      </c>
      <c r="G1" t="s">
        <v>62</v>
      </c>
      <c r="H1" t="s">
        <v>18</v>
      </c>
      <c r="I1" t="s">
        <v>26</v>
      </c>
      <c r="J1" t="s">
        <v>27</v>
      </c>
      <c r="L1" t="s">
        <v>14</v>
      </c>
    </row>
    <row r="2" spans="1:12" x14ac:dyDescent="0.2">
      <c r="A2" s="5">
        <v>9.51</v>
      </c>
      <c r="B2" s="5">
        <v>61.32</v>
      </c>
      <c r="C2" s="5">
        <v>29.17</v>
      </c>
      <c r="D2" s="5">
        <v>8.3800000000000008</v>
      </c>
      <c r="E2" s="5">
        <v>1.1319999999999999</v>
      </c>
      <c r="F2" s="5">
        <v>0.35699999999999998</v>
      </c>
      <c r="G2" s="5">
        <v>-0.71650000000000003</v>
      </c>
      <c r="H2">
        <v>7.7126104000000001E-2</v>
      </c>
      <c r="I2" s="5">
        <v>0.12</v>
      </c>
      <c r="J2" s="5">
        <v>0.25600000000000001</v>
      </c>
      <c r="L2" s="5">
        <v>93</v>
      </c>
    </row>
    <row r="3" spans="1:12" x14ac:dyDescent="0.2">
      <c r="A3" s="5">
        <v>10.465</v>
      </c>
      <c r="B3" s="5">
        <v>58.494999999999997</v>
      </c>
      <c r="C3" s="5">
        <v>31.04</v>
      </c>
      <c r="D3" s="5">
        <v>8.0500000000000007</v>
      </c>
      <c r="E3" s="5">
        <v>1.4319999999999999</v>
      </c>
      <c r="F3" s="5">
        <v>0.40799999999999997</v>
      </c>
      <c r="G3" s="5">
        <v>-0.75549999999999995</v>
      </c>
      <c r="H3">
        <v>8.5676454999999999E-2</v>
      </c>
      <c r="I3" s="5">
        <v>0.13</v>
      </c>
      <c r="J3" s="5">
        <v>0.2</v>
      </c>
      <c r="L3" s="5">
        <v>133</v>
      </c>
    </row>
    <row r="4" spans="1:12" x14ac:dyDescent="0.2">
      <c r="A4" s="5">
        <v>11.555</v>
      </c>
      <c r="B4" s="5">
        <v>54.42</v>
      </c>
      <c r="C4" s="5">
        <v>34.024999999999999</v>
      </c>
      <c r="D4" s="5">
        <v>8.07</v>
      </c>
      <c r="E4" s="5">
        <v>1.54</v>
      </c>
      <c r="F4" s="5">
        <v>0.39700000000000002</v>
      </c>
      <c r="G4" s="5">
        <v>-0.4</v>
      </c>
      <c r="H4">
        <v>0.12508119200000001</v>
      </c>
      <c r="I4" s="5">
        <v>0.16500000000000001</v>
      </c>
      <c r="J4" s="5">
        <v>0.23</v>
      </c>
      <c r="L4" s="5">
        <v>123</v>
      </c>
    </row>
    <row r="5" spans="1:12" x14ac:dyDescent="0.2">
      <c r="A5" s="5">
        <v>11.055</v>
      </c>
      <c r="B5" s="5">
        <v>43.17</v>
      </c>
      <c r="C5" s="5">
        <v>45.774999999999999</v>
      </c>
      <c r="D5" s="5">
        <v>8.61</v>
      </c>
      <c r="E5" s="5">
        <v>0.82799999999999996</v>
      </c>
      <c r="F5" s="5">
        <v>0.26200000000000001</v>
      </c>
      <c r="G5" s="5">
        <v>-1.147</v>
      </c>
      <c r="H5">
        <v>9.1982250000000002E-2</v>
      </c>
      <c r="I5" s="5">
        <v>0.13</v>
      </c>
      <c r="J5" s="5">
        <v>0.15</v>
      </c>
      <c r="L5" s="5">
        <v>203</v>
      </c>
    </row>
    <row r="6" spans="1:12" x14ac:dyDescent="0.2">
      <c r="A6" s="5">
        <v>7.89</v>
      </c>
      <c r="B6" s="5">
        <v>36.33</v>
      </c>
      <c r="C6" s="5">
        <v>55.78</v>
      </c>
      <c r="D6" s="5">
        <v>8.76</v>
      </c>
      <c r="E6" s="5">
        <v>0.746</v>
      </c>
      <c r="F6" s="5">
        <v>0.252</v>
      </c>
      <c r="G6" s="5">
        <v>-0.32400000000000001</v>
      </c>
      <c r="H6">
        <v>0.101311111</v>
      </c>
      <c r="I6" s="5">
        <v>0.125</v>
      </c>
      <c r="J6" s="5">
        <v>0.17</v>
      </c>
      <c r="L6" s="5">
        <v>222</v>
      </c>
    </row>
    <row r="7" spans="1:12" x14ac:dyDescent="0.2">
      <c r="A7" s="5">
        <v>12.73</v>
      </c>
      <c r="B7" s="5">
        <v>44.774999999999999</v>
      </c>
      <c r="C7" s="5">
        <v>42.494999999999997</v>
      </c>
      <c r="D7" s="5">
        <v>8.8000000000000007</v>
      </c>
      <c r="E7" s="5">
        <v>0.76900000000000002</v>
      </c>
      <c r="F7" s="5">
        <v>0.24099999999999999</v>
      </c>
      <c r="G7" s="5">
        <v>-0.39024999999999999</v>
      </c>
      <c r="H7">
        <v>0.13520817500000001</v>
      </c>
      <c r="I7" s="5">
        <v>0.155</v>
      </c>
      <c r="J7" s="5">
        <v>0.14000000000000001</v>
      </c>
      <c r="L7" s="5">
        <v>202</v>
      </c>
    </row>
    <row r="8" spans="1:12" x14ac:dyDescent="0.2">
      <c r="A8" s="5">
        <v>7.13</v>
      </c>
      <c r="B8" s="5">
        <v>36.335000000000001</v>
      </c>
      <c r="C8" s="5">
        <v>56.534999999999997</v>
      </c>
      <c r="D8" s="5">
        <v>7.96</v>
      </c>
      <c r="E8" s="5">
        <v>1.54</v>
      </c>
      <c r="F8" s="5">
        <v>0.255</v>
      </c>
      <c r="G8" s="5">
        <v>-0.78816666700000004</v>
      </c>
      <c r="H8">
        <v>6.4067902999999995E-2</v>
      </c>
      <c r="I8" s="5">
        <v>0.09</v>
      </c>
      <c r="J8" s="5">
        <v>0.215</v>
      </c>
      <c r="L8" s="5">
        <v>159</v>
      </c>
    </row>
    <row r="9" spans="1:12" x14ac:dyDescent="0.2">
      <c r="A9" s="5">
        <v>11.6</v>
      </c>
      <c r="B9" s="5">
        <v>39.965000000000003</v>
      </c>
      <c r="C9" s="5">
        <v>48.435000000000002</v>
      </c>
      <c r="D9" s="5">
        <v>8.56</v>
      </c>
      <c r="E9" s="5">
        <v>1.1579999999999999</v>
      </c>
      <c r="F9" s="5">
        <v>0.192</v>
      </c>
      <c r="G9" s="5">
        <v>-0.63816666700000002</v>
      </c>
      <c r="H9">
        <v>9.9658693000000007E-2</v>
      </c>
      <c r="I9" s="5">
        <v>0.12</v>
      </c>
      <c r="J9" s="5">
        <v>0.155</v>
      </c>
      <c r="L9" s="5">
        <v>205</v>
      </c>
    </row>
    <row r="10" spans="1:12" x14ac:dyDescent="0.2">
      <c r="A10" s="5">
        <v>10.425000000000001</v>
      </c>
      <c r="B10" s="5">
        <v>48.44</v>
      </c>
      <c r="C10" s="5">
        <v>41.134999999999998</v>
      </c>
      <c r="D10" s="5">
        <v>8.5500000000000007</v>
      </c>
      <c r="E10" s="5">
        <v>1.355</v>
      </c>
      <c r="F10" s="5">
        <v>0.22600000000000001</v>
      </c>
      <c r="G10" s="5">
        <v>-1.0994999999999999</v>
      </c>
      <c r="H10">
        <v>7.6422668999999999E-2</v>
      </c>
      <c r="I10" s="5">
        <v>0.105</v>
      </c>
      <c r="J10" s="5">
        <v>0.19500000000000001</v>
      </c>
      <c r="L10" s="5">
        <v>171</v>
      </c>
    </row>
    <row r="11" spans="1:12" x14ac:dyDescent="0.2">
      <c r="A11" s="5">
        <v>1.5449999999999999</v>
      </c>
      <c r="B11" s="5">
        <v>8.3450000000000006</v>
      </c>
      <c r="C11" s="5">
        <v>90.11</v>
      </c>
      <c r="D11" s="5">
        <v>8.73</v>
      </c>
      <c r="E11" s="5">
        <v>0.71899999999999997</v>
      </c>
      <c r="F11" s="5">
        <v>3.3000000000000002E-2</v>
      </c>
      <c r="G11" s="5">
        <v>-0.370166667</v>
      </c>
      <c r="H11">
        <v>5.9958027999999997E-2</v>
      </c>
      <c r="I11" s="5">
        <v>0.08</v>
      </c>
      <c r="J11" s="5">
        <v>0.24</v>
      </c>
      <c r="L11" s="5">
        <v>170</v>
      </c>
    </row>
    <row r="12" spans="1:12" x14ac:dyDescent="0.2">
      <c r="A12" s="5">
        <v>2.4</v>
      </c>
      <c r="B12" s="5">
        <v>12.565</v>
      </c>
      <c r="C12" s="5">
        <v>85.034999999999997</v>
      </c>
      <c r="D12" s="5">
        <v>9.16</v>
      </c>
      <c r="E12" s="5">
        <v>0.67900000000000005</v>
      </c>
      <c r="F12" s="5">
        <v>7.9000000000000001E-2</v>
      </c>
      <c r="G12" s="5">
        <v>-0.34749999999999998</v>
      </c>
      <c r="H12">
        <v>0.11011960599999999</v>
      </c>
      <c r="I12" s="5">
        <v>0.13500000000000001</v>
      </c>
      <c r="J12" s="5">
        <v>0.17499999999999999</v>
      </c>
      <c r="L12" s="5">
        <v>157</v>
      </c>
    </row>
    <row r="13" spans="1:12" x14ac:dyDescent="0.2">
      <c r="A13" s="5">
        <v>1.72</v>
      </c>
      <c r="B13" s="5">
        <v>7.8650000000000002</v>
      </c>
      <c r="C13" s="5">
        <v>90.415000000000006</v>
      </c>
      <c r="D13" s="5">
        <v>9.02</v>
      </c>
      <c r="E13" s="5">
        <v>1.0109999999999999</v>
      </c>
      <c r="F13" s="5">
        <v>6.4000000000000001E-2</v>
      </c>
      <c r="G13" s="5">
        <v>-0.27183333399999998</v>
      </c>
      <c r="H13">
        <v>0.113114557</v>
      </c>
      <c r="I13" s="5">
        <v>0.13500000000000001</v>
      </c>
      <c r="J13" s="5">
        <v>0.18</v>
      </c>
      <c r="L13" s="5">
        <v>158</v>
      </c>
    </row>
    <row r="14" spans="1:12" x14ac:dyDescent="0.2">
      <c r="A14">
        <f>AVERAGE(A2:A13)</f>
        <v>8.1687499999999993</v>
      </c>
      <c r="B14">
        <f t="shared" ref="B14:F14" si="0">AVERAGE(B2:B13)</f>
        <v>37.668749999999996</v>
      </c>
      <c r="C14">
        <f t="shared" si="0"/>
        <v>54.162499999999994</v>
      </c>
      <c r="D14">
        <f t="shared" si="0"/>
        <v>8.5541666666666654</v>
      </c>
      <c r="E14">
        <f>AVERAGE(E2:E13)</f>
        <v>1.07575</v>
      </c>
      <c r="F14">
        <f t="shared" si="0"/>
        <v>0.23050000000000001</v>
      </c>
      <c r="I14">
        <f>AVERAGE(I2:I13)</f>
        <v>0.12416666666666669</v>
      </c>
      <c r="J14">
        <f>AVERAGE(J2:J13)</f>
        <v>0.19216666666666668</v>
      </c>
      <c r="L14">
        <f>AVERAGE(L2:L13)</f>
        <v>166.33333333333334</v>
      </c>
    </row>
    <row r="15" spans="1:12" x14ac:dyDescent="0.2">
      <c r="A15">
        <f>STDEVA(A2:A13)</f>
        <v>4.0947150666771348</v>
      </c>
      <c r="B15">
        <f>STDEVA(B2:B13)</f>
        <v>18.726959313076879</v>
      </c>
      <c r="C15">
        <f>STDEVA(C2:C13)</f>
        <v>22.44511998995857</v>
      </c>
      <c r="D15">
        <f>STDEVA(D2:D13)</f>
        <v>0.38053690140817253</v>
      </c>
      <c r="E15">
        <f>STDEVA(E2:E13)</f>
        <v>0.33014655836461448</v>
      </c>
      <c r="F15">
        <f>STDEVA(F2:F13)</f>
        <v>0.12379565273612655</v>
      </c>
      <c r="I15">
        <f>STDEVA(I2:I13)</f>
        <v>2.4199298762692518E-2</v>
      </c>
      <c r="J15">
        <f>STDEVA(J2:J13)</f>
        <v>3.7172407492492114E-2</v>
      </c>
      <c r="L15">
        <f>STDEVA(L2:L13)</f>
        <v>37.926563809871361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47"/>
  <sheetViews>
    <sheetView tabSelected="1" workbookViewId="0">
      <selection activeCell="B30" sqref="B30:B41"/>
    </sheetView>
  </sheetViews>
  <sheetFormatPr baseColWidth="10" defaultRowHeight="15" x14ac:dyDescent="0.2"/>
  <cols>
    <col min="5" max="5" width="10.83203125" customWidth="1"/>
  </cols>
  <sheetData>
    <row r="1" spans="1:9" x14ac:dyDescent="0.2">
      <c r="A1" t="s">
        <v>28</v>
      </c>
    </row>
    <row r="2" spans="1:9" ht="16" thickBot="1" x14ac:dyDescent="0.25"/>
    <row r="3" spans="1:9" x14ac:dyDescent="0.2">
      <c r="A3" s="4" t="s">
        <v>29</v>
      </c>
      <c r="B3" s="4"/>
    </row>
    <row r="4" spans="1:9" x14ac:dyDescent="0.2">
      <c r="A4" s="1" t="s">
        <v>30</v>
      </c>
      <c r="B4" s="1">
        <v>0.99741303079876964</v>
      </c>
    </row>
    <row r="5" spans="1:9" x14ac:dyDescent="0.2">
      <c r="A5" s="1" t="s">
        <v>31</v>
      </c>
      <c r="B5" s="1">
        <v>0.9948327540071874</v>
      </c>
    </row>
    <row r="6" spans="1:9" x14ac:dyDescent="0.2">
      <c r="A6" s="1" t="s">
        <v>32</v>
      </c>
      <c r="B6" s="1">
        <v>0.9886320588158124</v>
      </c>
    </row>
    <row r="7" spans="1:9" x14ac:dyDescent="0.2">
      <c r="A7" s="1" t="s">
        <v>33</v>
      </c>
      <c r="B7" s="1">
        <v>2.5801424871649261E-3</v>
      </c>
    </row>
    <row r="8" spans="1:9" ht="16" thickBot="1" x14ac:dyDescent="0.25">
      <c r="A8" s="2" t="s">
        <v>34</v>
      </c>
      <c r="B8" s="2">
        <v>12</v>
      </c>
    </row>
    <row r="10" spans="1:9" ht="16" thickBot="1" x14ac:dyDescent="0.25">
      <c r="A10" t="s">
        <v>35</v>
      </c>
    </row>
    <row r="11" spans="1:9" x14ac:dyDescent="0.2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2">
      <c r="A12" s="1" t="s">
        <v>36</v>
      </c>
      <c r="B12" s="1">
        <v>6</v>
      </c>
      <c r="C12" s="1">
        <v>6.4083809903962988E-3</v>
      </c>
      <c r="D12" s="1">
        <v>1.0680634983993831E-3</v>
      </c>
      <c r="E12" s="1">
        <v>160.43890617151237</v>
      </c>
      <c r="F12" s="1">
        <v>1.5003311904610509E-5</v>
      </c>
    </row>
    <row r="13" spans="1:9" x14ac:dyDescent="0.2">
      <c r="A13" s="1" t="s">
        <v>37</v>
      </c>
      <c r="B13" s="1">
        <v>5</v>
      </c>
      <c r="C13" s="1">
        <v>3.3285676270368051E-5</v>
      </c>
      <c r="D13" s="1">
        <v>6.6571352540736101E-6</v>
      </c>
      <c r="E13" s="1"/>
      <c r="F13" s="1"/>
    </row>
    <row r="14" spans="1:9" ht="16" thickBot="1" x14ac:dyDescent="0.25">
      <c r="A14" s="2" t="s">
        <v>38</v>
      </c>
      <c r="B14" s="2">
        <v>11</v>
      </c>
      <c r="C14" s="2">
        <v>6.4416666666666667E-3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45</v>
      </c>
      <c r="C16" s="3" t="s">
        <v>33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10" x14ac:dyDescent="0.2">
      <c r="A17" s="1" t="s">
        <v>39</v>
      </c>
      <c r="B17" s="1">
        <v>0.6062914279246433</v>
      </c>
      <c r="C17" s="1">
        <v>0.10318324957287704</v>
      </c>
      <c r="D17" s="1">
        <v>5.8758706518195787</v>
      </c>
      <c r="E17" s="1">
        <v>2.0267752094838016E-3</v>
      </c>
      <c r="F17" s="1">
        <v>0.34105044083067704</v>
      </c>
      <c r="G17" s="1">
        <v>0.87153241501860956</v>
      </c>
      <c r="H17" s="1">
        <v>0.34105044083067704</v>
      </c>
      <c r="I17" s="1">
        <v>0.87153241501860956</v>
      </c>
    </row>
    <row r="18" spans="1:10" x14ac:dyDescent="0.2">
      <c r="A18" s="1" t="s">
        <v>52</v>
      </c>
      <c r="B18" s="1">
        <v>-1.6666600624957707E-2</v>
      </c>
      <c r="C18" s="1">
        <v>9.399451177399341E-4</v>
      </c>
      <c r="D18" s="1">
        <v>-17.731461454932582</v>
      </c>
      <c r="E18" s="1">
        <v>1.046873191635616E-5</v>
      </c>
      <c r="F18" s="1">
        <v>-1.9082806471115019E-2</v>
      </c>
      <c r="G18" s="1">
        <v>-1.4250394778800395E-2</v>
      </c>
      <c r="H18" s="1">
        <v>-1.9082806471115019E-2</v>
      </c>
      <c r="I18" s="1">
        <v>-1.4250394778800395E-2</v>
      </c>
      <c r="J18" t="s">
        <v>10</v>
      </c>
    </row>
    <row r="19" spans="1:10" x14ac:dyDescent="0.2">
      <c r="A19" s="1" t="s">
        <v>53</v>
      </c>
      <c r="B19" s="1">
        <v>-1.2224734885118686E-2</v>
      </c>
      <c r="C19" s="1">
        <v>7.4579001951348325E-4</v>
      </c>
      <c r="D19" s="1">
        <v>-16.391657926843138</v>
      </c>
      <c r="E19" s="1">
        <v>1.5417907192628956E-5</v>
      </c>
      <c r="F19" s="1">
        <v>-1.41418491624789E-2</v>
      </c>
      <c r="G19" s="1">
        <v>-1.0307620607758472E-2</v>
      </c>
      <c r="H19" s="1">
        <v>-1.41418491624789E-2</v>
      </c>
      <c r="I19" s="1">
        <v>-1.0307620607758472E-2</v>
      </c>
      <c r="J19" t="s">
        <v>11</v>
      </c>
    </row>
    <row r="20" spans="1:10" x14ac:dyDescent="0.2">
      <c r="A20" s="1" t="s">
        <v>54</v>
      </c>
      <c r="B20" s="1">
        <v>8.7038177610671438E-2</v>
      </c>
      <c r="C20" s="1">
        <v>5.1995221636372754E-3</v>
      </c>
      <c r="D20" s="1">
        <v>16.739649312271556</v>
      </c>
      <c r="E20" s="1">
        <v>1.3902991584105636E-5</v>
      </c>
      <c r="F20" s="1">
        <v>7.3672380382837022E-2</v>
      </c>
      <c r="G20" s="1">
        <v>0.10040397483850586</v>
      </c>
      <c r="H20" s="1">
        <v>7.3672380382837022E-2</v>
      </c>
      <c r="I20" s="1">
        <v>0.10040397483850586</v>
      </c>
      <c r="J20" t="s">
        <v>12</v>
      </c>
    </row>
    <row r="21" spans="1:10" x14ac:dyDescent="0.2">
      <c r="A21" s="1" t="s">
        <v>55</v>
      </c>
      <c r="B21" s="1">
        <v>1.9881437651145965E-2</v>
      </c>
      <c r="C21" s="1">
        <v>5.1192683092655157E-3</v>
      </c>
      <c r="D21" s="1">
        <v>3.8836482969962645</v>
      </c>
      <c r="E21" s="1">
        <v>1.1599076071431617E-2</v>
      </c>
      <c r="F21" s="1">
        <v>6.7219395235994014E-3</v>
      </c>
      <c r="G21" s="1">
        <v>3.3040935778692528E-2</v>
      </c>
      <c r="H21" s="1">
        <v>6.7219395235994014E-3</v>
      </c>
      <c r="I21" s="1">
        <v>3.3040935778692528E-2</v>
      </c>
      <c r="J21" t="s">
        <v>13</v>
      </c>
    </row>
    <row r="22" spans="1:10" x14ac:dyDescent="0.2">
      <c r="A22" s="1" t="s">
        <v>56</v>
      </c>
      <c r="B22" s="1">
        <v>-4.6136934517827745E-4</v>
      </c>
      <c r="C22" s="1">
        <v>4.0406349671192052E-5</v>
      </c>
      <c r="D22" s="1">
        <v>-11.41823869101478</v>
      </c>
      <c r="E22" s="1">
        <v>9.0212026292999404E-5</v>
      </c>
      <c r="F22" s="1">
        <v>-5.6523717368741309E-4</v>
      </c>
      <c r="G22" s="1">
        <v>-3.575015166691418E-4</v>
      </c>
      <c r="H22" s="1">
        <v>-5.6523717368741309E-4</v>
      </c>
      <c r="I22" s="1">
        <v>-3.575015166691418E-4</v>
      </c>
      <c r="J22" t="s">
        <v>14</v>
      </c>
    </row>
    <row r="23" spans="1:10" ht="16" thickBot="1" x14ac:dyDescent="0.25">
      <c r="A23" s="2" t="s">
        <v>57</v>
      </c>
      <c r="B23" s="2">
        <v>0.51462915892460337</v>
      </c>
      <c r="C23" s="2">
        <v>2.3434146300876455E-2</v>
      </c>
      <c r="D23" s="2">
        <v>21.96065315617475</v>
      </c>
      <c r="E23" s="2">
        <v>3.6347727163681413E-6</v>
      </c>
      <c r="F23" s="2">
        <v>0.45438976810992643</v>
      </c>
      <c r="G23" s="2">
        <v>0.57486854973928037</v>
      </c>
      <c r="H23" s="2">
        <v>0.45438976810992643</v>
      </c>
      <c r="I23" s="2">
        <v>0.57486854973928037</v>
      </c>
      <c r="J23" t="s">
        <v>17</v>
      </c>
    </row>
    <row r="27" spans="1:10" x14ac:dyDescent="0.2">
      <c r="A27" t="s">
        <v>58</v>
      </c>
    </row>
    <row r="28" spans="1:10" ht="16" thickBot="1" x14ac:dyDescent="0.25"/>
    <row r="29" spans="1:10" x14ac:dyDescent="0.2">
      <c r="A29" s="3" t="s">
        <v>59</v>
      </c>
      <c r="B29" s="3" t="s">
        <v>60</v>
      </c>
      <c r="C29" s="3" t="s">
        <v>61</v>
      </c>
    </row>
    <row r="30" spans="1:10" x14ac:dyDescent="0.2">
      <c r="A30" s="1">
        <v>1</v>
      </c>
      <c r="B30" s="1">
        <v>0.12040093743635222</v>
      </c>
      <c r="C30" s="1">
        <v>-4.0093743635222223E-4</v>
      </c>
    </row>
    <row r="31" spans="1:10" x14ac:dyDescent="0.2">
      <c r="A31" s="1">
        <v>2</v>
      </c>
      <c r="B31" s="1">
        <v>0.12965697594853171</v>
      </c>
      <c r="C31" s="1">
        <v>3.4302405146829917E-4</v>
      </c>
    </row>
    <row r="32" spans="1:10" x14ac:dyDescent="0.2">
      <c r="A32" s="1">
        <v>3</v>
      </c>
      <c r="B32" s="1">
        <v>0.16392327138530427</v>
      </c>
      <c r="C32" s="1">
        <v>1.0767286146957378E-3</v>
      </c>
    </row>
    <row r="33" spans="1:3" x14ac:dyDescent="0.2">
      <c r="A33" s="1">
        <v>4</v>
      </c>
      <c r="B33" s="1">
        <v>0.1342424417489968</v>
      </c>
      <c r="C33" s="1">
        <v>-4.2424417489967947E-3</v>
      </c>
    </row>
    <row r="34" spans="1:3" x14ac:dyDescent="0.2">
      <c r="A34" s="1">
        <v>5</v>
      </c>
      <c r="B34" s="1">
        <v>0.12344665710466864</v>
      </c>
      <c r="C34" s="1">
        <v>1.5533428953313638E-3</v>
      </c>
    </row>
    <row r="35" spans="1:3" x14ac:dyDescent="0.2">
      <c r="A35" s="1">
        <v>6</v>
      </c>
      <c r="B35" s="1">
        <v>0.15260808410150078</v>
      </c>
      <c r="C35" s="1">
        <v>2.3919158984992139E-3</v>
      </c>
    </row>
    <row r="36" spans="1:3" x14ac:dyDescent="0.2">
      <c r="A36" s="1">
        <v>7</v>
      </c>
      <c r="B36" s="1">
        <v>9.0899124892757366E-2</v>
      </c>
      <c r="C36" s="1">
        <v>-8.9912489275736918E-4</v>
      </c>
    </row>
    <row r="37" spans="1:3" x14ac:dyDescent="0.2">
      <c r="A37" s="1">
        <v>8</v>
      </c>
      <c r="B37" s="1">
        <v>0.12040328768683645</v>
      </c>
      <c r="C37" s="1">
        <v>-4.03287686836451E-4</v>
      </c>
    </row>
    <row r="38" spans="1:3" x14ac:dyDescent="0.2">
      <c r="A38" s="1">
        <v>9</v>
      </c>
      <c r="B38" s="1">
        <v>0.10462462263235339</v>
      </c>
      <c r="C38" s="1">
        <v>3.7537736764660379E-4</v>
      </c>
    </row>
    <row r="39" spans="1:3" x14ac:dyDescent="0.2">
      <c r="A39" s="1">
        <v>10</v>
      </c>
      <c r="B39" s="1">
        <v>7.8325802987866927E-2</v>
      </c>
      <c r="C39" s="1">
        <v>1.6741970121330746E-3</v>
      </c>
    </row>
    <row r="40" spans="1:3" x14ac:dyDescent="0.2">
      <c r="A40" s="1">
        <v>11</v>
      </c>
      <c r="B40" s="1">
        <v>0.13633517955691488</v>
      </c>
      <c r="C40" s="1">
        <v>-1.3351795569148672E-3</v>
      </c>
    </row>
    <row r="41" spans="1:3" ht="16" thickBot="1" x14ac:dyDescent="0.25">
      <c r="A41" s="2">
        <v>12</v>
      </c>
      <c r="B41" s="2">
        <v>0.13513361451791669</v>
      </c>
      <c r="C41" s="2">
        <v>-1.3361451791668588E-4</v>
      </c>
    </row>
    <row r="46" spans="1:3" x14ac:dyDescent="0.2">
      <c r="C46" t="s">
        <v>63</v>
      </c>
    </row>
    <row r="47" spans="1:3" x14ac:dyDescent="0.2">
      <c r="C47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39"/>
  <sheetViews>
    <sheetView workbookViewId="0">
      <selection activeCell="D27" activeCellId="1" sqref="B27:B39 D27:D39"/>
    </sheetView>
  </sheetViews>
  <sheetFormatPr baseColWidth="10" defaultRowHeight="15" x14ac:dyDescent="0.2"/>
  <sheetData>
    <row r="1" spans="1:9" x14ac:dyDescent="0.2">
      <c r="A1" t="s">
        <v>28</v>
      </c>
    </row>
    <row r="2" spans="1:9" ht="16" thickBot="1" x14ac:dyDescent="0.25"/>
    <row r="3" spans="1:9" x14ac:dyDescent="0.2">
      <c r="A3" s="4" t="s">
        <v>29</v>
      </c>
      <c r="B3" s="4"/>
    </row>
    <row r="4" spans="1:9" x14ac:dyDescent="0.2">
      <c r="A4" s="1" t="s">
        <v>30</v>
      </c>
      <c r="B4" s="1">
        <v>0.9011259729242973</v>
      </c>
    </row>
    <row r="5" spans="1:9" x14ac:dyDescent="0.2">
      <c r="A5" s="1" t="s">
        <v>31</v>
      </c>
      <c r="B5" s="1">
        <v>0.81202801907876143</v>
      </c>
    </row>
    <row r="6" spans="1:9" x14ac:dyDescent="0.2">
      <c r="A6" s="1" t="s">
        <v>32</v>
      </c>
      <c r="B6" s="1">
        <v>0.70461545855233942</v>
      </c>
    </row>
    <row r="7" spans="1:9" x14ac:dyDescent="0.2">
      <c r="A7" s="1" t="s">
        <v>33</v>
      </c>
      <c r="B7" s="1">
        <v>2.0202939859181219E-2</v>
      </c>
    </row>
    <row r="8" spans="1:9" ht="16" thickBot="1" x14ac:dyDescent="0.25">
      <c r="A8" s="2" t="s">
        <v>34</v>
      </c>
      <c r="B8" s="2">
        <v>12</v>
      </c>
    </row>
    <row r="10" spans="1:9" ht="16" thickBot="1" x14ac:dyDescent="0.25">
      <c r="A10" t="s">
        <v>35</v>
      </c>
    </row>
    <row r="11" spans="1:9" x14ac:dyDescent="0.2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2">
      <c r="A12" s="1" t="s">
        <v>36</v>
      </c>
      <c r="B12" s="1">
        <v>4</v>
      </c>
      <c r="C12" s="1">
        <v>1.2342555213990813E-2</v>
      </c>
      <c r="D12" s="1">
        <v>3.0856388034977032E-3</v>
      </c>
      <c r="E12" s="1">
        <v>7.5598981636697244</v>
      </c>
      <c r="F12" s="1">
        <v>1.1063546345199621E-2</v>
      </c>
    </row>
    <row r="13" spans="1:9" x14ac:dyDescent="0.2">
      <c r="A13" s="1" t="s">
        <v>37</v>
      </c>
      <c r="B13" s="1">
        <v>7</v>
      </c>
      <c r="C13" s="1">
        <v>2.8571114526758533E-3</v>
      </c>
      <c r="D13" s="1">
        <v>4.0815877895369331E-4</v>
      </c>
      <c r="E13" s="1"/>
      <c r="F13" s="1"/>
    </row>
    <row r="14" spans="1:9" ht="16" thickBot="1" x14ac:dyDescent="0.25">
      <c r="A14" s="2" t="s">
        <v>38</v>
      </c>
      <c r="B14" s="2">
        <v>11</v>
      </c>
      <c r="C14" s="2">
        <v>1.5199666666666667E-2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45</v>
      </c>
      <c r="C16" s="3" t="s">
        <v>33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10" x14ac:dyDescent="0.2">
      <c r="A17" s="1" t="s">
        <v>39</v>
      </c>
      <c r="B17" s="1">
        <v>1.2417121323831306</v>
      </c>
      <c r="C17" s="1">
        <v>0.38004193542283515</v>
      </c>
      <c r="D17" s="1">
        <v>3.2673029385601882</v>
      </c>
      <c r="E17" s="1">
        <v>1.3725314405477024E-2</v>
      </c>
      <c r="F17" s="1">
        <v>0.34305575526003551</v>
      </c>
      <c r="G17" s="1">
        <v>2.1403685095062257</v>
      </c>
      <c r="H17" s="1">
        <v>0.34305575526003551</v>
      </c>
      <c r="I17" s="1">
        <v>2.1403685095062257</v>
      </c>
    </row>
    <row r="18" spans="1:10" x14ac:dyDescent="0.2">
      <c r="A18" s="1" t="s">
        <v>52</v>
      </c>
      <c r="B18" s="1">
        <v>-9.5085947021852982E-2</v>
      </c>
      <c r="C18" s="1">
        <v>3.8945055083441892E-2</v>
      </c>
      <c r="D18" s="1">
        <v>-2.4415409560501633</v>
      </c>
      <c r="E18" s="1">
        <v>4.4657892411774452E-2</v>
      </c>
      <c r="F18" s="1">
        <v>-0.18717636875177657</v>
      </c>
      <c r="G18" s="1">
        <v>-2.9955252919294101E-3</v>
      </c>
      <c r="H18" s="1">
        <v>-0.18717636875177657</v>
      </c>
      <c r="I18" s="1">
        <v>-2.9955252919294101E-3</v>
      </c>
      <c r="J18" t="s">
        <v>12</v>
      </c>
    </row>
    <row r="19" spans="1:10" x14ac:dyDescent="0.2">
      <c r="A19" s="1" t="s">
        <v>53</v>
      </c>
      <c r="B19" s="1">
        <v>-5.6693451919895353E-2</v>
      </c>
      <c r="C19" s="1">
        <v>3.7851581244881534E-2</v>
      </c>
      <c r="D19" s="1">
        <v>-1.4977829209595228</v>
      </c>
      <c r="E19" s="1">
        <v>0.17785916308425817</v>
      </c>
      <c r="F19" s="1">
        <v>-0.14619821889267684</v>
      </c>
      <c r="G19" s="1">
        <v>3.2811315052886141E-2</v>
      </c>
      <c r="H19" s="1">
        <v>-0.14619821889267684</v>
      </c>
      <c r="I19" s="1">
        <v>3.2811315052886141E-2</v>
      </c>
      <c r="J19" t="s">
        <v>13</v>
      </c>
    </row>
    <row r="20" spans="1:10" x14ac:dyDescent="0.2">
      <c r="A20" s="1" t="s">
        <v>54</v>
      </c>
      <c r="B20" s="1">
        <v>-8.2439573256192855E-4</v>
      </c>
      <c r="C20" s="1">
        <v>1.8825144893135402E-4</v>
      </c>
      <c r="D20" s="1">
        <v>-4.3792264932980398</v>
      </c>
      <c r="E20" s="1">
        <v>3.2375103546446512E-3</v>
      </c>
      <c r="F20" s="1">
        <v>-1.269539674102489E-3</v>
      </c>
      <c r="G20" s="1">
        <v>-3.7925179102136819E-4</v>
      </c>
      <c r="H20" s="1">
        <v>-1.269539674102489E-3</v>
      </c>
      <c r="I20" s="1">
        <v>-3.7925179102136819E-4</v>
      </c>
      <c r="J20" t="s">
        <v>14</v>
      </c>
    </row>
    <row r="21" spans="1:10" ht="16" thickBot="1" x14ac:dyDescent="0.25">
      <c r="A21" s="2" t="s">
        <v>55</v>
      </c>
      <c r="B21" s="2">
        <v>-0.16508440845148997</v>
      </c>
      <c r="C21" s="2">
        <v>7.9341808417807955E-2</v>
      </c>
      <c r="D21" s="2">
        <v>-2.0806736289922707</v>
      </c>
      <c r="E21" s="2">
        <v>7.600950484446499E-2</v>
      </c>
      <c r="F21" s="2">
        <v>-0.3526979728014672</v>
      </c>
      <c r="G21" s="2">
        <v>2.252915589848728E-2</v>
      </c>
      <c r="H21" s="2">
        <v>-0.3526979728014672</v>
      </c>
      <c r="I21" s="2">
        <v>2.252915589848728E-2</v>
      </c>
      <c r="J21" t="s">
        <v>17</v>
      </c>
    </row>
    <row r="25" spans="1:10" x14ac:dyDescent="0.2">
      <c r="A25" t="s">
        <v>58</v>
      </c>
    </row>
    <row r="26" spans="1:10" ht="16" thickBot="1" x14ac:dyDescent="0.25"/>
    <row r="27" spans="1:10" x14ac:dyDescent="0.2">
      <c r="A27" s="3" t="s">
        <v>59</v>
      </c>
      <c r="B27" s="3" t="s">
        <v>60</v>
      </c>
      <c r="C27" s="3" t="s">
        <v>61</v>
      </c>
      <c r="D27" t="s">
        <v>27</v>
      </c>
    </row>
    <row r="28" spans="1:10" x14ac:dyDescent="0.2">
      <c r="A28" s="1">
        <v>1</v>
      </c>
      <c r="B28" s="1">
        <v>0.24511097182123981</v>
      </c>
      <c r="C28" s="1">
        <v>1.0889028178760196E-2</v>
      </c>
      <c r="D28" s="5">
        <v>0.25600000000000001</v>
      </c>
    </row>
    <row r="29" spans="1:10" x14ac:dyDescent="0.2">
      <c r="A29" s="1">
        <v>2</v>
      </c>
      <c r="B29" s="1">
        <v>0.21808616462897956</v>
      </c>
      <c r="C29" s="1">
        <v>-1.8086164628979551E-2</v>
      </c>
      <c r="D29" s="5">
        <v>0.2</v>
      </c>
    </row>
    <row r="30" spans="1:10" x14ac:dyDescent="0.2">
      <c r="A30" s="1">
        <v>3</v>
      </c>
      <c r="B30" s="1">
        <v>0.22012143869977935</v>
      </c>
      <c r="C30" s="1">
        <v>9.8785613002206618E-3</v>
      </c>
      <c r="D30" s="5">
        <v>0.23</v>
      </c>
    </row>
    <row r="31" spans="1:10" x14ac:dyDescent="0.2">
      <c r="A31" s="1">
        <v>4</v>
      </c>
      <c r="B31" s="1">
        <v>0.16547550161094124</v>
      </c>
      <c r="C31" s="1">
        <v>-1.5475501610941245E-2</v>
      </c>
      <c r="D31" s="5">
        <v>0.15</v>
      </c>
      <c r="F31" t="s">
        <v>65</v>
      </c>
    </row>
    <row r="32" spans="1:10" x14ac:dyDescent="0.2">
      <c r="A32" s="1">
        <v>5</v>
      </c>
      <c r="B32" s="1">
        <v>0.14184879778093298</v>
      </c>
      <c r="C32" s="1">
        <v>2.8151202219067029E-2</v>
      </c>
      <c r="D32" s="5">
        <v>0.17</v>
      </c>
    </row>
    <row r="33" spans="1:4" x14ac:dyDescent="0.2">
      <c r="A33" s="1">
        <v>6</v>
      </c>
      <c r="B33" s="1">
        <v>0.15504525365010616</v>
      </c>
      <c r="C33" s="1">
        <v>-1.5045253650106144E-2</v>
      </c>
      <c r="D33" s="5">
        <v>0.14000000000000001</v>
      </c>
    </row>
    <row r="34" spans="1:4" x14ac:dyDescent="0.2">
      <c r="A34" s="1">
        <v>7</v>
      </c>
      <c r="B34" s="1">
        <v>0.22434463250006548</v>
      </c>
      <c r="C34" s="1">
        <v>-9.3446325000654806E-3</v>
      </c>
      <c r="D34" s="5">
        <v>0.215</v>
      </c>
    </row>
    <row r="35" spans="1:4" x14ac:dyDescent="0.2">
      <c r="A35" s="1">
        <v>8</v>
      </c>
      <c r="B35" s="1">
        <v>0.16142807695494876</v>
      </c>
      <c r="C35" s="1">
        <v>-6.4280769549487637E-3</v>
      </c>
      <c r="D35" s="5">
        <v>0.155</v>
      </c>
    </row>
    <row r="36" spans="1:4" x14ac:dyDescent="0.2">
      <c r="A36" s="1">
        <v>9</v>
      </c>
      <c r="B36" s="1">
        <v>0.17362691141670283</v>
      </c>
      <c r="C36" s="1">
        <v>2.1373088583297173E-2</v>
      </c>
      <c r="D36" s="5">
        <v>0.19500000000000001</v>
      </c>
    </row>
    <row r="37" spans="1:4" x14ac:dyDescent="0.2">
      <c r="A37" s="1">
        <v>10</v>
      </c>
      <c r="B37" s="1">
        <v>0.22525416293752218</v>
      </c>
      <c r="C37" s="1">
        <v>1.4745837062477812E-2</v>
      </c>
      <c r="D37" s="5">
        <v>0.24</v>
      </c>
    </row>
    <row r="38" spans="1:4" x14ac:dyDescent="0.2">
      <c r="A38" s="1">
        <v>11</v>
      </c>
      <c r="B38" s="1">
        <v>0.18975820552945782</v>
      </c>
      <c r="C38" s="1">
        <v>-1.4758205529457835E-2</v>
      </c>
      <c r="D38" s="5">
        <v>0.17499999999999999</v>
      </c>
    </row>
    <row r="39" spans="1:4" ht="16" thickBot="1" x14ac:dyDescent="0.25">
      <c r="A39" s="2">
        <v>12</v>
      </c>
      <c r="B39" s="2">
        <v>0.18589988246932246</v>
      </c>
      <c r="C39" s="2">
        <v>-5.899882469322465E-3</v>
      </c>
      <c r="D39" s="5">
        <v>0.18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All_VWC_Results_1</vt:lpstr>
      <vt:lpstr>regression</vt:lpstr>
      <vt:lpstr>a</vt:lpstr>
      <vt:lpstr>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Guo</dc:creator>
  <cp:lastModifiedBy>Microsoft Office User</cp:lastModifiedBy>
  <dcterms:created xsi:type="dcterms:W3CDTF">2016-10-20T12:10:58Z</dcterms:created>
  <dcterms:modified xsi:type="dcterms:W3CDTF">2017-12-05T20:38:38Z</dcterms:modified>
</cp:coreProperties>
</file>