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tik/Downloads/SuperPOD/"/>
    </mc:Choice>
  </mc:AlternateContent>
  <xr:revisionPtr revIDLastSave="0" documentId="13_ncr:1_{A3C6F31D-D44C-934F-B000-9D215DE2C31E}" xr6:coauthVersionLast="47" xr6:coauthVersionMax="47" xr10:uidLastSave="{00000000-0000-0000-0000-000000000000}"/>
  <bookViews>
    <workbookView xWindow="0" yWindow="0" windowWidth="28800" windowHeight="18000" xr2:uid="{3ACD11B9-ED89-9D4B-9155-F3EA70A37A8A}"/>
  </bookViews>
  <sheets>
    <sheet name="Sizer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H15" i="1"/>
  <c r="H17" i="1"/>
  <c r="H16" i="1"/>
  <c r="K9" i="1"/>
  <c r="K11" i="1" s="1"/>
  <c r="K13" i="1"/>
  <c r="K12" i="1" l="1"/>
  <c r="K18" i="1"/>
  <c r="K15" i="1"/>
  <c r="K16" i="1" l="1"/>
  <c r="K21" i="1"/>
  <c r="K22" i="1"/>
  <c r="K19" i="1"/>
  <c r="K20" i="1"/>
  <c r="K17" i="1"/>
  <c r="K14" i="1"/>
</calcChain>
</file>

<file path=xl/sharedStrings.xml><?xml version="1.0" encoding="utf-8"?>
<sst xmlns="http://schemas.openxmlformats.org/spreadsheetml/2006/main" count="56" uniqueCount="55">
  <si>
    <t>Bytes per parameter</t>
  </si>
  <si>
    <t>Checkpoint frequency (sec)</t>
  </si>
  <si>
    <t>Pipeline Parallelism</t>
  </si>
  <si>
    <t>Tensor Model Parallelism</t>
  </si>
  <si>
    <t>Number of GPUs</t>
  </si>
  <si>
    <t>GPU Type</t>
  </si>
  <si>
    <t>Input Parameters</t>
  </si>
  <si>
    <t>Checkpoint size (GB)</t>
  </si>
  <si>
    <t>Number of GPUs that checkpoint</t>
  </si>
  <si>
    <t>Write Bandwidth per GPU (GB/s)</t>
  </si>
  <si>
    <t>Number of checkpoints per day</t>
  </si>
  <si>
    <t>Number of training Tokens (B)</t>
  </si>
  <si>
    <t>Total storage required per day (TB)</t>
  </si>
  <si>
    <t>Training Time estimate (days)</t>
  </si>
  <si>
    <t>Storage for full training (PB)</t>
  </si>
  <si>
    <t xml:space="preserve">Input </t>
  </si>
  <si>
    <t>Value</t>
  </si>
  <si>
    <t>Output</t>
  </si>
  <si>
    <t>Output Calculations</t>
  </si>
  <si>
    <t>Large Language Model Training: Checkpoint calculations</t>
  </si>
  <si>
    <t>(A100 GPU Based)</t>
  </si>
  <si>
    <t>FLOPs per parameter for 1 token</t>
  </si>
  <si>
    <r>
      <t>FLOP/s/GPU from Megatron paper (petaFLOP/s)</t>
    </r>
    <r>
      <rPr>
        <sz val="12"/>
        <color rgb="FFFF0000"/>
        <rFont val="Calibri (Body)"/>
      </rPr>
      <t>*</t>
    </r>
  </si>
  <si>
    <t>Checkpoint Write Bandwidth Required (GB/s)</t>
  </si>
  <si>
    <t>exaFLOP/s available</t>
  </si>
  <si>
    <t xml:space="preserve"> Kaplan et al.https://arxiv.org/pdf/2001.08361.pdf</t>
  </si>
  <si>
    <t>Narayanan et al. https://arxiv.org/pdf/2104.04473.pdf</t>
  </si>
  <si>
    <t>yottaFLOP needed</t>
  </si>
  <si>
    <t>MEGATRON-LM</t>
  </si>
  <si>
    <t>Size</t>
  </si>
  <si>
    <t>Checkpoint Frequency</t>
  </si>
  <si>
    <t>Checkpoint BW</t>
  </si>
  <si>
    <t>All for 5% Checkpoint impact</t>
  </si>
  <si>
    <t>Checkpoint Frequency2</t>
  </si>
  <si>
    <t>Checkpoint BW3</t>
  </si>
  <si>
    <t>Model Size in Billions of Parameters, Frequency in seconds, BW in GB/s</t>
  </si>
  <si>
    <t>Checkpoint file size (GB)</t>
  </si>
  <si>
    <t>* Blackwell is estimated to be 3-5x H100 Flops/s</t>
  </si>
  <si>
    <t>Dash et al. https://arxiv.org/pdf/2312.12705v2</t>
  </si>
  <si>
    <t>Checkpoint time (sec)</t>
  </si>
  <si>
    <t>Model Size (B parameters)</t>
  </si>
  <si>
    <t>Time spent in checkpointing (days)</t>
  </si>
  <si>
    <t>Checkpoint impact (% of total time)</t>
  </si>
  <si>
    <t>Cost ($/GPU-hr)</t>
  </si>
  <si>
    <t>Token dataset size (TB)</t>
  </si>
  <si>
    <t>GPU Cost for training (Million $)</t>
  </si>
  <si>
    <t xml:space="preserve"> He et al. 2023 - https://arxiv.org/html/2401.00134v1</t>
  </si>
  <si>
    <t>(Alibaba Paper on Fallure rates)</t>
  </si>
  <si>
    <t>Expected % of  runs that will have no failure</t>
  </si>
  <si>
    <t xml:space="preserve"> </t>
  </si>
  <si>
    <t>Failure rate (per day/1K GPUs)</t>
  </si>
  <si>
    <t>Expected number of failures during the run</t>
  </si>
  <si>
    <t>H100</t>
  </si>
  <si>
    <t>(H100 GPU Based)</t>
  </si>
  <si>
    <t>* H100 FLOP/s is roughly 3xA100 FLOP/s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</si>
</sst>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&quot;$&quot;#,##0.00"/>
  </numFmts>
  <fonts count="1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  <font>
      <b/>
      <sz val="18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2">
    <xf numFmtId="0" fontId="0" fillId="0" borderId="0" xfId="0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0" fillId="2" borderId="0" xfId="0" applyFill="1"/>
    <xf numFmtId="0" fontId="6" fillId="0" borderId="0" xfId="0" applyFont="1"/>
    <xf numFmtId="0" fontId="0" fillId="3" borderId="0" xfId="0" applyFill="1"/>
    <xf numFmtId="0" fontId="7" fillId="0" borderId="0" xfId="0" applyFont="1"/>
    <xf numFmtId="165" fontId="0" fillId="3" borderId="0" xfId="0" applyNumberFormat="1" applyFill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1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3" borderId="0" xfId="0" applyNumberFormat="1" applyFill="1"/>
    <xf numFmtId="0" fontId="0" fillId="5" borderId="0" xfId="0" applyFill="1"/>
    <xf numFmtId="0" fontId="12" fillId="6" borderId="0" xfId="0" applyFont="1" applyFill="1"/>
    <xf numFmtId="166" fontId="12" fillId="6" borderId="0" xfId="0" applyNumberFormat="1" applyFont="1" applyFill="1"/>
    <xf numFmtId="0" fontId="0" fillId="7" borderId="0" xfId="0" applyFill="1"/>
    <xf numFmtId="0" fontId="14" fillId="0" borderId="0" xfId="0" applyFont="1"/>
    <xf numFmtId="0" fontId="14" fillId="0" borderId="0" xfId="1" applyFont="1" applyAlignment="1">
      <alignment horizontal="left" vertical="center" indent="4"/>
    </xf>
    <xf numFmtId="2" fontId="0" fillId="7" borderId="0" xfId="0" applyNumberFormat="1" applyFill="1" applyAlignment="1">
      <alignment horizontal="right"/>
    </xf>
    <xf numFmtId="0" fontId="15" fillId="0" borderId="0" xfId="0" applyFont="1"/>
    <xf numFmtId="0" fontId="16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2151329</xdr:colOff>
      <xdr:row>24</xdr:row>
      <xdr:rowOff>25400</xdr:rowOff>
    </xdr:from>
    <xdr:to>
      <xdr:col>9</xdr:col>
      <xdr:colOff>1424974</xdr:colOff>
      <xdr:row>35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73BAF4-2EEC-5B88-399C-E21435CB8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2555" y="5201249"/>
          <a:ext cx="8103740" cy="2405572"/>
        </a:xfrm>
        <a:prstGeom prst="rect">
          <a:avLst/>
        </a:prstGeom>
      </xdr:spPr>
    </xdr:pic>
    <xdr:clientData/>
  </xdr:twoCellAnchor>
  <xdr:twoCellAnchor editAs="oneCell">
    <xdr:from>
      <xdr:col>9</xdr:col>
      <xdr:colOff>1570982</xdr:colOff>
      <xdr:row>23</xdr:row>
      <xdr:rowOff>40764</xdr:rowOff>
    </xdr:from>
    <xdr:to>
      <xdr:col>12</xdr:col>
      <xdr:colOff>69272</xdr:colOff>
      <xdr:row>37</xdr:row>
      <xdr:rowOff>65768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9EF852-C667-499B-CAD6-1D1E12A2A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4346" y="5097673"/>
          <a:ext cx="3335835" cy="2934459"/>
        </a:xfrm>
        <a:prstGeom prst="rect">
          <a:avLst/>
        </a:prstGeom>
      </xdr:spPr>
    </xdr:pic>
    <xdr:clientData/>
  </xdr:twoCellAnchor>
  <xdr:twoCellAnchor editAs="oneCell">
    <xdr:from>
      <xdr:col>0</xdr:col>
      <xdr:colOff>300182</xdr:colOff>
      <xdr:row>24</xdr:row>
      <xdr:rowOff>23961</xdr:rowOff>
    </xdr:from>
    <xdr:to>
      <xdr:col>2</xdr:col>
      <xdr:colOff>2075309</xdr:colOff>
      <xdr:row>36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B8CF58D-EF56-C7DD-D528-761AFA7D1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0182" y="5288688"/>
          <a:ext cx="3541582" cy="2596857"/>
        </a:xfrm>
        <a:prstGeom prst="rect">
          <a:avLst/>
        </a:prstGeom>
      </xdr:spPr>
    </xdr:pic>
    <xdr:clientData/>
  </xdr:twoCellAnchor>
  <xdr:twoCellAnchor editAs="oneCell">
    <xdr:from>
      <xdr:col>2</xdr:col>
      <xdr:colOff>2101272</xdr:colOff>
      <xdr:row>38</xdr:row>
      <xdr:rowOff>11540</xdr:rowOff>
    </xdr:from>
    <xdr:to>
      <xdr:col>9</xdr:col>
      <xdr:colOff>1488666</xdr:colOff>
      <xdr:row>49</xdr:row>
      <xdr:rowOff>207812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2F48E48-7933-039D-5BC5-246453499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67727" y="8185722"/>
          <a:ext cx="8254303" cy="24822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5E34D2-3F32-0E4C-B2CB-2366E183B0C6}" name="Table3" displayName="Table3" ref="C8:D21" totalsRowShown="0">
  <autoFilter ref="C8:D21" xr:uid="{715E34D2-3F32-0E4C-B2CB-2366E183B0C6}"/>
  <tableColumns count="2">
    <tableColumn id="1" xr3:uid="{031941A6-C852-674D-B277-1424C6A41201}" name="Input "/>
    <tableColumn id="2" xr3:uid="{C106F63A-B838-044F-A23E-0BD8B0FEE7FC}" name="Value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0D1C421-B13E-C442-B70B-4103AB234745}" name="Table5" displayName="Table5" ref="J8:K22" totalsRowShown="0">
  <autoFilter ref="J8:K22" xr:uid="{F0D1C421-B13E-C442-B70B-4103AB234745}"/>
  <tableColumns count="2">
    <tableColumn id="1" xr3:uid="{BAE0AB4D-D6C8-D64D-932F-BE0B412B10E7}" name="Output"/>
    <tableColumn id="2" xr3:uid="{12C82C07-49FD-9A48-B885-62DFA38A627D}" name="Value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D4CCF-EA25-264B-AB4F-64631F7C1D92}" name="Table1" displayName="Table1" ref="D5:H8" totalsRowShown="0">
  <autoFilter ref="D5:H8" xr:uid="{EE4D4CCF-EA25-264B-AB4F-64631F7C1D92}"/>
  <tableColumns count="5">
    <tableColumn id="1" xr3:uid="{15DE25FD-4BB8-134A-AF16-9CB06F6D0CE6}" name="Size"/>
    <tableColumn id="2" xr3:uid="{D7726564-E037-0C4E-B44D-DBDADD5473AF}" name="Checkpoint Frequency"/>
    <tableColumn id="3" xr3:uid="{67CD92BD-C53A-4A47-B620-DC1930B2D922}" name="Checkpoint BW"/>
    <tableColumn id="4" xr3:uid="{E445370A-DD06-A743-BB86-6CB5ABDAA299}" name="Checkpoint Frequency2"/>
    <tableColumn id="5" xr3:uid="{A9F54274-3C77-A44E-8CD2-0F2B57BCE606}" name="Checkpoint BW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arxiv.org/html/2401.00134v1" TargetMode="Externa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4432F-0BA5-E742-83F4-847BE2597994}">
  <dimension ref="A2:K38"/>
  <sheetViews>
    <sheetView tabSelected="1" topLeftCell="A4" zoomScale="110" zoomScaleNormal="110" workbookViewId="0">
      <selection activeCell="D10" sqref="D10"/>
    </sheetView>
  </sheetViews>
  <sheetFormatPr baseColWidth="10" defaultRowHeight="16" x14ac:dyDescent="0.2"/>
  <cols>
    <col min="2" max="2" width="12.33203125" customWidth="1"/>
    <col min="3" max="3" width="42.5" customWidth="1"/>
    <col min="6" max="6" width="19.1640625" customWidth="1"/>
    <col min="10" max="10" width="41.6640625" customWidth="1"/>
  </cols>
  <sheetData>
    <row r="2" spans="3:11" x14ac:dyDescent="0.2">
      <c r="C2" t="s">
        <v>49</v>
      </c>
    </row>
    <row r="3" spans="3:11" ht="24" x14ac:dyDescent="0.3">
      <c r="D3" s="5" t="s">
        <v>19</v>
      </c>
    </row>
    <row r="4" spans="3:11" ht="21" x14ac:dyDescent="0.25">
      <c r="F4" s="13" t="s">
        <v>28</v>
      </c>
    </row>
    <row r="6" spans="3:11" ht="24" x14ac:dyDescent="0.3">
      <c r="C6" s="5" t="s">
        <v>6</v>
      </c>
      <c r="J6" s="5" t="s">
        <v>18</v>
      </c>
    </row>
    <row r="8" spans="3:11" x14ac:dyDescent="0.2">
      <c r="C8" t="s">
        <v>15</v>
      </c>
      <c r="D8" s="1" t="s">
        <v>16</v>
      </c>
      <c r="J8" t="s">
        <v>17</v>
      </c>
      <c r="K8" t="s">
        <v>16</v>
      </c>
    </row>
    <row r="9" spans="3:11" x14ac:dyDescent="0.2">
      <c r="C9" t="s">
        <v>39</v>
      </c>
      <c r="D9" s="19">
        <v>60</v>
      </c>
      <c r="J9" t="s">
        <v>7</v>
      </c>
      <c r="K9">
        <f>D12*D10</f>
        <v>4396</v>
      </c>
    </row>
    <row r="10" spans="3:11" x14ac:dyDescent="0.2">
      <c r="C10" t="s">
        <v>40</v>
      </c>
      <c r="D10">
        <v>314</v>
      </c>
      <c r="J10" t="s">
        <v>42</v>
      </c>
      <c r="K10" s="1">
        <f>D9/D11</f>
        <v>3.3333333333333333E-2</v>
      </c>
    </row>
    <row r="11" spans="3:11" x14ac:dyDescent="0.2">
      <c r="C11" t="s">
        <v>1</v>
      </c>
      <c r="D11" s="16">
        <v>1800</v>
      </c>
      <c r="J11" t="s">
        <v>23</v>
      </c>
      <c r="K11" s="3">
        <f>K9/D9</f>
        <v>73.266666666666666</v>
      </c>
    </row>
    <row r="12" spans="3:11" x14ac:dyDescent="0.2">
      <c r="C12" t="s">
        <v>0</v>
      </c>
      <c r="D12" s="23">
        <v>14</v>
      </c>
      <c r="E12" s="11" t="s">
        <v>38</v>
      </c>
      <c r="J12" t="s">
        <v>36</v>
      </c>
      <c r="K12" s="3">
        <f>K9/K13</f>
        <v>68.6875</v>
      </c>
    </row>
    <row r="13" spans="3:11" x14ac:dyDescent="0.2">
      <c r="C13" t="s">
        <v>3</v>
      </c>
      <c r="D13">
        <v>8</v>
      </c>
      <c r="F13" s="26" t="s">
        <v>43</v>
      </c>
      <c r="G13" s="26"/>
      <c r="H13" s="26">
        <v>2</v>
      </c>
      <c r="J13" t="s">
        <v>8</v>
      </c>
      <c r="K13">
        <f>D13*D14</f>
        <v>64</v>
      </c>
    </row>
    <row r="14" spans="3:11" x14ac:dyDescent="0.2">
      <c r="C14" t="s">
        <v>2</v>
      </c>
      <c r="D14">
        <v>8</v>
      </c>
      <c r="F14" s="26" t="s">
        <v>50</v>
      </c>
      <c r="G14" s="26"/>
      <c r="H14" s="29">
        <v>0.4</v>
      </c>
      <c r="J14" t="s">
        <v>9</v>
      </c>
      <c r="K14" s="3">
        <f>K11/K13</f>
        <v>1.1447916666666667</v>
      </c>
    </row>
    <row r="15" spans="3:11" x14ac:dyDescent="0.2">
      <c r="C15" t="s">
        <v>4</v>
      </c>
      <c r="D15">
        <v>10000</v>
      </c>
      <c r="F15" s="10" t="s">
        <v>24</v>
      </c>
      <c r="G15" s="10"/>
      <c r="H15" s="12">
        <f>D15*D19/1000000</f>
        <v>4.7439999999999998</v>
      </c>
      <c r="J15" t="s">
        <v>10</v>
      </c>
      <c r="K15">
        <f>24*60*60/D11</f>
        <v>48</v>
      </c>
    </row>
    <row r="16" spans="3:11" x14ac:dyDescent="0.2">
      <c r="C16" t="s">
        <v>5</v>
      </c>
      <c r="D16" s="2" t="s">
        <v>52</v>
      </c>
      <c r="F16" s="10" t="s">
        <v>27</v>
      </c>
      <c r="G16" s="10"/>
      <c r="H16" s="12">
        <f>D18*D10*D17/1000000</f>
        <v>18.84</v>
      </c>
      <c r="J16" t="s">
        <v>12</v>
      </c>
      <c r="K16">
        <f>K15*K9/1000</f>
        <v>211.00800000000001</v>
      </c>
    </row>
    <row r="17" spans="1:11" x14ac:dyDescent="0.2">
      <c r="C17" t="s">
        <v>11</v>
      </c>
      <c r="D17" s="30">
        <v>10000</v>
      </c>
      <c r="F17" s="10" t="s">
        <v>44</v>
      </c>
      <c r="G17" s="10"/>
      <c r="H17" s="22">
        <f>Table3[[#This Row],[Value]]*4/1000</f>
        <v>40</v>
      </c>
      <c r="J17" t="s">
        <v>14</v>
      </c>
      <c r="K17" s="3">
        <f>K9*K15*K18/1000/1000</f>
        <v>9.6988757729061277</v>
      </c>
    </row>
    <row r="18" spans="1:11" ht="17" customHeight="1" x14ac:dyDescent="0.2">
      <c r="C18" t="s">
        <v>21</v>
      </c>
      <c r="D18" s="23">
        <v>6</v>
      </c>
      <c r="E18" s="11" t="s">
        <v>25</v>
      </c>
      <c r="F18" s="9"/>
      <c r="G18" s="9"/>
      <c r="H18" s="9"/>
      <c r="J18" t="s">
        <v>13</v>
      </c>
      <c r="K18" s="3">
        <f>(D18*D10*D17/D19/D15)/60/60/24*1000000</f>
        <v>45.964493160951839</v>
      </c>
    </row>
    <row r="19" spans="1:11" ht="18" customHeight="1" x14ac:dyDescent="0.2">
      <c r="C19" s="4" t="s">
        <v>22</v>
      </c>
      <c r="D19">
        <v>474.4</v>
      </c>
      <c r="J19" s="20" t="s">
        <v>41</v>
      </c>
      <c r="K19" s="21">
        <f>K18*K10</f>
        <v>1.5321497720317279</v>
      </c>
    </row>
    <row r="20" spans="1:11" x14ac:dyDescent="0.2">
      <c r="C20" s="7" t="s">
        <v>54</v>
      </c>
      <c r="D20" s="8"/>
      <c r="J20" s="24" t="s">
        <v>45</v>
      </c>
      <c r="K20" s="25">
        <f>D15*H13*K18*24/1000/1000</f>
        <v>22.062956717256885</v>
      </c>
    </row>
    <row r="21" spans="1:11" x14ac:dyDescent="0.2">
      <c r="C21" s="7" t="s">
        <v>37</v>
      </c>
      <c r="D21" s="8"/>
      <c r="J21" t="s">
        <v>48</v>
      </c>
      <c r="K21" s="1">
        <f>EXP(-1*H14*K18*D15/1000)</f>
        <v>1.4174150079674115E-80</v>
      </c>
    </row>
    <row r="22" spans="1:11" x14ac:dyDescent="0.2">
      <c r="J22" t="s">
        <v>51</v>
      </c>
      <c r="K22" s="19">
        <f>H14*D15*K18/1000</f>
        <v>183.85797264380736</v>
      </c>
    </row>
    <row r="23" spans="1:11" x14ac:dyDescent="0.2">
      <c r="A23" s="28" t="s">
        <v>46</v>
      </c>
      <c r="E23" s="6" t="s">
        <v>26</v>
      </c>
    </row>
    <row r="24" spans="1:11" x14ac:dyDescent="0.2">
      <c r="B24" s="27" t="s">
        <v>47</v>
      </c>
      <c r="E24" s="14"/>
      <c r="F24" s="15" t="s">
        <v>20</v>
      </c>
      <c r="G24" s="14"/>
      <c r="H24" s="14"/>
    </row>
    <row r="38" spans="6:6" x14ac:dyDescent="0.2">
      <c r="F38" s="31" t="s">
        <v>53</v>
      </c>
    </row>
  </sheetData>
  <hyperlinks>
    <hyperlink ref="A23" r:id="rId1" display="https://arxiv.org/html/2401.00134v1" xr:uid="{69978F20-F57D-0345-AECE-409A3DFBCC5F}"/>
  </hyperlinks>
  <pageMargins left="0.7" right="0.7" top="0.75" bottom="0.75" header="0.3" footer="0.3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C7EDB-EC86-BE42-88A7-EFFCDA36AD73}">
  <dimension ref="D2:H8"/>
  <sheetViews>
    <sheetView workbookViewId="0">
      <selection activeCell="E22" sqref="E22"/>
    </sheetView>
  </sheetViews>
  <sheetFormatPr baseColWidth="10" defaultRowHeight="16" x14ac:dyDescent="0.2"/>
  <cols>
    <col min="4" max="4" width="6.83203125" customWidth="1"/>
    <col min="5" max="5" width="21.1640625" customWidth="1"/>
    <col min="6" max="6" width="15.83203125" customWidth="1"/>
    <col min="7" max="7" width="22.1640625" customWidth="1"/>
    <col min="8" max="8" width="16.83203125" customWidth="1"/>
  </cols>
  <sheetData>
    <row r="2" spans="4:8" ht="21" x14ac:dyDescent="0.25">
      <c r="F2" s="18" t="s">
        <v>32</v>
      </c>
    </row>
    <row r="3" spans="4:8" ht="19" x14ac:dyDescent="0.25">
      <c r="E3" s="17" t="s">
        <v>35</v>
      </c>
    </row>
    <row r="5" spans="4:8" x14ac:dyDescent="0.2">
      <c r="D5" t="s">
        <v>29</v>
      </c>
      <c r="E5" t="s">
        <v>30</v>
      </c>
      <c r="F5" t="s">
        <v>31</v>
      </c>
      <c r="G5" t="s">
        <v>33</v>
      </c>
      <c r="H5" t="s">
        <v>34</v>
      </c>
    </row>
    <row r="6" spans="4:8" x14ac:dyDescent="0.2">
      <c r="D6">
        <v>175</v>
      </c>
      <c r="E6">
        <v>300</v>
      </c>
      <c r="F6">
        <v>163.30000000000001</v>
      </c>
      <c r="G6">
        <v>3600</v>
      </c>
      <c r="H6">
        <v>13.6</v>
      </c>
    </row>
    <row r="7" spans="4:8" x14ac:dyDescent="0.2">
      <c r="D7">
        <v>530</v>
      </c>
      <c r="E7">
        <v>300</v>
      </c>
      <c r="F7">
        <v>494.7</v>
      </c>
      <c r="G7">
        <v>3600</v>
      </c>
      <c r="H7">
        <v>41.2</v>
      </c>
    </row>
    <row r="8" spans="4:8" x14ac:dyDescent="0.2">
      <c r="D8">
        <v>1000</v>
      </c>
      <c r="E8">
        <v>300</v>
      </c>
      <c r="F8">
        <v>933.3</v>
      </c>
      <c r="G8">
        <v>3600</v>
      </c>
      <c r="H8">
        <v>77.8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 Subramanian</dc:creator>
  <cp:lastModifiedBy>Subramanian Kartik</cp:lastModifiedBy>
  <dcterms:created xsi:type="dcterms:W3CDTF">2024-01-17T11:45:21Z</dcterms:created>
  <dcterms:modified xsi:type="dcterms:W3CDTF">2024-11-04T19:44:14Z</dcterms:modified>
</cp:coreProperties>
</file>