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illanova-my.sharepoint.com/personal/hpaulson_villanova_edu/Documents/Fall 2023/EGR 1200 - Walkup/"/>
    </mc:Choice>
  </mc:AlternateContent>
  <xr:revisionPtr revIDLastSave="145" documentId="8_{294A9997-C6A0-DD40-8F4C-601CC07D2F41}" xr6:coauthVersionLast="47" xr6:coauthVersionMax="47" xr10:uidLastSave="{BC9CD9D6-7F08-3440-BCAF-F96A404446F9}"/>
  <bookViews>
    <workbookView xWindow="0" yWindow="500" windowWidth="28800" windowHeight="17500" tabRatio="729" xr2:uid="{00000000-000D-0000-FFFF-FFFF00000000}"/>
  </bookViews>
  <sheets>
    <sheet name="Beam 1" sheetId="24" r:id="rId1"/>
    <sheet name="Example X-X" sheetId="23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4" l="1"/>
  <c r="G21" i="24"/>
  <c r="G22" i="24"/>
  <c r="H22" i="24" s="1"/>
  <c r="I22" i="24" s="1"/>
  <c r="G23" i="24"/>
  <c r="G24" i="24"/>
  <c r="G25" i="24"/>
  <c r="G26" i="24"/>
  <c r="G27" i="24"/>
  <c r="H27" i="24" s="1"/>
  <c r="G28" i="24"/>
  <c r="G29" i="24"/>
  <c r="H29" i="24" s="1"/>
  <c r="I29" i="24" s="1"/>
  <c r="H21" i="24"/>
  <c r="I21" i="24" s="1"/>
  <c r="E20" i="24"/>
  <c r="E21" i="24"/>
  <c r="E22" i="24"/>
  <c r="E23" i="24"/>
  <c r="E30" i="24" s="1"/>
  <c r="E24" i="24"/>
  <c r="E25" i="24"/>
  <c r="E26" i="24"/>
  <c r="E27" i="24"/>
  <c r="E28" i="24"/>
  <c r="E29" i="24"/>
  <c r="F29" i="24"/>
  <c r="F28" i="24"/>
  <c r="H28" i="24" s="1"/>
  <c r="I28" i="24" s="1"/>
  <c r="F27" i="24"/>
  <c r="F26" i="24"/>
  <c r="H26" i="24" s="1"/>
  <c r="F25" i="24"/>
  <c r="H24" i="24"/>
  <c r="I24" i="24" s="1"/>
  <c r="F24" i="24"/>
  <c r="F23" i="24"/>
  <c r="F22" i="24"/>
  <c r="F21" i="24"/>
  <c r="F20" i="24"/>
  <c r="G12" i="24"/>
  <c r="H12" i="24" s="1"/>
  <c r="I12" i="24" s="1"/>
  <c r="F12" i="24"/>
  <c r="E12" i="24"/>
  <c r="G11" i="24"/>
  <c r="F11" i="24"/>
  <c r="E11" i="24"/>
  <c r="G10" i="24"/>
  <c r="H10" i="24" s="1"/>
  <c r="I10" i="24" s="1"/>
  <c r="F10" i="24"/>
  <c r="E10" i="24"/>
  <c r="G9" i="24"/>
  <c r="F9" i="24"/>
  <c r="H9" i="24" s="1"/>
  <c r="I9" i="24" s="1"/>
  <c r="E9" i="24"/>
  <c r="G8" i="24"/>
  <c r="F8" i="24"/>
  <c r="H8" i="24" s="1"/>
  <c r="I8" i="24" s="1"/>
  <c r="E8" i="24"/>
  <c r="H7" i="24"/>
  <c r="I7" i="24" s="1"/>
  <c r="G7" i="24"/>
  <c r="F7" i="24"/>
  <c r="E7" i="24"/>
  <c r="G6" i="24"/>
  <c r="F6" i="24"/>
  <c r="H6" i="24" s="1"/>
  <c r="I6" i="24" s="1"/>
  <c r="E6" i="24"/>
  <c r="G5" i="24"/>
  <c r="F5" i="24"/>
  <c r="E5" i="24"/>
  <c r="G4" i="24"/>
  <c r="F4" i="24"/>
  <c r="E4" i="24"/>
  <c r="G3" i="24"/>
  <c r="F3" i="24"/>
  <c r="E3" i="24"/>
  <c r="I15" i="23"/>
  <c r="E6" i="23"/>
  <c r="E13" i="23" s="1"/>
  <c r="E3" i="23"/>
  <c r="E4" i="23"/>
  <c r="E5" i="23"/>
  <c r="E7" i="23"/>
  <c r="I7" i="23" s="1"/>
  <c r="E8" i="23"/>
  <c r="E9" i="23"/>
  <c r="E10" i="23"/>
  <c r="E11" i="23"/>
  <c r="E12" i="23"/>
  <c r="I12" i="23"/>
  <c r="H13" i="23"/>
  <c r="G3" i="23"/>
  <c r="F3" i="23"/>
  <c r="F4" i="23"/>
  <c r="F5" i="23"/>
  <c r="F6" i="23"/>
  <c r="F7" i="23"/>
  <c r="F8" i="23"/>
  <c r="F9" i="23"/>
  <c r="F10" i="23"/>
  <c r="F11" i="23"/>
  <c r="F12" i="23"/>
  <c r="G4" i="23"/>
  <c r="G5" i="23"/>
  <c r="G6" i="23"/>
  <c r="G7" i="23"/>
  <c r="G8" i="23"/>
  <c r="H8" i="23" s="1"/>
  <c r="G9" i="23"/>
  <c r="G10" i="23"/>
  <c r="G11" i="23"/>
  <c r="G12" i="23"/>
  <c r="H3" i="23"/>
  <c r="I3" i="23" s="1"/>
  <c r="H4" i="23"/>
  <c r="H5" i="23"/>
  <c r="I5" i="23" s="1"/>
  <c r="H6" i="23"/>
  <c r="H7" i="23"/>
  <c r="H11" i="23"/>
  <c r="I11" i="23" s="1"/>
  <c r="H12" i="23"/>
  <c r="H23" i="24" l="1"/>
  <c r="I23" i="24" s="1"/>
  <c r="H25" i="24"/>
  <c r="I25" i="24" s="1"/>
  <c r="I27" i="24"/>
  <c r="I26" i="24"/>
  <c r="H5" i="24"/>
  <c r="I5" i="24" s="1"/>
  <c r="H3" i="24"/>
  <c r="H11" i="24"/>
  <c r="I11" i="24" s="1"/>
  <c r="E13" i="24"/>
  <c r="H4" i="24"/>
  <c r="I4" i="24" s="1"/>
  <c r="I3" i="24"/>
  <c r="I6" i="23"/>
  <c r="I4" i="23"/>
  <c r="I8" i="23"/>
  <c r="H10" i="23"/>
  <c r="I10" i="23"/>
  <c r="H9" i="23"/>
  <c r="I9" i="23"/>
  <c r="H13" i="24" l="1"/>
  <c r="I15" i="24"/>
  <c r="H20" i="24"/>
  <c r="I20" i="24" l="1"/>
  <c r="I32" i="24" s="1"/>
  <c r="H30" i="24"/>
</calcChain>
</file>

<file path=xl/sharedStrings.xml><?xml version="1.0" encoding="utf-8"?>
<sst xmlns="http://schemas.openxmlformats.org/spreadsheetml/2006/main" count="41" uniqueCount="16">
  <si>
    <r>
      <t xml:space="preserve">I </t>
    </r>
    <r>
      <rPr>
        <b/>
        <i/>
        <vertAlign val="subscript"/>
        <sz val="11"/>
        <color theme="1"/>
        <rFont val="Calibri"/>
        <family val="2"/>
        <scheme val="minor"/>
      </rPr>
      <t xml:space="preserve">built-up </t>
    </r>
    <r>
      <rPr>
        <b/>
        <i/>
        <sz val="11"/>
        <color theme="1"/>
        <rFont val="Calibri"/>
        <family val="2"/>
        <scheme val="minor"/>
      </rPr>
      <t>(in.</t>
    </r>
    <r>
      <rPr>
        <b/>
        <i/>
        <vertAlign val="superscript"/>
        <sz val="11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>)=</t>
    </r>
  </si>
  <si>
    <t>Sum:</t>
  </si>
  <si>
    <t>Shape</t>
  </si>
  <si>
    <t>b (in.)</t>
  </si>
  <si>
    <t>h (in.)</t>
  </si>
  <si>
    <t>ȳ top (in.)</t>
  </si>
  <si>
    <r>
      <t>ī (in.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</si>
  <si>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A (in.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</si>
  <si>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 (in.)</t>
  </si>
  <si>
    <t>ȳ top, overall (in.) =</t>
  </si>
  <si>
    <r>
      <t>'ī + Ad² (in.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</si>
  <si>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Ad² (in.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</si>
  <si>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t>Beam 1 - Weak Axis</t>
  </si>
  <si>
    <t>Beam 1 - Stong Axis</t>
  </si>
  <si>
    <t>x̄ top (in.)</t>
  </si>
  <si>
    <t>x̄ top, overall (in.)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</si>
</sst>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5" fontId="0" fillId="0" borderId="6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Normal" xfId="0" builtinId="0"/>
    <cellStyle name="Normal 2" xfId="9" xr:uid="{00000000-0005-0000-0000-00000D000000}"/>
  </cellStyles>
  <dxfs count="42"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0.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68096</xdr:colOff>
      <xdr:row>0</xdr:row>
      <xdr:rowOff>69272</xdr:rowOff>
    </xdr:from>
    <xdr:to>
      <xdr:col>16</xdr:col>
      <xdr:colOff>281940</xdr:colOff>
      <xdr:row>19</xdr:row>
      <xdr:rowOff>122727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EA3B1-B1C9-4641-BDE4-0AE44DA40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62"/>
        <a:stretch/>
      </xdr:blipFill>
      <xdr:spPr>
        <a:xfrm>
          <a:off x="8796460" y="69272"/>
          <a:ext cx="6356025" cy="38634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ACFAC6-05E3-D041-A5E6-70A96C5797BE}" name="Table13" displayName="Table13" ref="A2:I12" totalsRowShown="0" headerRowDxfId="27" dataDxfId="26" headerRowBorderDxfId="24" tableBorderDxfId="25" totalsRowBorderDxfId="23">
  <autoFilter ref="A2:I12" xr:uid="{B9C7C79F-066A-BE4C-95A4-09043A58AF9F}"/>
  <tableColumns count="9">
    <tableColumn id="1" xr3:uid="{995345AD-011B-284C-8F62-98E3D8F4616E}" name="Shape" dataDxfId="22"/>
    <tableColumn id="2" xr3:uid="{1BBDCBED-0C1B-5941-9597-AE071E44539C}" name="b (in.)" dataDxfId="21"/>
    <tableColumn id="3" xr3:uid="{A3EEA60F-35BA-C042-83B4-9FF7C05F58A4}" name="h (in.)" dataDxfId="20"/>
    <tableColumn id="4" xr3:uid="{84AAF5EB-2F64-0D48-A47A-99DAC5A14C8A}" name="x̄ top (in.)" dataDxfId="19"/>
    <tableColumn id="5" xr3:uid="{C4093FE4-3344-1B4B-94C7-14789C85C848}" name="ī (in.4)" dataDxfId="18">
      <calculatedColumnFormula>(1/12)*(Table13[[#This Row],[b (in.)]])*(Table13[[#This Row],[h (in.)]]^3)</calculatedColumnFormula>
    </tableColumn>
    <tableColumn id="6" xr3:uid="{E988A645-F82F-D043-82C1-3E938CD45F2C}" name="A (in.2)" dataDxfId="17">
      <calculatedColumnFormula>Table13[[#This Row],[b (in.)]]*Table13[[#This Row],[h (in.)]]</calculatedColumnFormula>
    </tableColumn>
    <tableColumn id="7" xr3:uid="{C5AEC59F-F7F3-9440-8E44-D6FCD0A6B3EE}" name="d (in.)" dataDxfId="16">
      <calculatedColumnFormula>Table13[[#This Row],[x̄ top (in.)]]-D$15</calculatedColumnFormula>
    </tableColumn>
    <tableColumn id="8" xr3:uid="{9436E027-B0C4-9543-A1A0-F31AEA45448E}" name="Ad² (in.4)" dataDxfId="15">
      <calculatedColumnFormula>Table13[[#This Row],[A (in.2)]]*Table13[[#This Row],[d (in.)]]^2</calculatedColumnFormula>
    </tableColumn>
    <tableColumn id="9" xr3:uid="{2F5A8A3F-7B66-2341-95F4-46A509A3C31E}" name="'ī + Ad² (in.4)" dataDxfId="14">
      <calculatedColumnFormula>Table13[[#This Row],[Ad² (in.4)]]+Table13[[#This Row],[ī (in.4)]]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E7BCC-5DEA-5A42-908C-E6967FAF4C56}" name="Table134" displayName="Table134" ref="A19:I29" totalsRowShown="0" headerRowDxfId="13" dataDxfId="12" headerRowBorderDxfId="10" tableBorderDxfId="11" totalsRowBorderDxfId="9">
  <autoFilter ref="A19:I29" xr:uid="{8F2E7BCC-5DEA-5A42-908C-E6967FAF4C56}"/>
  <tableColumns count="9">
    <tableColumn id="1" xr3:uid="{E32DA627-485A-1C43-9C88-9B6D89E40D93}" name="Shape" dataDxfId="8"/>
    <tableColumn id="2" xr3:uid="{9A4E280F-1BC6-A54B-91D8-BF5A02FC244E}" name="b (in.)" dataDxfId="7"/>
    <tableColumn id="3" xr3:uid="{944F5EAA-EF9F-4340-AA5F-D5167D6B6C9E}" name="h (in.)" dataDxfId="6"/>
    <tableColumn id="4" xr3:uid="{4E7BA7FA-08AD-3847-978F-187F3C3B9944}" name="ȳ top (in.)" dataDxfId="5"/>
    <tableColumn id="5" xr3:uid="{F1365D2F-455C-8C47-B6EE-BCADF35C9BAB}" name="ī (in.4)" dataDxfId="1">
      <calculatedColumnFormula>(1/12)*(Table134[[#This Row],[h (in.)]])*(Table134[[#This Row],[b (in.)]]^3)</calculatedColumnFormula>
    </tableColumn>
    <tableColumn id="6" xr3:uid="{26546E65-1AFF-2342-8E89-44E2E43F7562}" name="A (in.2)" dataDxfId="4">
      <calculatedColumnFormula>Table134[[#This Row],[b (in.)]]*Table134[[#This Row],[h (in.)]]</calculatedColumnFormula>
    </tableColumn>
    <tableColumn id="7" xr3:uid="{5934F4EF-1D72-E647-BC7B-CD4B1CCAFDB1}" name="d (in.)" dataDxfId="0">
      <calculatedColumnFormula>Table134[[#This Row],[ȳ top (in.)]]-D$32</calculatedColumnFormula>
    </tableColumn>
    <tableColumn id="8" xr3:uid="{68A8FEC5-8B68-D04D-956C-963E8CFE4A26}" name="Ad² (in.4)" dataDxfId="3">
      <calculatedColumnFormula>Table134[[#This Row],[A (in.2)]]*Table134[[#This Row],[d (in.)]]^2</calculatedColumnFormula>
    </tableColumn>
    <tableColumn id="9" xr3:uid="{88C71BCF-6878-7241-9BB8-0D06A1EC9D56}" name="'ī + Ad² (in.4)" dataDxfId="2">
      <calculatedColumnFormula>Table134[[#This Row],[Ad² (in.4)]]+Table134[[#This Row],[ī (in.4)]]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7C79F-066A-BE4C-95A4-09043A58AF9F}" name="Table1" displayName="Table1" ref="A2:I12" totalsRowShown="0" headerRowDxfId="33" dataDxfId="41" headerRowBorderDxfId="39" tableBorderDxfId="40" totalsRowBorderDxfId="38">
  <autoFilter ref="A2:I12" xr:uid="{B9C7C79F-066A-BE4C-95A4-09043A58AF9F}"/>
  <tableColumns count="9">
    <tableColumn id="1" xr3:uid="{594FE000-C935-F54F-9C27-34DEFBE8D7EF}" name="Shape" dataDxfId="37"/>
    <tableColumn id="2" xr3:uid="{7802E9DC-7954-674A-9C2F-39BDF13155E2}" name="b (in.)" dataDxfId="36"/>
    <tableColumn id="3" xr3:uid="{C66242DB-A3F2-6148-8459-3BAAFDC2C80B}" name="h (in.)" dataDxfId="35"/>
    <tableColumn id="4" xr3:uid="{F8C7CBD2-E5DC-9144-A0D0-7DE3EE96807B}" name="ȳ top (in.)" dataDxfId="34"/>
    <tableColumn id="5" xr3:uid="{CE77FB92-FCC9-224F-B333-4CAC687C21E1}" name="ī (in.4)" dataDxfId="28">
      <calculatedColumnFormula>(1/12)*(Table1[[#This Row],[b (in.)]])*(Table1[[#This Row],[h (in.)]]^3)</calculatedColumnFormula>
    </tableColumn>
    <tableColumn id="6" xr3:uid="{4DC6F7EC-B89E-5243-BF03-B226959E15EB}" name="A (in.2)" dataDxfId="29">
      <calculatedColumnFormula>Table1[[#This Row],[b (in.)]]*Table1[[#This Row],[h (in.)]]</calculatedColumnFormula>
    </tableColumn>
    <tableColumn id="7" xr3:uid="{F2E9B710-73B0-524D-8E32-867F93C2246A}" name="d (in.)" dataDxfId="31">
      <calculatedColumnFormula>Table1[[#This Row],[ȳ top (in.)]]-D$15</calculatedColumnFormula>
    </tableColumn>
    <tableColumn id="8" xr3:uid="{F8FAB23A-A18D-DD47-BA83-BBD37DD0993D}" name="Ad² (in.4)" dataDxfId="32">
      <calculatedColumnFormula>Table1[[#This Row],[A (in.2)]]*Table1[[#This Row],[d (in.)]]^2</calculatedColumnFormula>
    </tableColumn>
    <tableColumn id="9" xr3:uid="{27E68F55-C3D5-C745-9FFB-1ADDD770BDDC}" name="'ī + Ad² (in.4)" dataDxfId="30">
      <calculatedColumnFormula>Table1[[#This Row],[Ad² (in.4)]]+Table1[[#This Row],[ī (in.4)]]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5348-93FB-B44F-B442-5A18051350B8}">
  <sheetPr>
    <pageSetUpPr fitToPage="1"/>
  </sheetPr>
  <dimension ref="A1:I32"/>
  <sheetViews>
    <sheetView tabSelected="1" zoomScale="110" zoomScaleNormal="110" workbookViewId="0">
      <selection activeCell="D45" sqref="D45"/>
    </sheetView>
  </sheetViews>
  <sheetFormatPr baseColWidth="10" defaultColWidth="11.5" defaultRowHeight="15" x14ac:dyDescent="0.2"/>
  <cols>
    <col min="1" max="7" width="12.5" customWidth="1"/>
    <col min="8" max="8" width="12.33203125" customWidth="1"/>
    <col min="9" max="9" width="14.1640625" bestFit="1" customWidth="1"/>
  </cols>
  <sheetData>
    <row r="1" spans="1:9" ht="19" x14ac:dyDescent="0.25">
      <c r="A1" s="22" t="s">
        <v>13</v>
      </c>
      <c r="B1" s="21"/>
      <c r="C1" s="21"/>
    </row>
    <row r="2" spans="1:9" ht="17" x14ac:dyDescent="0.2">
      <c r="A2" s="13" t="s">
        <v>2</v>
      </c>
      <c r="B2" s="14" t="s">
        <v>3</v>
      </c>
      <c r="C2" s="14" t="s">
        <v>4</v>
      </c>
      <c r="D2" s="14" t="s">
        <v>14</v>
      </c>
      <c r="E2" s="15" t="s">
        <v>6</v>
      </c>
      <c r="F2" s="15" t="s">
        <v>7</v>
      </c>
      <c r="G2" s="15" t="s">
        <v>8</v>
      </c>
      <c r="H2" s="15" t="s">
        <v>11</v>
      </c>
      <c r="I2" s="16" t="s">
        <v>10</v>
      </c>
    </row>
    <row r="3" spans="1:9" x14ac:dyDescent="0.2">
      <c r="A3" s="11">
        <v>1</v>
      </c>
      <c r="B3" s="6">
        <v>1</v>
      </c>
      <c r="C3" s="6">
        <v>0.25</v>
      </c>
      <c r="D3" s="6">
        <v>0.375</v>
      </c>
      <c r="E3" s="3">
        <f>(1/12)*(Table13[[#This Row],[b (in.)]])*(Table13[[#This Row],[h (in.)]]^3)</f>
        <v>1.3020833333333333E-3</v>
      </c>
      <c r="F3" s="3">
        <f>Table13[[#This Row],[b (in.)]]*Table13[[#This Row],[h (in.)]]</f>
        <v>0.25</v>
      </c>
      <c r="G3" s="10">
        <f>Table13[[#This Row],[x̄ top (in.)]]-D$15</f>
        <v>-0.125</v>
      </c>
      <c r="H3" s="3">
        <f>Table13[[#This Row],[A (in.2)]]*Table13[[#This Row],[d (in.)]]^2</f>
        <v>3.90625E-3</v>
      </c>
      <c r="I3" s="12">
        <f>Table13[[#This Row],[Ad² (in.4)]]+Table13[[#This Row],[ī (in.4)]]</f>
        <v>5.208333333333333E-3</v>
      </c>
    </row>
    <row r="4" spans="1:9" x14ac:dyDescent="0.2">
      <c r="A4" s="11">
        <v>2</v>
      </c>
      <c r="B4" s="6">
        <v>1</v>
      </c>
      <c r="C4" s="6">
        <v>0.25</v>
      </c>
      <c r="D4" s="6">
        <v>0.375</v>
      </c>
      <c r="E4" s="3">
        <f>(1/12)*(Table13[[#This Row],[b (in.)]])*(Table13[[#This Row],[h (in.)]]^3)</f>
        <v>1.3020833333333333E-3</v>
      </c>
      <c r="F4" s="3">
        <f>Table13[[#This Row],[b (in.)]]*Table13[[#This Row],[h (in.)]]</f>
        <v>0.25</v>
      </c>
      <c r="G4" s="3">
        <f>Table13[[#This Row],[x̄ top (in.)]]-D$15</f>
        <v>-0.125</v>
      </c>
      <c r="H4" s="3">
        <f>Table13[[#This Row],[A (in.2)]]*Table13[[#This Row],[d (in.)]]^2</f>
        <v>3.90625E-3</v>
      </c>
      <c r="I4" s="12">
        <f>Table13[[#This Row],[Ad² (in.4)]]+Table13[[#This Row],[ī (in.4)]]</f>
        <v>5.208333333333333E-3</v>
      </c>
    </row>
    <row r="5" spans="1:9" x14ac:dyDescent="0.2">
      <c r="A5" s="11">
        <v>3</v>
      </c>
      <c r="B5" s="6">
        <v>0.5</v>
      </c>
      <c r="C5" s="6">
        <v>0.5</v>
      </c>
      <c r="D5" s="6">
        <v>0</v>
      </c>
      <c r="E5" s="3">
        <f>(1/12)*(Table13[[#This Row],[b (in.)]])*(Table13[[#This Row],[h (in.)]]^3)</f>
        <v>5.208333333333333E-3</v>
      </c>
      <c r="F5" s="3">
        <f>Table13[[#This Row],[b (in.)]]*Table13[[#This Row],[h (in.)]]</f>
        <v>0.25</v>
      </c>
      <c r="G5" s="3">
        <f>Table13[[#This Row],[x̄ top (in.)]]-D$15</f>
        <v>-0.5</v>
      </c>
      <c r="H5" s="3">
        <f>Table13[[#This Row],[A (in.2)]]*Table13[[#This Row],[d (in.)]]^2</f>
        <v>6.25E-2</v>
      </c>
      <c r="I5" s="12">
        <f>Table13[[#This Row],[Ad² (in.4)]]+Table13[[#This Row],[ī (in.4)]]</f>
        <v>6.7708333333333329E-2</v>
      </c>
    </row>
    <row r="6" spans="1:9" x14ac:dyDescent="0.2">
      <c r="A6" s="11"/>
      <c r="B6" s="6"/>
      <c r="C6" s="6"/>
      <c r="D6" s="6"/>
      <c r="E6" s="3">
        <f>(1/12)*(Table13[[#This Row],[b (in.)]])*(Table13[[#This Row],[h (in.)]]^3)</f>
        <v>0</v>
      </c>
      <c r="F6" s="3">
        <f>Table13[[#This Row],[b (in.)]]*Table13[[#This Row],[h (in.)]]</f>
        <v>0</v>
      </c>
      <c r="G6" s="3">
        <f>Table13[[#This Row],[x̄ top (in.)]]-D$15</f>
        <v>-0.5</v>
      </c>
      <c r="H6" s="3">
        <f>Table13[[#This Row],[A (in.2)]]*Table13[[#This Row],[d (in.)]]^2</f>
        <v>0</v>
      </c>
      <c r="I6" s="12">
        <f>Table13[[#This Row],[Ad² (in.4)]]+Table13[[#This Row],[ī (in.4)]]</f>
        <v>0</v>
      </c>
    </row>
    <row r="7" spans="1:9" x14ac:dyDescent="0.2">
      <c r="A7" s="11"/>
      <c r="B7" s="6"/>
      <c r="C7" s="6"/>
      <c r="D7" s="6"/>
      <c r="E7" s="3">
        <f>(1/12)*(Table13[[#This Row],[b (in.)]])*(Table13[[#This Row],[h (in.)]]^3)</f>
        <v>0</v>
      </c>
      <c r="F7" s="3">
        <f>Table13[[#This Row],[b (in.)]]*Table13[[#This Row],[h (in.)]]</f>
        <v>0</v>
      </c>
      <c r="G7" s="3">
        <f>Table13[[#This Row],[x̄ top (in.)]]-D$15</f>
        <v>-0.5</v>
      </c>
      <c r="H7" s="3">
        <f>Table13[[#This Row],[A (in.2)]]*Table13[[#This Row],[d (in.)]]^2</f>
        <v>0</v>
      </c>
      <c r="I7" s="12">
        <f>Table13[[#This Row],[Ad² (in.4)]]+Table13[[#This Row],[ī (in.4)]]</f>
        <v>0</v>
      </c>
    </row>
    <row r="8" spans="1:9" x14ac:dyDescent="0.2">
      <c r="A8" s="11"/>
      <c r="B8" s="6"/>
      <c r="C8" s="6"/>
      <c r="D8" s="6"/>
      <c r="E8" s="3">
        <f>(1/12)*(Table13[[#This Row],[b (in.)]])*(Table13[[#This Row],[h (in.)]]^3)</f>
        <v>0</v>
      </c>
      <c r="F8" s="3">
        <f>Table13[[#This Row],[b (in.)]]*Table13[[#This Row],[h (in.)]]</f>
        <v>0</v>
      </c>
      <c r="G8" s="3">
        <f>Table13[[#This Row],[x̄ top (in.)]]-D$15</f>
        <v>-0.5</v>
      </c>
      <c r="H8" s="3">
        <f>Table13[[#This Row],[A (in.2)]]*Table13[[#This Row],[d (in.)]]^2</f>
        <v>0</v>
      </c>
      <c r="I8" s="12">
        <f>Table13[[#This Row],[Ad² (in.4)]]+Table13[[#This Row],[ī (in.4)]]</f>
        <v>0</v>
      </c>
    </row>
    <row r="9" spans="1:9" x14ac:dyDescent="0.2">
      <c r="A9" s="11"/>
      <c r="B9" s="6"/>
      <c r="C9" s="6"/>
      <c r="D9" s="6"/>
      <c r="E9" s="3">
        <f>(1/12)*(Table13[[#This Row],[b (in.)]])*(Table13[[#This Row],[h (in.)]]^3)</f>
        <v>0</v>
      </c>
      <c r="F9" s="3">
        <f>Table13[[#This Row],[b (in.)]]*Table13[[#This Row],[h (in.)]]</f>
        <v>0</v>
      </c>
      <c r="G9" s="3">
        <f>Table13[[#This Row],[x̄ top (in.)]]-D$15</f>
        <v>-0.5</v>
      </c>
      <c r="H9" s="3">
        <f>Table13[[#This Row],[A (in.2)]]*Table13[[#This Row],[d (in.)]]^2</f>
        <v>0</v>
      </c>
      <c r="I9" s="12">
        <f>Table13[[#This Row],[Ad² (in.4)]]+Table13[[#This Row],[ī (in.4)]]</f>
        <v>0</v>
      </c>
    </row>
    <row r="10" spans="1:9" x14ac:dyDescent="0.2">
      <c r="A10" s="11"/>
      <c r="B10" s="6"/>
      <c r="C10" s="6"/>
      <c r="D10" s="6"/>
      <c r="E10" s="3">
        <f>(1/12)*(Table13[[#This Row],[b (in.)]])*(Table13[[#This Row],[h (in.)]]^3)</f>
        <v>0</v>
      </c>
      <c r="F10" s="3">
        <f>Table13[[#This Row],[b (in.)]]*Table13[[#This Row],[h (in.)]]</f>
        <v>0</v>
      </c>
      <c r="G10" s="3">
        <f>Table13[[#This Row],[x̄ top (in.)]]-D$15</f>
        <v>-0.5</v>
      </c>
      <c r="H10" s="3">
        <f>Table13[[#This Row],[A (in.2)]]*Table13[[#This Row],[d (in.)]]^2</f>
        <v>0</v>
      </c>
      <c r="I10" s="12">
        <f>Table13[[#This Row],[Ad² (in.4)]]+Table13[[#This Row],[ī (in.4)]]</f>
        <v>0</v>
      </c>
    </row>
    <row r="11" spans="1:9" x14ac:dyDescent="0.2">
      <c r="A11" s="11"/>
      <c r="B11" s="6"/>
      <c r="C11" s="6"/>
      <c r="D11" s="6"/>
      <c r="E11" s="3">
        <f>(1/12)*(Table13[[#This Row],[b (in.)]])*(Table13[[#This Row],[h (in.)]]^3)</f>
        <v>0</v>
      </c>
      <c r="F11" s="3">
        <f>Table13[[#This Row],[b (in.)]]*Table13[[#This Row],[h (in.)]]</f>
        <v>0</v>
      </c>
      <c r="G11" s="3">
        <f>Table13[[#This Row],[x̄ top (in.)]]-D$15</f>
        <v>-0.5</v>
      </c>
      <c r="H11" s="3">
        <f>Table13[[#This Row],[A (in.2)]]*Table13[[#This Row],[d (in.)]]^2</f>
        <v>0</v>
      </c>
      <c r="I11" s="12">
        <f>Table13[[#This Row],[Ad² (in.4)]]+Table13[[#This Row],[ī (in.4)]]</f>
        <v>0</v>
      </c>
    </row>
    <row r="12" spans="1:9" x14ac:dyDescent="0.2">
      <c r="A12" s="17"/>
      <c r="B12" s="18"/>
      <c r="C12" s="18"/>
      <c r="D12" s="18"/>
      <c r="E12" s="19">
        <f>(1/12)*(Table13[[#This Row],[b (in.)]])*(Table13[[#This Row],[h (in.)]]^3)</f>
        <v>0</v>
      </c>
      <c r="F12" s="3">
        <f>Table13[[#This Row],[b (in.)]]*Table13[[#This Row],[h (in.)]]</f>
        <v>0</v>
      </c>
      <c r="G12" s="19">
        <f>Table13[[#This Row],[x̄ top (in.)]]-D$15</f>
        <v>-0.5</v>
      </c>
      <c r="H12" s="19">
        <f>Table13[[#This Row],[A (in.2)]]*Table13[[#This Row],[d (in.)]]^2</f>
        <v>0</v>
      </c>
      <c r="I12" s="20">
        <f>Table13[[#This Row],[Ad² (in.4)]]+Table13[[#This Row],[ī (in.4)]]</f>
        <v>0</v>
      </c>
    </row>
    <row r="13" spans="1:9" x14ac:dyDescent="0.2">
      <c r="D13" s="2" t="s">
        <v>1</v>
      </c>
      <c r="E13" s="4">
        <f>SUM(Table13[ī (in.4)])</f>
        <v>7.8125E-3</v>
      </c>
      <c r="F13" s="2"/>
      <c r="G13" s="2" t="s">
        <v>1</v>
      </c>
      <c r="H13" s="4">
        <f>SUM(Table13[Ad² (in.4)])</f>
        <v>7.03125E-2</v>
      </c>
      <c r="I13" s="2"/>
    </row>
    <row r="14" spans="1:9" ht="16" thickBot="1" x14ac:dyDescent="0.25"/>
    <row r="15" spans="1:9" ht="19" thickBot="1" x14ac:dyDescent="0.3">
      <c r="B15" t="s">
        <v>15</v>
      </c>
      <c r="D15" s="6">
        <v>0.5</v>
      </c>
      <c r="E15" s="1"/>
      <c r="F15" s="8" t="s">
        <v>0</v>
      </c>
      <c r="G15" s="9"/>
      <c r="H15" s="9"/>
      <c r="I15" s="7">
        <f>SUM(Table13[''ī + Ad² (in.4)])</f>
        <v>7.8125E-2</v>
      </c>
    </row>
    <row r="16" spans="1:9" x14ac:dyDescent="0.2">
      <c r="D16" s="5"/>
    </row>
    <row r="18" spans="1:9" ht="19" x14ac:dyDescent="0.25">
      <c r="A18" s="22" t="s">
        <v>12</v>
      </c>
      <c r="B18" s="21"/>
      <c r="C18" s="21"/>
    </row>
    <row r="19" spans="1:9" ht="17" x14ac:dyDescent="0.2">
      <c r="A19" s="13" t="s">
        <v>2</v>
      </c>
      <c r="B19" s="14" t="s">
        <v>3</v>
      </c>
      <c r="C19" s="14" t="s">
        <v>4</v>
      </c>
      <c r="D19" s="14" t="s">
        <v>5</v>
      </c>
      <c r="E19" s="15" t="s">
        <v>6</v>
      </c>
      <c r="F19" s="15" t="s">
        <v>7</v>
      </c>
      <c r="G19" s="15" t="s">
        <v>8</v>
      </c>
      <c r="H19" s="15" t="s">
        <v>11</v>
      </c>
      <c r="I19" s="16" t="s">
        <v>10</v>
      </c>
    </row>
    <row r="20" spans="1:9" x14ac:dyDescent="0.2">
      <c r="A20" s="11">
        <v>1</v>
      </c>
      <c r="B20" s="6">
        <v>1</v>
      </c>
      <c r="C20" s="6">
        <v>0.25</v>
      </c>
      <c r="D20" s="6">
        <v>0</v>
      </c>
      <c r="E20" s="3">
        <f>(1/12)*(Table134[[#This Row],[h (in.)]])*(Table134[[#This Row],[b (in.)]]^3)</f>
        <v>2.0833333333333332E-2</v>
      </c>
      <c r="F20" s="3">
        <f>Table134[[#This Row],[b (in.)]]*Table134[[#This Row],[h (in.)]]</f>
        <v>0.25</v>
      </c>
      <c r="G20" s="3">
        <f>Table134[[#This Row],[ȳ top (in.)]]-D$32</f>
        <v>0</v>
      </c>
      <c r="H20" s="3">
        <f>Table134[[#This Row],[A (in.2)]]*Table134[[#This Row],[d (in.)]]^2</f>
        <v>0</v>
      </c>
      <c r="I20" s="12">
        <f>Table134[[#This Row],[Ad² (in.4)]]+Table134[[#This Row],[ī (in.4)]]</f>
        <v>2.0833333333333332E-2</v>
      </c>
    </row>
    <row r="21" spans="1:9" x14ac:dyDescent="0.2">
      <c r="A21" s="11">
        <v>2</v>
      </c>
      <c r="B21" s="6">
        <v>1</v>
      </c>
      <c r="C21" s="6">
        <v>0.25</v>
      </c>
      <c r="D21" s="6">
        <v>0</v>
      </c>
      <c r="E21" s="3">
        <f>(1/12)*(Table134[[#This Row],[h (in.)]])*(Table134[[#This Row],[b (in.)]]^3)</f>
        <v>2.0833333333333332E-2</v>
      </c>
      <c r="F21" s="3">
        <f>Table134[[#This Row],[b (in.)]]*Table134[[#This Row],[h (in.)]]</f>
        <v>0.25</v>
      </c>
      <c r="G21" s="3">
        <f>Table134[[#This Row],[ȳ top (in.)]]-D$32</f>
        <v>0</v>
      </c>
      <c r="H21" s="3">
        <f>Table134[[#This Row],[A (in.2)]]*Table134[[#This Row],[d (in.)]]^2</f>
        <v>0</v>
      </c>
      <c r="I21" s="12">
        <f>Table134[[#This Row],[Ad² (in.4)]]+Table134[[#This Row],[ī (in.4)]]</f>
        <v>2.0833333333333332E-2</v>
      </c>
    </row>
    <row r="22" spans="1:9" x14ac:dyDescent="0.2">
      <c r="A22" s="11">
        <v>3</v>
      </c>
      <c r="B22" s="6">
        <v>0.5</v>
      </c>
      <c r="C22" s="6">
        <v>0.5</v>
      </c>
      <c r="D22" s="6">
        <v>0</v>
      </c>
      <c r="E22" s="3">
        <f>(1/12)*(Table134[[#This Row],[h (in.)]])*(Table134[[#This Row],[b (in.)]]^3)</f>
        <v>5.208333333333333E-3</v>
      </c>
      <c r="F22" s="3">
        <f>Table134[[#This Row],[b (in.)]]*Table134[[#This Row],[h (in.)]]</f>
        <v>0.25</v>
      </c>
      <c r="G22" s="3">
        <f>Table134[[#This Row],[ȳ top (in.)]]-D$32</f>
        <v>0</v>
      </c>
      <c r="H22" s="3">
        <f>Table134[[#This Row],[A (in.2)]]*Table134[[#This Row],[d (in.)]]^2</f>
        <v>0</v>
      </c>
      <c r="I22" s="12">
        <f>Table134[[#This Row],[Ad² (in.4)]]+Table134[[#This Row],[ī (in.4)]]</f>
        <v>5.208333333333333E-3</v>
      </c>
    </row>
    <row r="23" spans="1:9" x14ac:dyDescent="0.2">
      <c r="A23" s="11"/>
      <c r="B23" s="6"/>
      <c r="C23" s="6"/>
      <c r="D23" s="6"/>
      <c r="E23" s="3">
        <f>(1/12)*(Table134[[#This Row],[h (in.)]])*(Table134[[#This Row],[b (in.)]]^3)</f>
        <v>0</v>
      </c>
      <c r="F23" s="3">
        <f>Table134[[#This Row],[b (in.)]]*Table134[[#This Row],[h (in.)]]</f>
        <v>0</v>
      </c>
      <c r="G23" s="3">
        <f>Table134[[#This Row],[ȳ top (in.)]]-D$32</f>
        <v>0</v>
      </c>
      <c r="H23" s="3">
        <f>Table134[[#This Row],[A (in.2)]]*Table134[[#This Row],[d (in.)]]^2</f>
        <v>0</v>
      </c>
      <c r="I23" s="12">
        <f>Table134[[#This Row],[Ad² (in.4)]]+Table134[[#This Row],[ī (in.4)]]</f>
        <v>0</v>
      </c>
    </row>
    <row r="24" spans="1:9" x14ac:dyDescent="0.2">
      <c r="A24" s="11"/>
      <c r="B24" s="6"/>
      <c r="C24" s="6"/>
      <c r="D24" s="6"/>
      <c r="E24" s="3">
        <f>(1/12)*(Table134[[#This Row],[h (in.)]])*(Table134[[#This Row],[b (in.)]]^3)</f>
        <v>0</v>
      </c>
      <c r="F24" s="3">
        <f>Table134[[#This Row],[b (in.)]]*Table134[[#This Row],[h (in.)]]</f>
        <v>0</v>
      </c>
      <c r="G24" s="3">
        <f>Table134[[#This Row],[ȳ top (in.)]]-D$32</f>
        <v>0</v>
      </c>
      <c r="H24" s="3">
        <f>Table134[[#This Row],[A (in.2)]]*Table134[[#This Row],[d (in.)]]^2</f>
        <v>0</v>
      </c>
      <c r="I24" s="12">
        <f>Table134[[#This Row],[Ad² (in.4)]]+Table134[[#This Row],[ī (in.4)]]</f>
        <v>0</v>
      </c>
    </row>
    <row r="25" spans="1:9" x14ac:dyDescent="0.2">
      <c r="A25" s="11"/>
      <c r="B25" s="6"/>
      <c r="C25" s="6"/>
      <c r="D25" s="6"/>
      <c r="E25" s="3">
        <f>(1/12)*(Table134[[#This Row],[h (in.)]])*(Table134[[#This Row],[b (in.)]]^3)</f>
        <v>0</v>
      </c>
      <c r="F25" s="3">
        <f>Table134[[#This Row],[b (in.)]]*Table134[[#This Row],[h (in.)]]</f>
        <v>0</v>
      </c>
      <c r="G25" s="3">
        <f>Table134[[#This Row],[ȳ top (in.)]]-D$32</f>
        <v>0</v>
      </c>
      <c r="H25" s="3">
        <f>Table134[[#This Row],[A (in.2)]]*Table134[[#This Row],[d (in.)]]^2</f>
        <v>0</v>
      </c>
      <c r="I25" s="12">
        <f>Table134[[#This Row],[Ad² (in.4)]]+Table134[[#This Row],[ī (in.4)]]</f>
        <v>0</v>
      </c>
    </row>
    <row r="26" spans="1:9" x14ac:dyDescent="0.2">
      <c r="A26" s="11"/>
      <c r="B26" s="6"/>
      <c r="C26" s="6"/>
      <c r="D26" s="6"/>
      <c r="E26" s="3">
        <f>(1/12)*(Table134[[#This Row],[h (in.)]])*(Table134[[#This Row],[b (in.)]]^3)</f>
        <v>0</v>
      </c>
      <c r="F26" s="3">
        <f>Table134[[#This Row],[b (in.)]]*Table134[[#This Row],[h (in.)]]</f>
        <v>0</v>
      </c>
      <c r="G26" s="3">
        <f>Table134[[#This Row],[ȳ top (in.)]]-D$32</f>
        <v>0</v>
      </c>
      <c r="H26" s="3">
        <f>Table134[[#This Row],[A (in.2)]]*Table134[[#This Row],[d (in.)]]^2</f>
        <v>0</v>
      </c>
      <c r="I26" s="12">
        <f>Table134[[#This Row],[Ad² (in.4)]]+Table134[[#This Row],[ī (in.4)]]</f>
        <v>0</v>
      </c>
    </row>
    <row r="27" spans="1:9" x14ac:dyDescent="0.2">
      <c r="A27" s="11"/>
      <c r="B27" s="6"/>
      <c r="C27" s="6"/>
      <c r="D27" s="6"/>
      <c r="E27" s="3">
        <f>(1/12)*(Table134[[#This Row],[h (in.)]])*(Table134[[#This Row],[b (in.)]]^3)</f>
        <v>0</v>
      </c>
      <c r="F27" s="3">
        <f>Table134[[#This Row],[b (in.)]]*Table134[[#This Row],[h (in.)]]</f>
        <v>0</v>
      </c>
      <c r="G27" s="3">
        <f>Table134[[#This Row],[ȳ top (in.)]]-D$32</f>
        <v>0</v>
      </c>
      <c r="H27" s="3">
        <f>Table134[[#This Row],[A (in.2)]]*Table134[[#This Row],[d (in.)]]^2</f>
        <v>0</v>
      </c>
      <c r="I27" s="12">
        <f>Table134[[#This Row],[Ad² (in.4)]]+Table134[[#This Row],[ī (in.4)]]</f>
        <v>0</v>
      </c>
    </row>
    <row r="28" spans="1:9" x14ac:dyDescent="0.2">
      <c r="A28" s="11"/>
      <c r="B28" s="6"/>
      <c r="C28" s="6"/>
      <c r="D28" s="6"/>
      <c r="E28" s="3">
        <f>(1/12)*(Table134[[#This Row],[h (in.)]])*(Table134[[#This Row],[b (in.)]]^3)</f>
        <v>0</v>
      </c>
      <c r="F28" s="3">
        <f>Table134[[#This Row],[b (in.)]]*Table134[[#This Row],[h (in.)]]</f>
        <v>0</v>
      </c>
      <c r="G28" s="3">
        <f>Table134[[#This Row],[ȳ top (in.)]]-D$32</f>
        <v>0</v>
      </c>
      <c r="H28" s="3">
        <f>Table134[[#This Row],[A (in.2)]]*Table134[[#This Row],[d (in.)]]^2</f>
        <v>0</v>
      </c>
      <c r="I28" s="12">
        <f>Table134[[#This Row],[Ad² (in.4)]]+Table134[[#This Row],[ī (in.4)]]</f>
        <v>0</v>
      </c>
    </row>
    <row r="29" spans="1:9" x14ac:dyDescent="0.2">
      <c r="A29" s="17"/>
      <c r="B29" s="18"/>
      <c r="C29" s="18"/>
      <c r="D29" s="18"/>
      <c r="E29" s="19">
        <f>(1/12)*(Table134[[#This Row],[h (in.)]])*(Table134[[#This Row],[b (in.)]]^3)</f>
        <v>0</v>
      </c>
      <c r="F29" s="3">
        <f>Table134[[#This Row],[b (in.)]]*Table134[[#This Row],[h (in.)]]</f>
        <v>0</v>
      </c>
      <c r="G29" s="19">
        <f>Table134[[#This Row],[ȳ top (in.)]]-D$32</f>
        <v>0</v>
      </c>
      <c r="H29" s="19">
        <f>Table134[[#This Row],[A (in.2)]]*Table134[[#This Row],[d (in.)]]^2</f>
        <v>0</v>
      </c>
      <c r="I29" s="20">
        <f>Table134[[#This Row],[Ad² (in.4)]]+Table134[[#This Row],[ī (in.4)]]</f>
        <v>0</v>
      </c>
    </row>
    <row r="30" spans="1:9" x14ac:dyDescent="0.2">
      <c r="D30" s="2" t="s">
        <v>1</v>
      </c>
      <c r="E30" s="4">
        <f>SUM(Table134[ī (in.4)])</f>
        <v>4.6875E-2</v>
      </c>
      <c r="F30" s="2"/>
      <c r="G30" s="2" t="s">
        <v>1</v>
      </c>
      <c r="H30" s="4">
        <f>SUM(Table134[Ad² (in.4)])</f>
        <v>0</v>
      </c>
      <c r="I30" s="2"/>
    </row>
    <row r="31" spans="1:9" ht="16" thickBot="1" x14ac:dyDescent="0.25"/>
    <row r="32" spans="1:9" ht="19" thickBot="1" x14ac:dyDescent="0.3">
      <c r="B32" t="s">
        <v>9</v>
      </c>
      <c r="D32" s="6">
        <v>0</v>
      </c>
      <c r="E32" s="1"/>
      <c r="F32" s="8" t="s">
        <v>0</v>
      </c>
      <c r="G32" s="9"/>
      <c r="H32" s="9"/>
      <c r="I32" s="7">
        <f>SUM(Table134[''ī + Ad² (in.4)])</f>
        <v>4.6875E-2</v>
      </c>
    </row>
  </sheetData>
  <mergeCells count="4">
    <mergeCell ref="F15:H15"/>
    <mergeCell ref="A1:C1"/>
    <mergeCell ref="A18:C18"/>
    <mergeCell ref="F32:H32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41B2-A482-4814-875C-ABD89257C844}">
  <sheetPr>
    <pageSetUpPr fitToPage="1"/>
  </sheetPr>
  <dimension ref="A2:I16"/>
  <sheetViews>
    <sheetView zoomScale="110" zoomScaleNormal="110" workbookViewId="0">
      <selection activeCell="I26" sqref="I26"/>
    </sheetView>
  </sheetViews>
  <sheetFormatPr baseColWidth="10" defaultColWidth="11.5" defaultRowHeight="15" x14ac:dyDescent="0.2"/>
  <cols>
    <col min="1" max="7" width="12.5" customWidth="1"/>
    <col min="8" max="8" width="12.33203125" customWidth="1"/>
    <col min="9" max="9" width="14.1640625" bestFit="1" customWidth="1"/>
  </cols>
  <sheetData>
    <row r="2" spans="1:9" ht="17" x14ac:dyDescent="0.2">
      <c r="A2" s="13" t="s">
        <v>2</v>
      </c>
      <c r="B2" s="14" t="s">
        <v>3</v>
      </c>
      <c r="C2" s="14" t="s">
        <v>4</v>
      </c>
      <c r="D2" s="14" t="s">
        <v>5</v>
      </c>
      <c r="E2" s="15" t="s">
        <v>6</v>
      </c>
      <c r="F2" s="15" t="s">
        <v>7</v>
      </c>
      <c r="G2" s="15" t="s">
        <v>8</v>
      </c>
      <c r="H2" s="15" t="s">
        <v>11</v>
      </c>
      <c r="I2" s="16" t="s">
        <v>10</v>
      </c>
    </row>
    <row r="3" spans="1:9" x14ac:dyDescent="0.2">
      <c r="A3" s="11">
        <v>1</v>
      </c>
      <c r="B3" s="6">
        <v>8</v>
      </c>
      <c r="C3" s="6">
        <v>2</v>
      </c>
      <c r="D3" s="6">
        <v>1</v>
      </c>
      <c r="E3" s="3">
        <f>(1/12)*(Table1[[#This Row],[b (in.)]])*(Table1[[#This Row],[h (in.)]]^3)</f>
        <v>5.333333333333333</v>
      </c>
      <c r="F3" s="3">
        <f>Table1[[#This Row],[b (in.)]]*Table1[[#This Row],[h (in.)]]</f>
        <v>16</v>
      </c>
      <c r="G3" s="10">
        <f>Table1[[#This Row],[ȳ top (in.)]]-D$15</f>
        <v>-3.5</v>
      </c>
      <c r="H3" s="3">
        <f>Table1[[#This Row],[A (in.2)]]*Table1[[#This Row],[d (in.)]]^2</f>
        <v>196</v>
      </c>
      <c r="I3" s="12">
        <f>Table1[[#This Row],[Ad² (in.4)]]+Table1[[#This Row],[ī (in.4)]]</f>
        <v>201.33333333333334</v>
      </c>
    </row>
    <row r="4" spans="1:9" x14ac:dyDescent="0.2">
      <c r="A4" s="11">
        <v>2</v>
      </c>
      <c r="B4" s="6">
        <v>0.5</v>
      </c>
      <c r="C4" s="6">
        <v>5</v>
      </c>
      <c r="D4" s="6">
        <v>4.5</v>
      </c>
      <c r="E4" s="3">
        <f>(1/12)*(Table1[[#This Row],[b (in.)]])*(Table1[[#This Row],[h (in.)]]^3)</f>
        <v>5.208333333333333</v>
      </c>
      <c r="F4" s="3">
        <f>Table1[[#This Row],[b (in.)]]*Table1[[#This Row],[h (in.)]]</f>
        <v>2.5</v>
      </c>
      <c r="G4" s="3">
        <f>Table1[[#This Row],[ȳ top (in.)]]-D$15</f>
        <v>0</v>
      </c>
      <c r="H4" s="3">
        <f>Table1[[#This Row],[A (in.2)]]*Table1[[#This Row],[d (in.)]]^2</f>
        <v>0</v>
      </c>
      <c r="I4" s="12">
        <f>Table1[[#This Row],[Ad² (in.4)]]+Table1[[#This Row],[ī (in.4)]]</f>
        <v>5.208333333333333</v>
      </c>
    </row>
    <row r="5" spans="1:9" x14ac:dyDescent="0.2">
      <c r="A5" s="11">
        <v>3</v>
      </c>
      <c r="B5" s="6">
        <v>8</v>
      </c>
      <c r="C5" s="6">
        <v>2</v>
      </c>
      <c r="D5" s="6">
        <v>8</v>
      </c>
      <c r="E5" s="3">
        <f>(1/12)*(Table1[[#This Row],[b (in.)]])*(Table1[[#This Row],[h (in.)]]^3)</f>
        <v>5.333333333333333</v>
      </c>
      <c r="F5" s="3">
        <f>Table1[[#This Row],[b (in.)]]*Table1[[#This Row],[h (in.)]]</f>
        <v>16</v>
      </c>
      <c r="G5" s="3">
        <f>Table1[[#This Row],[ȳ top (in.)]]-D$15</f>
        <v>3.5</v>
      </c>
      <c r="H5" s="3">
        <f>Table1[[#This Row],[A (in.2)]]*Table1[[#This Row],[d (in.)]]^2</f>
        <v>196</v>
      </c>
      <c r="I5" s="12">
        <f>Table1[[#This Row],[Ad² (in.4)]]+Table1[[#This Row],[ī (in.4)]]</f>
        <v>201.33333333333334</v>
      </c>
    </row>
    <row r="6" spans="1:9" x14ac:dyDescent="0.2">
      <c r="A6" s="11"/>
      <c r="B6" s="6"/>
      <c r="C6" s="6"/>
      <c r="D6" s="6"/>
      <c r="E6" s="3">
        <f>(1/12)*(Table1[[#This Row],[b (in.)]])*(Table1[[#This Row],[h (in.)]]^3)</f>
        <v>0</v>
      </c>
      <c r="F6" s="3">
        <f>Table1[[#This Row],[b (in.)]]*Table1[[#This Row],[h (in.)]]</f>
        <v>0</v>
      </c>
      <c r="G6" s="3">
        <f>Table1[[#This Row],[ȳ top (in.)]]-D$15</f>
        <v>-4.5</v>
      </c>
      <c r="H6" s="3">
        <f>Table1[[#This Row],[A (in.2)]]*Table1[[#This Row],[d (in.)]]^2</f>
        <v>0</v>
      </c>
      <c r="I6" s="12">
        <f>Table1[[#This Row],[Ad² (in.4)]]+Table1[[#This Row],[ī (in.4)]]</f>
        <v>0</v>
      </c>
    </row>
    <row r="7" spans="1:9" x14ac:dyDescent="0.2">
      <c r="A7" s="11"/>
      <c r="B7" s="6"/>
      <c r="C7" s="6"/>
      <c r="D7" s="6"/>
      <c r="E7" s="3">
        <f>(1/12)*(Table1[[#This Row],[b (in.)]])*(Table1[[#This Row],[h (in.)]]^3)</f>
        <v>0</v>
      </c>
      <c r="F7" s="3">
        <f>Table1[[#This Row],[b (in.)]]*Table1[[#This Row],[h (in.)]]</f>
        <v>0</v>
      </c>
      <c r="G7" s="3">
        <f>Table1[[#This Row],[ȳ top (in.)]]-D$15</f>
        <v>-4.5</v>
      </c>
      <c r="H7" s="3">
        <f>Table1[[#This Row],[A (in.2)]]*Table1[[#This Row],[d (in.)]]^2</f>
        <v>0</v>
      </c>
      <c r="I7" s="12">
        <f>Table1[[#This Row],[Ad² (in.4)]]+Table1[[#This Row],[ī (in.4)]]</f>
        <v>0</v>
      </c>
    </row>
    <row r="8" spans="1:9" x14ac:dyDescent="0.2">
      <c r="A8" s="11"/>
      <c r="B8" s="6"/>
      <c r="C8" s="6"/>
      <c r="D8" s="6"/>
      <c r="E8" s="3">
        <f>(1/12)*(Table1[[#This Row],[b (in.)]])*(Table1[[#This Row],[h (in.)]]^3)</f>
        <v>0</v>
      </c>
      <c r="F8" s="3">
        <f>Table1[[#This Row],[b (in.)]]*Table1[[#This Row],[h (in.)]]</f>
        <v>0</v>
      </c>
      <c r="G8" s="3">
        <f>Table1[[#This Row],[ȳ top (in.)]]-D$15</f>
        <v>-4.5</v>
      </c>
      <c r="H8" s="3">
        <f>Table1[[#This Row],[A (in.2)]]*Table1[[#This Row],[d (in.)]]^2</f>
        <v>0</v>
      </c>
      <c r="I8" s="12">
        <f>Table1[[#This Row],[Ad² (in.4)]]+Table1[[#This Row],[ī (in.4)]]</f>
        <v>0</v>
      </c>
    </row>
    <row r="9" spans="1:9" x14ac:dyDescent="0.2">
      <c r="A9" s="11"/>
      <c r="B9" s="6"/>
      <c r="C9" s="6"/>
      <c r="D9" s="6"/>
      <c r="E9" s="3">
        <f>(1/12)*(Table1[[#This Row],[b (in.)]])*(Table1[[#This Row],[h (in.)]]^3)</f>
        <v>0</v>
      </c>
      <c r="F9" s="3">
        <f>Table1[[#This Row],[b (in.)]]*Table1[[#This Row],[h (in.)]]</f>
        <v>0</v>
      </c>
      <c r="G9" s="3">
        <f>Table1[[#This Row],[ȳ top (in.)]]-D$15</f>
        <v>-4.5</v>
      </c>
      <c r="H9" s="3">
        <f>Table1[[#This Row],[A (in.2)]]*Table1[[#This Row],[d (in.)]]^2</f>
        <v>0</v>
      </c>
      <c r="I9" s="12">
        <f>Table1[[#This Row],[Ad² (in.4)]]+Table1[[#This Row],[ī (in.4)]]</f>
        <v>0</v>
      </c>
    </row>
    <row r="10" spans="1:9" x14ac:dyDescent="0.2">
      <c r="A10" s="11"/>
      <c r="B10" s="6"/>
      <c r="C10" s="6"/>
      <c r="D10" s="6"/>
      <c r="E10" s="3">
        <f>(1/12)*(Table1[[#This Row],[b (in.)]])*(Table1[[#This Row],[h (in.)]]^3)</f>
        <v>0</v>
      </c>
      <c r="F10" s="3">
        <f>Table1[[#This Row],[b (in.)]]*Table1[[#This Row],[h (in.)]]</f>
        <v>0</v>
      </c>
      <c r="G10" s="3">
        <f>Table1[[#This Row],[ȳ top (in.)]]-D$15</f>
        <v>-4.5</v>
      </c>
      <c r="H10" s="3">
        <f>Table1[[#This Row],[A (in.2)]]*Table1[[#This Row],[d (in.)]]^2</f>
        <v>0</v>
      </c>
      <c r="I10" s="12">
        <f>Table1[[#This Row],[Ad² (in.4)]]+Table1[[#This Row],[ī (in.4)]]</f>
        <v>0</v>
      </c>
    </row>
    <row r="11" spans="1:9" x14ac:dyDescent="0.2">
      <c r="A11" s="11"/>
      <c r="B11" s="6"/>
      <c r="C11" s="6"/>
      <c r="D11" s="6"/>
      <c r="E11" s="3">
        <f>(1/12)*(Table1[[#This Row],[b (in.)]])*(Table1[[#This Row],[h (in.)]]^3)</f>
        <v>0</v>
      </c>
      <c r="F11" s="3">
        <f>Table1[[#This Row],[b (in.)]]*Table1[[#This Row],[h (in.)]]</f>
        <v>0</v>
      </c>
      <c r="G11" s="3">
        <f>Table1[[#This Row],[ȳ top (in.)]]-D$15</f>
        <v>-4.5</v>
      </c>
      <c r="H11" s="3">
        <f>Table1[[#This Row],[A (in.2)]]*Table1[[#This Row],[d (in.)]]^2</f>
        <v>0</v>
      </c>
      <c r="I11" s="12">
        <f>Table1[[#This Row],[Ad² (in.4)]]+Table1[[#This Row],[ī (in.4)]]</f>
        <v>0</v>
      </c>
    </row>
    <row r="12" spans="1:9" x14ac:dyDescent="0.2">
      <c r="A12" s="17"/>
      <c r="B12" s="18"/>
      <c r="C12" s="18"/>
      <c r="D12" s="18"/>
      <c r="E12" s="19">
        <f>(1/12)*(Table1[[#This Row],[b (in.)]])*(Table1[[#This Row],[h (in.)]]^3)</f>
        <v>0</v>
      </c>
      <c r="F12" s="3">
        <f>Table1[[#This Row],[b (in.)]]*Table1[[#This Row],[h (in.)]]</f>
        <v>0</v>
      </c>
      <c r="G12" s="19">
        <f>Table1[[#This Row],[ȳ top (in.)]]-D$15</f>
        <v>-4.5</v>
      </c>
      <c r="H12" s="19">
        <f>Table1[[#This Row],[A (in.2)]]*Table1[[#This Row],[d (in.)]]^2</f>
        <v>0</v>
      </c>
      <c r="I12" s="20">
        <f>Table1[[#This Row],[Ad² (in.4)]]+Table1[[#This Row],[ī (in.4)]]</f>
        <v>0</v>
      </c>
    </row>
    <row r="13" spans="1:9" x14ac:dyDescent="0.2">
      <c r="D13" s="2" t="s">
        <v>1</v>
      </c>
      <c r="E13" s="4">
        <f>SUM(Table1[ī (in.4)])</f>
        <v>15.875</v>
      </c>
      <c r="F13" s="2"/>
      <c r="G13" s="2" t="s">
        <v>1</v>
      </c>
      <c r="H13" s="4">
        <f>SUM(Table1[Ad² (in.4)])</f>
        <v>392</v>
      </c>
      <c r="I13" s="2"/>
    </row>
    <row r="14" spans="1:9" ht="16" thickBot="1" x14ac:dyDescent="0.25"/>
    <row r="15" spans="1:9" ht="19" thickBot="1" x14ac:dyDescent="0.3">
      <c r="B15" t="s">
        <v>9</v>
      </c>
      <c r="D15" s="6">
        <v>4.5</v>
      </c>
      <c r="E15" s="1"/>
      <c r="F15" s="8" t="s">
        <v>0</v>
      </c>
      <c r="G15" s="9"/>
      <c r="H15" s="9"/>
      <c r="I15" s="7">
        <f>SUM(Table1[''ī + Ad² (in.4)])</f>
        <v>407.875</v>
      </c>
    </row>
    <row r="16" spans="1:9" x14ac:dyDescent="0.2">
      <c r="D16" s="5"/>
    </row>
  </sheetData>
  <mergeCells count="1">
    <mergeCell ref="F15:H15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Beam 1</vt:lpstr>
      <vt:lpstr>Example X-X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Walkup</dc:creator>
  <cp:lastModifiedBy>Hunter Paulson</cp:lastModifiedBy>
  <cp:lastPrinted>2019-11-04T19:14:33Z</cp:lastPrinted>
  <dcterms:created xsi:type="dcterms:W3CDTF">2017-09-12T01:18:44Z</dcterms:created>
  <dcterms:modified xsi:type="dcterms:W3CDTF">2023-10-20T13:15:30Z</dcterms:modified>
</cp:coreProperties>
</file>