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guyen\Projects\209_20240910_CafeEngagementSurvey\50_Test\01_1次開発\52_TestResult\02_IT\"/>
    </mc:Choice>
  </mc:AlternateContent>
  <xr:revisionPtr revIDLastSave="0" documentId="13_ncr:1_{D44AAD13-164F-4456-BFB3-5CECDDAD5B02}" xr6:coauthVersionLast="36" xr6:coauthVersionMax="47" xr10:uidLastSave="{00000000-0000-0000-0000-000000000000}"/>
  <bookViews>
    <workbookView xWindow="-120" yWindow="-120" windowWidth="29040" windowHeight="15720" activeTab="1" xr2:uid="{222EBB73-1CBD-4D5E-9877-49ACE7A35C6B}"/>
  </bookViews>
  <sheets>
    <sheet name="改版履歴" sheetId="3" r:id="rId1"/>
    <sheet name="試験項目表" sheetId="12" r:id="rId2"/>
    <sheet name="設定一括更新" sheetId="4" r:id="rId3"/>
    <sheet name="設定一括チェック完了" sheetId="5" r:id="rId4"/>
    <sheet name="設定参照" sheetId="6" r:id="rId5"/>
    <sheet name="比較検索" sheetId="11" r:id="rId6"/>
    <sheet name="比較" sheetId="8" r:id="rId7"/>
    <sheet name="アンケートデータ" sheetId="10" r:id="rId8"/>
  </sheets>
  <definedNames>
    <definedName name="_xlnm._FilterDatabase" localSheetId="1" hidden="1">試験項目表!$A$1:$K$39</definedName>
    <definedName name="_xlnm.Print_Area" localSheetId="1">試験項目表!$A$1:$S$415</definedName>
    <definedName name="Z_0D02E01D_4E9C_48F6_B0C1_FC10A4555855_.wvu.FilterData" localSheetId="1" hidden="1">試験項目表!$A$1:$K$39</definedName>
    <definedName name="Z_1125B2DE_18DE_4D1A_8DF9_B9C6033A3956_.wvu.FilterData" localSheetId="1" hidden="1">試験項目表!$A$1:$K$39</definedName>
    <definedName name="Z_1CE2D930_518A_4648_901E_51B77EDC6C86_.wvu.FilterData" localSheetId="1" hidden="1">試験項目表!$A$1:$K$39</definedName>
    <definedName name="Z_1D0A0883_BFA0_4240_87D0_BE7DFC30B0C8_.wvu.FilterData" localSheetId="1" hidden="1">試験項目表!$A$1:$K$39</definedName>
    <definedName name="Z_277762D4_F0B0_4BE0_928C_8303C6C25BB0_.wvu.FilterData" localSheetId="1" hidden="1">試験項目表!$A$1:$K$39</definedName>
    <definedName name="Z_4CF6CC5B_9E6A_4E96_B5E8_31A981F1C1FA_.wvu.FilterData" localSheetId="1" hidden="1">試験項目表!$A$1:$K$39</definedName>
    <definedName name="Z_4F1DD034_3B2A_4163_AE26_0D3B51FDCAFB_.wvu.FilterData" localSheetId="1" hidden="1">試験項目表!$A$1:$K$39</definedName>
    <definedName name="Z_5DCEB19A_EE53_4D04_9BD7_4803584EA317_.wvu.FilterData" localSheetId="1" hidden="1">試験項目表!$A$1:$K$39</definedName>
    <definedName name="Z_64739FE7_8E69_4C19_9EE3_CEF7C5686AE8_.wvu.FilterData" localSheetId="1" hidden="1">試験項目表!$A$1:$K$39</definedName>
    <definedName name="Z_699D1BC7_ECD3_42C9_8153_CA6DA28ACC82_.wvu.FilterData" localSheetId="1" hidden="1">試験項目表!$A$1:$K$39</definedName>
    <definedName name="Z_7BF0A5E0_0427_4FA4_B787_A0EACE3C2EE8_.wvu.FilterData" localSheetId="1" hidden="1">試験項目表!$A$1:$K$39</definedName>
    <definedName name="Z_964C516E_BF4C_4740_9E25_7E1C49EF8DF9_.wvu.FilterData" localSheetId="1" hidden="1">試験項目表!$A$1:$K$39</definedName>
    <definedName name="Z_97706B1C_05AB_4549_B379_9F8479DD6921_.wvu.FilterData" localSheetId="1" hidden="1">試験項目表!$A$1:$K$39</definedName>
    <definedName name="Z_9BAFDFB9_2FC3_4ECB_92A9_697FD014921B_.wvu.FilterData" localSheetId="1" hidden="1">試験項目表!$A$1:$K$39</definedName>
    <definedName name="Z_AC4D4687_5F6F_4008_B8C5_D7908663F3E3_.wvu.FilterData" localSheetId="1" hidden="1">試験項目表!$A$1:$K$39</definedName>
    <definedName name="Z_AC4D4687_5F6F_4008_B8C5_D7908663F3E3_.wvu.PrintArea" localSheetId="0" hidden="1">改版履歴!$A$1:$F$13</definedName>
    <definedName name="Z_AC4D4687_5F6F_4008_B8C5_D7908663F3E3_.wvu.PrintArea" localSheetId="1" hidden="1">試験項目表!$A:$K</definedName>
    <definedName name="Z_AC4D4687_5F6F_4008_B8C5_D7908663F3E3_.wvu.PrintTitles" localSheetId="0" hidden="1">改版履歴!$3:$3</definedName>
    <definedName name="Z_AC4D4687_5F6F_4008_B8C5_D7908663F3E3_.wvu.PrintTitles" localSheetId="1" hidden="1">試験項目表!$1:$7</definedName>
    <definedName name="Z_AE47B3F6_36DD_45FA_8C27_E28F02B786C1_.wvu.FilterData" localSheetId="1" hidden="1">試験項目表!$A$1:$K$39</definedName>
    <definedName name="Z_B19C5471_C6EB_4692_817D_32A1DBA6156E_.wvu.FilterData" localSheetId="1" hidden="1">試験項目表!$A$1:$K$39</definedName>
    <definedName name="Z_B53406A7_C514_4842_806A_9E0B8DB033DF_.wvu.FilterData" localSheetId="1" hidden="1">試験項目表!$A$1:$K$39</definedName>
    <definedName name="Z_C6452896_0D3B_4DB5_92D3_4B64438A0BD4_.wvu.FilterData" localSheetId="1" hidden="1">試験項目表!$A$1:$K$39</definedName>
    <definedName name="Z_E206D9B9_194B_44A7_A3E2_7DA95BF63193_.wvu.FilterData" localSheetId="1" hidden="1">試験項目表!$A$1:$K$39</definedName>
    <definedName name="Z_F1AD99EA_12B0_4240_B9CB_46A03F884A9B_.wvu.FilterData" localSheetId="1" hidden="1">試験項目表!$A$1:$K$39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6" l="1"/>
  <c r="B26" i="6"/>
  <c r="B24" i="6"/>
  <c r="B23" i="6"/>
  <c r="B22" i="6"/>
  <c r="B21" i="6"/>
  <c r="B20" i="6"/>
  <c r="B19" i="6"/>
  <c r="B18" i="6"/>
  <c r="B17" i="6"/>
  <c r="B16" i="6"/>
  <c r="B15" i="6"/>
  <c r="B13" i="6"/>
  <c r="B11" i="6"/>
  <c r="B10" i="6"/>
  <c r="B9" i="6"/>
  <c r="B8" i="6"/>
  <c r="B7" i="6"/>
  <c r="B6" i="6"/>
  <c r="B5" i="6"/>
  <c r="B4" i="6"/>
  <c r="B3" i="6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R5" i="12"/>
  <c r="D122" i="12" l="1"/>
  <c r="D123" i="12"/>
  <c r="D124" i="12"/>
  <c r="D125" i="12"/>
  <c r="D126" i="12"/>
  <c r="D127" i="12"/>
  <c r="D196" i="12"/>
  <c r="D121" i="12"/>
  <c r="D211" i="12"/>
  <c r="D212" i="12"/>
  <c r="D213" i="12"/>
  <c r="D227" i="12"/>
  <c r="D210" i="12"/>
  <c r="B82" i="5" l="1"/>
  <c r="B83" i="5"/>
  <c r="B84" i="5"/>
  <c r="B85" i="5"/>
  <c r="B86" i="5"/>
  <c r="B87" i="5"/>
  <c r="B88" i="5"/>
  <c r="R4" i="12" l="1"/>
  <c r="R3" i="12"/>
  <c r="B15" i="11" l="1"/>
  <c r="D209" i="12"/>
  <c r="D208" i="12"/>
  <c r="D207" i="12"/>
  <c r="D206" i="12"/>
  <c r="D205" i="12"/>
  <c r="D204" i="12"/>
  <c r="D203" i="12"/>
  <c r="D202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39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R2" i="12"/>
  <c r="R1" i="12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5" l="1"/>
  <c r="B81" i="5"/>
  <c r="AK148" i="8" l="1"/>
  <c r="AK144" i="8"/>
  <c r="AK132" i="8"/>
  <c r="AK128" i="8"/>
  <c r="AK120" i="8"/>
  <c r="AK116" i="8"/>
  <c r="AK108" i="8"/>
  <c r="AK104" i="8"/>
  <c r="AK100" i="8"/>
  <c r="AK96" i="8"/>
  <c r="AK92" i="8"/>
  <c r="AK88" i="8"/>
  <c r="AK84" i="8"/>
  <c r="AK80" i="8"/>
  <c r="AK76" i="8"/>
  <c r="AK72" i="8"/>
  <c r="AK64" i="8"/>
  <c r="AK60" i="8"/>
  <c r="AK52" i="8"/>
  <c r="AK48" i="8"/>
  <c r="AK44" i="8"/>
  <c r="AK40" i="8"/>
  <c r="AK36" i="8"/>
  <c r="AK32" i="8"/>
  <c r="AK28" i="8"/>
  <c r="AK24" i="8"/>
  <c r="AK20" i="8"/>
  <c r="AK16" i="8"/>
  <c r="AK12" i="8"/>
  <c r="AK10" i="8"/>
  <c r="AI170" i="8"/>
  <c r="AH170" i="8"/>
  <c r="AI169" i="8"/>
  <c r="AH169" i="8"/>
  <c r="AI168" i="8"/>
  <c r="AH168" i="8"/>
  <c r="AI167" i="8"/>
  <c r="AH167" i="8"/>
  <c r="AI166" i="8"/>
  <c r="AH166" i="8"/>
  <c r="AI165" i="8"/>
  <c r="AH165" i="8"/>
  <c r="AI164" i="8"/>
  <c r="AH164" i="8"/>
  <c r="AI163" i="8"/>
  <c r="AH163" i="8"/>
  <c r="AI162" i="8"/>
  <c r="AH162" i="8"/>
  <c r="AI161" i="8"/>
  <c r="AH161" i="8"/>
  <c r="AI160" i="8"/>
  <c r="AH160" i="8"/>
  <c r="AI159" i="8"/>
  <c r="AH159" i="8"/>
  <c r="AI158" i="8"/>
  <c r="AH158" i="8"/>
  <c r="AI157" i="8"/>
  <c r="AH157" i="8"/>
  <c r="AI156" i="8"/>
  <c r="AH156" i="8"/>
  <c r="AI155" i="8"/>
  <c r="AH155" i="8"/>
  <c r="AI154" i="8"/>
  <c r="AH154" i="8"/>
  <c r="AI153" i="8"/>
  <c r="AH153" i="8"/>
  <c r="AI152" i="8"/>
  <c r="AH152" i="8"/>
  <c r="AI151" i="8"/>
  <c r="AH151" i="8"/>
  <c r="AI150" i="8"/>
  <c r="AH150" i="8"/>
  <c r="AI149" i="8"/>
  <c r="AH149" i="8"/>
  <c r="AI148" i="8"/>
  <c r="AH148" i="8"/>
  <c r="AI147" i="8"/>
  <c r="AH147" i="8"/>
  <c r="AI146" i="8"/>
  <c r="AH146" i="8"/>
  <c r="AI145" i="8"/>
  <c r="AH145" i="8"/>
  <c r="AI144" i="8"/>
  <c r="AH144" i="8"/>
  <c r="AI143" i="8"/>
  <c r="AH143" i="8"/>
  <c r="AI142" i="8"/>
  <c r="AH142" i="8"/>
  <c r="AI141" i="8"/>
  <c r="AH141" i="8"/>
  <c r="AI140" i="8"/>
  <c r="AH140" i="8"/>
  <c r="AI139" i="8"/>
  <c r="AH139" i="8"/>
  <c r="AI138" i="8"/>
  <c r="AH138" i="8"/>
  <c r="AI137" i="8"/>
  <c r="AH137" i="8"/>
  <c r="AI136" i="8"/>
  <c r="AH136" i="8"/>
  <c r="AI135" i="8"/>
  <c r="AH135" i="8"/>
  <c r="AI134" i="8"/>
  <c r="AH134" i="8"/>
  <c r="AI133" i="8"/>
  <c r="AH133" i="8"/>
  <c r="AI132" i="8"/>
  <c r="AH132" i="8"/>
  <c r="AI131" i="8"/>
  <c r="AH131" i="8"/>
  <c r="AI130" i="8"/>
  <c r="AH130" i="8"/>
  <c r="AI129" i="8"/>
  <c r="AH129" i="8"/>
  <c r="AI128" i="8"/>
  <c r="AH128" i="8"/>
  <c r="AI127" i="8"/>
  <c r="AH127" i="8"/>
  <c r="AI126" i="8"/>
  <c r="AH126" i="8"/>
  <c r="AI125" i="8"/>
  <c r="AH125" i="8"/>
  <c r="AI124" i="8"/>
  <c r="AH124" i="8"/>
  <c r="AI123" i="8"/>
  <c r="AH123" i="8"/>
  <c r="AI122" i="8"/>
  <c r="AH122" i="8"/>
  <c r="AI121" i="8"/>
  <c r="AH121" i="8"/>
  <c r="AI120" i="8"/>
  <c r="AH120" i="8"/>
  <c r="AI119" i="8"/>
  <c r="AH119" i="8"/>
  <c r="AI118" i="8"/>
  <c r="AH118" i="8"/>
  <c r="AI117" i="8"/>
  <c r="AH117" i="8"/>
  <c r="AI116" i="8"/>
  <c r="AH116" i="8"/>
  <c r="AI115" i="8"/>
  <c r="AH115" i="8"/>
  <c r="AI114" i="8"/>
  <c r="AH114" i="8"/>
  <c r="AI113" i="8"/>
  <c r="AH113" i="8"/>
  <c r="AI112" i="8"/>
  <c r="AH112" i="8"/>
  <c r="AI111" i="8"/>
  <c r="AH111" i="8"/>
  <c r="AI110" i="8"/>
  <c r="AH110" i="8"/>
  <c r="AI109" i="8"/>
  <c r="AH109" i="8"/>
  <c r="AI108" i="8"/>
  <c r="AH108" i="8"/>
  <c r="AI107" i="8"/>
  <c r="AH107" i="8"/>
  <c r="AI106" i="8"/>
  <c r="AH106" i="8"/>
  <c r="AI105" i="8"/>
  <c r="AH105" i="8"/>
  <c r="AI104" i="8"/>
  <c r="AH104" i="8"/>
  <c r="AI103" i="8"/>
  <c r="AH103" i="8"/>
  <c r="AI102" i="8"/>
  <c r="AH102" i="8"/>
  <c r="AI101" i="8"/>
  <c r="AH101" i="8"/>
  <c r="AI100" i="8"/>
  <c r="AH100" i="8"/>
  <c r="AI99" i="8"/>
  <c r="AH99" i="8"/>
  <c r="AI98" i="8"/>
  <c r="AH98" i="8"/>
  <c r="AI97" i="8"/>
  <c r="AH97" i="8"/>
  <c r="AI96" i="8"/>
  <c r="AH96" i="8"/>
  <c r="AI95" i="8"/>
  <c r="AH95" i="8"/>
  <c r="AI94" i="8"/>
  <c r="AH94" i="8"/>
  <c r="AI93" i="8"/>
  <c r="AH93" i="8"/>
  <c r="AI92" i="8"/>
  <c r="AH92" i="8"/>
  <c r="AI91" i="8"/>
  <c r="AH91" i="8"/>
  <c r="AI90" i="8"/>
  <c r="AH90" i="8"/>
  <c r="AI89" i="8"/>
  <c r="AH89" i="8"/>
  <c r="AI88" i="8"/>
  <c r="AH88" i="8"/>
  <c r="AI87" i="8"/>
  <c r="AH87" i="8"/>
  <c r="AI86" i="8"/>
  <c r="AH86" i="8"/>
  <c r="AI85" i="8"/>
  <c r="AH85" i="8"/>
  <c r="AI84" i="8"/>
  <c r="AH84" i="8"/>
  <c r="AI83" i="8"/>
  <c r="AH83" i="8"/>
  <c r="AI82" i="8"/>
  <c r="AH82" i="8"/>
  <c r="AI81" i="8"/>
  <c r="AH81" i="8"/>
  <c r="AI80" i="8"/>
  <c r="AH80" i="8"/>
  <c r="AI79" i="8"/>
  <c r="AH79" i="8"/>
  <c r="AI65" i="8"/>
  <c r="AH65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43" i="10"/>
  <c r="A44" i="10" s="1"/>
  <c r="F42" i="10"/>
  <c r="F43" i="10" s="1"/>
  <c r="F44" i="10" s="1"/>
  <c r="F45" i="10" s="1"/>
  <c r="B42" i="10"/>
  <c r="B43" i="10" s="1"/>
  <c r="B44" i="10" s="1"/>
  <c r="B45" i="10" s="1"/>
  <c r="A42" i="10"/>
  <c r="A41" i="10"/>
  <c r="B39" i="10"/>
  <c r="B40" i="10" s="1"/>
  <c r="B38" i="10"/>
  <c r="F37" i="10"/>
  <c r="F38" i="10" s="1"/>
  <c r="F39" i="10" s="1"/>
  <c r="F40" i="10" s="1"/>
  <c r="B37" i="10"/>
  <c r="A36" i="10"/>
  <c r="A37" i="10" s="1"/>
  <c r="A38" i="10" s="1"/>
  <c r="A39" i="10" s="1"/>
  <c r="B33" i="10"/>
  <c r="B34" i="10" s="1"/>
  <c r="B35" i="10" s="1"/>
  <c r="F32" i="10"/>
  <c r="F33" i="10" s="1"/>
  <c r="F34" i="10" s="1"/>
  <c r="F35" i="10" s="1"/>
  <c r="B32" i="10"/>
  <c r="A32" i="10"/>
  <c r="A33" i="10" s="1"/>
  <c r="A34" i="10" s="1"/>
  <c r="A31" i="10"/>
  <c r="R29" i="10"/>
  <c r="F29" i="10"/>
  <c r="F30" i="10" s="1"/>
  <c r="B29" i="10"/>
  <c r="B30" i="10" s="1"/>
  <c r="R28" i="10"/>
  <c r="A28" i="10"/>
  <c r="A29" i="10" s="1"/>
  <c r="R27" i="10"/>
  <c r="R26" i="10"/>
  <c r="R25" i="10"/>
  <c r="AK170" i="8" s="1"/>
  <c r="F25" i="10"/>
  <c r="F26" i="10" s="1"/>
  <c r="F27" i="10" s="1"/>
  <c r="B25" i="10"/>
  <c r="B26" i="10" s="1"/>
  <c r="B27" i="10" s="1"/>
  <c r="A25" i="10"/>
  <c r="A26" i="10" s="1"/>
  <c r="R24" i="10"/>
  <c r="A24" i="10"/>
  <c r="R23" i="10"/>
  <c r="R22" i="10"/>
  <c r="B22" i="10"/>
  <c r="B23" i="10" s="1"/>
  <c r="R21" i="10"/>
  <c r="F21" i="10"/>
  <c r="F22" i="10" s="1"/>
  <c r="F23" i="10" s="1"/>
  <c r="B21" i="10"/>
  <c r="R20" i="10"/>
  <c r="AK98" i="8" s="1"/>
  <c r="A20" i="10"/>
  <c r="A21" i="10" s="1"/>
  <c r="A22" i="10" s="1"/>
  <c r="R19" i="10"/>
  <c r="R18" i="10"/>
  <c r="R17" i="10"/>
  <c r="F17" i="10"/>
  <c r="F18" i="10" s="1"/>
  <c r="F19" i="10" s="1"/>
  <c r="R16" i="10"/>
  <c r="F16" i="10"/>
  <c r="B16" i="10"/>
  <c r="B17" i="10" s="1"/>
  <c r="B18" i="10" s="1"/>
  <c r="B19" i="10" s="1"/>
  <c r="R15" i="10"/>
  <c r="AK34" i="8" s="1"/>
  <c r="A15" i="10"/>
  <c r="A16" i="10" s="1"/>
  <c r="A17" i="10" s="1"/>
  <c r="A18" i="10" s="1"/>
  <c r="R14" i="10"/>
  <c r="R13" i="10"/>
  <c r="R12" i="10"/>
  <c r="R11" i="10"/>
  <c r="F11" i="10"/>
  <c r="F12" i="10" s="1"/>
  <c r="F13" i="10" s="1"/>
  <c r="F14" i="10" s="1"/>
  <c r="R10" i="10"/>
  <c r="AK194" i="8" s="1"/>
  <c r="A10" i="10"/>
  <c r="A11" i="10" s="1"/>
  <c r="A12" i="10" s="1"/>
  <c r="A13" i="10" s="1"/>
  <c r="R9" i="10"/>
  <c r="AK110" i="8" s="1"/>
  <c r="R8" i="10"/>
  <c r="AK250" i="8" s="1"/>
  <c r="R7" i="10"/>
  <c r="AK254" i="8" s="1"/>
  <c r="R6" i="10"/>
  <c r="AK198" i="8" s="1"/>
  <c r="F6" i="10"/>
  <c r="F7" i="10" s="1"/>
  <c r="F8" i="10" s="1"/>
  <c r="F9" i="10" s="1"/>
  <c r="R5" i="10"/>
  <c r="AK186" i="8" s="1"/>
  <c r="A5" i="10"/>
  <c r="A6" i="10" s="1"/>
  <c r="A7" i="10" s="1"/>
  <c r="A8" i="10" s="1"/>
  <c r="AK26" i="8" l="1"/>
  <c r="AJ11" i="8"/>
  <c r="AJ15" i="8"/>
  <c r="AJ19" i="8"/>
  <c r="AJ23" i="8"/>
  <c r="AJ27" i="8"/>
  <c r="AJ31" i="8"/>
  <c r="AJ35" i="8"/>
  <c r="AJ39" i="8"/>
  <c r="AJ43" i="8"/>
  <c r="AJ47" i="8"/>
  <c r="AJ51" i="8"/>
  <c r="AJ55" i="8"/>
  <c r="AJ59" i="8"/>
  <c r="AJ63" i="8"/>
  <c r="AJ67" i="8"/>
  <c r="AJ71" i="8"/>
  <c r="AJ75" i="8"/>
  <c r="AJ79" i="8"/>
  <c r="AJ83" i="8"/>
  <c r="AJ87" i="8"/>
  <c r="AJ91" i="8"/>
  <c r="AJ95" i="8"/>
  <c r="AJ99" i="8"/>
  <c r="AJ103" i="8"/>
  <c r="AJ107" i="8"/>
  <c r="AJ111" i="8"/>
  <c r="AJ115" i="8"/>
  <c r="AJ119" i="8"/>
  <c r="AJ123" i="8"/>
  <c r="AJ127" i="8"/>
  <c r="AJ131" i="8"/>
  <c r="AJ135" i="8"/>
  <c r="AJ139" i="8"/>
  <c r="AJ143" i="8"/>
  <c r="AJ147" i="8"/>
  <c r="AJ151" i="8"/>
  <c r="AJ155" i="8"/>
  <c r="AJ159" i="8"/>
  <c r="AJ163" i="8"/>
  <c r="AJ167" i="8"/>
  <c r="AJ171" i="8"/>
  <c r="AJ175" i="8"/>
  <c r="AJ179" i="8"/>
  <c r="AJ183" i="8"/>
  <c r="AJ187" i="8"/>
  <c r="AJ191" i="8"/>
  <c r="AJ195" i="8"/>
  <c r="AJ199" i="8"/>
  <c r="AJ203" i="8"/>
  <c r="AJ207" i="8"/>
  <c r="AJ211" i="8"/>
  <c r="AJ215" i="8"/>
  <c r="AJ219" i="8"/>
  <c r="AJ223" i="8"/>
  <c r="AJ227" i="8"/>
  <c r="AJ231" i="8"/>
  <c r="AJ235" i="8"/>
  <c r="AJ239" i="8"/>
  <c r="AJ243" i="8"/>
  <c r="AJ247" i="8"/>
  <c r="AJ251" i="8"/>
  <c r="AK11" i="8"/>
  <c r="AK15" i="8"/>
  <c r="AK19" i="8"/>
  <c r="AK23" i="8"/>
  <c r="AK27" i="8"/>
  <c r="AK31" i="8"/>
  <c r="AK35" i="8"/>
  <c r="AK39" i="8"/>
  <c r="AK43" i="8"/>
  <c r="AK47" i="8"/>
  <c r="AK51" i="8"/>
  <c r="AK55" i="8"/>
  <c r="AK59" i="8"/>
  <c r="AK63" i="8"/>
  <c r="AK67" i="8"/>
  <c r="AK71" i="8"/>
  <c r="AK75" i="8"/>
  <c r="AK79" i="8"/>
  <c r="AK83" i="8"/>
  <c r="AK87" i="8"/>
  <c r="AK91" i="8"/>
  <c r="AK95" i="8"/>
  <c r="AK99" i="8"/>
  <c r="AK103" i="8"/>
  <c r="AK107" i="8"/>
  <c r="AK111" i="8"/>
  <c r="AK115" i="8"/>
  <c r="AK119" i="8"/>
  <c r="AK123" i="8"/>
  <c r="AK127" i="8"/>
  <c r="AK131" i="8"/>
  <c r="AK135" i="8"/>
  <c r="AK139" i="8"/>
  <c r="AK143" i="8"/>
  <c r="AK147" i="8"/>
  <c r="AK151" i="8"/>
  <c r="AK155" i="8"/>
  <c r="AK159" i="8"/>
  <c r="AK163" i="8"/>
  <c r="AK167" i="8"/>
  <c r="AK171" i="8"/>
  <c r="AK175" i="8"/>
  <c r="AK179" i="8"/>
  <c r="AK183" i="8"/>
  <c r="AK187" i="8"/>
  <c r="AK191" i="8"/>
  <c r="AK195" i="8"/>
  <c r="AK199" i="8"/>
  <c r="AK203" i="8"/>
  <c r="AK207" i="8"/>
  <c r="AK211" i="8"/>
  <c r="AK215" i="8"/>
  <c r="AK219" i="8"/>
  <c r="AK223" i="8"/>
  <c r="AK227" i="8"/>
  <c r="AK231" i="8"/>
  <c r="AK235" i="8"/>
  <c r="AK239" i="8"/>
  <c r="AK243" i="8"/>
  <c r="AK247" i="8"/>
  <c r="AK251" i="8"/>
  <c r="AJ12" i="8"/>
  <c r="AJ16" i="8"/>
  <c r="AJ20" i="8"/>
  <c r="AJ24" i="8"/>
  <c r="AJ28" i="8"/>
  <c r="AJ32" i="8"/>
  <c r="AJ36" i="8"/>
  <c r="AJ40" i="8"/>
  <c r="AJ44" i="8"/>
  <c r="AJ48" i="8"/>
  <c r="AJ52" i="8"/>
  <c r="AJ56" i="8"/>
  <c r="AJ60" i="8"/>
  <c r="AJ64" i="8"/>
  <c r="AJ68" i="8"/>
  <c r="AJ72" i="8"/>
  <c r="AJ76" i="8"/>
  <c r="AJ80" i="8"/>
  <c r="AJ84" i="8"/>
  <c r="AJ88" i="8"/>
  <c r="AJ92" i="8"/>
  <c r="AJ96" i="8"/>
  <c r="AJ100" i="8"/>
  <c r="AJ104" i="8"/>
  <c r="AJ108" i="8"/>
  <c r="AJ112" i="8"/>
  <c r="AJ116" i="8"/>
  <c r="AJ120" i="8"/>
  <c r="AJ124" i="8"/>
  <c r="AJ128" i="8"/>
  <c r="AJ132" i="8"/>
  <c r="AJ136" i="8"/>
  <c r="AJ140" i="8"/>
  <c r="AJ144" i="8"/>
  <c r="AJ148" i="8"/>
  <c r="AJ152" i="8"/>
  <c r="AJ156" i="8"/>
  <c r="AJ160" i="8"/>
  <c r="AJ164" i="8"/>
  <c r="AJ168" i="8"/>
  <c r="AJ172" i="8"/>
  <c r="AJ176" i="8"/>
  <c r="AJ180" i="8"/>
  <c r="AJ184" i="8"/>
  <c r="AJ188" i="8"/>
  <c r="AJ192" i="8"/>
  <c r="AJ196" i="8"/>
  <c r="AJ200" i="8"/>
  <c r="AJ204" i="8"/>
  <c r="AJ208" i="8"/>
  <c r="AJ212" i="8"/>
  <c r="AJ216" i="8"/>
  <c r="AJ220" i="8"/>
  <c r="AJ224" i="8"/>
  <c r="AJ228" i="8"/>
  <c r="AJ232" i="8"/>
  <c r="AJ236" i="8"/>
  <c r="AJ240" i="8"/>
  <c r="AJ244" i="8"/>
  <c r="AJ248" i="8"/>
  <c r="AJ252" i="8"/>
  <c r="AK152" i="8"/>
  <c r="AK156" i="8"/>
  <c r="AK160" i="8"/>
  <c r="AK164" i="8"/>
  <c r="AK168" i="8"/>
  <c r="AK172" i="8"/>
  <c r="AK176" i="8"/>
  <c r="AK180" i="8"/>
  <c r="AK184" i="8"/>
  <c r="AK188" i="8"/>
  <c r="AK192" i="8"/>
  <c r="AK196" i="8"/>
  <c r="AK200" i="8"/>
  <c r="AK204" i="8"/>
  <c r="AK208" i="8"/>
  <c r="AK212" i="8"/>
  <c r="AK216" i="8"/>
  <c r="AK220" i="8"/>
  <c r="AK224" i="8"/>
  <c r="AK228" i="8"/>
  <c r="AK232" i="8"/>
  <c r="AK236" i="8"/>
  <c r="AK240" i="8"/>
  <c r="AK244" i="8"/>
  <c r="AK248" i="8"/>
  <c r="AK252" i="8"/>
  <c r="AK124" i="8"/>
  <c r="AJ13" i="8"/>
  <c r="AJ17" i="8"/>
  <c r="AJ21" i="8"/>
  <c r="AJ25" i="8"/>
  <c r="AJ29" i="8"/>
  <c r="AJ33" i="8"/>
  <c r="AJ37" i="8"/>
  <c r="AJ41" i="8"/>
  <c r="AJ45" i="8"/>
  <c r="AJ49" i="8"/>
  <c r="AJ53" i="8"/>
  <c r="AJ57" i="8"/>
  <c r="AJ61" i="8"/>
  <c r="AJ65" i="8"/>
  <c r="AJ69" i="8"/>
  <c r="AJ73" i="8"/>
  <c r="AJ77" i="8"/>
  <c r="AJ81" i="8"/>
  <c r="AJ85" i="8"/>
  <c r="AJ89" i="8"/>
  <c r="AJ93" i="8"/>
  <c r="AJ97" i="8"/>
  <c r="AJ101" i="8"/>
  <c r="AJ105" i="8"/>
  <c r="AJ109" i="8"/>
  <c r="AJ113" i="8"/>
  <c r="AJ117" i="8"/>
  <c r="AJ121" i="8"/>
  <c r="AJ125" i="8"/>
  <c r="AJ129" i="8"/>
  <c r="AJ133" i="8"/>
  <c r="AJ137" i="8"/>
  <c r="AJ141" i="8"/>
  <c r="AJ145" i="8"/>
  <c r="AJ149" i="8"/>
  <c r="AJ153" i="8"/>
  <c r="AJ157" i="8"/>
  <c r="AJ161" i="8"/>
  <c r="AJ165" i="8"/>
  <c r="AJ169" i="8"/>
  <c r="AJ173" i="8"/>
  <c r="AJ177" i="8"/>
  <c r="AJ181" i="8"/>
  <c r="AJ185" i="8"/>
  <c r="AJ189" i="8"/>
  <c r="AJ193" i="8"/>
  <c r="AJ197" i="8"/>
  <c r="AJ201" i="8"/>
  <c r="AJ205" i="8"/>
  <c r="AJ209" i="8"/>
  <c r="AJ213" i="8"/>
  <c r="AJ217" i="8"/>
  <c r="AJ221" i="8"/>
  <c r="AJ225" i="8"/>
  <c r="AJ229" i="8"/>
  <c r="AJ233" i="8"/>
  <c r="AJ237" i="8"/>
  <c r="AJ241" i="8"/>
  <c r="AJ245" i="8"/>
  <c r="AJ249" i="8"/>
  <c r="AJ253" i="8"/>
  <c r="AK68" i="8"/>
  <c r="AK112" i="8"/>
  <c r="AK140" i="8"/>
  <c r="AK13" i="8"/>
  <c r="AK17" i="8"/>
  <c r="AK21" i="8"/>
  <c r="AK25" i="8"/>
  <c r="AK29" i="8"/>
  <c r="AK33" i="8"/>
  <c r="AK37" i="8"/>
  <c r="AK41" i="8"/>
  <c r="AK45" i="8"/>
  <c r="AK49" i="8"/>
  <c r="AK53" i="8"/>
  <c r="AK57" i="8"/>
  <c r="AK61" i="8"/>
  <c r="AK65" i="8"/>
  <c r="AK69" i="8"/>
  <c r="AK73" i="8"/>
  <c r="AK77" i="8"/>
  <c r="AK81" i="8"/>
  <c r="AK85" i="8"/>
  <c r="AK89" i="8"/>
  <c r="AK93" i="8"/>
  <c r="AK97" i="8"/>
  <c r="AK101" i="8"/>
  <c r="AK105" i="8"/>
  <c r="AK109" i="8"/>
  <c r="AK113" i="8"/>
  <c r="AK117" i="8"/>
  <c r="AK121" i="8"/>
  <c r="AK125" i="8"/>
  <c r="AK129" i="8"/>
  <c r="AK133" i="8"/>
  <c r="AK137" i="8"/>
  <c r="AK141" i="8"/>
  <c r="AK145" i="8"/>
  <c r="AK149" i="8"/>
  <c r="AK153" i="8"/>
  <c r="AK157" i="8"/>
  <c r="AK161" i="8"/>
  <c r="AK165" i="8"/>
  <c r="AK169" i="8"/>
  <c r="AK173" i="8"/>
  <c r="AK177" i="8"/>
  <c r="AK181" i="8"/>
  <c r="AK185" i="8"/>
  <c r="AK189" i="8"/>
  <c r="AK193" i="8"/>
  <c r="AK197" i="8"/>
  <c r="AK201" i="8"/>
  <c r="AK205" i="8"/>
  <c r="AK209" i="8"/>
  <c r="AK213" i="8"/>
  <c r="AK217" i="8"/>
  <c r="AK221" i="8"/>
  <c r="AK225" i="8"/>
  <c r="AK229" i="8"/>
  <c r="AK233" i="8"/>
  <c r="AK237" i="8"/>
  <c r="AK241" i="8"/>
  <c r="AK245" i="8"/>
  <c r="AK249" i="8"/>
  <c r="AK253" i="8"/>
  <c r="AK56" i="8"/>
  <c r="AK136" i="8"/>
  <c r="AJ10" i="8"/>
  <c r="AJ14" i="8"/>
  <c r="AJ18" i="8"/>
  <c r="AJ22" i="8"/>
  <c r="AJ26" i="8"/>
  <c r="AJ30" i="8"/>
  <c r="AJ34" i="8"/>
  <c r="AJ38" i="8"/>
  <c r="AJ42" i="8"/>
  <c r="AJ46" i="8"/>
  <c r="AJ50" i="8"/>
  <c r="AJ54" i="8"/>
  <c r="AJ58" i="8"/>
  <c r="AJ62" i="8"/>
  <c r="AJ66" i="8"/>
  <c r="AJ70" i="8"/>
  <c r="AJ74" i="8"/>
  <c r="AJ78" i="8"/>
  <c r="AJ82" i="8"/>
  <c r="AJ86" i="8"/>
  <c r="AJ90" i="8"/>
  <c r="AJ94" i="8"/>
  <c r="AJ98" i="8"/>
  <c r="AJ102" i="8"/>
  <c r="AJ106" i="8"/>
  <c r="AJ110" i="8"/>
  <c r="AJ114" i="8"/>
  <c r="AJ118" i="8"/>
  <c r="AJ122" i="8"/>
  <c r="AJ126" i="8"/>
  <c r="AJ130" i="8"/>
  <c r="AJ134" i="8"/>
  <c r="AJ138" i="8"/>
  <c r="AJ142" i="8"/>
  <c r="AJ146" i="8"/>
  <c r="AJ150" i="8"/>
  <c r="AJ154" i="8"/>
  <c r="AJ158" i="8"/>
  <c r="AJ162" i="8"/>
  <c r="AJ166" i="8"/>
  <c r="AJ170" i="8"/>
  <c r="AJ174" i="8"/>
  <c r="AJ178" i="8"/>
  <c r="AJ182" i="8"/>
  <c r="AJ186" i="8"/>
  <c r="AJ190" i="8"/>
  <c r="AJ194" i="8"/>
  <c r="AJ198" i="8"/>
  <c r="AJ202" i="8"/>
  <c r="AJ206" i="8"/>
  <c r="AJ210" i="8"/>
  <c r="AJ214" i="8"/>
  <c r="AJ218" i="8"/>
  <c r="AJ222" i="8"/>
  <c r="AJ226" i="8"/>
  <c r="AJ230" i="8"/>
  <c r="AJ234" i="8"/>
  <c r="AJ238" i="8"/>
  <c r="AJ242" i="8"/>
  <c r="AJ246" i="8"/>
  <c r="AJ250" i="8"/>
  <c r="AJ254" i="8"/>
  <c r="AK14" i="8"/>
  <c r="AK18" i="8"/>
  <c r="AK22" i="8"/>
  <c r="AK30" i="8"/>
  <c r="AK38" i="8"/>
  <c r="AK42" i="8"/>
  <c r="AK46" i="8"/>
  <c r="AK50" i="8"/>
  <c r="AK54" i="8"/>
  <c r="AK58" i="8"/>
  <c r="AK62" i="8"/>
  <c r="AK66" i="8"/>
  <c r="AK70" i="8"/>
  <c r="AK74" i="8"/>
  <c r="AK78" i="8"/>
  <c r="AK82" i="8"/>
  <c r="AK86" i="8"/>
  <c r="AK90" i="8"/>
  <c r="AK94" i="8"/>
  <c r="AK102" i="8"/>
  <c r="AK106" i="8"/>
  <c r="AK114" i="8"/>
  <c r="AK118" i="8"/>
  <c r="AK122" i="8"/>
  <c r="AK126" i="8"/>
  <c r="AK130" i="8"/>
  <c r="AK134" i="8"/>
  <c r="AK138" i="8"/>
  <c r="AK142" i="8"/>
  <c r="AK146" i="8"/>
  <c r="AK150" i="8"/>
  <c r="AK154" i="8"/>
  <c r="AK158" i="8"/>
  <c r="AK162" i="8"/>
  <c r="AK166" i="8"/>
  <c r="AK174" i="8"/>
  <c r="AK178" i="8"/>
  <c r="AK182" i="8"/>
  <c r="AK190" i="8"/>
  <c r="AK202" i="8"/>
  <c r="AK206" i="8"/>
  <c r="AK210" i="8"/>
  <c r="AK214" i="8"/>
  <c r="AK218" i="8"/>
  <c r="AK222" i="8"/>
  <c r="AK226" i="8"/>
  <c r="AK230" i="8"/>
  <c r="AK234" i="8"/>
  <c r="AK238" i="8"/>
  <c r="AK242" i="8"/>
  <c r="AK246" i="8"/>
  <c r="B12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11" i="8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LT_030</author>
  </authors>
  <commentList>
    <comment ref="F8" authorId="0" shapeId="0" xr:uid="{0304AA5B-FBB4-4BDD-8DAA-B86C07A9F8B6}">
      <text>
        <r>
          <rPr>
            <b/>
            <sz val="9"/>
            <color indexed="81"/>
            <rFont val="Tahoma"/>
            <family val="2"/>
          </rPr>
          <t>シートアンケートデータを参照してください</t>
        </r>
      </text>
    </comment>
    <comment ref="G8" authorId="0" shapeId="0" xr:uid="{900E97A6-AF3F-4837-AC7D-EB8336D525F3}">
      <text>
        <r>
          <rPr>
            <b/>
            <sz val="9"/>
            <color indexed="81"/>
            <rFont val="Tahoma"/>
            <family val="2"/>
          </rPr>
          <t>シートアンケートデータを参照してください</t>
        </r>
      </text>
    </comment>
    <comment ref="S8" authorId="0" shapeId="0" xr:uid="{5FC2BD26-AE74-45D3-94E0-B95185428705}">
      <text>
        <r>
          <rPr>
            <b/>
            <sz val="9"/>
            <color indexed="81"/>
            <rFont val="Tahoma"/>
            <family val="2"/>
          </rPr>
          <t>シートアンケートデータを参照してください</t>
        </r>
      </text>
    </comment>
    <comment ref="T8" authorId="0" shapeId="0" xr:uid="{17897732-BCAA-4819-A72D-154DC655070F}">
      <text>
        <r>
          <rPr>
            <b/>
            <sz val="9"/>
            <color indexed="81"/>
            <rFont val="Tahoma"/>
            <family val="2"/>
          </rPr>
          <t>シートアンケートデータを参照してください</t>
        </r>
      </text>
    </comment>
  </commentList>
</comments>
</file>

<file path=xl/sharedStrings.xml><?xml version="1.0" encoding="utf-8"?>
<sst xmlns="http://schemas.openxmlformats.org/spreadsheetml/2006/main" count="7283" uniqueCount="880">
  <si>
    <t>No</t>
    <phoneticPr fontId="1"/>
  </si>
  <si>
    <t>Safari
(Mac)</t>
  </si>
  <si>
    <t>NG数</t>
  </si>
  <si>
    <t>対象外</t>
  </si>
  <si>
    <t>実施数</t>
  </si>
  <si>
    <t>OK数</t>
  </si>
  <si>
    <t>NG-&gt;OK</t>
  </si>
  <si>
    <t>再実施結果</t>
  </si>
  <si>
    <t>改版履歴</t>
    <rPh sb="0" eb="2">
      <t>カイハン</t>
    </rPh>
    <rPh sb="2" eb="4">
      <t>リレキ</t>
    </rPh>
    <phoneticPr fontId="6"/>
  </si>
  <si>
    <t>Yes</t>
  </si>
  <si>
    <t>版数</t>
    <rPh sb="0" eb="2">
      <t>ハンスウ</t>
    </rPh>
    <phoneticPr fontId="6"/>
  </si>
  <si>
    <t>変更内容</t>
    <rPh sb="0" eb="4">
      <t>ヘンコウナイヨウ</t>
    </rPh>
    <phoneticPr fontId="6"/>
  </si>
  <si>
    <t>変更日</t>
    <rPh sb="0" eb="3">
      <t>ヘンコウビ</t>
    </rPh>
    <phoneticPr fontId="6"/>
  </si>
  <si>
    <t>作成者</t>
    <rPh sb="0" eb="3">
      <t>サクセイシャ</t>
    </rPh>
    <phoneticPr fontId="6"/>
  </si>
  <si>
    <t>備考</t>
    <rPh sb="0" eb="2">
      <t>ビコウ</t>
    </rPh>
    <phoneticPr fontId="6"/>
  </si>
  <si>
    <t>初版</t>
    <rPh sb="0" eb="2">
      <t>ショハン</t>
    </rPh>
    <phoneticPr fontId="6"/>
  </si>
  <si>
    <t>ABV）中村</t>
    <rPh sb="4" eb="6">
      <t>ナカムラ</t>
    </rPh>
    <phoneticPr fontId="6"/>
  </si>
  <si>
    <t>01-01-03</t>
  </si>
  <si>
    <t>01-01-04</t>
  </si>
  <si>
    <t>01-01-05</t>
  </si>
  <si>
    <t>01-01-06</t>
  </si>
  <si>
    <t>01-02-03</t>
  </si>
  <si>
    <t>01-02-04</t>
  </si>
  <si>
    <t>01-02-05</t>
  </si>
  <si>
    <t>01-02-06</t>
  </si>
  <si>
    <t>01-01-07</t>
  </si>
  <si>
    <t>01-01-08</t>
  </si>
  <si>
    <t>01-01-09</t>
  </si>
  <si>
    <t>01-01-10</t>
  </si>
  <si>
    <t>01-01-11</t>
  </si>
  <si>
    <t>01-01-12</t>
  </si>
  <si>
    <t>01-01-13</t>
  </si>
  <si>
    <t>エンゲージメントサーベイ設定一括更新</t>
    <rPh sb="12" eb="18">
      <t>セッテイイッカツコウシン</t>
    </rPh>
    <phoneticPr fontId="1"/>
  </si>
  <si>
    <t>「一括更新チェック」ボタン押下</t>
  </si>
  <si>
    <t>CSVファイルサイズ</t>
  </si>
  <si>
    <t>CSVファイル件数</t>
  </si>
  <si>
    <t>ファイル名</t>
  </si>
  <si>
    <t>ファイル拡張子</t>
  </si>
  <si>
    <t>0KB</t>
  </si>
  <si>
    <t>32(M)
※設定ファイルより取得</t>
  </si>
  <si>
    <t>2000行
※設定ファイルより取得</t>
  </si>
  <si>
    <t>予想結果</t>
  </si>
  <si>
    <t>備考</t>
  </si>
  <si>
    <t>&lt;</t>
  </si>
  <si>
    <t>&gt;</t>
  </si>
  <si>
    <t>=</t>
  </si>
  <si>
    <t>なし</t>
  </si>
  <si>
    <t>-</t>
  </si>
  <si>
    <t>エラーメッセージ：　ファイルを選択してください。</t>
  </si>
  <si>
    <t>あり</t>
  </si>
  <si>
    <t>未選択</t>
  </si>
  <si>
    <t>エラーメッセージ：　ファイルの拡張子が正しくありません。「.CSV」ファイルを選択してください。</t>
  </si>
  <si>
    <t>txt</t>
  </si>
  <si>
    <t>〇</t>
  </si>
  <si>
    <t>エラーメッセージ：　ファイルの内容が不正です。ファイルの内容を確認して再度アップロードしてください。</t>
  </si>
  <si>
    <t>一括更新チェック処理</t>
  </si>
  <si>
    <t>エラーメッセージ：　ファイルの件数が上限を超えています。１度に処理可能な件数は2000件までです。</t>
  </si>
  <si>
    <t>エラーメッセージ：　ファイルのサイズが上限を超えています。アップロード可能なサイズは32Mまでです。</t>
  </si>
  <si>
    <t>CSV項目</t>
  </si>
  <si>
    <t>No</t>
  </si>
  <si>
    <t>文字コード</t>
  </si>
  <si>
    <t>処理区分</t>
  </si>
  <si>
    <t>今回コースコード</t>
  </si>
  <si>
    <t>今回アンケートID</t>
  </si>
  <si>
    <t>今回質問ID</t>
  </si>
  <si>
    <t>前回コースコード</t>
  </si>
  <si>
    <t>前回アンケートID</t>
  </si>
  <si>
    <t>前回質問ID</t>
  </si>
  <si>
    <t>質問の表示順</t>
  </si>
  <si>
    <t>グラフモード</t>
  </si>
  <si>
    <t>グラフタイトルID</t>
  </si>
  <si>
    <t>グラフタイトル名</t>
  </si>
  <si>
    <t>軸ラベルID</t>
  </si>
  <si>
    <t>軸ラベル名</t>
  </si>
  <si>
    <t>画面表示_チェック完了</t>
  </si>
  <si>
    <t>チェック結果の詳細取得_チェック完了</t>
  </si>
  <si>
    <t>画面表示_更新完了</t>
  </si>
  <si>
    <t>未更新情報の抽出_更新完了</t>
  </si>
  <si>
    <t>更新結果の詳細情報_更新完了</t>
  </si>
  <si>
    <t>engagement_setting_1.csv</t>
  </si>
  <si>
    <t>SJIS-win</t>
  </si>
  <si>
    <t>ヘッダーのみ</t>
  </si>
  <si>
    <t>チェック結果
   正常: 0件
   不正: 0件</t>
  </si>
  <si>
    <t>engagement_setting_2.csv</t>
  </si>
  <si>
    <t>UTF-8</t>
  </si>
  <si>
    <t>空</t>
  </si>
  <si>
    <t>半角英数字+"_-"</t>
  </si>
  <si>
    <t>半角数字</t>
  </si>
  <si>
    <t>"1"</t>
  </si>
  <si>
    <t>全角半角混在</t>
  </si>
  <si>
    <t>チェック結果
   正常: 0件
   不正: 23件</t>
  </si>
  <si>
    <t>不正:処理区分が不正です。</t>
  </si>
  <si>
    <t>処理区分が不正です。</t>
  </si>
  <si>
    <t>失敗</t>
  </si>
  <si>
    <t>"t"</t>
  </si>
  <si>
    <t>"a"</t>
  </si>
  <si>
    <t>不正:今回コースコードを指定してください。</t>
  </si>
  <si>
    <t>今回コースコードを指定してください。</t>
  </si>
  <si>
    <t>不正:今回アンケートIDを指定してください。</t>
  </si>
  <si>
    <t>今回アンケートIDを指定してください。</t>
  </si>
  <si>
    <t>不正:今回質問IDを指定してください。</t>
  </si>
  <si>
    <t>今回質問IDを指定してください。</t>
  </si>
  <si>
    <t>不正:前回コースコードを指定してください。</t>
  </si>
  <si>
    <t>前回コースコードを指定してください。</t>
  </si>
  <si>
    <t>不正:前回アンケートIDを指定してください。</t>
  </si>
  <si>
    <t>前回アンケートIDを指定してください。</t>
  </si>
  <si>
    <t>不正:グラフモードを指定してください。</t>
  </si>
  <si>
    <t>グラフモードを指定してください。</t>
  </si>
  <si>
    <t>不正:グラフタイトルIDを指定してください。</t>
  </si>
  <si>
    <t>グラフタイトルIDを指定してください。</t>
  </si>
  <si>
    <t>不正:グラフタイトル名を指定してください。</t>
  </si>
  <si>
    <t>グラフタイトル名を指定してください。</t>
  </si>
  <si>
    <t>不正:軸ラベルIDを指定してください。</t>
  </si>
  <si>
    <t>軸ラベルIDを指定してください。</t>
  </si>
  <si>
    <t>不正:軸ラベル名を指定してください。</t>
  </si>
  <si>
    <t>軸ラベル名を指定してください。</t>
  </si>
  <si>
    <t>×</t>
  </si>
  <si>
    <t>不正:レコードの項目数が正しくありません。</t>
  </si>
  <si>
    <t>レコードの項目数が正しくありません。</t>
  </si>
  <si>
    <t>TTTTTT</t>
  </si>
  <si>
    <t>不正:指定された今回コースコードが存在しません。</t>
  </si>
  <si>
    <t>指定された今回コースコードが存在しません。</t>
  </si>
  <si>
    <t>今回コースコードが存在しない</t>
  </si>
  <si>
    <t>0000</t>
  </si>
  <si>
    <t>不正:指定された今回アンケートIDが存在しません。</t>
  </si>
  <si>
    <t>指定された今回アンケートIDが存在しません。</t>
  </si>
  <si>
    <t>今回アンケートIDが存在しない</t>
  </si>
  <si>
    <t>不正:指定された今回質問IDが存在しません。</t>
  </si>
  <si>
    <t>指定された今回質問IDが存在しません。</t>
  </si>
  <si>
    <t>今回質問IDが存在しない</t>
  </si>
  <si>
    <t>不正:指定された前回コースコードが存在しません。</t>
  </si>
  <si>
    <t>指定された前回コースコードが存在しません。</t>
  </si>
  <si>
    <t>前回コースコードが存在しない</t>
  </si>
  <si>
    <t>不正:指定された前回アンケートIDが存在しません。</t>
  </si>
  <si>
    <t>指定された前回アンケートIDが存在しません。</t>
  </si>
  <si>
    <t xml:space="preserve">前回アンケートIDが存在しない </t>
  </si>
  <si>
    <t>不正:指定された前回質問IDが存在しません。</t>
  </si>
  <si>
    <t>指定された前回質問IDが存在しません。</t>
  </si>
  <si>
    <t>前回質問IDが存在しない</t>
  </si>
  <si>
    <t>不正:体験版のアンケートIDは指定できません。</t>
  </si>
  <si>
    <t>体験版のアンケートIDは指定できません。</t>
  </si>
  <si>
    <t>アンケートID体験版チェック</t>
  </si>
  <si>
    <t>CCCCC</t>
  </si>
  <si>
    <t>DDDD</t>
  </si>
  <si>
    <t>不正:入力されたエンゲージメントサーベイ設定は既に存在します。</t>
  </si>
  <si>
    <t>入力されたエンゲージメントサーベイ設定は既に存在します。</t>
  </si>
  <si>
    <t>重複チェック</t>
  </si>
  <si>
    <t>20有効な文字以上</t>
  </si>
  <si>
    <t>不正:今回コースコードが無効です。</t>
  </si>
  <si>
    <t>今回コースコードが無効です。</t>
  </si>
  <si>
    <t>その他のエラー</t>
  </si>
  <si>
    <t>10超の有効な文字数</t>
  </si>
  <si>
    <t>不正:今回アンケートIDが無効です。</t>
  </si>
  <si>
    <t>今回アンケートIDが無効です。</t>
  </si>
  <si>
    <t>不正:今回質問IDが無効です。</t>
  </si>
  <si>
    <t>今回質問IDが無効です。</t>
  </si>
  <si>
    <t>20超の有効な文字数</t>
  </si>
  <si>
    <t>不正:前回コースコードが無効です。</t>
  </si>
  <si>
    <t>前回コースコードが無効です。</t>
  </si>
  <si>
    <t>不正:前回アンケートIDが無効です。</t>
  </si>
  <si>
    <t>前回アンケートIDが無効です。</t>
  </si>
  <si>
    <t>不正:前回質問IDが無効です。</t>
  </si>
  <si>
    <t>前回質問IDが無効です。</t>
  </si>
  <si>
    <t>4超の有効な文字数</t>
  </si>
  <si>
    <t>不正:質問の表示順が無効です。</t>
  </si>
  <si>
    <t>質問の表示順が無効です。</t>
  </si>
  <si>
    <t>1超の有効な文字数</t>
  </si>
  <si>
    <t>不正:グラフモードが無効です。</t>
  </si>
  <si>
    <t>グラフモードが無効です。</t>
  </si>
  <si>
    <t>不正:グラフタイトルIDが無効です。</t>
  </si>
  <si>
    <t>グラフタイトルIDが無効です。</t>
  </si>
  <si>
    <t>100超の有効な文字数</t>
  </si>
  <si>
    <t>不正:グラフタイトル名が無効です。</t>
  </si>
  <si>
    <t>グラフタイトル名が無効です。</t>
  </si>
  <si>
    <t>不正:軸ラベルIDが無効です。</t>
  </si>
  <si>
    <t>軸ラベルIDが無効です。</t>
  </si>
  <si>
    <t>不正:軸ラベル名が無効です。</t>
  </si>
  <si>
    <t>軸ラベル名が無効です。</t>
  </si>
  <si>
    <t>"m"</t>
  </si>
  <si>
    <t>XXXXX</t>
  </si>
  <si>
    <t>YYYYYY</t>
  </si>
  <si>
    <t>﻿不正:該当するエンゲージメントサーベイ設定情報が存在しません。</t>
  </si>
  <si>
    <t>該当するエンゲージメントサーベイ設定情報が存在しません。</t>
  </si>
  <si>
    <t>エンゲージメントサーベイ設定が存在しない</t>
  </si>
  <si>
    <t>"d"</t>
  </si>
  <si>
    <t>不正:処理区分を指定してください。</t>
  </si>
  <si>
    <t>処理区分を指定してください。</t>
  </si>
  <si>
    <t>01-02-07</t>
  </si>
  <si>
    <t>01-02-08</t>
  </si>
  <si>
    <t>01-02-09</t>
  </si>
  <si>
    <t>01-02-10</t>
  </si>
  <si>
    <t>01-02-11</t>
  </si>
  <si>
    <t>01-02-12</t>
  </si>
  <si>
    <t>01-02-13</t>
  </si>
  <si>
    <t>01-02-14</t>
  </si>
  <si>
    <t>01-02-15</t>
  </si>
  <si>
    <t>01-02-16</t>
  </si>
  <si>
    <t>01-02-17</t>
  </si>
  <si>
    <t>01-02-18</t>
  </si>
  <si>
    <t>01-02-19</t>
  </si>
  <si>
    <t>01-02-20</t>
  </si>
  <si>
    <t>01-02-21</t>
  </si>
  <si>
    <t>01-02-22</t>
  </si>
  <si>
    <t>01-02-23</t>
  </si>
  <si>
    <t>01-02-24</t>
  </si>
  <si>
    <t>01-02-25</t>
  </si>
  <si>
    <t>01-02-26</t>
  </si>
  <si>
    <t>01-02-27</t>
  </si>
  <si>
    <t>01-02-28</t>
  </si>
  <si>
    <t>01-02-29</t>
  </si>
  <si>
    <t>01-02-30</t>
  </si>
  <si>
    <t>01-02-31</t>
  </si>
  <si>
    <t>01-02-32</t>
  </si>
  <si>
    <t>01-02-33</t>
  </si>
  <si>
    <t>01-02-34</t>
  </si>
  <si>
    <t>01-02-35</t>
  </si>
  <si>
    <t>01-02-36</t>
  </si>
  <si>
    <t>01-02-37</t>
  </si>
  <si>
    <t>01-02-38</t>
  </si>
  <si>
    <t>01-02-39</t>
  </si>
  <si>
    <t>01-02-40</t>
  </si>
  <si>
    <t>01-02-41</t>
  </si>
  <si>
    <t>01-02-42</t>
  </si>
  <si>
    <t>01-02-43</t>
  </si>
  <si>
    <t>01-02-44</t>
  </si>
  <si>
    <t>01-02-45</t>
  </si>
  <si>
    <t>01-02-46</t>
  </si>
  <si>
    <t>01-02-47</t>
  </si>
  <si>
    <t>01-02-48</t>
  </si>
  <si>
    <t>01-02-49</t>
  </si>
  <si>
    <t>01-02-50</t>
  </si>
  <si>
    <t>01-02-51</t>
  </si>
  <si>
    <t>01-02-52</t>
  </si>
  <si>
    <t>01-02-53</t>
  </si>
  <si>
    <t>01-02-54</t>
  </si>
  <si>
    <t>01-02-55</t>
  </si>
  <si>
    <t>01-02-56</t>
  </si>
  <si>
    <t>01-02-57</t>
  </si>
  <si>
    <t>01-02-58</t>
  </si>
  <si>
    <t>01-02-59</t>
  </si>
  <si>
    <t>01-02-60</t>
  </si>
  <si>
    <t>01-02-61</t>
  </si>
  <si>
    <t>01-02-62</t>
  </si>
  <si>
    <t>01-02-63</t>
  </si>
  <si>
    <t>01-02-64</t>
  </si>
  <si>
    <t>01-02-65</t>
  </si>
  <si>
    <t>01-02-66</t>
  </si>
  <si>
    <t>01-02-67</t>
  </si>
  <si>
    <t>01-02-68</t>
  </si>
  <si>
    <t>01-02-69</t>
  </si>
  <si>
    <t>01-02-70</t>
  </si>
  <si>
    <t>01-02-71</t>
  </si>
  <si>
    <t>01-02-72</t>
  </si>
  <si>
    <t>01-02-73</t>
  </si>
  <si>
    <t>01-02-74</t>
  </si>
  <si>
    <t>01-02-75</t>
  </si>
  <si>
    <t>01-03-03</t>
  </si>
  <si>
    <t>01-03-04</t>
  </si>
  <si>
    <t>01-03-05</t>
  </si>
  <si>
    <t>01-03-06</t>
  </si>
  <si>
    <t>01-03-07</t>
  </si>
  <si>
    <t>01-03-08</t>
  </si>
  <si>
    <t>01-03-09</t>
  </si>
  <si>
    <t>01-04-03</t>
  </si>
  <si>
    <t>01-04-04</t>
  </si>
  <si>
    <t>01-04-05</t>
  </si>
  <si>
    <t>01-04-06</t>
  </si>
  <si>
    <t>01-04-07</t>
  </si>
  <si>
    <t>01-04-08</t>
  </si>
  <si>
    <t>01-04-09</t>
  </si>
  <si>
    <t>01-04-10</t>
  </si>
  <si>
    <t>01-04-11</t>
  </si>
  <si>
    <t>01-04-12</t>
  </si>
  <si>
    <t>01-04-13</t>
  </si>
  <si>
    <t>01-04-14</t>
  </si>
  <si>
    <t>01-04-15</t>
  </si>
  <si>
    <t>01-04-16</t>
  </si>
  <si>
    <t>01-04-17</t>
  </si>
  <si>
    <t>01-04-18</t>
  </si>
  <si>
    <t>01-04-19</t>
  </si>
  <si>
    <t>01-04-20</t>
  </si>
  <si>
    <t>01-04-21</t>
  </si>
  <si>
    <t>01-04-22</t>
  </si>
  <si>
    <t>01-04-23</t>
  </si>
  <si>
    <t>01-04-24</t>
  </si>
  <si>
    <t>01-04-25</t>
  </si>
  <si>
    <t>01-04-26</t>
  </si>
  <si>
    <t>01-04-27</t>
  </si>
  <si>
    <t>01-04-28</t>
  </si>
  <si>
    <t>01-04-29</t>
  </si>
  <si>
    <t>01-04-30</t>
  </si>
  <si>
    <t>01-04-31</t>
  </si>
  <si>
    <t>01-04-32</t>
  </si>
  <si>
    <t>01-04-33</t>
  </si>
  <si>
    <t>01-04-34</t>
  </si>
  <si>
    <t>01-04-35</t>
  </si>
  <si>
    <t>01-04-36</t>
  </si>
  <si>
    <t>01-04-37</t>
  </si>
  <si>
    <t>01-04-38</t>
  </si>
  <si>
    <t>01-04-39</t>
  </si>
  <si>
    <t>01-04-40</t>
  </si>
  <si>
    <t>01-04-41</t>
  </si>
  <si>
    <t>01-04-42</t>
  </si>
  <si>
    <t>01-04-43</t>
  </si>
  <si>
    <t>01-04-44</t>
  </si>
  <si>
    <t>01-04-45</t>
  </si>
  <si>
    <t>01-04-46</t>
  </si>
  <si>
    <t>01-04-47</t>
  </si>
  <si>
    <t>01-04-48</t>
  </si>
  <si>
    <t>01-04-49</t>
  </si>
  <si>
    <t>01-04-50</t>
  </si>
  <si>
    <t>01-04-51</t>
  </si>
  <si>
    <t>01-04-52</t>
  </si>
  <si>
    <t>01-04-53</t>
  </si>
  <si>
    <t>01-04-54</t>
  </si>
  <si>
    <t>01-04-55</t>
  </si>
  <si>
    <t>01-04-56</t>
  </si>
  <si>
    <t>01-04-57</t>
  </si>
  <si>
    <t>01-04-58</t>
  </si>
  <si>
    <t>01-04-59</t>
  </si>
  <si>
    <t>01-04-60</t>
  </si>
  <si>
    <t>01-04-61</t>
  </si>
  <si>
    <t>01-04-62</t>
  </si>
  <si>
    <t>01-04-63</t>
  </si>
  <si>
    <t>01-04-64</t>
  </si>
  <si>
    <t>01-04-65</t>
  </si>
  <si>
    <t>01-04-66</t>
  </si>
  <si>
    <t>01-04-67</t>
  </si>
  <si>
    <t>01-04-68</t>
  </si>
  <si>
    <t>01-04-69</t>
  </si>
  <si>
    <t>01-04-70</t>
  </si>
  <si>
    <t>01-04-71</t>
  </si>
  <si>
    <t>01-04-72</t>
  </si>
  <si>
    <t>01-04-73</t>
  </si>
  <si>
    <t>01-04-74</t>
  </si>
  <si>
    <t>01-04-75</t>
  </si>
  <si>
    <t>01-05-03</t>
  </si>
  <si>
    <t>01-05-04</t>
  </si>
  <si>
    <t>01-05-05</t>
  </si>
  <si>
    <t>01-05-06</t>
  </si>
  <si>
    <t>01-05-07</t>
  </si>
  <si>
    <t>01-05-08</t>
  </si>
  <si>
    <t>01-05-09</t>
  </si>
  <si>
    <t>01-05-10</t>
  </si>
  <si>
    <t>01-05-11</t>
  </si>
  <si>
    <t>01-05-12</t>
  </si>
  <si>
    <t>01-05-13</t>
  </si>
  <si>
    <t>01-05-14</t>
  </si>
  <si>
    <t>01-05-15</t>
  </si>
  <si>
    <t>01-05-16</t>
  </si>
  <si>
    <t>01-05-17</t>
  </si>
  <si>
    <t>01-05-18</t>
  </si>
  <si>
    <t>01-05-19</t>
  </si>
  <si>
    <t>01-05-20</t>
  </si>
  <si>
    <t>01-05-21</t>
  </si>
  <si>
    <t>01-05-22</t>
  </si>
  <si>
    <t>01-05-23</t>
  </si>
  <si>
    <t>01-05-24</t>
  </si>
  <si>
    <t>01-05-25</t>
  </si>
  <si>
    <t>01-05-26</t>
  </si>
  <si>
    <t>01-05-27</t>
  </si>
  <si>
    <t>01-05-28</t>
  </si>
  <si>
    <t>01-05-29</t>
  </si>
  <si>
    <t>01-05-30</t>
  </si>
  <si>
    <t>01-05-31</t>
  </si>
  <si>
    <t>01-05-32</t>
  </si>
  <si>
    <t>01-05-33</t>
  </si>
  <si>
    <t>01-05-34</t>
  </si>
  <si>
    <t>01-05-35</t>
  </si>
  <si>
    <t>01-05-36</t>
  </si>
  <si>
    <t>01-05-37</t>
  </si>
  <si>
    <t>01-05-38</t>
  </si>
  <si>
    <t>01-05-39</t>
  </si>
  <si>
    <t>01-05-40</t>
  </si>
  <si>
    <t>01-05-41</t>
  </si>
  <si>
    <t>01-05-42</t>
  </si>
  <si>
    <t>01-05-43</t>
  </si>
  <si>
    <t>01-05-44</t>
  </si>
  <si>
    <t>01-05-45</t>
  </si>
  <si>
    <t>01-05-46</t>
  </si>
  <si>
    <t>01-05-47</t>
  </si>
  <si>
    <t>01-05-48</t>
  </si>
  <si>
    <t>01-05-49</t>
  </si>
  <si>
    <t>01-05-50</t>
  </si>
  <si>
    <t>01-05-51</t>
  </si>
  <si>
    <t>01-05-52</t>
  </si>
  <si>
    <t>01-05-53</t>
  </si>
  <si>
    <t>01-05-54</t>
  </si>
  <si>
    <t>01-05-55</t>
  </si>
  <si>
    <t>01-05-56</t>
  </si>
  <si>
    <t>01-05-57</t>
  </si>
  <si>
    <t>01-05-58</t>
  </si>
  <si>
    <t>01-05-59</t>
  </si>
  <si>
    <t>01-05-60</t>
  </si>
  <si>
    <t>01-05-61</t>
  </si>
  <si>
    <t>01-05-62</t>
  </si>
  <si>
    <t>01-05-63</t>
  </si>
  <si>
    <t>Ch1</t>
  </si>
  <si>
    <t>選択肢01</t>
  </si>
  <si>
    <t>十分に満足</t>
  </si>
  <si>
    <t>Ch2</t>
  </si>
  <si>
    <t>選択肢02</t>
  </si>
  <si>
    <t>満足</t>
  </si>
  <si>
    <t>Ch3</t>
  </si>
  <si>
    <t>選択肢03</t>
  </si>
  <si>
    <t>やや満足</t>
  </si>
  <si>
    <t>Ch4</t>
  </si>
  <si>
    <t>選択肢04</t>
  </si>
  <si>
    <t>やや不満足</t>
  </si>
  <si>
    <t>Ch5</t>
  </si>
  <si>
    <t>選択肢05</t>
  </si>
  <si>
    <t>不満足</t>
  </si>
  <si>
    <t>枝番</t>
    <rPh sb="0" eb="2">
      <t>エダバン</t>
    </rPh>
    <phoneticPr fontId="1"/>
  </si>
  <si>
    <t>権限</t>
  </si>
  <si>
    <t>今回</t>
  </si>
  <si>
    <t>前回</t>
  </si>
  <si>
    <t>コース</t>
  </si>
  <si>
    <t>アンケートID</t>
  </si>
  <si>
    <t>質問ID</t>
  </si>
  <si>
    <t>回答人数</t>
  </si>
  <si>
    <t>回答人数（全体）</t>
  </si>
  <si>
    <t>Radio</t>
  </si>
  <si>
    <t>Response</t>
  </si>
  <si>
    <t>管理者</t>
  </si>
  <si>
    <t>C0009_FT</t>
  </si>
  <si>
    <t>0件エラー</t>
  </si>
  <si>
    <t>C0010_FT</t>
  </si>
  <si>
    <t>結果を表示</t>
  </si>
  <si>
    <t>C0011_FT</t>
  </si>
  <si>
    <t>C0012_FT</t>
  </si>
  <si>
    <t>C0013_FT</t>
  </si>
  <si>
    <t>C0014_FT</t>
  </si>
  <si>
    <t>C0015_FT</t>
  </si>
  <si>
    <t>C0015_F</t>
  </si>
  <si>
    <t>C0015_T</t>
  </si>
  <si>
    <t>C0016_F</t>
  </si>
  <si>
    <t>C0016_T</t>
  </si>
  <si>
    <t>C0017_F</t>
  </si>
  <si>
    <t>C0017_T</t>
  </si>
  <si>
    <t>C0018_F</t>
  </si>
  <si>
    <t>C0018_T</t>
  </si>
  <si>
    <t>C0019_F</t>
  </si>
  <si>
    <t>C0019_T</t>
  </si>
  <si>
    <t>C0020_F</t>
  </si>
  <si>
    <t>C0020_T</t>
  </si>
  <si>
    <t>C0021_F</t>
  </si>
  <si>
    <t>C0021_T</t>
  </si>
  <si>
    <t>C0022_F</t>
  </si>
  <si>
    <t>C0022_T</t>
  </si>
  <si>
    <t>C0023_F</t>
  </si>
  <si>
    <t>C0023_T</t>
  </si>
  <si>
    <t>C0024_F</t>
  </si>
  <si>
    <t>C0024_T</t>
  </si>
  <si>
    <t>C0025_F</t>
  </si>
  <si>
    <t>C0025_T</t>
  </si>
  <si>
    <t>グループ管理者</t>
  </si>
  <si>
    <t>C0001_FT</t>
  </si>
  <si>
    <t>5人未満エラー</t>
  </si>
  <si>
    <t>C0002_FT</t>
  </si>
  <si>
    <t>C0003_FT</t>
  </si>
  <si>
    <t>C0004_FT</t>
  </si>
  <si>
    <t>C0005_FT</t>
  </si>
  <si>
    <t>C0001_F</t>
  </si>
  <si>
    <t>C0001_T</t>
  </si>
  <si>
    <t>C0002_F</t>
  </si>
  <si>
    <t>C0002_T</t>
  </si>
  <si>
    <t>C0003_F</t>
  </si>
  <si>
    <t>C0003_T</t>
  </si>
  <si>
    <t>C0004_F</t>
  </si>
  <si>
    <t>C0004_T</t>
  </si>
  <si>
    <t>C0005_F</t>
  </si>
  <si>
    <t>C0005_T</t>
  </si>
  <si>
    <t>C0006_F</t>
  </si>
  <si>
    <t>C0006_T</t>
  </si>
  <si>
    <t>C0007_F</t>
  </si>
  <si>
    <t>C0007_T</t>
  </si>
  <si>
    <t>C0008_F</t>
  </si>
  <si>
    <t>C0008_T</t>
  </si>
  <si>
    <t>C0009_F</t>
  </si>
  <si>
    <t>C0009_T</t>
  </si>
  <si>
    <t>C0010_F</t>
  </si>
  <si>
    <t>C0010_T</t>
  </si>
  <si>
    <t>C0011_F</t>
  </si>
  <si>
    <t>C0011_T</t>
  </si>
  <si>
    <t>C0012_F</t>
  </si>
  <si>
    <t>C0012_T</t>
  </si>
  <si>
    <t>C0006_FT</t>
  </si>
  <si>
    <t>C0007_FT</t>
  </si>
  <si>
    <t>C0008_FT</t>
  </si>
  <si>
    <t>C0013_F</t>
  </si>
  <si>
    <t>C0013_T</t>
  </si>
  <si>
    <t>C0014_F</t>
  </si>
  <si>
    <t>C0014_T</t>
  </si>
  <si>
    <t>講師</t>
  </si>
  <si>
    <t>C0016_FT</t>
  </si>
  <si>
    <t>C0017_FT</t>
  </si>
  <si>
    <t>C0018_FT</t>
  </si>
  <si>
    <t>C0019_FT</t>
  </si>
  <si>
    <t>C0020_FT</t>
  </si>
  <si>
    <t>C0021_FT</t>
  </si>
  <si>
    <t>C0022_FT</t>
  </si>
  <si>
    <t>C0026_F</t>
  </si>
  <si>
    <t>C0026_T</t>
  </si>
  <si>
    <t>C0027_F</t>
  </si>
  <si>
    <t>C0027_T</t>
  </si>
  <si>
    <t>C0028_F</t>
  </si>
  <si>
    <t>C0028_T</t>
  </si>
  <si>
    <t>C0029_F</t>
  </si>
  <si>
    <t>C0029_T</t>
  </si>
  <si>
    <t>C0030_F</t>
  </si>
  <si>
    <t>C0030_T</t>
  </si>
  <si>
    <t>C0031_F</t>
  </si>
  <si>
    <t>C0031_T</t>
  </si>
  <si>
    <t>C0032_F</t>
  </si>
  <si>
    <t>C0032_T</t>
  </si>
  <si>
    <t>C0033_F</t>
  </si>
  <si>
    <t>C0033_T</t>
  </si>
  <si>
    <t>C0034_F</t>
  </si>
  <si>
    <t>C0034_T</t>
  </si>
  <si>
    <t>C0035_F</t>
  </si>
  <si>
    <t>C0035_T</t>
  </si>
  <si>
    <t>C0036_F</t>
  </si>
  <si>
    <t>C0036_T</t>
  </si>
  <si>
    <t>C0037_F</t>
  </si>
  <si>
    <t>C0037_T</t>
  </si>
  <si>
    <t>C0038_F</t>
  </si>
  <si>
    <t>C0038_T</t>
  </si>
  <si>
    <t>C0039_F</t>
  </si>
  <si>
    <t>C0039_T</t>
  </si>
  <si>
    <t>C0040_F</t>
  </si>
  <si>
    <t>C0040_T</t>
  </si>
  <si>
    <t>アンケート</t>
  </si>
  <si>
    <t>質問</t>
  </si>
  <si>
    <t>質問タイプ</t>
  </si>
  <si>
    <t>アンケートデータ!C4:C8</t>
  </si>
  <si>
    <t>radio</t>
  </si>
  <si>
    <t>checkbox</t>
  </si>
  <si>
    <t>True/False</t>
  </si>
  <si>
    <t>Dropdown</t>
  </si>
  <si>
    <t>Choices1</t>
  </si>
  <si>
    <t>Choices2</t>
  </si>
  <si>
    <t>Choices3</t>
  </si>
  <si>
    <t>Choices4</t>
  </si>
  <si>
    <t>Choices5</t>
  </si>
  <si>
    <t>十分に満足_321</t>
  </si>
  <si>
    <t>満足_321</t>
  </si>
  <si>
    <t>やや満足_321</t>
  </si>
  <si>
    <t>やや不満足_321</t>
  </si>
  <si>
    <t>不満足_321</t>
  </si>
  <si>
    <t>十分に満足_322</t>
  </si>
  <si>
    <t>満足_322</t>
  </si>
  <si>
    <t>やや満足_322</t>
  </si>
  <si>
    <t>やや不満足_322</t>
  </si>
  <si>
    <t>不満足_322</t>
  </si>
  <si>
    <t>十分に満足_323</t>
  </si>
  <si>
    <t>満足_323</t>
  </si>
  <si>
    <t>やや満足_323</t>
  </si>
  <si>
    <t>やや不満足_323</t>
  </si>
  <si>
    <t>不満足_323</t>
  </si>
  <si>
    <t>十分に満足_324</t>
  </si>
  <si>
    <t>満足_324</t>
  </si>
  <si>
    <t>やや満足_324</t>
  </si>
  <si>
    <t>やや不満足_324</t>
  </si>
  <si>
    <t>不満足_324</t>
  </si>
  <si>
    <t>アンケートデータ!C9:C13</t>
  </si>
  <si>
    <t>十分に満足_325</t>
  </si>
  <si>
    <t>満足_325</t>
  </si>
  <si>
    <t>やや満足_325</t>
  </si>
  <si>
    <t>やや不満足_325</t>
  </si>
  <si>
    <t>不満足_325</t>
  </si>
  <si>
    <t>十分に満足_326</t>
  </si>
  <si>
    <t>満足_326</t>
  </si>
  <si>
    <t>やや満足_326</t>
  </si>
  <si>
    <t>やや不満足_326</t>
  </si>
  <si>
    <t>十分に満足_327</t>
  </si>
  <si>
    <t>満足_327</t>
  </si>
  <si>
    <t>やや満足_327</t>
  </si>
  <si>
    <t>やや不満足_327</t>
  </si>
  <si>
    <t>十分に満足_328</t>
  </si>
  <si>
    <t>満足_328</t>
  </si>
  <si>
    <t>やや満足_328</t>
  </si>
  <si>
    <t>やや不満足_328</t>
  </si>
  <si>
    <t>十分に満足_329</t>
  </si>
  <si>
    <t>満足_329</t>
  </si>
  <si>
    <t>やや満足_329</t>
  </si>
  <si>
    <t>やや不満足_329</t>
  </si>
  <si>
    <t>アンケートデータ!C14:C18</t>
  </si>
  <si>
    <t>十分に満足_330</t>
  </si>
  <si>
    <t>満足_330</t>
  </si>
  <si>
    <t>やや満足_330</t>
  </si>
  <si>
    <t>やや不満足_330</t>
  </si>
  <si>
    <t>十分に満足_331</t>
  </si>
  <si>
    <t>満足_331</t>
  </si>
  <si>
    <t>やや満足_331</t>
  </si>
  <si>
    <t>十分に満足_332</t>
  </si>
  <si>
    <t>満足_332</t>
  </si>
  <si>
    <t>やや満足_332</t>
  </si>
  <si>
    <t>十分に満足_333</t>
  </si>
  <si>
    <t>満足_333</t>
  </si>
  <si>
    <t>やや満足_333</t>
  </si>
  <si>
    <t>十分に満足_334</t>
  </si>
  <si>
    <t>満足_334</t>
  </si>
  <si>
    <t>やや満足_334</t>
  </si>
  <si>
    <t>アンケートデータ!C19:C22</t>
  </si>
  <si>
    <t>十分に満足_335</t>
  </si>
  <si>
    <t>満足_335</t>
  </si>
  <si>
    <t>やや満足_335</t>
  </si>
  <si>
    <t>十分に満足_336</t>
  </si>
  <si>
    <t>満足_336</t>
  </si>
  <si>
    <t>十分に満足_337</t>
  </si>
  <si>
    <t>満足_337</t>
  </si>
  <si>
    <t>十分に満足_338</t>
  </si>
  <si>
    <t>満足_338</t>
  </si>
  <si>
    <t>アンケートデータ!C23:C26</t>
  </si>
  <si>
    <t>十分に満足_339</t>
  </si>
  <si>
    <t>満足_339</t>
  </si>
  <si>
    <t>十分に満足_340</t>
  </si>
  <si>
    <t>満足_340</t>
  </si>
  <si>
    <t>十分に満足_341</t>
  </si>
  <si>
    <t>十分に満足_342</t>
  </si>
  <si>
    <t>アンケートデータ!C27:C29</t>
  </si>
  <si>
    <t>十分に満足_343</t>
  </si>
  <si>
    <t>十分に満足_344</t>
  </si>
  <si>
    <t>十分に満足_345</t>
  </si>
  <si>
    <t>アンケートデータ!C30:C34</t>
  </si>
  <si>
    <t>C0001</t>
  </si>
  <si>
    <t>C0002</t>
  </si>
  <si>
    <t>C0003</t>
  </si>
  <si>
    <t>C0004</t>
  </si>
  <si>
    <t>C0005</t>
  </si>
  <si>
    <t>C0011</t>
  </si>
  <si>
    <t>C0012</t>
  </si>
  <si>
    <t>C0013</t>
  </si>
  <si>
    <t>C0021</t>
  </si>
  <si>
    <t>C0022</t>
  </si>
  <si>
    <t>C0023</t>
  </si>
  <si>
    <t>C0024</t>
  </si>
  <si>
    <t>C0025</t>
  </si>
  <si>
    <t>アンケートデータ!C35:C39</t>
  </si>
  <si>
    <t>アンケートデータ!C40:C44</t>
  </si>
  <si>
    <t>非表示項目</t>
    <rPh sb="0" eb="5">
      <t>ヒヒョウジコウモク</t>
    </rPh>
    <phoneticPr fontId="1"/>
  </si>
  <si>
    <t>Phat</t>
  </si>
  <si>
    <t>Phat</t>
    <phoneticPr fontId="1"/>
  </si>
  <si>
    <t>Hao</t>
  </si>
  <si>
    <t>■エンゲージメントサーベイ設定一括更新</t>
  </si>
  <si>
    <t>■エンゲージメントサーベイ設定一括チェック完了</t>
  </si>
  <si>
    <t>OK</t>
  </si>
  <si>
    <t>AAAA</t>
  </si>
  <si>
    <t>選択したコースの操作権限がありません。</t>
  </si>
  <si>
    <t>不正:選択したコースの操作権限がありません。</t>
  </si>
  <si>
    <t>01-02-76</t>
  </si>
  <si>
    <t>01-02-77</t>
  </si>
  <si>
    <t>NG</t>
  </si>
  <si>
    <t>同じ</t>
  </si>
  <si>
    <t>開始日</t>
  </si>
  <si>
    <t>コース日程</t>
  </si>
  <si>
    <t>新しい</t>
  </si>
  <si>
    <t>古い</t>
  </si>
  <si>
    <t>エラー</t>
  </si>
  <si>
    <t>■エンゲージメントサーベイ比較検索</t>
  </si>
  <si>
    <t>・エンゲージメントサーベイ比較検索処理が正しく挙動するか確認する。</t>
  </si>
  <si>
    <t>エンゲージメントサーベイ設定参照</t>
  </si>
  <si>
    <t>エンゲージメントサーベイ比較検索</t>
  </si>
  <si>
    <t>提出日</t>
  </si>
  <si>
    <t>KC</t>
  </si>
  <si>
    <t>コースコード</t>
  </si>
  <si>
    <t>コース名</t>
  </si>
  <si>
    <t>会社コード</t>
  </si>
  <si>
    <t>事業本部コード</t>
  </si>
  <si>
    <t>所属グループ</t>
  </si>
  <si>
    <t>クラス</t>
  </si>
  <si>
    <t>終了日</t>
  </si>
  <si>
    <t>検索結果</t>
  </si>
  <si>
    <t>○</t>
  </si>
  <si>
    <t>101文字</t>
  </si>
  <si>
    <t>「"」文字</t>
  </si>
  <si>
    <t>「ABC」文字</t>
  </si>
  <si>
    <t>NC</t>
  </si>
  <si>
    <t>KC-34C</t>
  </si>
  <si>
    <t>結合試験項目表</t>
  </si>
  <si>
    <t>システム名</t>
  </si>
  <si>
    <t>機能</t>
  </si>
  <si>
    <t>版数</t>
  </si>
  <si>
    <t>作成日</t>
  </si>
  <si>
    <t>作成者</t>
  </si>
  <si>
    <t>項目数</t>
  </si>
  <si>
    <t>KnowledgeC@fe</t>
  </si>
  <si>
    <t>エンゲージメントサーベイ</t>
  </si>
  <si>
    <t>ABV）中村</t>
  </si>
  <si>
    <t>項番</t>
  </si>
  <si>
    <t>試験項目</t>
  </si>
  <si>
    <t>予定日</t>
  </si>
  <si>
    <t>実施日</t>
  </si>
  <si>
    <t>実施者</t>
  </si>
  <si>
    <t>Chrome</t>
  </si>
  <si>
    <t>Edge</t>
  </si>
  <si>
    <t>再試験日</t>
  </si>
  <si>
    <t>01</t>
  </si>
  <si>
    <t>エンゲージメントサーベイ機能の処理検証テスト</t>
  </si>
  <si>
    <t>01-01</t>
  </si>
  <si>
    <t>・エンゲージメントサーベイ設定一括更新処理が正しく挙動するか確認する。</t>
  </si>
  <si>
    <t>・比較元：学習レポート（アンケート比較）</t>
  </si>
  <si>
    <t>・画面に表示される項目名が正しいこと</t>
  </si>
  <si>
    <t>01-01-01</t>
  </si>
  <si>
    <t>01-01-02</t>
  </si>
  <si>
    <t>01-02</t>
  </si>
  <si>
    <t>・エンゲージメントサーベイ設定チェック処理が正しく挙動するか確認する。</t>
  </si>
  <si>
    <t>01-02-01</t>
  </si>
  <si>
    <t>01-02-02</t>
  </si>
  <si>
    <t>01-03</t>
  </si>
  <si>
    <t>01-03-01</t>
  </si>
  <si>
    <t>01-03-02</t>
  </si>
  <si>
    <t>01-04</t>
  </si>
  <si>
    <t>・エンゲージメントサーベイ比較処理が正しく挙動するか確認する。</t>
  </si>
  <si>
    <t>・新規追加の表が正しく動作すること。</t>
  </si>
  <si>
    <t>01-04-01</t>
  </si>
  <si>
    <t>01-04-02</t>
  </si>
  <si>
    <t>グループ管理者: なし</t>
  </si>
  <si>
    <t>01-04-76</t>
  </si>
  <si>
    <t>01-04-77</t>
  </si>
  <si>
    <t>01-04-78</t>
  </si>
  <si>
    <t>01-04-79</t>
  </si>
  <si>
    <t>01-04-80</t>
  </si>
  <si>
    <t>01-04-81</t>
  </si>
  <si>
    <t>01-04-82</t>
  </si>
  <si>
    <t>01-04-83</t>
  </si>
  <si>
    <t>01-04-84</t>
  </si>
  <si>
    <t>01-04-85</t>
  </si>
  <si>
    <t>01-04-86</t>
  </si>
  <si>
    <t>01-04-87</t>
  </si>
  <si>
    <t>01-04-88</t>
  </si>
  <si>
    <t>01-04-89</t>
  </si>
  <si>
    <t>01-04-90</t>
  </si>
  <si>
    <t>01-04-91</t>
  </si>
  <si>
    <t>01-04-92</t>
  </si>
  <si>
    <t>01-04-93</t>
  </si>
  <si>
    <t>01-04-94</t>
  </si>
  <si>
    <t>01-04-95</t>
  </si>
  <si>
    <t>01-04-96</t>
  </si>
  <si>
    <t>01-04-97</t>
  </si>
  <si>
    <t>01-04-98</t>
  </si>
  <si>
    <t>01-04-99</t>
  </si>
  <si>
    <t>01-04-100</t>
  </si>
  <si>
    <t>01-04-101</t>
  </si>
  <si>
    <t>01-04-102</t>
  </si>
  <si>
    <t>01-04-103</t>
  </si>
  <si>
    <t>01-04-104</t>
  </si>
  <si>
    <t>01-04-105</t>
  </si>
  <si>
    <t>01-04-106</t>
  </si>
  <si>
    <t>01-04-107</t>
  </si>
  <si>
    <t>01-04-108</t>
  </si>
  <si>
    <t>01-04-109</t>
  </si>
  <si>
    <t>01-04-110</t>
  </si>
  <si>
    <t>01-04-111</t>
  </si>
  <si>
    <t>01-04-112</t>
  </si>
  <si>
    <t>01-04-113</t>
  </si>
  <si>
    <t>01-04-114</t>
  </si>
  <si>
    <t>01-04-115</t>
  </si>
  <si>
    <t>01-05</t>
  </si>
  <si>
    <t>■エンゲージメントサーベイ比較</t>
  </si>
  <si>
    <t>・比較画面と同程度鵜の性能を実現できること。</t>
  </si>
  <si>
    <t>01-05-01</t>
  </si>
  <si>
    <t>01-05-02</t>
  </si>
  <si>
    <t>BBBB</t>
  </si>
  <si>
    <t>01-03-10</t>
  </si>
  <si>
    <t>01-03-11</t>
  </si>
  <si>
    <t>01-03-12</t>
  </si>
  <si>
    <t>01-03-13</t>
  </si>
  <si>
    <t>01-02-78</t>
  </si>
  <si>
    <t>01-02-79</t>
  </si>
  <si>
    <t>01-02-80</t>
  </si>
  <si>
    <t>01-02-81</t>
  </si>
  <si>
    <t>01-02-82</t>
  </si>
  <si>
    <t>01-02-83</t>
  </si>
  <si>
    <t>01-02-84</t>
  </si>
  <si>
    <t>仕様書誤り</t>
  </si>
  <si>
    <t>FLM管理者</t>
  </si>
  <si>
    <t>csv</t>
  </si>
  <si>
    <t>01-01-14</t>
  </si>
  <si>
    <t>01-01-15</t>
  </si>
  <si>
    <t>01-01-16</t>
  </si>
  <si>
    <t>01-01-17</t>
  </si>
  <si>
    <t>01-01-18</t>
  </si>
  <si>
    <t>01-01-19</t>
  </si>
  <si>
    <t>01-01-20</t>
  </si>
  <si>
    <t>01-01-21</t>
  </si>
  <si>
    <t>01-01-22</t>
  </si>
  <si>
    <t>01-01-23</t>
  </si>
  <si>
    <t>01-01-24</t>
  </si>
  <si>
    <t>01-01-25</t>
  </si>
  <si>
    <t>01-01-26</t>
  </si>
  <si>
    <t>01-02-85</t>
  </si>
  <si>
    <t>01-02-86</t>
  </si>
  <si>
    <t>01-02-87</t>
  </si>
  <si>
    <t>01-02-88</t>
  </si>
  <si>
    <t>01-02-89</t>
  </si>
  <si>
    <t>01-02-90</t>
  </si>
  <si>
    <t>01-02-91</t>
  </si>
  <si>
    <t>01-02-92</t>
  </si>
  <si>
    <t>01-02-93</t>
  </si>
  <si>
    <t>01-02-94</t>
  </si>
  <si>
    <t>01-02-95</t>
  </si>
  <si>
    <t>01-02-96</t>
  </si>
  <si>
    <t>01-02-97</t>
  </si>
  <si>
    <t>01-02-98</t>
  </si>
  <si>
    <t>01-02-99</t>
  </si>
  <si>
    <t>01-02-100</t>
  </si>
  <si>
    <t>01-02-101</t>
  </si>
  <si>
    <t>01-02-102</t>
  </si>
  <si>
    <t>01-02-103</t>
  </si>
  <si>
    <t>01-02-104</t>
  </si>
  <si>
    <t>01-02-105</t>
  </si>
  <si>
    <t>01-02-106</t>
  </si>
  <si>
    <t>01-02-107</t>
  </si>
  <si>
    <t>01-02-108</t>
  </si>
  <si>
    <t>01-02-109</t>
  </si>
  <si>
    <t>01-02-110</t>
  </si>
  <si>
    <t>01-02-111</t>
  </si>
  <si>
    <t>01-02-112</t>
  </si>
  <si>
    <t>01-02-113</t>
  </si>
  <si>
    <t>01-02-114</t>
  </si>
  <si>
    <t>01-02-115</t>
  </si>
  <si>
    <t>01-02-116</t>
  </si>
  <si>
    <t>01-02-117</t>
  </si>
  <si>
    <t>01-02-118</t>
  </si>
  <si>
    <t>01-02-119</t>
  </si>
  <si>
    <t>01-02-120</t>
  </si>
  <si>
    <t>01-02-121</t>
  </si>
  <si>
    <t>01-02-122</t>
  </si>
  <si>
    <t>01-02-123</t>
  </si>
  <si>
    <t>01-02-124</t>
  </si>
  <si>
    <t>01-02-125</t>
  </si>
  <si>
    <t>01-02-126</t>
  </si>
  <si>
    <t>01-02-127</t>
  </si>
  <si>
    <t>01-02-128</t>
  </si>
  <si>
    <t>01-02-129</t>
  </si>
  <si>
    <t>01-02-130</t>
  </si>
  <si>
    <t>01-02-131</t>
  </si>
  <si>
    <t>01-02-132</t>
  </si>
  <si>
    <t>01-02-133</t>
  </si>
  <si>
    <t>01-02-134</t>
  </si>
  <si>
    <t>01-02-135</t>
  </si>
  <si>
    <t>01-02-136</t>
  </si>
  <si>
    <t>01-02-137</t>
  </si>
  <si>
    <t>01-02-138</t>
  </si>
  <si>
    <t>01-02-139</t>
  </si>
  <si>
    <t>01-02-140</t>
  </si>
  <si>
    <t>01-02-141</t>
  </si>
  <si>
    <t>01-02-142</t>
  </si>
  <si>
    <t>01-02-143</t>
  </si>
  <si>
    <t>01-02-144</t>
  </si>
  <si>
    <t>01-02-145</t>
  </si>
  <si>
    <t>01-02-146</t>
  </si>
  <si>
    <t>01-02-147</t>
  </si>
  <si>
    <t>01-02-148</t>
  </si>
  <si>
    <t>01-02-149</t>
  </si>
  <si>
    <t>01-02-150</t>
  </si>
  <si>
    <t>01-02-151</t>
  </si>
  <si>
    <t>01-02-152</t>
  </si>
  <si>
    <t>チェック結果
   正常: 0件
   不正: 66件</t>
  </si>
  <si>
    <t>チェック結果
   更新完了: 0件
   更新失敗: 66件</t>
  </si>
  <si>
    <t>01-03-14</t>
  </si>
  <si>
    <t>01-03-15</t>
  </si>
  <si>
    <t>01-03-16</t>
  </si>
  <si>
    <t>01-03-17</t>
  </si>
  <si>
    <t>01-03-18</t>
  </si>
  <si>
    <t>01-03-19</t>
  </si>
  <si>
    <t>01-03-20</t>
  </si>
  <si>
    <t>01-03-21</t>
  </si>
  <si>
    <t>01-03-22</t>
  </si>
  <si>
    <t>01-03-23</t>
  </si>
  <si>
    <t>01-03-24</t>
  </si>
  <si>
    <t>01-03-25</t>
  </si>
  <si>
    <t>01-03-26</t>
  </si>
  <si>
    <t>ダウンロード</t>
  </si>
  <si>
    <t>エラーIT22に対応</t>
  </si>
  <si>
    <t>エラーIT27に対応</t>
  </si>
  <si>
    <t>エラーIT24とIT2５に対応</t>
  </si>
  <si>
    <t>不正:質問の表示順を指定してください。</t>
  </si>
  <si>
    <t>質問の表示順を指定してください。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</si>
</sst>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&quot;版&quot;"/>
    <numFmt numFmtId="165" formatCode="m/d;@"/>
    <numFmt numFmtId="166" formatCode="0.0_ "/>
  </numFmts>
  <fonts count="2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Arial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9"/>
      <color indexed="81"/>
      <name val="Tahoma"/>
      <family val="2"/>
    </font>
    <font>
      <sz val="10"/>
      <color rgb="FFFF0000"/>
      <name val="メイリオ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 tint="-4.9989318521683403E-2"/>
      <name val="ＭＳ Ｐゴシック"/>
      <family val="3"/>
      <charset val="128"/>
    </font>
    <font>
      <sz val="10"/>
      <color rgb="FFFF0000"/>
      <name val="メイリオ"/>
      <family val="2"/>
      <charset val="128"/>
    </font>
    <font>
      <sz val="10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9" fillId="0" borderId="0"/>
    <xf numFmtId="0" fontId="10" fillId="0" borderId="0">
      <alignment vertical="center"/>
    </xf>
    <xf numFmtId="0" fontId="4" fillId="0" borderId="0">
      <alignment vertical="center"/>
    </xf>
  </cellStyleXfs>
  <cellXfs count="2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1" applyFont="1" applyBorder="1">
      <alignment vertical="center"/>
    </xf>
    <xf numFmtId="0" fontId="3" fillId="0" borderId="5" xfId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5" fillId="0" borderId="0" xfId="2" applyFont="1">
      <alignment vertical="center"/>
    </xf>
    <xf numFmtId="0" fontId="4" fillId="0" borderId="0" xfId="2">
      <alignment vertical="center"/>
    </xf>
    <xf numFmtId="0" fontId="4" fillId="0" borderId="0" xfId="2" applyAlignment="1">
      <alignment horizontal="center" vertical="center"/>
    </xf>
    <xf numFmtId="0" fontId="7" fillId="5" borderId="14" xfId="2" applyFont="1" applyFill="1" applyBorder="1" applyAlignment="1">
      <alignment horizontal="center" vertical="center"/>
    </xf>
    <xf numFmtId="0" fontId="7" fillId="5" borderId="15" xfId="2" applyFont="1" applyFill="1" applyBorder="1" applyAlignment="1">
      <alignment horizontal="center" vertical="center"/>
    </xf>
    <xf numFmtId="0" fontId="7" fillId="5" borderId="16" xfId="2" applyFont="1" applyFill="1" applyBorder="1" applyAlignment="1">
      <alignment horizontal="center" vertical="center"/>
    </xf>
    <xf numFmtId="0" fontId="7" fillId="5" borderId="17" xfId="2" applyFont="1" applyFill="1" applyBorder="1" applyAlignment="1">
      <alignment horizontal="center" vertical="center"/>
    </xf>
    <xf numFmtId="0" fontId="8" fillId="0" borderId="5" xfId="2" applyFont="1" applyBorder="1" applyAlignment="1">
      <alignment vertical="top"/>
    </xf>
    <xf numFmtId="166" fontId="8" fillId="0" borderId="5" xfId="2" applyNumberFormat="1" applyFont="1" applyBorder="1" applyAlignment="1">
      <alignment vertical="top"/>
    </xf>
    <xf numFmtId="0" fontId="8" fillId="0" borderId="5" xfId="2" applyFont="1" applyBorder="1">
      <alignment vertical="center"/>
    </xf>
    <xf numFmtId="14" fontId="8" fillId="0" borderId="5" xfId="2" applyNumberFormat="1" applyFont="1" applyBorder="1" applyAlignment="1">
      <alignment horizontal="center" vertical="top"/>
    </xf>
    <xf numFmtId="0" fontId="8" fillId="0" borderId="5" xfId="2" applyFont="1" applyBorder="1" applyAlignment="1">
      <alignment vertical="center" wrapText="1"/>
    </xf>
    <xf numFmtId="166" fontId="8" fillId="0" borderId="2" xfId="2" applyNumberFormat="1" applyFont="1" applyBorder="1" applyAlignment="1">
      <alignment vertical="top"/>
    </xf>
    <xf numFmtId="14" fontId="8" fillId="0" borderId="2" xfId="2" applyNumberFormat="1" applyFont="1" applyBorder="1" applyAlignment="1">
      <alignment horizontal="center" vertical="top"/>
    </xf>
    <xf numFmtId="0" fontId="8" fillId="0" borderId="2" xfId="2" applyFont="1" applyBorder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quotePrefix="1" applyBorder="1">
      <alignment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10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left" vertical="center"/>
    </xf>
    <xf numFmtId="0" fontId="11" fillId="0" borderId="0" xfId="3" applyFont="1"/>
    <xf numFmtId="0" fontId="10" fillId="2" borderId="5" xfId="3" applyFont="1" applyFill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0" fillId="7" borderId="5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2" xfId="3" applyFont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0" borderId="5" xfId="3" quotePrefix="1" applyFont="1" applyBorder="1" applyAlignment="1">
      <alignment horizontal="center" vertical="center"/>
    </xf>
    <xf numFmtId="0" fontId="10" fillId="0" borderId="5" xfId="3" applyFont="1" applyBorder="1" applyAlignment="1">
      <alignment horizontal="left" vertical="center"/>
    </xf>
    <xf numFmtId="0" fontId="10" fillId="0" borderId="5" xfId="3" quotePrefix="1" applyFont="1" applyBorder="1" applyAlignment="1">
      <alignment horizontal="left" vertical="center"/>
    </xf>
    <xf numFmtId="0" fontId="10" fillId="0" borderId="1" xfId="3" quotePrefix="1" applyFont="1" applyBorder="1" applyAlignment="1">
      <alignment horizontal="center" vertical="center"/>
    </xf>
    <xf numFmtId="0" fontId="10" fillId="0" borderId="1" xfId="3" applyFont="1" applyBorder="1" applyAlignment="1">
      <alignment horizontal="left" vertical="center"/>
    </xf>
    <xf numFmtId="0" fontId="10" fillId="0" borderId="1" xfId="3" quotePrefix="1" applyFont="1" applyBorder="1" applyAlignment="1">
      <alignment horizontal="left" vertical="center"/>
    </xf>
    <xf numFmtId="0" fontId="10" fillId="0" borderId="5" xfId="3" applyFont="1" applyBorder="1" applyAlignment="1">
      <alignment vertical="center"/>
    </xf>
    <xf numFmtId="0" fontId="10" fillId="0" borderId="0" xfId="3" applyFont="1" applyAlignment="1">
      <alignment vertical="center"/>
    </xf>
    <xf numFmtId="0" fontId="10" fillId="8" borderId="5" xfId="3" applyFont="1" applyFill="1" applyBorder="1" applyAlignment="1">
      <alignment vertical="center"/>
    </xf>
    <xf numFmtId="0" fontId="10" fillId="0" borderId="5" xfId="3" quotePrefix="1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20" xfId="3" applyFont="1" applyBorder="1" applyAlignment="1">
      <alignment vertical="center"/>
    </xf>
    <xf numFmtId="0" fontId="3" fillId="9" borderId="5" xfId="1" applyFont="1" applyFill="1" applyBorder="1" applyAlignment="1">
      <alignment horizontal="left" vertical="center" wrapText="1"/>
    </xf>
    <xf numFmtId="14" fontId="3" fillId="9" borderId="5" xfId="1" applyNumberFormat="1" applyFont="1" applyFill="1" applyBorder="1" applyAlignment="1">
      <alignment horizontal="center" vertical="center"/>
    </xf>
    <xf numFmtId="0" fontId="10" fillId="0" borderId="0" xfId="4" applyFont="1" applyFill="1" applyAlignment="1">
      <alignment vertical="center"/>
    </xf>
    <xf numFmtId="0" fontId="10" fillId="0" borderId="0" xfId="4">
      <alignment vertical="center"/>
    </xf>
    <xf numFmtId="0" fontId="10" fillId="11" borderId="5" xfId="4" applyFont="1" applyFill="1" applyBorder="1" applyAlignment="1">
      <alignment horizontal="center" vertical="center"/>
    </xf>
    <xf numFmtId="0" fontId="10" fillId="11" borderId="11" xfId="4" applyFont="1" applyFill="1" applyBorder="1" applyAlignment="1">
      <alignment horizontal="center" vertical="center"/>
    </xf>
    <xf numFmtId="0" fontId="10" fillId="12" borderId="7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vertical="center"/>
    </xf>
    <xf numFmtId="0" fontId="10" fillId="10" borderId="5" xfId="4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vertical="center"/>
    </xf>
    <xf numFmtId="0" fontId="13" fillId="10" borderId="5" xfId="4" applyFont="1" applyFill="1" applyBorder="1" applyAlignment="1">
      <alignment horizontal="center" vertical="center"/>
    </xf>
    <xf numFmtId="0" fontId="10" fillId="10" borderId="5" xfId="4" applyFont="1" applyFill="1" applyBorder="1" applyAlignment="1">
      <alignment vertical="center"/>
    </xf>
    <xf numFmtId="0" fontId="13" fillId="0" borderId="0" xfId="4" applyFont="1" applyFill="1" applyAlignment="1">
      <alignment vertical="center"/>
    </xf>
    <xf numFmtId="0" fontId="16" fillId="3" borderId="5" xfId="4" applyFont="1" applyFill="1" applyBorder="1" applyAlignment="1">
      <alignment horizontal="center" vertical="center"/>
    </xf>
    <xf numFmtId="0" fontId="16" fillId="3" borderId="11" xfId="4" applyFont="1" applyFill="1" applyBorder="1" applyAlignment="1">
      <alignment horizontal="centerContinuous" vertical="center"/>
    </xf>
    <xf numFmtId="0" fontId="16" fillId="3" borderId="7" xfId="4" applyFont="1" applyFill="1" applyBorder="1" applyAlignment="1">
      <alignment horizontal="centerContinuous" vertical="center"/>
    </xf>
    <xf numFmtId="0" fontId="17" fillId="0" borderId="0" xfId="4" applyFont="1">
      <alignment vertical="center"/>
    </xf>
    <xf numFmtId="0" fontId="17" fillId="0" borderId="5" xfId="4" applyFont="1" applyBorder="1">
      <alignment vertical="center"/>
    </xf>
    <xf numFmtId="0" fontId="17" fillId="0" borderId="5" xfId="4" applyFont="1" applyBorder="1" applyAlignment="1">
      <alignment horizontal="right" vertical="center"/>
    </xf>
    <xf numFmtId="164" fontId="17" fillId="0" borderId="5" xfId="4" applyNumberFormat="1" applyFont="1" applyBorder="1" applyAlignment="1">
      <alignment horizontal="center" vertical="center"/>
    </xf>
    <xf numFmtId="14" fontId="17" fillId="0" borderId="11" xfId="4" applyNumberFormat="1" applyFont="1" applyBorder="1" applyAlignment="1">
      <alignment horizontal="centerContinuous" vertical="center"/>
    </xf>
    <xf numFmtId="14" fontId="17" fillId="0" borderId="7" xfId="4" applyNumberFormat="1" applyFont="1" applyBorder="1" applyAlignment="1">
      <alignment horizontal="centerContinuous" vertical="center"/>
    </xf>
    <xf numFmtId="14" fontId="17" fillId="0" borderId="11" xfId="4" applyNumberFormat="1" applyFont="1" applyBorder="1">
      <alignment vertical="center"/>
    </xf>
    <xf numFmtId="14" fontId="17" fillId="0" borderId="7" xfId="4" applyNumberFormat="1" applyFont="1" applyBorder="1">
      <alignment vertical="center"/>
    </xf>
    <xf numFmtId="0" fontId="17" fillId="0" borderId="0" xfId="4" applyFont="1" applyAlignment="1">
      <alignment horizontal="center" vertical="center"/>
    </xf>
    <xf numFmtId="14" fontId="17" fillId="0" borderId="0" xfId="4" applyNumberFormat="1" applyFont="1" applyAlignment="1">
      <alignment horizontal="center" vertical="center"/>
    </xf>
    <xf numFmtId="49" fontId="17" fillId="0" borderId="0" xfId="4" applyNumberFormat="1" applyFont="1">
      <alignment vertical="center"/>
    </xf>
    <xf numFmtId="49" fontId="18" fillId="4" borderId="22" xfId="5" applyNumberFormat="1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/>
    </xf>
    <xf numFmtId="14" fontId="18" fillId="4" borderId="22" xfId="5" applyNumberFormat="1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 wrapText="1"/>
    </xf>
    <xf numFmtId="165" fontId="18" fillId="4" borderId="22" xfId="5" applyNumberFormat="1" applyFont="1" applyFill="1" applyBorder="1" applyAlignment="1">
      <alignment horizontal="center" vertical="center"/>
    </xf>
    <xf numFmtId="0" fontId="17" fillId="0" borderId="0" xfId="5" applyFont="1">
      <alignment vertical="center"/>
    </xf>
    <xf numFmtId="49" fontId="17" fillId="0" borderId="26" xfId="5" applyNumberFormat="1" applyFont="1" applyBorder="1">
      <alignment vertical="center"/>
    </xf>
    <xf numFmtId="49" fontId="17" fillId="0" borderId="27" xfId="5" applyNumberFormat="1" applyFont="1" applyBorder="1">
      <alignment vertical="center"/>
    </xf>
    <xf numFmtId="0" fontId="17" fillId="0" borderId="28" xfId="5" applyFont="1" applyBorder="1">
      <alignment vertical="center"/>
    </xf>
    <xf numFmtId="0" fontId="17" fillId="0" borderId="29" xfId="5" applyFont="1" applyBorder="1">
      <alignment vertical="center"/>
    </xf>
    <xf numFmtId="0" fontId="17" fillId="0" borderId="29" xfId="5" applyFont="1" applyBorder="1" applyAlignment="1">
      <alignment horizontal="center" vertical="center"/>
    </xf>
    <xf numFmtId="14" fontId="17" fillId="0" borderId="29" xfId="5" applyNumberFormat="1" applyFont="1" applyBorder="1" applyAlignment="1">
      <alignment horizontal="center" vertical="center"/>
    </xf>
    <xf numFmtId="0" fontId="17" fillId="0" borderId="30" xfId="5" applyFont="1" applyBorder="1" applyAlignment="1">
      <alignment vertical="center" wrapText="1"/>
    </xf>
    <xf numFmtId="49" fontId="17" fillId="0" borderId="8" xfId="5" applyNumberFormat="1" applyFont="1" applyBorder="1">
      <alignment vertical="center"/>
    </xf>
    <xf numFmtId="0" fontId="17" fillId="0" borderId="27" xfId="5" applyFont="1" applyBorder="1">
      <alignment vertical="center"/>
    </xf>
    <xf numFmtId="0" fontId="17" fillId="0" borderId="28" xfId="5" applyFont="1" applyBorder="1" applyAlignment="1">
      <alignment vertical="center" wrapText="1"/>
    </xf>
    <xf numFmtId="0" fontId="17" fillId="0" borderId="32" xfId="5" applyFont="1" applyBorder="1" applyAlignment="1">
      <alignment vertical="center" wrapText="1"/>
    </xf>
    <xf numFmtId="0" fontId="17" fillId="0" borderId="8" xfId="5" applyFont="1" applyBorder="1">
      <alignment vertical="center"/>
    </xf>
    <xf numFmtId="0" fontId="17" fillId="0" borderId="0" xfId="5" applyFont="1" applyBorder="1" applyAlignment="1">
      <alignment vertical="center" wrapText="1"/>
    </xf>
    <xf numFmtId="0" fontId="17" fillId="0" borderId="12" xfId="5" applyFont="1" applyBorder="1" applyAlignment="1">
      <alignment vertical="center" wrapText="1"/>
    </xf>
    <xf numFmtId="0" fontId="17" fillId="0" borderId="4" xfId="5" applyFont="1" applyBorder="1" applyAlignment="1">
      <alignment vertical="center" wrapText="1"/>
    </xf>
    <xf numFmtId="0" fontId="17" fillId="0" borderId="13" xfId="5" applyFont="1" applyBorder="1" applyAlignment="1">
      <alignment vertical="center" wrapText="1"/>
    </xf>
    <xf numFmtId="0" fontId="17" fillId="0" borderId="9" xfId="5" applyFont="1" applyBorder="1">
      <alignment vertical="center"/>
    </xf>
    <xf numFmtId="0" fontId="17" fillId="0" borderId="26" xfId="5" applyFont="1" applyBorder="1" applyAlignment="1">
      <alignment horizontal="left" vertical="center" wrapText="1"/>
    </xf>
    <xf numFmtId="14" fontId="17" fillId="0" borderId="26" xfId="5" applyNumberFormat="1" applyFont="1" applyBorder="1" applyAlignment="1">
      <alignment horizontal="center" vertical="center"/>
    </xf>
    <xf numFmtId="49" fontId="17" fillId="0" borderId="3" xfId="5" applyNumberFormat="1" applyFont="1" applyBorder="1">
      <alignment vertical="center"/>
    </xf>
    <xf numFmtId="0" fontId="17" fillId="0" borderId="2" xfId="5" applyFont="1" applyBorder="1">
      <alignment vertical="center"/>
    </xf>
    <xf numFmtId="49" fontId="17" fillId="0" borderId="26" xfId="5" applyNumberFormat="1" applyFont="1" applyFill="1" applyBorder="1" applyAlignment="1">
      <alignment vertical="center"/>
    </xf>
    <xf numFmtId="49" fontId="17" fillId="0" borderId="8" xfId="5" applyNumberFormat="1" applyFont="1" applyFill="1" applyBorder="1" applyAlignment="1">
      <alignment vertical="center"/>
    </xf>
    <xf numFmtId="0" fontId="17" fillId="0" borderId="9" xfId="5" applyFont="1" applyFill="1" applyBorder="1" applyAlignment="1">
      <alignment vertical="center"/>
    </xf>
    <xf numFmtId="0" fontId="17" fillId="0" borderId="26" xfId="5" applyFont="1" applyFill="1" applyBorder="1" applyAlignment="1">
      <alignment horizontal="left" vertical="center" wrapText="1"/>
    </xf>
    <xf numFmtId="14" fontId="17" fillId="0" borderId="26" xfId="5" applyNumberFormat="1" applyFont="1" applyFill="1" applyBorder="1" applyAlignment="1">
      <alignment horizontal="center" vertical="center"/>
    </xf>
    <xf numFmtId="0" fontId="17" fillId="0" borderId="26" xfId="5" applyFont="1" applyFill="1" applyBorder="1" applyAlignment="1">
      <alignment horizontal="center" vertical="center"/>
    </xf>
    <xf numFmtId="0" fontId="17" fillId="0" borderId="26" xfId="5" applyFont="1" applyFill="1" applyBorder="1" applyAlignment="1">
      <alignment vertical="center"/>
    </xf>
    <xf numFmtId="0" fontId="17" fillId="0" borderId="26" xfId="5" applyFont="1" applyFill="1" applyBorder="1" applyAlignment="1">
      <alignment vertical="center" wrapText="1"/>
    </xf>
    <xf numFmtId="0" fontId="17" fillId="0" borderId="0" xfId="5" applyFont="1" applyFill="1" applyAlignment="1">
      <alignment vertical="center"/>
    </xf>
    <xf numFmtId="49" fontId="17" fillId="10" borderId="26" xfId="5" applyNumberFormat="1" applyFont="1" applyFill="1" applyBorder="1" applyAlignment="1">
      <alignment vertical="center"/>
    </xf>
    <xf numFmtId="49" fontId="17" fillId="0" borderId="3" xfId="5" applyNumberFormat="1" applyFont="1" applyFill="1" applyBorder="1" applyAlignment="1">
      <alignment vertical="center"/>
    </xf>
    <xf numFmtId="0" fontId="17" fillId="0" borderId="2" xfId="5" applyFont="1" applyFill="1" applyBorder="1" applyAlignment="1">
      <alignment vertical="center"/>
    </xf>
    <xf numFmtId="49" fontId="17" fillId="0" borderId="0" xfId="5" applyNumberFormat="1" applyFont="1">
      <alignment vertical="center"/>
    </xf>
    <xf numFmtId="0" fontId="17" fillId="0" borderId="0" xfId="5" applyFont="1" applyAlignment="1">
      <alignment horizontal="center" vertical="center"/>
    </xf>
    <xf numFmtId="14" fontId="17" fillId="0" borderId="0" xfId="5" applyNumberFormat="1" applyFont="1" applyAlignment="1">
      <alignment horizontal="center" vertical="center"/>
    </xf>
    <xf numFmtId="0" fontId="10" fillId="9" borderId="5" xfId="4" applyFont="1" applyFill="1" applyBorder="1" applyAlignment="1">
      <alignment horizontal="center" vertical="center"/>
    </xf>
    <xf numFmtId="0" fontId="10" fillId="9" borderId="5" xfId="4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6" xfId="0" quotePrefix="1" applyBorder="1" applyAlignment="1">
      <alignment horizontal="left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6" xfId="0" applyFont="1" applyBorder="1" applyAlignment="1">
      <alignment horizontal="left" vertical="center"/>
    </xf>
    <xf numFmtId="0" fontId="19" fillId="0" borderId="26" xfId="0" applyFont="1" applyBorder="1">
      <alignment vertical="center"/>
    </xf>
    <xf numFmtId="0" fontId="19" fillId="0" borderId="26" xfId="0" applyFont="1" applyFill="1" applyBorder="1">
      <alignment vertical="center"/>
    </xf>
    <xf numFmtId="0" fontId="13" fillId="9" borderId="5" xfId="4" applyFont="1" applyFill="1" applyBorder="1" applyAlignment="1">
      <alignment horizontal="center" vertical="center"/>
    </xf>
    <xf numFmtId="14" fontId="3" fillId="0" borderId="5" xfId="1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20" fillId="0" borderId="5" xfId="4" applyFont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4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14" fontId="17" fillId="0" borderId="5" xfId="5" applyNumberFormat="1" applyFont="1" applyBorder="1" applyAlignment="1">
      <alignment horizontal="center" vertical="center"/>
    </xf>
    <xf numFmtId="0" fontId="17" fillId="0" borderId="5" xfId="5" applyFont="1" applyBorder="1" applyAlignment="1">
      <alignment horizontal="center" vertical="center"/>
    </xf>
    <xf numFmtId="0" fontId="17" fillId="0" borderId="5" xfId="5" applyFont="1" applyBorder="1" applyAlignment="1">
      <alignment vertical="center" wrapText="1"/>
    </xf>
    <xf numFmtId="0" fontId="17" fillId="0" borderId="5" xfId="5" applyFont="1" applyFill="1" applyBorder="1" applyAlignment="1">
      <alignment horizontal="center" vertical="center"/>
    </xf>
    <xf numFmtId="0" fontId="17" fillId="0" borderId="5" xfId="5" applyFont="1" applyBorder="1">
      <alignment vertical="center"/>
    </xf>
    <xf numFmtId="49" fontId="17" fillId="0" borderId="31" xfId="5" applyNumberFormat="1" applyFont="1" applyBorder="1">
      <alignment vertical="center"/>
    </xf>
    <xf numFmtId="49" fontId="17" fillId="0" borderId="9" xfId="5" applyNumberFormat="1" applyFont="1" applyBorder="1">
      <alignment vertical="center"/>
    </xf>
    <xf numFmtId="49" fontId="17" fillId="0" borderId="2" xfId="5" applyNumberFormat="1" applyFont="1" applyBorder="1">
      <alignment vertical="center"/>
    </xf>
    <xf numFmtId="0" fontId="14" fillId="3" borderId="18" xfId="4" applyFont="1" applyFill="1" applyBorder="1" applyAlignment="1">
      <alignment horizontal="center" vertical="center"/>
    </xf>
    <xf numFmtId="0" fontId="14" fillId="3" borderId="21" xfId="4" applyFont="1" applyFill="1" applyBorder="1" applyAlignment="1">
      <alignment horizontal="center" vertical="center"/>
    </xf>
    <xf numFmtId="0" fontId="14" fillId="3" borderId="19" xfId="4" applyFont="1" applyFill="1" applyBorder="1" applyAlignment="1">
      <alignment horizontal="center" vertical="center"/>
    </xf>
    <xf numFmtId="0" fontId="14" fillId="3" borderId="8" xfId="4" applyFont="1" applyFill="1" applyBorder="1" applyAlignment="1">
      <alignment horizontal="center" vertical="center"/>
    </xf>
    <xf numFmtId="0" fontId="14" fillId="3" borderId="0" xfId="4" applyFont="1" applyFill="1" applyAlignment="1">
      <alignment horizontal="center" vertical="center"/>
    </xf>
    <xf numFmtId="0" fontId="14" fillId="3" borderId="12" xfId="4" applyFont="1" applyFill="1" applyBorder="1" applyAlignment="1">
      <alignment horizontal="center" vertical="center"/>
    </xf>
    <xf numFmtId="0" fontId="14" fillId="3" borderId="3" xfId="4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/>
    </xf>
    <xf numFmtId="0" fontId="14" fillId="3" borderId="13" xfId="4" applyFont="1" applyFill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6" fillId="3" borderId="11" xfId="4" applyFont="1" applyFill="1" applyBorder="1" applyAlignment="1">
      <alignment horizontal="center" vertical="center"/>
    </xf>
    <xf numFmtId="0" fontId="16" fillId="3" borderId="7" xfId="4" applyFont="1" applyFill="1" applyBorder="1" applyAlignment="1">
      <alignment horizontal="center" vertical="center"/>
    </xf>
    <xf numFmtId="0" fontId="16" fillId="3" borderId="6" xfId="4" applyFont="1" applyFill="1" applyBorder="1" applyAlignment="1">
      <alignment horizontal="center" vertical="center"/>
    </xf>
    <xf numFmtId="14" fontId="17" fillId="0" borderId="18" xfId="4" applyNumberFormat="1" applyFont="1" applyBorder="1" applyAlignment="1">
      <alignment horizontal="center" vertical="center"/>
    </xf>
    <xf numFmtId="14" fontId="17" fillId="0" borderId="19" xfId="4" applyNumberFormat="1" applyFont="1" applyBorder="1" applyAlignment="1">
      <alignment horizontal="center" vertical="center"/>
    </xf>
    <xf numFmtId="14" fontId="17" fillId="0" borderId="3" xfId="4" applyNumberFormat="1" applyFont="1" applyBorder="1" applyAlignment="1">
      <alignment horizontal="center" vertical="center"/>
    </xf>
    <xf numFmtId="14" fontId="17" fillId="0" borderId="13" xfId="4" applyNumberFormat="1" applyFont="1" applyBorder="1" applyAlignment="1">
      <alignment horizontal="center" vertical="center"/>
    </xf>
    <xf numFmtId="14" fontId="17" fillId="0" borderId="21" xfId="4" applyNumberFormat="1" applyFont="1" applyBorder="1" applyAlignment="1">
      <alignment horizontal="center" vertical="center"/>
    </xf>
    <xf numFmtId="14" fontId="17" fillId="0" borderId="4" xfId="4" applyNumberFormat="1" applyFont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8" fillId="4" borderId="25" xfId="5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11" borderId="5" xfId="4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0" fillId="2" borderId="2" xfId="3" applyFont="1" applyFill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10" fillId="0" borderId="5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10" fillId="7" borderId="5" xfId="3" applyFont="1" applyFill="1" applyBorder="1" applyAlignment="1">
      <alignment horizontal="center" vertical="center"/>
    </xf>
    <xf numFmtId="0" fontId="11" fillId="7" borderId="5" xfId="3" applyFont="1" applyFill="1" applyBorder="1" applyAlignment="1">
      <alignment horizontal="center" vertical="center"/>
    </xf>
    <xf numFmtId="0" fontId="10" fillId="7" borderId="1" xfId="3" applyFont="1" applyFill="1" applyBorder="1" applyAlignment="1">
      <alignment horizontal="center" vertical="center"/>
    </xf>
    <xf numFmtId="0" fontId="10" fillId="7" borderId="9" xfId="3" applyFont="1" applyFill="1" applyBorder="1" applyAlignment="1">
      <alignment horizontal="center" vertical="center"/>
    </xf>
    <xf numFmtId="0" fontId="10" fillId="7" borderId="2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9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10" fillId="8" borderId="5" xfId="3" applyFont="1" applyFill="1" applyBorder="1" applyAlignment="1">
      <alignment horizontal="center" vertical="center"/>
    </xf>
    <xf numFmtId="0" fontId="10" fillId="2" borderId="11" xfId="3" applyFont="1" applyFill="1" applyBorder="1" applyAlignment="1">
      <alignment horizontal="center" vertical="center"/>
    </xf>
    <xf numFmtId="0" fontId="10" fillId="2" borderId="6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</cellXfs>
  <cellStyles count="6">
    <cellStyle name="Normal" xfId="0" builtinId="0"/>
    <cellStyle name="Normal 2" xfId="3" xr:uid="{0DD1865E-E211-4C0A-9DA5-AE50B19D03AF}"/>
    <cellStyle name="Normal 3" xfId="4" xr:uid="{08104B61-06F0-462F-86F2-87723E13A5A4}"/>
    <cellStyle name="標準 2" xfId="1" xr:uid="{9BCA5F8B-8091-4FE0-85F6-01592912F060}"/>
    <cellStyle name="標準 2 2" xfId="5" xr:uid="{BD5E8AF1-0287-4855-876C-953C5737E908}"/>
    <cellStyle name="標準_D-1-1_コース情報一覧画面" xfId="2" xr:uid="{2BE1BF6E-29E3-4175-A1B9-10565617E91B}"/>
  </cellStyles>
  <dxfs count="427">
    <dxf>
      <fill>
        <patternFill patternType="solid">
          <bgColor theme="9" tint="0.79995117038483843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5259-EDE0-4AD3-8423-725220E49BF7}">
  <sheetPr>
    <pageSetUpPr fitToPage="1"/>
  </sheetPr>
  <dimension ref="A1:F13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RowHeight="13.5"/>
  <cols>
    <col min="1" max="1" width="4.625" style="8" bestFit="1" customWidth="1"/>
    <col min="2" max="2" width="6.5" style="8" bestFit="1" customWidth="1"/>
    <col min="3" max="3" width="55.25" style="8" bestFit="1" customWidth="1"/>
    <col min="4" max="4" width="29.5" style="9" bestFit="1" customWidth="1"/>
    <col min="5" max="5" width="14" style="8" bestFit="1" customWidth="1"/>
    <col min="6" max="6" width="36.375" style="8" customWidth="1"/>
    <col min="7" max="256" width="9" style="8"/>
    <col min="257" max="257" width="4.625" style="8" bestFit="1" customWidth="1"/>
    <col min="258" max="258" width="6.5" style="8" bestFit="1" customWidth="1"/>
    <col min="259" max="259" width="55.25" style="8" bestFit="1" customWidth="1"/>
    <col min="260" max="260" width="29.5" style="8" bestFit="1" customWidth="1"/>
    <col min="261" max="261" width="14" style="8" bestFit="1" customWidth="1"/>
    <col min="262" max="262" width="36.375" style="8" customWidth="1"/>
    <col min="263" max="512" width="9" style="8"/>
    <col min="513" max="513" width="4.625" style="8" bestFit="1" customWidth="1"/>
    <col min="514" max="514" width="6.5" style="8" bestFit="1" customWidth="1"/>
    <col min="515" max="515" width="55.25" style="8" bestFit="1" customWidth="1"/>
    <col min="516" max="516" width="29.5" style="8" bestFit="1" customWidth="1"/>
    <col min="517" max="517" width="14" style="8" bestFit="1" customWidth="1"/>
    <col min="518" max="518" width="36.375" style="8" customWidth="1"/>
    <col min="519" max="768" width="9" style="8"/>
    <col min="769" max="769" width="4.625" style="8" bestFit="1" customWidth="1"/>
    <col min="770" max="770" width="6.5" style="8" bestFit="1" customWidth="1"/>
    <col min="771" max="771" width="55.25" style="8" bestFit="1" customWidth="1"/>
    <col min="772" max="772" width="29.5" style="8" bestFit="1" customWidth="1"/>
    <col min="773" max="773" width="14" style="8" bestFit="1" customWidth="1"/>
    <col min="774" max="774" width="36.375" style="8" customWidth="1"/>
    <col min="775" max="1024" width="9" style="8"/>
    <col min="1025" max="1025" width="4.625" style="8" bestFit="1" customWidth="1"/>
    <col min="1026" max="1026" width="6.5" style="8" bestFit="1" customWidth="1"/>
    <col min="1027" max="1027" width="55.25" style="8" bestFit="1" customWidth="1"/>
    <col min="1028" max="1028" width="29.5" style="8" bestFit="1" customWidth="1"/>
    <col min="1029" max="1029" width="14" style="8" bestFit="1" customWidth="1"/>
    <col min="1030" max="1030" width="36.375" style="8" customWidth="1"/>
    <col min="1031" max="1280" width="9" style="8"/>
    <col min="1281" max="1281" width="4.625" style="8" bestFit="1" customWidth="1"/>
    <col min="1282" max="1282" width="6.5" style="8" bestFit="1" customWidth="1"/>
    <col min="1283" max="1283" width="55.25" style="8" bestFit="1" customWidth="1"/>
    <col min="1284" max="1284" width="29.5" style="8" bestFit="1" customWidth="1"/>
    <col min="1285" max="1285" width="14" style="8" bestFit="1" customWidth="1"/>
    <col min="1286" max="1286" width="36.375" style="8" customWidth="1"/>
    <col min="1287" max="1536" width="9" style="8"/>
    <col min="1537" max="1537" width="4.625" style="8" bestFit="1" customWidth="1"/>
    <col min="1538" max="1538" width="6.5" style="8" bestFit="1" customWidth="1"/>
    <col min="1539" max="1539" width="55.25" style="8" bestFit="1" customWidth="1"/>
    <col min="1540" max="1540" width="29.5" style="8" bestFit="1" customWidth="1"/>
    <col min="1541" max="1541" width="14" style="8" bestFit="1" customWidth="1"/>
    <col min="1542" max="1542" width="36.375" style="8" customWidth="1"/>
    <col min="1543" max="1792" width="9" style="8"/>
    <col min="1793" max="1793" width="4.625" style="8" bestFit="1" customWidth="1"/>
    <col min="1794" max="1794" width="6.5" style="8" bestFit="1" customWidth="1"/>
    <col min="1795" max="1795" width="55.25" style="8" bestFit="1" customWidth="1"/>
    <col min="1796" max="1796" width="29.5" style="8" bestFit="1" customWidth="1"/>
    <col min="1797" max="1797" width="14" style="8" bestFit="1" customWidth="1"/>
    <col min="1798" max="1798" width="36.375" style="8" customWidth="1"/>
    <col min="1799" max="2048" width="9" style="8"/>
    <col min="2049" max="2049" width="4.625" style="8" bestFit="1" customWidth="1"/>
    <col min="2050" max="2050" width="6.5" style="8" bestFit="1" customWidth="1"/>
    <col min="2051" max="2051" width="55.25" style="8" bestFit="1" customWidth="1"/>
    <col min="2052" max="2052" width="29.5" style="8" bestFit="1" customWidth="1"/>
    <col min="2053" max="2053" width="14" style="8" bestFit="1" customWidth="1"/>
    <col min="2054" max="2054" width="36.375" style="8" customWidth="1"/>
    <col min="2055" max="2304" width="9" style="8"/>
    <col min="2305" max="2305" width="4.625" style="8" bestFit="1" customWidth="1"/>
    <col min="2306" max="2306" width="6.5" style="8" bestFit="1" customWidth="1"/>
    <col min="2307" max="2307" width="55.25" style="8" bestFit="1" customWidth="1"/>
    <col min="2308" max="2308" width="29.5" style="8" bestFit="1" customWidth="1"/>
    <col min="2309" max="2309" width="14" style="8" bestFit="1" customWidth="1"/>
    <col min="2310" max="2310" width="36.375" style="8" customWidth="1"/>
    <col min="2311" max="2560" width="9" style="8"/>
    <col min="2561" max="2561" width="4.625" style="8" bestFit="1" customWidth="1"/>
    <col min="2562" max="2562" width="6.5" style="8" bestFit="1" customWidth="1"/>
    <col min="2563" max="2563" width="55.25" style="8" bestFit="1" customWidth="1"/>
    <col min="2564" max="2564" width="29.5" style="8" bestFit="1" customWidth="1"/>
    <col min="2565" max="2565" width="14" style="8" bestFit="1" customWidth="1"/>
    <col min="2566" max="2566" width="36.375" style="8" customWidth="1"/>
    <col min="2567" max="2816" width="9" style="8"/>
    <col min="2817" max="2817" width="4.625" style="8" bestFit="1" customWidth="1"/>
    <col min="2818" max="2818" width="6.5" style="8" bestFit="1" customWidth="1"/>
    <col min="2819" max="2819" width="55.25" style="8" bestFit="1" customWidth="1"/>
    <col min="2820" max="2820" width="29.5" style="8" bestFit="1" customWidth="1"/>
    <col min="2821" max="2821" width="14" style="8" bestFit="1" customWidth="1"/>
    <col min="2822" max="2822" width="36.375" style="8" customWidth="1"/>
    <col min="2823" max="3072" width="9" style="8"/>
    <col min="3073" max="3073" width="4.625" style="8" bestFit="1" customWidth="1"/>
    <col min="3074" max="3074" width="6.5" style="8" bestFit="1" customWidth="1"/>
    <col min="3075" max="3075" width="55.25" style="8" bestFit="1" customWidth="1"/>
    <col min="3076" max="3076" width="29.5" style="8" bestFit="1" customWidth="1"/>
    <col min="3077" max="3077" width="14" style="8" bestFit="1" customWidth="1"/>
    <col min="3078" max="3078" width="36.375" style="8" customWidth="1"/>
    <col min="3079" max="3328" width="9" style="8"/>
    <col min="3329" max="3329" width="4.625" style="8" bestFit="1" customWidth="1"/>
    <col min="3330" max="3330" width="6.5" style="8" bestFit="1" customWidth="1"/>
    <col min="3331" max="3331" width="55.25" style="8" bestFit="1" customWidth="1"/>
    <col min="3332" max="3332" width="29.5" style="8" bestFit="1" customWidth="1"/>
    <col min="3333" max="3333" width="14" style="8" bestFit="1" customWidth="1"/>
    <col min="3334" max="3334" width="36.375" style="8" customWidth="1"/>
    <col min="3335" max="3584" width="9" style="8"/>
    <col min="3585" max="3585" width="4.625" style="8" bestFit="1" customWidth="1"/>
    <col min="3586" max="3586" width="6.5" style="8" bestFit="1" customWidth="1"/>
    <col min="3587" max="3587" width="55.25" style="8" bestFit="1" customWidth="1"/>
    <col min="3588" max="3588" width="29.5" style="8" bestFit="1" customWidth="1"/>
    <col min="3589" max="3589" width="14" style="8" bestFit="1" customWidth="1"/>
    <col min="3590" max="3590" width="36.375" style="8" customWidth="1"/>
    <col min="3591" max="3840" width="9" style="8"/>
    <col min="3841" max="3841" width="4.625" style="8" bestFit="1" customWidth="1"/>
    <col min="3842" max="3842" width="6.5" style="8" bestFit="1" customWidth="1"/>
    <col min="3843" max="3843" width="55.25" style="8" bestFit="1" customWidth="1"/>
    <col min="3844" max="3844" width="29.5" style="8" bestFit="1" customWidth="1"/>
    <col min="3845" max="3845" width="14" style="8" bestFit="1" customWidth="1"/>
    <col min="3846" max="3846" width="36.375" style="8" customWidth="1"/>
    <col min="3847" max="4096" width="9" style="8"/>
    <col min="4097" max="4097" width="4.625" style="8" bestFit="1" customWidth="1"/>
    <col min="4098" max="4098" width="6.5" style="8" bestFit="1" customWidth="1"/>
    <col min="4099" max="4099" width="55.25" style="8" bestFit="1" customWidth="1"/>
    <col min="4100" max="4100" width="29.5" style="8" bestFit="1" customWidth="1"/>
    <col min="4101" max="4101" width="14" style="8" bestFit="1" customWidth="1"/>
    <col min="4102" max="4102" width="36.375" style="8" customWidth="1"/>
    <col min="4103" max="4352" width="9" style="8"/>
    <col min="4353" max="4353" width="4.625" style="8" bestFit="1" customWidth="1"/>
    <col min="4354" max="4354" width="6.5" style="8" bestFit="1" customWidth="1"/>
    <col min="4355" max="4355" width="55.25" style="8" bestFit="1" customWidth="1"/>
    <col min="4356" max="4356" width="29.5" style="8" bestFit="1" customWidth="1"/>
    <col min="4357" max="4357" width="14" style="8" bestFit="1" customWidth="1"/>
    <col min="4358" max="4358" width="36.375" style="8" customWidth="1"/>
    <col min="4359" max="4608" width="9" style="8"/>
    <col min="4609" max="4609" width="4.625" style="8" bestFit="1" customWidth="1"/>
    <col min="4610" max="4610" width="6.5" style="8" bestFit="1" customWidth="1"/>
    <col min="4611" max="4611" width="55.25" style="8" bestFit="1" customWidth="1"/>
    <col min="4612" max="4612" width="29.5" style="8" bestFit="1" customWidth="1"/>
    <col min="4613" max="4613" width="14" style="8" bestFit="1" customWidth="1"/>
    <col min="4614" max="4614" width="36.375" style="8" customWidth="1"/>
    <col min="4615" max="4864" width="9" style="8"/>
    <col min="4865" max="4865" width="4.625" style="8" bestFit="1" customWidth="1"/>
    <col min="4866" max="4866" width="6.5" style="8" bestFit="1" customWidth="1"/>
    <col min="4867" max="4867" width="55.25" style="8" bestFit="1" customWidth="1"/>
    <col min="4868" max="4868" width="29.5" style="8" bestFit="1" customWidth="1"/>
    <col min="4869" max="4869" width="14" style="8" bestFit="1" customWidth="1"/>
    <col min="4870" max="4870" width="36.375" style="8" customWidth="1"/>
    <col min="4871" max="5120" width="9" style="8"/>
    <col min="5121" max="5121" width="4.625" style="8" bestFit="1" customWidth="1"/>
    <col min="5122" max="5122" width="6.5" style="8" bestFit="1" customWidth="1"/>
    <col min="5123" max="5123" width="55.25" style="8" bestFit="1" customWidth="1"/>
    <col min="5124" max="5124" width="29.5" style="8" bestFit="1" customWidth="1"/>
    <col min="5125" max="5125" width="14" style="8" bestFit="1" customWidth="1"/>
    <col min="5126" max="5126" width="36.375" style="8" customWidth="1"/>
    <col min="5127" max="5376" width="9" style="8"/>
    <col min="5377" max="5377" width="4.625" style="8" bestFit="1" customWidth="1"/>
    <col min="5378" max="5378" width="6.5" style="8" bestFit="1" customWidth="1"/>
    <col min="5379" max="5379" width="55.25" style="8" bestFit="1" customWidth="1"/>
    <col min="5380" max="5380" width="29.5" style="8" bestFit="1" customWidth="1"/>
    <col min="5381" max="5381" width="14" style="8" bestFit="1" customWidth="1"/>
    <col min="5382" max="5382" width="36.375" style="8" customWidth="1"/>
    <col min="5383" max="5632" width="9" style="8"/>
    <col min="5633" max="5633" width="4.625" style="8" bestFit="1" customWidth="1"/>
    <col min="5634" max="5634" width="6.5" style="8" bestFit="1" customWidth="1"/>
    <col min="5635" max="5635" width="55.25" style="8" bestFit="1" customWidth="1"/>
    <col min="5636" max="5636" width="29.5" style="8" bestFit="1" customWidth="1"/>
    <col min="5637" max="5637" width="14" style="8" bestFit="1" customWidth="1"/>
    <col min="5638" max="5638" width="36.375" style="8" customWidth="1"/>
    <col min="5639" max="5888" width="9" style="8"/>
    <col min="5889" max="5889" width="4.625" style="8" bestFit="1" customWidth="1"/>
    <col min="5890" max="5890" width="6.5" style="8" bestFit="1" customWidth="1"/>
    <col min="5891" max="5891" width="55.25" style="8" bestFit="1" customWidth="1"/>
    <col min="5892" max="5892" width="29.5" style="8" bestFit="1" customWidth="1"/>
    <col min="5893" max="5893" width="14" style="8" bestFit="1" customWidth="1"/>
    <col min="5894" max="5894" width="36.375" style="8" customWidth="1"/>
    <col min="5895" max="6144" width="9" style="8"/>
    <col min="6145" max="6145" width="4.625" style="8" bestFit="1" customWidth="1"/>
    <col min="6146" max="6146" width="6.5" style="8" bestFit="1" customWidth="1"/>
    <col min="6147" max="6147" width="55.25" style="8" bestFit="1" customWidth="1"/>
    <col min="6148" max="6148" width="29.5" style="8" bestFit="1" customWidth="1"/>
    <col min="6149" max="6149" width="14" style="8" bestFit="1" customWidth="1"/>
    <col min="6150" max="6150" width="36.375" style="8" customWidth="1"/>
    <col min="6151" max="6400" width="9" style="8"/>
    <col min="6401" max="6401" width="4.625" style="8" bestFit="1" customWidth="1"/>
    <col min="6402" max="6402" width="6.5" style="8" bestFit="1" customWidth="1"/>
    <col min="6403" max="6403" width="55.25" style="8" bestFit="1" customWidth="1"/>
    <col min="6404" max="6404" width="29.5" style="8" bestFit="1" customWidth="1"/>
    <col min="6405" max="6405" width="14" style="8" bestFit="1" customWidth="1"/>
    <col min="6406" max="6406" width="36.375" style="8" customWidth="1"/>
    <col min="6407" max="6656" width="9" style="8"/>
    <col min="6657" max="6657" width="4.625" style="8" bestFit="1" customWidth="1"/>
    <col min="6658" max="6658" width="6.5" style="8" bestFit="1" customWidth="1"/>
    <col min="6659" max="6659" width="55.25" style="8" bestFit="1" customWidth="1"/>
    <col min="6660" max="6660" width="29.5" style="8" bestFit="1" customWidth="1"/>
    <col min="6661" max="6661" width="14" style="8" bestFit="1" customWidth="1"/>
    <col min="6662" max="6662" width="36.375" style="8" customWidth="1"/>
    <col min="6663" max="6912" width="9" style="8"/>
    <col min="6913" max="6913" width="4.625" style="8" bestFit="1" customWidth="1"/>
    <col min="6914" max="6914" width="6.5" style="8" bestFit="1" customWidth="1"/>
    <col min="6915" max="6915" width="55.25" style="8" bestFit="1" customWidth="1"/>
    <col min="6916" max="6916" width="29.5" style="8" bestFit="1" customWidth="1"/>
    <col min="6917" max="6917" width="14" style="8" bestFit="1" customWidth="1"/>
    <col min="6918" max="6918" width="36.375" style="8" customWidth="1"/>
    <col min="6919" max="7168" width="9" style="8"/>
    <col min="7169" max="7169" width="4.625" style="8" bestFit="1" customWidth="1"/>
    <col min="7170" max="7170" width="6.5" style="8" bestFit="1" customWidth="1"/>
    <col min="7171" max="7171" width="55.25" style="8" bestFit="1" customWidth="1"/>
    <col min="7172" max="7172" width="29.5" style="8" bestFit="1" customWidth="1"/>
    <col min="7173" max="7173" width="14" style="8" bestFit="1" customWidth="1"/>
    <col min="7174" max="7174" width="36.375" style="8" customWidth="1"/>
    <col min="7175" max="7424" width="9" style="8"/>
    <col min="7425" max="7425" width="4.625" style="8" bestFit="1" customWidth="1"/>
    <col min="7426" max="7426" width="6.5" style="8" bestFit="1" customWidth="1"/>
    <col min="7427" max="7427" width="55.25" style="8" bestFit="1" customWidth="1"/>
    <col min="7428" max="7428" width="29.5" style="8" bestFit="1" customWidth="1"/>
    <col min="7429" max="7429" width="14" style="8" bestFit="1" customWidth="1"/>
    <col min="7430" max="7430" width="36.375" style="8" customWidth="1"/>
    <col min="7431" max="7680" width="9" style="8"/>
    <col min="7681" max="7681" width="4.625" style="8" bestFit="1" customWidth="1"/>
    <col min="7682" max="7682" width="6.5" style="8" bestFit="1" customWidth="1"/>
    <col min="7683" max="7683" width="55.25" style="8" bestFit="1" customWidth="1"/>
    <col min="7684" max="7684" width="29.5" style="8" bestFit="1" customWidth="1"/>
    <col min="7685" max="7685" width="14" style="8" bestFit="1" customWidth="1"/>
    <col min="7686" max="7686" width="36.375" style="8" customWidth="1"/>
    <col min="7687" max="7936" width="9" style="8"/>
    <col min="7937" max="7937" width="4.625" style="8" bestFit="1" customWidth="1"/>
    <col min="7938" max="7938" width="6.5" style="8" bestFit="1" customWidth="1"/>
    <col min="7939" max="7939" width="55.25" style="8" bestFit="1" customWidth="1"/>
    <col min="7940" max="7940" width="29.5" style="8" bestFit="1" customWidth="1"/>
    <col min="7941" max="7941" width="14" style="8" bestFit="1" customWidth="1"/>
    <col min="7942" max="7942" width="36.375" style="8" customWidth="1"/>
    <col min="7943" max="8192" width="9" style="8"/>
    <col min="8193" max="8193" width="4.625" style="8" bestFit="1" customWidth="1"/>
    <col min="8194" max="8194" width="6.5" style="8" bestFit="1" customWidth="1"/>
    <col min="8195" max="8195" width="55.25" style="8" bestFit="1" customWidth="1"/>
    <col min="8196" max="8196" width="29.5" style="8" bestFit="1" customWidth="1"/>
    <col min="8197" max="8197" width="14" style="8" bestFit="1" customWidth="1"/>
    <col min="8198" max="8198" width="36.375" style="8" customWidth="1"/>
    <col min="8199" max="8448" width="9" style="8"/>
    <col min="8449" max="8449" width="4.625" style="8" bestFit="1" customWidth="1"/>
    <col min="8450" max="8450" width="6.5" style="8" bestFit="1" customWidth="1"/>
    <col min="8451" max="8451" width="55.25" style="8" bestFit="1" customWidth="1"/>
    <col min="8452" max="8452" width="29.5" style="8" bestFit="1" customWidth="1"/>
    <col min="8453" max="8453" width="14" style="8" bestFit="1" customWidth="1"/>
    <col min="8454" max="8454" width="36.375" style="8" customWidth="1"/>
    <col min="8455" max="8704" width="9" style="8"/>
    <col min="8705" max="8705" width="4.625" style="8" bestFit="1" customWidth="1"/>
    <col min="8706" max="8706" width="6.5" style="8" bestFit="1" customWidth="1"/>
    <col min="8707" max="8707" width="55.25" style="8" bestFit="1" customWidth="1"/>
    <col min="8708" max="8708" width="29.5" style="8" bestFit="1" customWidth="1"/>
    <col min="8709" max="8709" width="14" style="8" bestFit="1" customWidth="1"/>
    <col min="8710" max="8710" width="36.375" style="8" customWidth="1"/>
    <col min="8711" max="8960" width="9" style="8"/>
    <col min="8961" max="8961" width="4.625" style="8" bestFit="1" customWidth="1"/>
    <col min="8962" max="8962" width="6.5" style="8" bestFit="1" customWidth="1"/>
    <col min="8963" max="8963" width="55.25" style="8" bestFit="1" customWidth="1"/>
    <col min="8964" max="8964" width="29.5" style="8" bestFit="1" customWidth="1"/>
    <col min="8965" max="8965" width="14" style="8" bestFit="1" customWidth="1"/>
    <col min="8966" max="8966" width="36.375" style="8" customWidth="1"/>
    <col min="8967" max="9216" width="9" style="8"/>
    <col min="9217" max="9217" width="4.625" style="8" bestFit="1" customWidth="1"/>
    <col min="9218" max="9218" width="6.5" style="8" bestFit="1" customWidth="1"/>
    <col min="9219" max="9219" width="55.25" style="8" bestFit="1" customWidth="1"/>
    <col min="9220" max="9220" width="29.5" style="8" bestFit="1" customWidth="1"/>
    <col min="9221" max="9221" width="14" style="8" bestFit="1" customWidth="1"/>
    <col min="9222" max="9222" width="36.375" style="8" customWidth="1"/>
    <col min="9223" max="9472" width="9" style="8"/>
    <col min="9473" max="9473" width="4.625" style="8" bestFit="1" customWidth="1"/>
    <col min="9474" max="9474" width="6.5" style="8" bestFit="1" customWidth="1"/>
    <col min="9475" max="9475" width="55.25" style="8" bestFit="1" customWidth="1"/>
    <col min="9476" max="9476" width="29.5" style="8" bestFit="1" customWidth="1"/>
    <col min="9477" max="9477" width="14" style="8" bestFit="1" customWidth="1"/>
    <col min="9478" max="9478" width="36.375" style="8" customWidth="1"/>
    <col min="9479" max="9728" width="9" style="8"/>
    <col min="9729" max="9729" width="4.625" style="8" bestFit="1" customWidth="1"/>
    <col min="9730" max="9730" width="6.5" style="8" bestFit="1" customWidth="1"/>
    <col min="9731" max="9731" width="55.25" style="8" bestFit="1" customWidth="1"/>
    <col min="9732" max="9732" width="29.5" style="8" bestFit="1" customWidth="1"/>
    <col min="9733" max="9733" width="14" style="8" bestFit="1" customWidth="1"/>
    <col min="9734" max="9734" width="36.375" style="8" customWidth="1"/>
    <col min="9735" max="9984" width="9" style="8"/>
    <col min="9985" max="9985" width="4.625" style="8" bestFit="1" customWidth="1"/>
    <col min="9986" max="9986" width="6.5" style="8" bestFit="1" customWidth="1"/>
    <col min="9987" max="9987" width="55.25" style="8" bestFit="1" customWidth="1"/>
    <col min="9988" max="9988" width="29.5" style="8" bestFit="1" customWidth="1"/>
    <col min="9989" max="9989" width="14" style="8" bestFit="1" customWidth="1"/>
    <col min="9990" max="9990" width="36.375" style="8" customWidth="1"/>
    <col min="9991" max="10240" width="9" style="8"/>
    <col min="10241" max="10241" width="4.625" style="8" bestFit="1" customWidth="1"/>
    <col min="10242" max="10242" width="6.5" style="8" bestFit="1" customWidth="1"/>
    <col min="10243" max="10243" width="55.25" style="8" bestFit="1" customWidth="1"/>
    <col min="10244" max="10244" width="29.5" style="8" bestFit="1" customWidth="1"/>
    <col min="10245" max="10245" width="14" style="8" bestFit="1" customWidth="1"/>
    <col min="10246" max="10246" width="36.375" style="8" customWidth="1"/>
    <col min="10247" max="10496" width="9" style="8"/>
    <col min="10497" max="10497" width="4.625" style="8" bestFit="1" customWidth="1"/>
    <col min="10498" max="10498" width="6.5" style="8" bestFit="1" customWidth="1"/>
    <col min="10499" max="10499" width="55.25" style="8" bestFit="1" customWidth="1"/>
    <col min="10500" max="10500" width="29.5" style="8" bestFit="1" customWidth="1"/>
    <col min="10501" max="10501" width="14" style="8" bestFit="1" customWidth="1"/>
    <col min="10502" max="10502" width="36.375" style="8" customWidth="1"/>
    <col min="10503" max="10752" width="9" style="8"/>
    <col min="10753" max="10753" width="4.625" style="8" bestFit="1" customWidth="1"/>
    <col min="10754" max="10754" width="6.5" style="8" bestFit="1" customWidth="1"/>
    <col min="10755" max="10755" width="55.25" style="8" bestFit="1" customWidth="1"/>
    <col min="10756" max="10756" width="29.5" style="8" bestFit="1" customWidth="1"/>
    <col min="10757" max="10757" width="14" style="8" bestFit="1" customWidth="1"/>
    <col min="10758" max="10758" width="36.375" style="8" customWidth="1"/>
    <col min="10759" max="11008" width="9" style="8"/>
    <col min="11009" max="11009" width="4.625" style="8" bestFit="1" customWidth="1"/>
    <col min="11010" max="11010" width="6.5" style="8" bestFit="1" customWidth="1"/>
    <col min="11011" max="11011" width="55.25" style="8" bestFit="1" customWidth="1"/>
    <col min="11012" max="11012" width="29.5" style="8" bestFit="1" customWidth="1"/>
    <col min="11013" max="11013" width="14" style="8" bestFit="1" customWidth="1"/>
    <col min="11014" max="11014" width="36.375" style="8" customWidth="1"/>
    <col min="11015" max="11264" width="9" style="8"/>
    <col min="11265" max="11265" width="4.625" style="8" bestFit="1" customWidth="1"/>
    <col min="11266" max="11266" width="6.5" style="8" bestFit="1" customWidth="1"/>
    <col min="11267" max="11267" width="55.25" style="8" bestFit="1" customWidth="1"/>
    <col min="11268" max="11268" width="29.5" style="8" bestFit="1" customWidth="1"/>
    <col min="11269" max="11269" width="14" style="8" bestFit="1" customWidth="1"/>
    <col min="11270" max="11270" width="36.375" style="8" customWidth="1"/>
    <col min="11271" max="11520" width="9" style="8"/>
    <col min="11521" max="11521" width="4.625" style="8" bestFit="1" customWidth="1"/>
    <col min="11522" max="11522" width="6.5" style="8" bestFit="1" customWidth="1"/>
    <col min="11523" max="11523" width="55.25" style="8" bestFit="1" customWidth="1"/>
    <col min="11524" max="11524" width="29.5" style="8" bestFit="1" customWidth="1"/>
    <col min="11525" max="11525" width="14" style="8" bestFit="1" customWidth="1"/>
    <col min="11526" max="11526" width="36.375" style="8" customWidth="1"/>
    <col min="11527" max="11776" width="9" style="8"/>
    <col min="11777" max="11777" width="4.625" style="8" bestFit="1" customWidth="1"/>
    <col min="11778" max="11778" width="6.5" style="8" bestFit="1" customWidth="1"/>
    <col min="11779" max="11779" width="55.25" style="8" bestFit="1" customWidth="1"/>
    <col min="11780" max="11780" width="29.5" style="8" bestFit="1" customWidth="1"/>
    <col min="11781" max="11781" width="14" style="8" bestFit="1" customWidth="1"/>
    <col min="11782" max="11782" width="36.375" style="8" customWidth="1"/>
    <col min="11783" max="12032" width="9" style="8"/>
    <col min="12033" max="12033" width="4.625" style="8" bestFit="1" customWidth="1"/>
    <col min="12034" max="12034" width="6.5" style="8" bestFit="1" customWidth="1"/>
    <col min="12035" max="12035" width="55.25" style="8" bestFit="1" customWidth="1"/>
    <col min="12036" max="12036" width="29.5" style="8" bestFit="1" customWidth="1"/>
    <col min="12037" max="12037" width="14" style="8" bestFit="1" customWidth="1"/>
    <col min="12038" max="12038" width="36.375" style="8" customWidth="1"/>
    <col min="12039" max="12288" width="9" style="8"/>
    <col min="12289" max="12289" width="4.625" style="8" bestFit="1" customWidth="1"/>
    <col min="12290" max="12290" width="6.5" style="8" bestFit="1" customWidth="1"/>
    <col min="12291" max="12291" width="55.25" style="8" bestFit="1" customWidth="1"/>
    <col min="12292" max="12292" width="29.5" style="8" bestFit="1" customWidth="1"/>
    <col min="12293" max="12293" width="14" style="8" bestFit="1" customWidth="1"/>
    <col min="12294" max="12294" width="36.375" style="8" customWidth="1"/>
    <col min="12295" max="12544" width="9" style="8"/>
    <col min="12545" max="12545" width="4.625" style="8" bestFit="1" customWidth="1"/>
    <col min="12546" max="12546" width="6.5" style="8" bestFit="1" customWidth="1"/>
    <col min="12547" max="12547" width="55.25" style="8" bestFit="1" customWidth="1"/>
    <col min="12548" max="12548" width="29.5" style="8" bestFit="1" customWidth="1"/>
    <col min="12549" max="12549" width="14" style="8" bestFit="1" customWidth="1"/>
    <col min="12550" max="12550" width="36.375" style="8" customWidth="1"/>
    <col min="12551" max="12800" width="9" style="8"/>
    <col min="12801" max="12801" width="4.625" style="8" bestFit="1" customWidth="1"/>
    <col min="12802" max="12802" width="6.5" style="8" bestFit="1" customWidth="1"/>
    <col min="12803" max="12803" width="55.25" style="8" bestFit="1" customWidth="1"/>
    <col min="12804" max="12804" width="29.5" style="8" bestFit="1" customWidth="1"/>
    <col min="12805" max="12805" width="14" style="8" bestFit="1" customWidth="1"/>
    <col min="12806" max="12806" width="36.375" style="8" customWidth="1"/>
    <col min="12807" max="13056" width="9" style="8"/>
    <col min="13057" max="13057" width="4.625" style="8" bestFit="1" customWidth="1"/>
    <col min="13058" max="13058" width="6.5" style="8" bestFit="1" customWidth="1"/>
    <col min="13059" max="13059" width="55.25" style="8" bestFit="1" customWidth="1"/>
    <col min="13060" max="13060" width="29.5" style="8" bestFit="1" customWidth="1"/>
    <col min="13061" max="13061" width="14" style="8" bestFit="1" customWidth="1"/>
    <col min="13062" max="13062" width="36.375" style="8" customWidth="1"/>
    <col min="13063" max="13312" width="9" style="8"/>
    <col min="13313" max="13313" width="4.625" style="8" bestFit="1" customWidth="1"/>
    <col min="13314" max="13314" width="6.5" style="8" bestFit="1" customWidth="1"/>
    <col min="13315" max="13315" width="55.25" style="8" bestFit="1" customWidth="1"/>
    <col min="13316" max="13316" width="29.5" style="8" bestFit="1" customWidth="1"/>
    <col min="13317" max="13317" width="14" style="8" bestFit="1" customWidth="1"/>
    <col min="13318" max="13318" width="36.375" style="8" customWidth="1"/>
    <col min="13319" max="13568" width="9" style="8"/>
    <col min="13569" max="13569" width="4.625" style="8" bestFit="1" customWidth="1"/>
    <col min="13570" max="13570" width="6.5" style="8" bestFit="1" customWidth="1"/>
    <col min="13571" max="13571" width="55.25" style="8" bestFit="1" customWidth="1"/>
    <col min="13572" max="13572" width="29.5" style="8" bestFit="1" customWidth="1"/>
    <col min="13573" max="13573" width="14" style="8" bestFit="1" customWidth="1"/>
    <col min="13574" max="13574" width="36.375" style="8" customWidth="1"/>
    <col min="13575" max="13824" width="9" style="8"/>
    <col min="13825" max="13825" width="4.625" style="8" bestFit="1" customWidth="1"/>
    <col min="13826" max="13826" width="6.5" style="8" bestFit="1" customWidth="1"/>
    <col min="13827" max="13827" width="55.25" style="8" bestFit="1" customWidth="1"/>
    <col min="13828" max="13828" width="29.5" style="8" bestFit="1" customWidth="1"/>
    <col min="13829" max="13829" width="14" style="8" bestFit="1" customWidth="1"/>
    <col min="13830" max="13830" width="36.375" style="8" customWidth="1"/>
    <col min="13831" max="14080" width="9" style="8"/>
    <col min="14081" max="14081" width="4.625" style="8" bestFit="1" customWidth="1"/>
    <col min="14082" max="14082" width="6.5" style="8" bestFit="1" customWidth="1"/>
    <col min="14083" max="14083" width="55.25" style="8" bestFit="1" customWidth="1"/>
    <col min="14084" max="14084" width="29.5" style="8" bestFit="1" customWidth="1"/>
    <col min="14085" max="14085" width="14" style="8" bestFit="1" customWidth="1"/>
    <col min="14086" max="14086" width="36.375" style="8" customWidth="1"/>
    <col min="14087" max="14336" width="9" style="8"/>
    <col min="14337" max="14337" width="4.625" style="8" bestFit="1" customWidth="1"/>
    <col min="14338" max="14338" width="6.5" style="8" bestFit="1" customWidth="1"/>
    <col min="14339" max="14339" width="55.25" style="8" bestFit="1" customWidth="1"/>
    <col min="14340" max="14340" width="29.5" style="8" bestFit="1" customWidth="1"/>
    <col min="14341" max="14341" width="14" style="8" bestFit="1" customWidth="1"/>
    <col min="14342" max="14342" width="36.375" style="8" customWidth="1"/>
    <col min="14343" max="14592" width="9" style="8"/>
    <col min="14593" max="14593" width="4.625" style="8" bestFit="1" customWidth="1"/>
    <col min="14594" max="14594" width="6.5" style="8" bestFit="1" customWidth="1"/>
    <col min="14595" max="14595" width="55.25" style="8" bestFit="1" customWidth="1"/>
    <col min="14596" max="14596" width="29.5" style="8" bestFit="1" customWidth="1"/>
    <col min="14597" max="14597" width="14" style="8" bestFit="1" customWidth="1"/>
    <col min="14598" max="14598" width="36.375" style="8" customWidth="1"/>
    <col min="14599" max="14848" width="9" style="8"/>
    <col min="14849" max="14849" width="4.625" style="8" bestFit="1" customWidth="1"/>
    <col min="14850" max="14850" width="6.5" style="8" bestFit="1" customWidth="1"/>
    <col min="14851" max="14851" width="55.25" style="8" bestFit="1" customWidth="1"/>
    <col min="14852" max="14852" width="29.5" style="8" bestFit="1" customWidth="1"/>
    <col min="14853" max="14853" width="14" style="8" bestFit="1" customWidth="1"/>
    <col min="14854" max="14854" width="36.375" style="8" customWidth="1"/>
    <col min="14855" max="15104" width="9" style="8"/>
    <col min="15105" max="15105" width="4.625" style="8" bestFit="1" customWidth="1"/>
    <col min="15106" max="15106" width="6.5" style="8" bestFit="1" customWidth="1"/>
    <col min="15107" max="15107" width="55.25" style="8" bestFit="1" customWidth="1"/>
    <col min="15108" max="15108" width="29.5" style="8" bestFit="1" customWidth="1"/>
    <col min="15109" max="15109" width="14" style="8" bestFit="1" customWidth="1"/>
    <col min="15110" max="15110" width="36.375" style="8" customWidth="1"/>
    <col min="15111" max="15360" width="9" style="8"/>
    <col min="15361" max="15361" width="4.625" style="8" bestFit="1" customWidth="1"/>
    <col min="15362" max="15362" width="6.5" style="8" bestFit="1" customWidth="1"/>
    <col min="15363" max="15363" width="55.25" style="8" bestFit="1" customWidth="1"/>
    <col min="15364" max="15364" width="29.5" style="8" bestFit="1" customWidth="1"/>
    <col min="15365" max="15365" width="14" style="8" bestFit="1" customWidth="1"/>
    <col min="15366" max="15366" width="36.375" style="8" customWidth="1"/>
    <col min="15367" max="15616" width="9" style="8"/>
    <col min="15617" max="15617" width="4.625" style="8" bestFit="1" customWidth="1"/>
    <col min="15618" max="15618" width="6.5" style="8" bestFit="1" customWidth="1"/>
    <col min="15619" max="15619" width="55.25" style="8" bestFit="1" customWidth="1"/>
    <col min="15620" max="15620" width="29.5" style="8" bestFit="1" customWidth="1"/>
    <col min="15621" max="15621" width="14" style="8" bestFit="1" customWidth="1"/>
    <col min="15622" max="15622" width="36.375" style="8" customWidth="1"/>
    <col min="15623" max="15872" width="9" style="8"/>
    <col min="15873" max="15873" width="4.625" style="8" bestFit="1" customWidth="1"/>
    <col min="15874" max="15874" width="6.5" style="8" bestFit="1" customWidth="1"/>
    <col min="15875" max="15875" width="55.25" style="8" bestFit="1" customWidth="1"/>
    <col min="15876" max="15876" width="29.5" style="8" bestFit="1" customWidth="1"/>
    <col min="15877" max="15877" width="14" style="8" bestFit="1" customWidth="1"/>
    <col min="15878" max="15878" width="36.375" style="8" customWidth="1"/>
    <col min="15879" max="16128" width="9" style="8"/>
    <col min="16129" max="16129" width="4.625" style="8" bestFit="1" customWidth="1"/>
    <col min="16130" max="16130" width="6.5" style="8" bestFit="1" customWidth="1"/>
    <col min="16131" max="16131" width="55.25" style="8" bestFit="1" customWidth="1"/>
    <col min="16132" max="16132" width="29.5" style="8" bestFit="1" customWidth="1"/>
    <col min="16133" max="16133" width="14" style="8" bestFit="1" customWidth="1"/>
    <col min="16134" max="16134" width="36.375" style="8" customWidth="1"/>
    <col min="16135" max="16384" width="9" style="8"/>
  </cols>
  <sheetData>
    <row r="1" spans="1:6" ht="17.25">
      <c r="A1" s="7" t="s">
        <v>8</v>
      </c>
    </row>
    <row r="2" spans="1:6" ht="5.0999999999999996" customHeight="1" thickBot="1">
      <c r="A2" s="7"/>
    </row>
    <row r="3" spans="1:6">
      <c r="A3" s="10" t="s">
        <v>9</v>
      </c>
      <c r="B3" s="11" t="s">
        <v>10</v>
      </c>
      <c r="C3" s="12" t="s">
        <v>11</v>
      </c>
      <c r="D3" s="11" t="s">
        <v>12</v>
      </c>
      <c r="E3" s="11" t="s">
        <v>13</v>
      </c>
      <c r="F3" s="13" t="s">
        <v>14</v>
      </c>
    </row>
    <row r="4" spans="1:6">
      <c r="A4" s="14">
        <f>ROW()-3</f>
        <v>1</v>
      </c>
      <c r="B4" s="15">
        <v>0.1</v>
      </c>
      <c r="C4" s="16" t="s">
        <v>15</v>
      </c>
      <c r="D4" s="17">
        <v>45610</v>
      </c>
      <c r="E4" s="14" t="s">
        <v>16</v>
      </c>
      <c r="F4" s="16"/>
    </row>
    <row r="5" spans="1:6">
      <c r="A5" s="14"/>
      <c r="B5" s="15"/>
      <c r="C5" s="16"/>
      <c r="D5" s="17"/>
      <c r="E5" s="14"/>
      <c r="F5" s="16"/>
    </row>
    <row r="6" spans="1:6">
      <c r="A6" s="14"/>
      <c r="B6" s="15"/>
      <c r="C6" s="18"/>
      <c r="D6" s="17"/>
      <c r="E6" s="14"/>
      <c r="F6" s="16"/>
    </row>
    <row r="7" spans="1:6">
      <c r="A7" s="14"/>
      <c r="B7" s="19"/>
      <c r="C7" s="18"/>
      <c r="D7" s="20"/>
      <c r="E7" s="21"/>
      <c r="F7" s="16"/>
    </row>
    <row r="8" spans="1:6">
      <c r="A8" s="14"/>
      <c r="B8" s="19"/>
      <c r="C8" s="18"/>
      <c r="D8" s="20"/>
      <c r="E8" s="21"/>
      <c r="F8" s="16"/>
    </row>
    <row r="9" spans="1:6">
      <c r="A9" s="14"/>
      <c r="B9" s="19"/>
      <c r="C9" s="18"/>
      <c r="D9" s="20"/>
      <c r="E9" s="21"/>
      <c r="F9" s="16"/>
    </row>
    <row r="10" spans="1:6">
      <c r="A10" s="14"/>
      <c r="B10" s="19"/>
      <c r="C10" s="18"/>
      <c r="D10" s="20"/>
      <c r="E10" s="21"/>
      <c r="F10" s="16"/>
    </row>
    <row r="11" spans="1:6">
      <c r="A11" s="14"/>
      <c r="B11" s="19"/>
      <c r="C11" s="18"/>
      <c r="D11" s="20"/>
      <c r="E11" s="21"/>
      <c r="F11" s="16"/>
    </row>
    <row r="12" spans="1:6">
      <c r="A12" s="14"/>
      <c r="B12" s="19"/>
      <c r="C12" s="18"/>
      <c r="D12" s="20"/>
      <c r="E12" s="21"/>
      <c r="F12" s="16"/>
    </row>
    <row r="13" spans="1:6">
      <c r="A13" s="14"/>
      <c r="B13" s="19"/>
      <c r="C13" s="18"/>
      <c r="D13" s="20"/>
      <c r="E13" s="21"/>
      <c r="F13" s="16"/>
    </row>
  </sheetData>
  <phoneticPr fontId="1"/>
  <printOptions horizontalCentered="1"/>
  <pageMargins left="0.59055118110236227" right="0.59055118110236227" top="0.59055118110236227" bottom="0.27559055118110237" header="0.51181102362204722" footer="0.51181102362204722"/>
  <pageSetup paperSize="9" scale="55" fitToHeight="0" orientation="portrait" horizontalDpi="300" verticalDpi="300" r:id="rId1"/>
  <headerFooter alignWithMargins="0">
    <oddFooter>&amp;RAll Rights Reserved, Copyright (c)FUJITSU LEARNING MEDIA LIMITED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633E-0F81-4B6D-835B-5B8F5F3D0225}">
  <sheetPr>
    <pageSetUpPr fitToPage="1"/>
  </sheetPr>
  <dimension ref="A1:S417"/>
  <sheetViews>
    <sheetView showGridLines="0" tabSelected="1" view="pageBreakPreview" zoomScaleNormal="100" workbookViewId="0">
      <pane ySplit="8" topLeftCell="A9" activePane="bottomLeft" state="frozen"/>
      <selection pane="bottomLeft" activeCell="A9" sqref="A9:A13"/>
    </sheetView>
  </sheetViews>
  <sheetFormatPr defaultColWidth="9" defaultRowHeight="12"/>
  <cols>
    <col min="1" max="1" width="8.75" style="122" customWidth="1"/>
    <col min="2" max="2" width="4.75" style="122" customWidth="1"/>
    <col min="3" max="3" width="4.875" style="88" customWidth="1"/>
    <col min="4" max="4" width="53" style="88" customWidth="1"/>
    <col min="5" max="5" width="10.25" style="123" customWidth="1"/>
    <col min="6" max="6" width="11.375" style="123" customWidth="1"/>
    <col min="7" max="7" width="11.375" style="124" customWidth="1"/>
    <col min="8" max="8" width="10.875" style="123" customWidth="1"/>
    <col min="9" max="11" width="9" style="88"/>
    <col min="12" max="12" width="9.625" style="88" bestFit="1" customWidth="1"/>
    <col min="13" max="16" width="9" style="88"/>
    <col min="17" max="17" width="10.375" style="88" customWidth="1"/>
    <col min="18" max="18" width="9" style="88"/>
    <col min="19" max="19" width="24.625" style="88" customWidth="1"/>
    <col min="20" max="20" width="5.75" style="88" customWidth="1"/>
    <col min="21" max="254" width="9" style="88"/>
    <col min="255" max="255" width="8.75" style="88" customWidth="1"/>
    <col min="256" max="256" width="4.75" style="88" customWidth="1"/>
    <col min="257" max="257" width="4.875" style="88" customWidth="1"/>
    <col min="258" max="258" width="53" style="88" customWidth="1"/>
    <col min="259" max="259" width="9" style="88"/>
    <col min="260" max="261" width="11.375" style="88" customWidth="1"/>
    <col min="262" max="262" width="10.875" style="88" customWidth="1"/>
    <col min="263" max="271" width="9" style="88"/>
    <col min="272" max="272" width="10.5" style="88" customWidth="1"/>
    <col min="273" max="273" width="8.25" style="88" customWidth="1"/>
    <col min="274" max="274" width="15" style="88" customWidth="1"/>
    <col min="275" max="275" width="6.625" style="88" customWidth="1"/>
    <col min="276" max="276" width="5.75" style="88" customWidth="1"/>
    <col min="277" max="510" width="9" style="88"/>
    <col min="511" max="511" width="8.75" style="88" customWidth="1"/>
    <col min="512" max="512" width="4.75" style="88" customWidth="1"/>
    <col min="513" max="513" width="4.875" style="88" customWidth="1"/>
    <col min="514" max="514" width="53" style="88" customWidth="1"/>
    <col min="515" max="515" width="9" style="88"/>
    <col min="516" max="517" width="11.375" style="88" customWidth="1"/>
    <col min="518" max="518" width="10.875" style="88" customWidth="1"/>
    <col min="519" max="527" width="9" style="88"/>
    <col min="528" max="528" width="10.5" style="88" customWidth="1"/>
    <col min="529" max="529" width="8.25" style="88" customWidth="1"/>
    <col min="530" max="530" width="15" style="88" customWidth="1"/>
    <col min="531" max="531" width="6.625" style="88" customWidth="1"/>
    <col min="532" max="532" width="5.75" style="88" customWidth="1"/>
    <col min="533" max="766" width="9" style="88"/>
    <col min="767" max="767" width="8.75" style="88" customWidth="1"/>
    <col min="768" max="768" width="4.75" style="88" customWidth="1"/>
    <col min="769" max="769" width="4.875" style="88" customWidth="1"/>
    <col min="770" max="770" width="53" style="88" customWidth="1"/>
    <col min="771" max="771" width="9" style="88"/>
    <col min="772" max="773" width="11.375" style="88" customWidth="1"/>
    <col min="774" max="774" width="10.875" style="88" customWidth="1"/>
    <col min="775" max="783" width="9" style="88"/>
    <col min="784" max="784" width="10.5" style="88" customWidth="1"/>
    <col min="785" max="785" width="8.25" style="88" customWidth="1"/>
    <col min="786" max="786" width="15" style="88" customWidth="1"/>
    <col min="787" max="787" width="6.625" style="88" customWidth="1"/>
    <col min="788" max="788" width="5.75" style="88" customWidth="1"/>
    <col min="789" max="1022" width="9" style="88"/>
    <col min="1023" max="1023" width="8.75" style="88" customWidth="1"/>
    <col min="1024" max="1024" width="4.75" style="88" customWidth="1"/>
    <col min="1025" max="1025" width="4.875" style="88" customWidth="1"/>
    <col min="1026" max="1026" width="53" style="88" customWidth="1"/>
    <col min="1027" max="1027" width="9" style="88"/>
    <col min="1028" max="1029" width="11.375" style="88" customWidth="1"/>
    <col min="1030" max="1030" width="10.875" style="88" customWidth="1"/>
    <col min="1031" max="1039" width="9" style="88"/>
    <col min="1040" max="1040" width="10.5" style="88" customWidth="1"/>
    <col min="1041" max="1041" width="8.25" style="88" customWidth="1"/>
    <col min="1042" max="1042" width="15" style="88" customWidth="1"/>
    <col min="1043" max="1043" width="6.625" style="88" customWidth="1"/>
    <col min="1044" max="1044" width="5.75" style="88" customWidth="1"/>
    <col min="1045" max="1278" width="9" style="88"/>
    <col min="1279" max="1279" width="8.75" style="88" customWidth="1"/>
    <col min="1280" max="1280" width="4.75" style="88" customWidth="1"/>
    <col min="1281" max="1281" width="4.875" style="88" customWidth="1"/>
    <col min="1282" max="1282" width="53" style="88" customWidth="1"/>
    <col min="1283" max="1283" width="9" style="88"/>
    <col min="1284" max="1285" width="11.375" style="88" customWidth="1"/>
    <col min="1286" max="1286" width="10.875" style="88" customWidth="1"/>
    <col min="1287" max="1295" width="9" style="88"/>
    <col min="1296" max="1296" width="10.5" style="88" customWidth="1"/>
    <col min="1297" max="1297" width="8.25" style="88" customWidth="1"/>
    <col min="1298" max="1298" width="15" style="88" customWidth="1"/>
    <col min="1299" max="1299" width="6.625" style="88" customWidth="1"/>
    <col min="1300" max="1300" width="5.75" style="88" customWidth="1"/>
    <col min="1301" max="1534" width="9" style="88"/>
    <col min="1535" max="1535" width="8.75" style="88" customWidth="1"/>
    <col min="1536" max="1536" width="4.75" style="88" customWidth="1"/>
    <col min="1537" max="1537" width="4.875" style="88" customWidth="1"/>
    <col min="1538" max="1538" width="53" style="88" customWidth="1"/>
    <col min="1539" max="1539" width="9" style="88"/>
    <col min="1540" max="1541" width="11.375" style="88" customWidth="1"/>
    <col min="1542" max="1542" width="10.875" style="88" customWidth="1"/>
    <col min="1543" max="1551" width="9" style="88"/>
    <col min="1552" max="1552" width="10.5" style="88" customWidth="1"/>
    <col min="1553" max="1553" width="8.25" style="88" customWidth="1"/>
    <col min="1554" max="1554" width="15" style="88" customWidth="1"/>
    <col min="1555" max="1555" width="6.625" style="88" customWidth="1"/>
    <col min="1556" max="1556" width="5.75" style="88" customWidth="1"/>
    <col min="1557" max="1790" width="9" style="88"/>
    <col min="1791" max="1791" width="8.75" style="88" customWidth="1"/>
    <col min="1792" max="1792" width="4.75" style="88" customWidth="1"/>
    <col min="1793" max="1793" width="4.875" style="88" customWidth="1"/>
    <col min="1794" max="1794" width="53" style="88" customWidth="1"/>
    <col min="1795" max="1795" width="9" style="88"/>
    <col min="1796" max="1797" width="11.375" style="88" customWidth="1"/>
    <col min="1798" max="1798" width="10.875" style="88" customWidth="1"/>
    <col min="1799" max="1807" width="9" style="88"/>
    <col min="1808" max="1808" width="10.5" style="88" customWidth="1"/>
    <col min="1809" max="1809" width="8.25" style="88" customWidth="1"/>
    <col min="1810" max="1810" width="15" style="88" customWidth="1"/>
    <col min="1811" max="1811" width="6.625" style="88" customWidth="1"/>
    <col min="1812" max="1812" width="5.75" style="88" customWidth="1"/>
    <col min="1813" max="2046" width="9" style="88"/>
    <col min="2047" max="2047" width="8.75" style="88" customWidth="1"/>
    <col min="2048" max="2048" width="4.75" style="88" customWidth="1"/>
    <col min="2049" max="2049" width="4.875" style="88" customWidth="1"/>
    <col min="2050" max="2050" width="53" style="88" customWidth="1"/>
    <col min="2051" max="2051" width="9" style="88"/>
    <col min="2052" max="2053" width="11.375" style="88" customWidth="1"/>
    <col min="2054" max="2054" width="10.875" style="88" customWidth="1"/>
    <col min="2055" max="2063" width="9" style="88"/>
    <col min="2064" max="2064" width="10.5" style="88" customWidth="1"/>
    <col min="2065" max="2065" width="8.25" style="88" customWidth="1"/>
    <col min="2066" max="2066" width="15" style="88" customWidth="1"/>
    <col min="2067" max="2067" width="6.625" style="88" customWidth="1"/>
    <col min="2068" max="2068" width="5.75" style="88" customWidth="1"/>
    <col min="2069" max="2302" width="9" style="88"/>
    <col min="2303" max="2303" width="8.75" style="88" customWidth="1"/>
    <col min="2304" max="2304" width="4.75" style="88" customWidth="1"/>
    <col min="2305" max="2305" width="4.875" style="88" customWidth="1"/>
    <col min="2306" max="2306" width="53" style="88" customWidth="1"/>
    <col min="2307" max="2307" width="9" style="88"/>
    <col min="2308" max="2309" width="11.375" style="88" customWidth="1"/>
    <col min="2310" max="2310" width="10.875" style="88" customWidth="1"/>
    <col min="2311" max="2319" width="9" style="88"/>
    <col min="2320" max="2320" width="10.5" style="88" customWidth="1"/>
    <col min="2321" max="2321" width="8.25" style="88" customWidth="1"/>
    <col min="2322" max="2322" width="15" style="88" customWidth="1"/>
    <col min="2323" max="2323" width="6.625" style="88" customWidth="1"/>
    <col min="2324" max="2324" width="5.75" style="88" customWidth="1"/>
    <col min="2325" max="2558" width="9" style="88"/>
    <col min="2559" max="2559" width="8.75" style="88" customWidth="1"/>
    <col min="2560" max="2560" width="4.75" style="88" customWidth="1"/>
    <col min="2561" max="2561" width="4.875" style="88" customWidth="1"/>
    <col min="2562" max="2562" width="53" style="88" customWidth="1"/>
    <col min="2563" max="2563" width="9" style="88"/>
    <col min="2564" max="2565" width="11.375" style="88" customWidth="1"/>
    <col min="2566" max="2566" width="10.875" style="88" customWidth="1"/>
    <col min="2567" max="2575" width="9" style="88"/>
    <col min="2576" max="2576" width="10.5" style="88" customWidth="1"/>
    <col min="2577" max="2577" width="8.25" style="88" customWidth="1"/>
    <col min="2578" max="2578" width="15" style="88" customWidth="1"/>
    <col min="2579" max="2579" width="6.625" style="88" customWidth="1"/>
    <col min="2580" max="2580" width="5.75" style="88" customWidth="1"/>
    <col min="2581" max="2814" width="9" style="88"/>
    <col min="2815" max="2815" width="8.75" style="88" customWidth="1"/>
    <col min="2816" max="2816" width="4.75" style="88" customWidth="1"/>
    <col min="2817" max="2817" width="4.875" style="88" customWidth="1"/>
    <col min="2818" max="2818" width="53" style="88" customWidth="1"/>
    <col min="2819" max="2819" width="9" style="88"/>
    <col min="2820" max="2821" width="11.375" style="88" customWidth="1"/>
    <col min="2822" max="2822" width="10.875" style="88" customWidth="1"/>
    <col min="2823" max="2831" width="9" style="88"/>
    <col min="2832" max="2832" width="10.5" style="88" customWidth="1"/>
    <col min="2833" max="2833" width="8.25" style="88" customWidth="1"/>
    <col min="2834" max="2834" width="15" style="88" customWidth="1"/>
    <col min="2835" max="2835" width="6.625" style="88" customWidth="1"/>
    <col min="2836" max="2836" width="5.75" style="88" customWidth="1"/>
    <col min="2837" max="3070" width="9" style="88"/>
    <col min="3071" max="3071" width="8.75" style="88" customWidth="1"/>
    <col min="3072" max="3072" width="4.75" style="88" customWidth="1"/>
    <col min="3073" max="3073" width="4.875" style="88" customWidth="1"/>
    <col min="3074" max="3074" width="53" style="88" customWidth="1"/>
    <col min="3075" max="3075" width="9" style="88"/>
    <col min="3076" max="3077" width="11.375" style="88" customWidth="1"/>
    <col min="3078" max="3078" width="10.875" style="88" customWidth="1"/>
    <col min="3079" max="3087" width="9" style="88"/>
    <col min="3088" max="3088" width="10.5" style="88" customWidth="1"/>
    <col min="3089" max="3089" width="8.25" style="88" customWidth="1"/>
    <col min="3090" max="3090" width="15" style="88" customWidth="1"/>
    <col min="3091" max="3091" width="6.625" style="88" customWidth="1"/>
    <col min="3092" max="3092" width="5.75" style="88" customWidth="1"/>
    <col min="3093" max="3326" width="9" style="88"/>
    <col min="3327" max="3327" width="8.75" style="88" customWidth="1"/>
    <col min="3328" max="3328" width="4.75" style="88" customWidth="1"/>
    <col min="3329" max="3329" width="4.875" style="88" customWidth="1"/>
    <col min="3330" max="3330" width="53" style="88" customWidth="1"/>
    <col min="3331" max="3331" width="9" style="88"/>
    <col min="3332" max="3333" width="11.375" style="88" customWidth="1"/>
    <col min="3334" max="3334" width="10.875" style="88" customWidth="1"/>
    <col min="3335" max="3343" width="9" style="88"/>
    <col min="3344" max="3344" width="10.5" style="88" customWidth="1"/>
    <col min="3345" max="3345" width="8.25" style="88" customWidth="1"/>
    <col min="3346" max="3346" width="15" style="88" customWidth="1"/>
    <col min="3347" max="3347" width="6.625" style="88" customWidth="1"/>
    <col min="3348" max="3348" width="5.75" style="88" customWidth="1"/>
    <col min="3349" max="3582" width="9" style="88"/>
    <col min="3583" max="3583" width="8.75" style="88" customWidth="1"/>
    <col min="3584" max="3584" width="4.75" style="88" customWidth="1"/>
    <col min="3585" max="3585" width="4.875" style="88" customWidth="1"/>
    <col min="3586" max="3586" width="53" style="88" customWidth="1"/>
    <col min="3587" max="3587" width="9" style="88"/>
    <col min="3588" max="3589" width="11.375" style="88" customWidth="1"/>
    <col min="3590" max="3590" width="10.875" style="88" customWidth="1"/>
    <col min="3591" max="3599" width="9" style="88"/>
    <col min="3600" max="3600" width="10.5" style="88" customWidth="1"/>
    <col min="3601" max="3601" width="8.25" style="88" customWidth="1"/>
    <col min="3602" max="3602" width="15" style="88" customWidth="1"/>
    <col min="3603" max="3603" width="6.625" style="88" customWidth="1"/>
    <col min="3604" max="3604" width="5.75" style="88" customWidth="1"/>
    <col min="3605" max="3838" width="9" style="88"/>
    <col min="3839" max="3839" width="8.75" style="88" customWidth="1"/>
    <col min="3840" max="3840" width="4.75" style="88" customWidth="1"/>
    <col min="3841" max="3841" width="4.875" style="88" customWidth="1"/>
    <col min="3842" max="3842" width="53" style="88" customWidth="1"/>
    <col min="3843" max="3843" width="9" style="88"/>
    <col min="3844" max="3845" width="11.375" style="88" customWidth="1"/>
    <col min="3846" max="3846" width="10.875" style="88" customWidth="1"/>
    <col min="3847" max="3855" width="9" style="88"/>
    <col min="3856" max="3856" width="10.5" style="88" customWidth="1"/>
    <col min="3857" max="3857" width="8.25" style="88" customWidth="1"/>
    <col min="3858" max="3858" width="15" style="88" customWidth="1"/>
    <col min="3859" max="3859" width="6.625" style="88" customWidth="1"/>
    <col min="3860" max="3860" width="5.75" style="88" customWidth="1"/>
    <col min="3861" max="4094" width="9" style="88"/>
    <col min="4095" max="4095" width="8.75" style="88" customWidth="1"/>
    <col min="4096" max="4096" width="4.75" style="88" customWidth="1"/>
    <col min="4097" max="4097" width="4.875" style="88" customWidth="1"/>
    <col min="4098" max="4098" width="53" style="88" customWidth="1"/>
    <col min="4099" max="4099" width="9" style="88"/>
    <col min="4100" max="4101" width="11.375" style="88" customWidth="1"/>
    <col min="4102" max="4102" width="10.875" style="88" customWidth="1"/>
    <col min="4103" max="4111" width="9" style="88"/>
    <col min="4112" max="4112" width="10.5" style="88" customWidth="1"/>
    <col min="4113" max="4113" width="8.25" style="88" customWidth="1"/>
    <col min="4114" max="4114" width="15" style="88" customWidth="1"/>
    <col min="4115" max="4115" width="6.625" style="88" customWidth="1"/>
    <col min="4116" max="4116" width="5.75" style="88" customWidth="1"/>
    <col min="4117" max="4350" width="9" style="88"/>
    <col min="4351" max="4351" width="8.75" style="88" customWidth="1"/>
    <col min="4352" max="4352" width="4.75" style="88" customWidth="1"/>
    <col min="4353" max="4353" width="4.875" style="88" customWidth="1"/>
    <col min="4354" max="4354" width="53" style="88" customWidth="1"/>
    <col min="4355" max="4355" width="9" style="88"/>
    <col min="4356" max="4357" width="11.375" style="88" customWidth="1"/>
    <col min="4358" max="4358" width="10.875" style="88" customWidth="1"/>
    <col min="4359" max="4367" width="9" style="88"/>
    <col min="4368" max="4368" width="10.5" style="88" customWidth="1"/>
    <col min="4369" max="4369" width="8.25" style="88" customWidth="1"/>
    <col min="4370" max="4370" width="15" style="88" customWidth="1"/>
    <col min="4371" max="4371" width="6.625" style="88" customWidth="1"/>
    <col min="4372" max="4372" width="5.75" style="88" customWidth="1"/>
    <col min="4373" max="4606" width="9" style="88"/>
    <col min="4607" max="4607" width="8.75" style="88" customWidth="1"/>
    <col min="4608" max="4608" width="4.75" style="88" customWidth="1"/>
    <col min="4609" max="4609" width="4.875" style="88" customWidth="1"/>
    <col min="4610" max="4610" width="53" style="88" customWidth="1"/>
    <col min="4611" max="4611" width="9" style="88"/>
    <col min="4612" max="4613" width="11.375" style="88" customWidth="1"/>
    <col min="4614" max="4614" width="10.875" style="88" customWidth="1"/>
    <col min="4615" max="4623" width="9" style="88"/>
    <col min="4624" max="4624" width="10.5" style="88" customWidth="1"/>
    <col min="4625" max="4625" width="8.25" style="88" customWidth="1"/>
    <col min="4626" max="4626" width="15" style="88" customWidth="1"/>
    <col min="4627" max="4627" width="6.625" style="88" customWidth="1"/>
    <col min="4628" max="4628" width="5.75" style="88" customWidth="1"/>
    <col min="4629" max="4862" width="9" style="88"/>
    <col min="4863" max="4863" width="8.75" style="88" customWidth="1"/>
    <col min="4864" max="4864" width="4.75" style="88" customWidth="1"/>
    <col min="4865" max="4865" width="4.875" style="88" customWidth="1"/>
    <col min="4866" max="4866" width="53" style="88" customWidth="1"/>
    <col min="4867" max="4867" width="9" style="88"/>
    <col min="4868" max="4869" width="11.375" style="88" customWidth="1"/>
    <col min="4870" max="4870" width="10.875" style="88" customWidth="1"/>
    <col min="4871" max="4879" width="9" style="88"/>
    <col min="4880" max="4880" width="10.5" style="88" customWidth="1"/>
    <col min="4881" max="4881" width="8.25" style="88" customWidth="1"/>
    <col min="4882" max="4882" width="15" style="88" customWidth="1"/>
    <col min="4883" max="4883" width="6.625" style="88" customWidth="1"/>
    <col min="4884" max="4884" width="5.75" style="88" customWidth="1"/>
    <col min="4885" max="5118" width="9" style="88"/>
    <col min="5119" max="5119" width="8.75" style="88" customWidth="1"/>
    <col min="5120" max="5120" width="4.75" style="88" customWidth="1"/>
    <col min="5121" max="5121" width="4.875" style="88" customWidth="1"/>
    <col min="5122" max="5122" width="53" style="88" customWidth="1"/>
    <col min="5123" max="5123" width="9" style="88"/>
    <col min="5124" max="5125" width="11.375" style="88" customWidth="1"/>
    <col min="5126" max="5126" width="10.875" style="88" customWidth="1"/>
    <col min="5127" max="5135" width="9" style="88"/>
    <col min="5136" max="5136" width="10.5" style="88" customWidth="1"/>
    <col min="5137" max="5137" width="8.25" style="88" customWidth="1"/>
    <col min="5138" max="5138" width="15" style="88" customWidth="1"/>
    <col min="5139" max="5139" width="6.625" style="88" customWidth="1"/>
    <col min="5140" max="5140" width="5.75" style="88" customWidth="1"/>
    <col min="5141" max="5374" width="9" style="88"/>
    <col min="5375" max="5375" width="8.75" style="88" customWidth="1"/>
    <col min="5376" max="5376" width="4.75" style="88" customWidth="1"/>
    <col min="5377" max="5377" width="4.875" style="88" customWidth="1"/>
    <col min="5378" max="5378" width="53" style="88" customWidth="1"/>
    <col min="5379" max="5379" width="9" style="88"/>
    <col min="5380" max="5381" width="11.375" style="88" customWidth="1"/>
    <col min="5382" max="5382" width="10.875" style="88" customWidth="1"/>
    <col min="5383" max="5391" width="9" style="88"/>
    <col min="5392" max="5392" width="10.5" style="88" customWidth="1"/>
    <col min="5393" max="5393" width="8.25" style="88" customWidth="1"/>
    <col min="5394" max="5394" width="15" style="88" customWidth="1"/>
    <col min="5395" max="5395" width="6.625" style="88" customWidth="1"/>
    <col min="5396" max="5396" width="5.75" style="88" customWidth="1"/>
    <col min="5397" max="5630" width="9" style="88"/>
    <col min="5631" max="5631" width="8.75" style="88" customWidth="1"/>
    <col min="5632" max="5632" width="4.75" style="88" customWidth="1"/>
    <col min="5633" max="5633" width="4.875" style="88" customWidth="1"/>
    <col min="5634" max="5634" width="53" style="88" customWidth="1"/>
    <col min="5635" max="5635" width="9" style="88"/>
    <col min="5636" max="5637" width="11.375" style="88" customWidth="1"/>
    <col min="5638" max="5638" width="10.875" style="88" customWidth="1"/>
    <col min="5639" max="5647" width="9" style="88"/>
    <col min="5648" max="5648" width="10.5" style="88" customWidth="1"/>
    <col min="5649" max="5649" width="8.25" style="88" customWidth="1"/>
    <col min="5650" max="5650" width="15" style="88" customWidth="1"/>
    <col min="5651" max="5651" width="6.625" style="88" customWidth="1"/>
    <col min="5652" max="5652" width="5.75" style="88" customWidth="1"/>
    <col min="5653" max="5886" width="9" style="88"/>
    <col min="5887" max="5887" width="8.75" style="88" customWidth="1"/>
    <col min="5888" max="5888" width="4.75" style="88" customWidth="1"/>
    <col min="5889" max="5889" width="4.875" style="88" customWidth="1"/>
    <col min="5890" max="5890" width="53" style="88" customWidth="1"/>
    <col min="5891" max="5891" width="9" style="88"/>
    <col min="5892" max="5893" width="11.375" style="88" customWidth="1"/>
    <col min="5894" max="5894" width="10.875" style="88" customWidth="1"/>
    <col min="5895" max="5903" width="9" style="88"/>
    <col min="5904" max="5904" width="10.5" style="88" customWidth="1"/>
    <col min="5905" max="5905" width="8.25" style="88" customWidth="1"/>
    <col min="5906" max="5906" width="15" style="88" customWidth="1"/>
    <col min="5907" max="5907" width="6.625" style="88" customWidth="1"/>
    <col min="5908" max="5908" width="5.75" style="88" customWidth="1"/>
    <col min="5909" max="6142" width="9" style="88"/>
    <col min="6143" max="6143" width="8.75" style="88" customWidth="1"/>
    <col min="6144" max="6144" width="4.75" style="88" customWidth="1"/>
    <col min="6145" max="6145" width="4.875" style="88" customWidth="1"/>
    <col min="6146" max="6146" width="53" style="88" customWidth="1"/>
    <col min="6147" max="6147" width="9" style="88"/>
    <col min="6148" max="6149" width="11.375" style="88" customWidth="1"/>
    <col min="6150" max="6150" width="10.875" style="88" customWidth="1"/>
    <col min="6151" max="6159" width="9" style="88"/>
    <col min="6160" max="6160" width="10.5" style="88" customWidth="1"/>
    <col min="6161" max="6161" width="8.25" style="88" customWidth="1"/>
    <col min="6162" max="6162" width="15" style="88" customWidth="1"/>
    <col min="6163" max="6163" width="6.625" style="88" customWidth="1"/>
    <col min="6164" max="6164" width="5.75" style="88" customWidth="1"/>
    <col min="6165" max="6398" width="9" style="88"/>
    <col min="6399" max="6399" width="8.75" style="88" customWidth="1"/>
    <col min="6400" max="6400" width="4.75" style="88" customWidth="1"/>
    <col min="6401" max="6401" width="4.875" style="88" customWidth="1"/>
    <col min="6402" max="6402" width="53" style="88" customWidth="1"/>
    <col min="6403" max="6403" width="9" style="88"/>
    <col min="6404" max="6405" width="11.375" style="88" customWidth="1"/>
    <col min="6406" max="6406" width="10.875" style="88" customWidth="1"/>
    <col min="6407" max="6415" width="9" style="88"/>
    <col min="6416" max="6416" width="10.5" style="88" customWidth="1"/>
    <col min="6417" max="6417" width="8.25" style="88" customWidth="1"/>
    <col min="6418" max="6418" width="15" style="88" customWidth="1"/>
    <col min="6419" max="6419" width="6.625" style="88" customWidth="1"/>
    <col min="6420" max="6420" width="5.75" style="88" customWidth="1"/>
    <col min="6421" max="6654" width="9" style="88"/>
    <col min="6655" max="6655" width="8.75" style="88" customWidth="1"/>
    <col min="6656" max="6656" width="4.75" style="88" customWidth="1"/>
    <col min="6657" max="6657" width="4.875" style="88" customWidth="1"/>
    <col min="6658" max="6658" width="53" style="88" customWidth="1"/>
    <col min="6659" max="6659" width="9" style="88"/>
    <col min="6660" max="6661" width="11.375" style="88" customWidth="1"/>
    <col min="6662" max="6662" width="10.875" style="88" customWidth="1"/>
    <col min="6663" max="6671" width="9" style="88"/>
    <col min="6672" max="6672" width="10.5" style="88" customWidth="1"/>
    <col min="6673" max="6673" width="8.25" style="88" customWidth="1"/>
    <col min="6674" max="6674" width="15" style="88" customWidth="1"/>
    <col min="6675" max="6675" width="6.625" style="88" customWidth="1"/>
    <col min="6676" max="6676" width="5.75" style="88" customWidth="1"/>
    <col min="6677" max="6910" width="9" style="88"/>
    <col min="6911" max="6911" width="8.75" style="88" customWidth="1"/>
    <col min="6912" max="6912" width="4.75" style="88" customWidth="1"/>
    <col min="6913" max="6913" width="4.875" style="88" customWidth="1"/>
    <col min="6914" max="6914" width="53" style="88" customWidth="1"/>
    <col min="6915" max="6915" width="9" style="88"/>
    <col min="6916" max="6917" width="11.375" style="88" customWidth="1"/>
    <col min="6918" max="6918" width="10.875" style="88" customWidth="1"/>
    <col min="6919" max="6927" width="9" style="88"/>
    <col min="6928" max="6928" width="10.5" style="88" customWidth="1"/>
    <col min="6929" max="6929" width="8.25" style="88" customWidth="1"/>
    <col min="6930" max="6930" width="15" style="88" customWidth="1"/>
    <col min="6931" max="6931" width="6.625" style="88" customWidth="1"/>
    <col min="6932" max="6932" width="5.75" style="88" customWidth="1"/>
    <col min="6933" max="7166" width="9" style="88"/>
    <col min="7167" max="7167" width="8.75" style="88" customWidth="1"/>
    <col min="7168" max="7168" width="4.75" style="88" customWidth="1"/>
    <col min="7169" max="7169" width="4.875" style="88" customWidth="1"/>
    <col min="7170" max="7170" width="53" style="88" customWidth="1"/>
    <col min="7171" max="7171" width="9" style="88"/>
    <col min="7172" max="7173" width="11.375" style="88" customWidth="1"/>
    <col min="7174" max="7174" width="10.875" style="88" customWidth="1"/>
    <col min="7175" max="7183" width="9" style="88"/>
    <col min="7184" max="7184" width="10.5" style="88" customWidth="1"/>
    <col min="7185" max="7185" width="8.25" style="88" customWidth="1"/>
    <col min="7186" max="7186" width="15" style="88" customWidth="1"/>
    <col min="7187" max="7187" width="6.625" style="88" customWidth="1"/>
    <col min="7188" max="7188" width="5.75" style="88" customWidth="1"/>
    <col min="7189" max="7422" width="9" style="88"/>
    <col min="7423" max="7423" width="8.75" style="88" customWidth="1"/>
    <col min="7424" max="7424" width="4.75" style="88" customWidth="1"/>
    <col min="7425" max="7425" width="4.875" style="88" customWidth="1"/>
    <col min="7426" max="7426" width="53" style="88" customWidth="1"/>
    <col min="7427" max="7427" width="9" style="88"/>
    <col min="7428" max="7429" width="11.375" style="88" customWidth="1"/>
    <col min="7430" max="7430" width="10.875" style="88" customWidth="1"/>
    <col min="7431" max="7439" width="9" style="88"/>
    <col min="7440" max="7440" width="10.5" style="88" customWidth="1"/>
    <col min="7441" max="7441" width="8.25" style="88" customWidth="1"/>
    <col min="7442" max="7442" width="15" style="88" customWidth="1"/>
    <col min="7443" max="7443" width="6.625" style="88" customWidth="1"/>
    <col min="7444" max="7444" width="5.75" style="88" customWidth="1"/>
    <col min="7445" max="7678" width="9" style="88"/>
    <col min="7679" max="7679" width="8.75" style="88" customWidth="1"/>
    <col min="7680" max="7680" width="4.75" style="88" customWidth="1"/>
    <col min="7681" max="7681" width="4.875" style="88" customWidth="1"/>
    <col min="7682" max="7682" width="53" style="88" customWidth="1"/>
    <col min="7683" max="7683" width="9" style="88"/>
    <col min="7684" max="7685" width="11.375" style="88" customWidth="1"/>
    <col min="7686" max="7686" width="10.875" style="88" customWidth="1"/>
    <col min="7687" max="7695" width="9" style="88"/>
    <col min="7696" max="7696" width="10.5" style="88" customWidth="1"/>
    <col min="7697" max="7697" width="8.25" style="88" customWidth="1"/>
    <col min="7698" max="7698" width="15" style="88" customWidth="1"/>
    <col min="7699" max="7699" width="6.625" style="88" customWidth="1"/>
    <col min="7700" max="7700" width="5.75" style="88" customWidth="1"/>
    <col min="7701" max="7934" width="9" style="88"/>
    <col min="7935" max="7935" width="8.75" style="88" customWidth="1"/>
    <col min="7936" max="7936" width="4.75" style="88" customWidth="1"/>
    <col min="7937" max="7937" width="4.875" style="88" customWidth="1"/>
    <col min="7938" max="7938" width="53" style="88" customWidth="1"/>
    <col min="7939" max="7939" width="9" style="88"/>
    <col min="7940" max="7941" width="11.375" style="88" customWidth="1"/>
    <col min="7942" max="7942" width="10.875" style="88" customWidth="1"/>
    <col min="7943" max="7951" width="9" style="88"/>
    <col min="7952" max="7952" width="10.5" style="88" customWidth="1"/>
    <col min="7953" max="7953" width="8.25" style="88" customWidth="1"/>
    <col min="7954" max="7954" width="15" style="88" customWidth="1"/>
    <col min="7955" max="7955" width="6.625" style="88" customWidth="1"/>
    <col min="7956" max="7956" width="5.75" style="88" customWidth="1"/>
    <col min="7957" max="8190" width="9" style="88"/>
    <col min="8191" max="8191" width="8.75" style="88" customWidth="1"/>
    <col min="8192" max="8192" width="4.75" style="88" customWidth="1"/>
    <col min="8193" max="8193" width="4.875" style="88" customWidth="1"/>
    <col min="8194" max="8194" width="53" style="88" customWidth="1"/>
    <col min="8195" max="8195" width="9" style="88"/>
    <col min="8196" max="8197" width="11.375" style="88" customWidth="1"/>
    <col min="8198" max="8198" width="10.875" style="88" customWidth="1"/>
    <col min="8199" max="8207" width="9" style="88"/>
    <col min="8208" max="8208" width="10.5" style="88" customWidth="1"/>
    <col min="8209" max="8209" width="8.25" style="88" customWidth="1"/>
    <col min="8210" max="8210" width="15" style="88" customWidth="1"/>
    <col min="8211" max="8211" width="6.625" style="88" customWidth="1"/>
    <col min="8212" max="8212" width="5.75" style="88" customWidth="1"/>
    <col min="8213" max="8446" width="9" style="88"/>
    <col min="8447" max="8447" width="8.75" style="88" customWidth="1"/>
    <col min="8448" max="8448" width="4.75" style="88" customWidth="1"/>
    <col min="8449" max="8449" width="4.875" style="88" customWidth="1"/>
    <col min="8450" max="8450" width="53" style="88" customWidth="1"/>
    <col min="8451" max="8451" width="9" style="88"/>
    <col min="8452" max="8453" width="11.375" style="88" customWidth="1"/>
    <col min="8454" max="8454" width="10.875" style="88" customWidth="1"/>
    <col min="8455" max="8463" width="9" style="88"/>
    <col min="8464" max="8464" width="10.5" style="88" customWidth="1"/>
    <col min="8465" max="8465" width="8.25" style="88" customWidth="1"/>
    <col min="8466" max="8466" width="15" style="88" customWidth="1"/>
    <col min="8467" max="8467" width="6.625" style="88" customWidth="1"/>
    <col min="8468" max="8468" width="5.75" style="88" customWidth="1"/>
    <col min="8469" max="8702" width="9" style="88"/>
    <col min="8703" max="8703" width="8.75" style="88" customWidth="1"/>
    <col min="8704" max="8704" width="4.75" style="88" customWidth="1"/>
    <col min="8705" max="8705" width="4.875" style="88" customWidth="1"/>
    <col min="8706" max="8706" width="53" style="88" customWidth="1"/>
    <col min="8707" max="8707" width="9" style="88"/>
    <col min="8708" max="8709" width="11.375" style="88" customWidth="1"/>
    <col min="8710" max="8710" width="10.875" style="88" customWidth="1"/>
    <col min="8711" max="8719" width="9" style="88"/>
    <col min="8720" max="8720" width="10.5" style="88" customWidth="1"/>
    <col min="8721" max="8721" width="8.25" style="88" customWidth="1"/>
    <col min="8722" max="8722" width="15" style="88" customWidth="1"/>
    <col min="8723" max="8723" width="6.625" style="88" customWidth="1"/>
    <col min="8724" max="8724" width="5.75" style="88" customWidth="1"/>
    <col min="8725" max="8958" width="9" style="88"/>
    <col min="8959" max="8959" width="8.75" style="88" customWidth="1"/>
    <col min="8960" max="8960" width="4.75" style="88" customWidth="1"/>
    <col min="8961" max="8961" width="4.875" style="88" customWidth="1"/>
    <col min="8962" max="8962" width="53" style="88" customWidth="1"/>
    <col min="8963" max="8963" width="9" style="88"/>
    <col min="8964" max="8965" width="11.375" style="88" customWidth="1"/>
    <col min="8966" max="8966" width="10.875" style="88" customWidth="1"/>
    <col min="8967" max="8975" width="9" style="88"/>
    <col min="8976" max="8976" width="10.5" style="88" customWidth="1"/>
    <col min="8977" max="8977" width="8.25" style="88" customWidth="1"/>
    <col min="8978" max="8978" width="15" style="88" customWidth="1"/>
    <col min="8979" max="8979" width="6.625" style="88" customWidth="1"/>
    <col min="8980" max="8980" width="5.75" style="88" customWidth="1"/>
    <col min="8981" max="9214" width="9" style="88"/>
    <col min="9215" max="9215" width="8.75" style="88" customWidth="1"/>
    <col min="9216" max="9216" width="4.75" style="88" customWidth="1"/>
    <col min="9217" max="9217" width="4.875" style="88" customWidth="1"/>
    <col min="9218" max="9218" width="53" style="88" customWidth="1"/>
    <col min="9219" max="9219" width="9" style="88"/>
    <col min="9220" max="9221" width="11.375" style="88" customWidth="1"/>
    <col min="9222" max="9222" width="10.875" style="88" customWidth="1"/>
    <col min="9223" max="9231" width="9" style="88"/>
    <col min="9232" max="9232" width="10.5" style="88" customWidth="1"/>
    <col min="9233" max="9233" width="8.25" style="88" customWidth="1"/>
    <col min="9234" max="9234" width="15" style="88" customWidth="1"/>
    <col min="9235" max="9235" width="6.625" style="88" customWidth="1"/>
    <col min="9236" max="9236" width="5.75" style="88" customWidth="1"/>
    <col min="9237" max="9470" width="9" style="88"/>
    <col min="9471" max="9471" width="8.75" style="88" customWidth="1"/>
    <col min="9472" max="9472" width="4.75" style="88" customWidth="1"/>
    <col min="9473" max="9473" width="4.875" style="88" customWidth="1"/>
    <col min="9474" max="9474" width="53" style="88" customWidth="1"/>
    <col min="9475" max="9475" width="9" style="88"/>
    <col min="9476" max="9477" width="11.375" style="88" customWidth="1"/>
    <col min="9478" max="9478" width="10.875" style="88" customWidth="1"/>
    <col min="9479" max="9487" width="9" style="88"/>
    <col min="9488" max="9488" width="10.5" style="88" customWidth="1"/>
    <col min="9489" max="9489" width="8.25" style="88" customWidth="1"/>
    <col min="9490" max="9490" width="15" style="88" customWidth="1"/>
    <col min="9491" max="9491" width="6.625" style="88" customWidth="1"/>
    <col min="9492" max="9492" width="5.75" style="88" customWidth="1"/>
    <col min="9493" max="9726" width="9" style="88"/>
    <col min="9727" max="9727" width="8.75" style="88" customWidth="1"/>
    <col min="9728" max="9728" width="4.75" style="88" customWidth="1"/>
    <col min="9729" max="9729" width="4.875" style="88" customWidth="1"/>
    <col min="9730" max="9730" width="53" style="88" customWidth="1"/>
    <col min="9731" max="9731" width="9" style="88"/>
    <col min="9732" max="9733" width="11.375" style="88" customWidth="1"/>
    <col min="9734" max="9734" width="10.875" style="88" customWidth="1"/>
    <col min="9735" max="9743" width="9" style="88"/>
    <col min="9744" max="9744" width="10.5" style="88" customWidth="1"/>
    <col min="9745" max="9745" width="8.25" style="88" customWidth="1"/>
    <col min="9746" max="9746" width="15" style="88" customWidth="1"/>
    <col min="9747" max="9747" width="6.625" style="88" customWidth="1"/>
    <col min="9748" max="9748" width="5.75" style="88" customWidth="1"/>
    <col min="9749" max="9982" width="9" style="88"/>
    <col min="9983" max="9983" width="8.75" style="88" customWidth="1"/>
    <col min="9984" max="9984" width="4.75" style="88" customWidth="1"/>
    <col min="9985" max="9985" width="4.875" style="88" customWidth="1"/>
    <col min="9986" max="9986" width="53" style="88" customWidth="1"/>
    <col min="9987" max="9987" width="9" style="88"/>
    <col min="9988" max="9989" width="11.375" style="88" customWidth="1"/>
    <col min="9990" max="9990" width="10.875" style="88" customWidth="1"/>
    <col min="9991" max="9999" width="9" style="88"/>
    <col min="10000" max="10000" width="10.5" style="88" customWidth="1"/>
    <col min="10001" max="10001" width="8.25" style="88" customWidth="1"/>
    <col min="10002" max="10002" width="15" style="88" customWidth="1"/>
    <col min="10003" max="10003" width="6.625" style="88" customWidth="1"/>
    <col min="10004" max="10004" width="5.75" style="88" customWidth="1"/>
    <col min="10005" max="10238" width="9" style="88"/>
    <col min="10239" max="10239" width="8.75" style="88" customWidth="1"/>
    <col min="10240" max="10240" width="4.75" style="88" customWidth="1"/>
    <col min="10241" max="10241" width="4.875" style="88" customWidth="1"/>
    <col min="10242" max="10242" width="53" style="88" customWidth="1"/>
    <col min="10243" max="10243" width="9" style="88"/>
    <col min="10244" max="10245" width="11.375" style="88" customWidth="1"/>
    <col min="10246" max="10246" width="10.875" style="88" customWidth="1"/>
    <col min="10247" max="10255" width="9" style="88"/>
    <col min="10256" max="10256" width="10.5" style="88" customWidth="1"/>
    <col min="10257" max="10257" width="8.25" style="88" customWidth="1"/>
    <col min="10258" max="10258" width="15" style="88" customWidth="1"/>
    <col min="10259" max="10259" width="6.625" style="88" customWidth="1"/>
    <col min="10260" max="10260" width="5.75" style="88" customWidth="1"/>
    <col min="10261" max="10494" width="9" style="88"/>
    <col min="10495" max="10495" width="8.75" style="88" customWidth="1"/>
    <col min="10496" max="10496" width="4.75" style="88" customWidth="1"/>
    <col min="10497" max="10497" width="4.875" style="88" customWidth="1"/>
    <col min="10498" max="10498" width="53" style="88" customWidth="1"/>
    <col min="10499" max="10499" width="9" style="88"/>
    <col min="10500" max="10501" width="11.375" style="88" customWidth="1"/>
    <col min="10502" max="10502" width="10.875" style="88" customWidth="1"/>
    <col min="10503" max="10511" width="9" style="88"/>
    <col min="10512" max="10512" width="10.5" style="88" customWidth="1"/>
    <col min="10513" max="10513" width="8.25" style="88" customWidth="1"/>
    <col min="10514" max="10514" width="15" style="88" customWidth="1"/>
    <col min="10515" max="10515" width="6.625" style="88" customWidth="1"/>
    <col min="10516" max="10516" width="5.75" style="88" customWidth="1"/>
    <col min="10517" max="10750" width="9" style="88"/>
    <col min="10751" max="10751" width="8.75" style="88" customWidth="1"/>
    <col min="10752" max="10752" width="4.75" style="88" customWidth="1"/>
    <col min="10753" max="10753" width="4.875" style="88" customWidth="1"/>
    <col min="10754" max="10754" width="53" style="88" customWidth="1"/>
    <col min="10755" max="10755" width="9" style="88"/>
    <col min="10756" max="10757" width="11.375" style="88" customWidth="1"/>
    <col min="10758" max="10758" width="10.875" style="88" customWidth="1"/>
    <col min="10759" max="10767" width="9" style="88"/>
    <col min="10768" max="10768" width="10.5" style="88" customWidth="1"/>
    <col min="10769" max="10769" width="8.25" style="88" customWidth="1"/>
    <col min="10770" max="10770" width="15" style="88" customWidth="1"/>
    <col min="10771" max="10771" width="6.625" style="88" customWidth="1"/>
    <col min="10772" max="10772" width="5.75" style="88" customWidth="1"/>
    <col min="10773" max="11006" width="9" style="88"/>
    <col min="11007" max="11007" width="8.75" style="88" customWidth="1"/>
    <col min="11008" max="11008" width="4.75" style="88" customWidth="1"/>
    <col min="11009" max="11009" width="4.875" style="88" customWidth="1"/>
    <col min="11010" max="11010" width="53" style="88" customWidth="1"/>
    <col min="11011" max="11011" width="9" style="88"/>
    <col min="11012" max="11013" width="11.375" style="88" customWidth="1"/>
    <col min="11014" max="11014" width="10.875" style="88" customWidth="1"/>
    <col min="11015" max="11023" width="9" style="88"/>
    <col min="11024" max="11024" width="10.5" style="88" customWidth="1"/>
    <col min="11025" max="11025" width="8.25" style="88" customWidth="1"/>
    <col min="11026" max="11026" width="15" style="88" customWidth="1"/>
    <col min="11027" max="11027" width="6.625" style="88" customWidth="1"/>
    <col min="11028" max="11028" width="5.75" style="88" customWidth="1"/>
    <col min="11029" max="11262" width="9" style="88"/>
    <col min="11263" max="11263" width="8.75" style="88" customWidth="1"/>
    <col min="11264" max="11264" width="4.75" style="88" customWidth="1"/>
    <col min="11265" max="11265" width="4.875" style="88" customWidth="1"/>
    <col min="11266" max="11266" width="53" style="88" customWidth="1"/>
    <col min="11267" max="11267" width="9" style="88"/>
    <col min="11268" max="11269" width="11.375" style="88" customWidth="1"/>
    <col min="11270" max="11270" width="10.875" style="88" customWidth="1"/>
    <col min="11271" max="11279" width="9" style="88"/>
    <col min="11280" max="11280" width="10.5" style="88" customWidth="1"/>
    <col min="11281" max="11281" width="8.25" style="88" customWidth="1"/>
    <col min="11282" max="11282" width="15" style="88" customWidth="1"/>
    <col min="11283" max="11283" width="6.625" style="88" customWidth="1"/>
    <col min="11284" max="11284" width="5.75" style="88" customWidth="1"/>
    <col min="11285" max="11518" width="9" style="88"/>
    <col min="11519" max="11519" width="8.75" style="88" customWidth="1"/>
    <col min="11520" max="11520" width="4.75" style="88" customWidth="1"/>
    <col min="11521" max="11521" width="4.875" style="88" customWidth="1"/>
    <col min="11522" max="11522" width="53" style="88" customWidth="1"/>
    <col min="11523" max="11523" width="9" style="88"/>
    <col min="11524" max="11525" width="11.375" style="88" customWidth="1"/>
    <col min="11526" max="11526" width="10.875" style="88" customWidth="1"/>
    <col min="11527" max="11535" width="9" style="88"/>
    <col min="11536" max="11536" width="10.5" style="88" customWidth="1"/>
    <col min="11537" max="11537" width="8.25" style="88" customWidth="1"/>
    <col min="11538" max="11538" width="15" style="88" customWidth="1"/>
    <col min="11539" max="11539" width="6.625" style="88" customWidth="1"/>
    <col min="11540" max="11540" width="5.75" style="88" customWidth="1"/>
    <col min="11541" max="11774" width="9" style="88"/>
    <col min="11775" max="11775" width="8.75" style="88" customWidth="1"/>
    <col min="11776" max="11776" width="4.75" style="88" customWidth="1"/>
    <col min="11777" max="11777" width="4.875" style="88" customWidth="1"/>
    <col min="11778" max="11778" width="53" style="88" customWidth="1"/>
    <col min="11779" max="11779" width="9" style="88"/>
    <col min="11780" max="11781" width="11.375" style="88" customWidth="1"/>
    <col min="11782" max="11782" width="10.875" style="88" customWidth="1"/>
    <col min="11783" max="11791" width="9" style="88"/>
    <col min="11792" max="11792" width="10.5" style="88" customWidth="1"/>
    <col min="11793" max="11793" width="8.25" style="88" customWidth="1"/>
    <col min="11794" max="11794" width="15" style="88" customWidth="1"/>
    <col min="11795" max="11795" width="6.625" style="88" customWidth="1"/>
    <col min="11796" max="11796" width="5.75" style="88" customWidth="1"/>
    <col min="11797" max="12030" width="9" style="88"/>
    <col min="12031" max="12031" width="8.75" style="88" customWidth="1"/>
    <col min="12032" max="12032" width="4.75" style="88" customWidth="1"/>
    <col min="12033" max="12033" width="4.875" style="88" customWidth="1"/>
    <col min="12034" max="12034" width="53" style="88" customWidth="1"/>
    <col min="12035" max="12035" width="9" style="88"/>
    <col min="12036" max="12037" width="11.375" style="88" customWidth="1"/>
    <col min="12038" max="12038" width="10.875" style="88" customWidth="1"/>
    <col min="12039" max="12047" width="9" style="88"/>
    <col min="12048" max="12048" width="10.5" style="88" customWidth="1"/>
    <col min="12049" max="12049" width="8.25" style="88" customWidth="1"/>
    <col min="12050" max="12050" width="15" style="88" customWidth="1"/>
    <col min="12051" max="12051" width="6.625" style="88" customWidth="1"/>
    <col min="12052" max="12052" width="5.75" style="88" customWidth="1"/>
    <col min="12053" max="12286" width="9" style="88"/>
    <col min="12287" max="12287" width="8.75" style="88" customWidth="1"/>
    <col min="12288" max="12288" width="4.75" style="88" customWidth="1"/>
    <col min="12289" max="12289" width="4.875" style="88" customWidth="1"/>
    <col min="12290" max="12290" width="53" style="88" customWidth="1"/>
    <col min="12291" max="12291" width="9" style="88"/>
    <col min="12292" max="12293" width="11.375" style="88" customWidth="1"/>
    <col min="12294" max="12294" width="10.875" style="88" customWidth="1"/>
    <col min="12295" max="12303" width="9" style="88"/>
    <col min="12304" max="12304" width="10.5" style="88" customWidth="1"/>
    <col min="12305" max="12305" width="8.25" style="88" customWidth="1"/>
    <col min="12306" max="12306" width="15" style="88" customWidth="1"/>
    <col min="12307" max="12307" width="6.625" style="88" customWidth="1"/>
    <col min="12308" max="12308" width="5.75" style="88" customWidth="1"/>
    <col min="12309" max="12542" width="9" style="88"/>
    <col min="12543" max="12543" width="8.75" style="88" customWidth="1"/>
    <col min="12544" max="12544" width="4.75" style="88" customWidth="1"/>
    <col min="12545" max="12545" width="4.875" style="88" customWidth="1"/>
    <col min="12546" max="12546" width="53" style="88" customWidth="1"/>
    <col min="12547" max="12547" width="9" style="88"/>
    <col min="12548" max="12549" width="11.375" style="88" customWidth="1"/>
    <col min="12550" max="12550" width="10.875" style="88" customWidth="1"/>
    <col min="12551" max="12559" width="9" style="88"/>
    <col min="12560" max="12560" width="10.5" style="88" customWidth="1"/>
    <col min="12561" max="12561" width="8.25" style="88" customWidth="1"/>
    <col min="12562" max="12562" width="15" style="88" customWidth="1"/>
    <col min="12563" max="12563" width="6.625" style="88" customWidth="1"/>
    <col min="12564" max="12564" width="5.75" style="88" customWidth="1"/>
    <col min="12565" max="12798" width="9" style="88"/>
    <col min="12799" max="12799" width="8.75" style="88" customWidth="1"/>
    <col min="12800" max="12800" width="4.75" style="88" customWidth="1"/>
    <col min="12801" max="12801" width="4.875" style="88" customWidth="1"/>
    <col min="12802" max="12802" width="53" style="88" customWidth="1"/>
    <col min="12803" max="12803" width="9" style="88"/>
    <col min="12804" max="12805" width="11.375" style="88" customWidth="1"/>
    <col min="12806" max="12806" width="10.875" style="88" customWidth="1"/>
    <col min="12807" max="12815" width="9" style="88"/>
    <col min="12816" max="12816" width="10.5" style="88" customWidth="1"/>
    <col min="12817" max="12817" width="8.25" style="88" customWidth="1"/>
    <col min="12818" max="12818" width="15" style="88" customWidth="1"/>
    <col min="12819" max="12819" width="6.625" style="88" customWidth="1"/>
    <col min="12820" max="12820" width="5.75" style="88" customWidth="1"/>
    <col min="12821" max="13054" width="9" style="88"/>
    <col min="13055" max="13055" width="8.75" style="88" customWidth="1"/>
    <col min="13056" max="13056" width="4.75" style="88" customWidth="1"/>
    <col min="13057" max="13057" width="4.875" style="88" customWidth="1"/>
    <col min="13058" max="13058" width="53" style="88" customWidth="1"/>
    <col min="13059" max="13059" width="9" style="88"/>
    <col min="13060" max="13061" width="11.375" style="88" customWidth="1"/>
    <col min="13062" max="13062" width="10.875" style="88" customWidth="1"/>
    <col min="13063" max="13071" width="9" style="88"/>
    <col min="13072" max="13072" width="10.5" style="88" customWidth="1"/>
    <col min="13073" max="13073" width="8.25" style="88" customWidth="1"/>
    <col min="13074" max="13074" width="15" style="88" customWidth="1"/>
    <col min="13075" max="13075" width="6.625" style="88" customWidth="1"/>
    <col min="13076" max="13076" width="5.75" style="88" customWidth="1"/>
    <col min="13077" max="13310" width="9" style="88"/>
    <col min="13311" max="13311" width="8.75" style="88" customWidth="1"/>
    <col min="13312" max="13312" width="4.75" style="88" customWidth="1"/>
    <col min="13313" max="13313" width="4.875" style="88" customWidth="1"/>
    <col min="13314" max="13314" width="53" style="88" customWidth="1"/>
    <col min="13315" max="13315" width="9" style="88"/>
    <col min="13316" max="13317" width="11.375" style="88" customWidth="1"/>
    <col min="13318" max="13318" width="10.875" style="88" customWidth="1"/>
    <col min="13319" max="13327" width="9" style="88"/>
    <col min="13328" max="13328" width="10.5" style="88" customWidth="1"/>
    <col min="13329" max="13329" width="8.25" style="88" customWidth="1"/>
    <col min="13330" max="13330" width="15" style="88" customWidth="1"/>
    <col min="13331" max="13331" width="6.625" style="88" customWidth="1"/>
    <col min="13332" max="13332" width="5.75" style="88" customWidth="1"/>
    <col min="13333" max="13566" width="9" style="88"/>
    <col min="13567" max="13567" width="8.75" style="88" customWidth="1"/>
    <col min="13568" max="13568" width="4.75" style="88" customWidth="1"/>
    <col min="13569" max="13569" width="4.875" style="88" customWidth="1"/>
    <col min="13570" max="13570" width="53" style="88" customWidth="1"/>
    <col min="13571" max="13571" width="9" style="88"/>
    <col min="13572" max="13573" width="11.375" style="88" customWidth="1"/>
    <col min="13574" max="13574" width="10.875" style="88" customWidth="1"/>
    <col min="13575" max="13583" width="9" style="88"/>
    <col min="13584" max="13584" width="10.5" style="88" customWidth="1"/>
    <col min="13585" max="13585" width="8.25" style="88" customWidth="1"/>
    <col min="13586" max="13586" width="15" style="88" customWidth="1"/>
    <col min="13587" max="13587" width="6.625" style="88" customWidth="1"/>
    <col min="13588" max="13588" width="5.75" style="88" customWidth="1"/>
    <col min="13589" max="13822" width="9" style="88"/>
    <col min="13823" max="13823" width="8.75" style="88" customWidth="1"/>
    <col min="13824" max="13824" width="4.75" style="88" customWidth="1"/>
    <col min="13825" max="13825" width="4.875" style="88" customWidth="1"/>
    <col min="13826" max="13826" width="53" style="88" customWidth="1"/>
    <col min="13827" max="13827" width="9" style="88"/>
    <col min="13828" max="13829" width="11.375" style="88" customWidth="1"/>
    <col min="13830" max="13830" width="10.875" style="88" customWidth="1"/>
    <col min="13831" max="13839" width="9" style="88"/>
    <col min="13840" max="13840" width="10.5" style="88" customWidth="1"/>
    <col min="13841" max="13841" width="8.25" style="88" customWidth="1"/>
    <col min="13842" max="13842" width="15" style="88" customWidth="1"/>
    <col min="13843" max="13843" width="6.625" style="88" customWidth="1"/>
    <col min="13844" max="13844" width="5.75" style="88" customWidth="1"/>
    <col min="13845" max="14078" width="9" style="88"/>
    <col min="14079" max="14079" width="8.75" style="88" customWidth="1"/>
    <col min="14080" max="14080" width="4.75" style="88" customWidth="1"/>
    <col min="14081" max="14081" width="4.875" style="88" customWidth="1"/>
    <col min="14082" max="14082" width="53" style="88" customWidth="1"/>
    <col min="14083" max="14083" width="9" style="88"/>
    <col min="14084" max="14085" width="11.375" style="88" customWidth="1"/>
    <col min="14086" max="14086" width="10.875" style="88" customWidth="1"/>
    <col min="14087" max="14095" width="9" style="88"/>
    <col min="14096" max="14096" width="10.5" style="88" customWidth="1"/>
    <col min="14097" max="14097" width="8.25" style="88" customWidth="1"/>
    <col min="14098" max="14098" width="15" style="88" customWidth="1"/>
    <col min="14099" max="14099" width="6.625" style="88" customWidth="1"/>
    <col min="14100" max="14100" width="5.75" style="88" customWidth="1"/>
    <col min="14101" max="14334" width="9" style="88"/>
    <col min="14335" max="14335" width="8.75" style="88" customWidth="1"/>
    <col min="14336" max="14336" width="4.75" style="88" customWidth="1"/>
    <col min="14337" max="14337" width="4.875" style="88" customWidth="1"/>
    <col min="14338" max="14338" width="53" style="88" customWidth="1"/>
    <col min="14339" max="14339" width="9" style="88"/>
    <col min="14340" max="14341" width="11.375" style="88" customWidth="1"/>
    <col min="14342" max="14342" width="10.875" style="88" customWidth="1"/>
    <col min="14343" max="14351" width="9" style="88"/>
    <col min="14352" max="14352" width="10.5" style="88" customWidth="1"/>
    <col min="14353" max="14353" width="8.25" style="88" customWidth="1"/>
    <col min="14354" max="14354" width="15" style="88" customWidth="1"/>
    <col min="14355" max="14355" width="6.625" style="88" customWidth="1"/>
    <col min="14356" max="14356" width="5.75" style="88" customWidth="1"/>
    <col min="14357" max="14590" width="9" style="88"/>
    <col min="14591" max="14591" width="8.75" style="88" customWidth="1"/>
    <col min="14592" max="14592" width="4.75" style="88" customWidth="1"/>
    <col min="14593" max="14593" width="4.875" style="88" customWidth="1"/>
    <col min="14594" max="14594" width="53" style="88" customWidth="1"/>
    <col min="14595" max="14595" width="9" style="88"/>
    <col min="14596" max="14597" width="11.375" style="88" customWidth="1"/>
    <col min="14598" max="14598" width="10.875" style="88" customWidth="1"/>
    <col min="14599" max="14607" width="9" style="88"/>
    <col min="14608" max="14608" width="10.5" style="88" customWidth="1"/>
    <col min="14609" max="14609" width="8.25" style="88" customWidth="1"/>
    <col min="14610" max="14610" width="15" style="88" customWidth="1"/>
    <col min="14611" max="14611" width="6.625" style="88" customWidth="1"/>
    <col min="14612" max="14612" width="5.75" style="88" customWidth="1"/>
    <col min="14613" max="14846" width="9" style="88"/>
    <col min="14847" max="14847" width="8.75" style="88" customWidth="1"/>
    <col min="14848" max="14848" width="4.75" style="88" customWidth="1"/>
    <col min="14849" max="14849" width="4.875" style="88" customWidth="1"/>
    <col min="14850" max="14850" width="53" style="88" customWidth="1"/>
    <col min="14851" max="14851" width="9" style="88"/>
    <col min="14852" max="14853" width="11.375" style="88" customWidth="1"/>
    <col min="14854" max="14854" width="10.875" style="88" customWidth="1"/>
    <col min="14855" max="14863" width="9" style="88"/>
    <col min="14864" max="14864" width="10.5" style="88" customWidth="1"/>
    <col min="14865" max="14865" width="8.25" style="88" customWidth="1"/>
    <col min="14866" max="14866" width="15" style="88" customWidth="1"/>
    <col min="14867" max="14867" width="6.625" style="88" customWidth="1"/>
    <col min="14868" max="14868" width="5.75" style="88" customWidth="1"/>
    <col min="14869" max="15102" width="9" style="88"/>
    <col min="15103" max="15103" width="8.75" style="88" customWidth="1"/>
    <col min="15104" max="15104" width="4.75" style="88" customWidth="1"/>
    <col min="15105" max="15105" width="4.875" style="88" customWidth="1"/>
    <col min="15106" max="15106" width="53" style="88" customWidth="1"/>
    <col min="15107" max="15107" width="9" style="88"/>
    <col min="15108" max="15109" width="11.375" style="88" customWidth="1"/>
    <col min="15110" max="15110" width="10.875" style="88" customWidth="1"/>
    <col min="15111" max="15119" width="9" style="88"/>
    <col min="15120" max="15120" width="10.5" style="88" customWidth="1"/>
    <col min="15121" max="15121" width="8.25" style="88" customWidth="1"/>
    <col min="15122" max="15122" width="15" style="88" customWidth="1"/>
    <col min="15123" max="15123" width="6.625" style="88" customWidth="1"/>
    <col min="15124" max="15124" width="5.75" style="88" customWidth="1"/>
    <col min="15125" max="15358" width="9" style="88"/>
    <col min="15359" max="15359" width="8.75" style="88" customWidth="1"/>
    <col min="15360" max="15360" width="4.75" style="88" customWidth="1"/>
    <col min="15361" max="15361" width="4.875" style="88" customWidth="1"/>
    <col min="15362" max="15362" width="53" style="88" customWidth="1"/>
    <col min="15363" max="15363" width="9" style="88"/>
    <col min="15364" max="15365" width="11.375" style="88" customWidth="1"/>
    <col min="15366" max="15366" width="10.875" style="88" customWidth="1"/>
    <col min="15367" max="15375" width="9" style="88"/>
    <col min="15376" max="15376" width="10.5" style="88" customWidth="1"/>
    <col min="15377" max="15377" width="8.25" style="88" customWidth="1"/>
    <col min="15378" max="15378" width="15" style="88" customWidth="1"/>
    <col min="15379" max="15379" width="6.625" style="88" customWidth="1"/>
    <col min="15380" max="15380" width="5.75" style="88" customWidth="1"/>
    <col min="15381" max="15614" width="9" style="88"/>
    <col min="15615" max="15615" width="8.75" style="88" customWidth="1"/>
    <col min="15616" max="15616" width="4.75" style="88" customWidth="1"/>
    <col min="15617" max="15617" width="4.875" style="88" customWidth="1"/>
    <col min="15618" max="15618" width="53" style="88" customWidth="1"/>
    <col min="15619" max="15619" width="9" style="88"/>
    <col min="15620" max="15621" width="11.375" style="88" customWidth="1"/>
    <col min="15622" max="15622" width="10.875" style="88" customWidth="1"/>
    <col min="15623" max="15631" width="9" style="88"/>
    <col min="15632" max="15632" width="10.5" style="88" customWidth="1"/>
    <col min="15633" max="15633" width="8.25" style="88" customWidth="1"/>
    <col min="15634" max="15634" width="15" style="88" customWidth="1"/>
    <col min="15635" max="15635" width="6.625" style="88" customWidth="1"/>
    <col min="15636" max="15636" width="5.75" style="88" customWidth="1"/>
    <col min="15637" max="15870" width="9" style="88"/>
    <col min="15871" max="15871" width="8.75" style="88" customWidth="1"/>
    <col min="15872" max="15872" width="4.75" style="88" customWidth="1"/>
    <col min="15873" max="15873" width="4.875" style="88" customWidth="1"/>
    <col min="15874" max="15874" width="53" style="88" customWidth="1"/>
    <col min="15875" max="15875" width="9" style="88"/>
    <col min="15876" max="15877" width="11.375" style="88" customWidth="1"/>
    <col min="15878" max="15878" width="10.875" style="88" customWidth="1"/>
    <col min="15879" max="15887" width="9" style="88"/>
    <col min="15888" max="15888" width="10.5" style="88" customWidth="1"/>
    <col min="15889" max="15889" width="8.25" style="88" customWidth="1"/>
    <col min="15890" max="15890" width="15" style="88" customWidth="1"/>
    <col min="15891" max="15891" width="6.625" style="88" customWidth="1"/>
    <col min="15892" max="15892" width="5.75" style="88" customWidth="1"/>
    <col min="15893" max="16126" width="9" style="88"/>
    <col min="16127" max="16127" width="8.75" style="88" customWidth="1"/>
    <col min="16128" max="16128" width="4.75" style="88" customWidth="1"/>
    <col min="16129" max="16129" width="4.875" style="88" customWidth="1"/>
    <col min="16130" max="16130" width="53" style="88" customWidth="1"/>
    <col min="16131" max="16131" width="9" style="88"/>
    <col min="16132" max="16133" width="11.375" style="88" customWidth="1"/>
    <col min="16134" max="16134" width="10.875" style="88" customWidth="1"/>
    <col min="16135" max="16143" width="9" style="88"/>
    <col min="16144" max="16144" width="10.5" style="88" customWidth="1"/>
    <col min="16145" max="16145" width="8.25" style="88" customWidth="1"/>
    <col min="16146" max="16146" width="15" style="88" customWidth="1"/>
    <col min="16147" max="16147" width="6.625" style="88" customWidth="1"/>
    <col min="16148" max="16148" width="5.75" style="88" customWidth="1"/>
    <col min="16149" max="16384" width="9" style="88"/>
  </cols>
  <sheetData>
    <row r="1" spans="1:18" s="72" customFormat="1">
      <c r="A1" s="161" t="s">
        <v>678</v>
      </c>
      <c r="B1" s="162"/>
      <c r="C1" s="163"/>
      <c r="D1" s="170" t="s">
        <v>679</v>
      </c>
      <c r="E1" s="173" t="s">
        <v>680</v>
      </c>
      <c r="F1" s="174"/>
      <c r="G1" s="173" t="s">
        <v>681</v>
      </c>
      <c r="H1" s="175"/>
      <c r="I1" s="174"/>
      <c r="J1" s="69" t="s">
        <v>682</v>
      </c>
      <c r="K1" s="70" t="s">
        <v>683</v>
      </c>
      <c r="L1" s="71"/>
      <c r="M1" s="70" t="s">
        <v>684</v>
      </c>
      <c r="N1" s="71"/>
      <c r="Q1" s="73" t="s">
        <v>685</v>
      </c>
      <c r="R1" s="74">
        <f>COUNTIF(A:A,"*-*-*")*3-COUNTIF($H$14:$J$2516,"対象外")</f>
        <v>373</v>
      </c>
    </row>
    <row r="2" spans="1:18" s="72" customFormat="1">
      <c r="A2" s="164"/>
      <c r="B2" s="165"/>
      <c r="C2" s="166"/>
      <c r="D2" s="171"/>
      <c r="E2" s="176" t="s">
        <v>686</v>
      </c>
      <c r="F2" s="177"/>
      <c r="G2" s="176" t="s">
        <v>687</v>
      </c>
      <c r="H2" s="180"/>
      <c r="I2" s="177"/>
      <c r="J2" s="75">
        <v>1</v>
      </c>
      <c r="K2" s="76">
        <v>45610</v>
      </c>
      <c r="L2" s="77"/>
      <c r="M2" s="76" t="s">
        <v>688</v>
      </c>
      <c r="N2" s="77"/>
      <c r="Q2" s="73" t="s">
        <v>4</v>
      </c>
      <c r="R2" s="74">
        <f>R4+R3</f>
        <v>373</v>
      </c>
    </row>
    <row r="3" spans="1:18" s="72" customFormat="1">
      <c r="A3" s="167"/>
      <c r="B3" s="168"/>
      <c r="C3" s="169"/>
      <c r="D3" s="172"/>
      <c r="E3" s="178"/>
      <c r="F3" s="179"/>
      <c r="G3" s="178"/>
      <c r="H3" s="181"/>
      <c r="I3" s="179"/>
      <c r="J3" s="75"/>
      <c r="K3" s="78"/>
      <c r="L3" s="79"/>
      <c r="M3" s="78"/>
      <c r="N3" s="79"/>
      <c r="Q3" s="73" t="s">
        <v>5</v>
      </c>
      <c r="R3" s="74">
        <f>COUNTIF($H$14:$J$414,"OK")</f>
        <v>350</v>
      </c>
    </row>
    <row r="4" spans="1:18" s="72" customFormat="1">
      <c r="A4" s="80"/>
      <c r="B4" s="80"/>
      <c r="C4" s="80"/>
      <c r="E4" s="81"/>
      <c r="Q4" s="73" t="s">
        <v>2</v>
      </c>
      <c r="R4" s="74">
        <f>COUNTIF($H$14:$J$414,"NG")</f>
        <v>23</v>
      </c>
    </row>
    <row r="5" spans="1:18" s="72" customFormat="1">
      <c r="A5" s="80"/>
      <c r="B5" s="80"/>
      <c r="C5" s="80"/>
      <c r="E5" s="81"/>
      <c r="Q5" s="73" t="s">
        <v>6</v>
      </c>
      <c r="R5" s="74">
        <f>COUNTIF($K$7:$K$414,"OK")</f>
        <v>23</v>
      </c>
    </row>
    <row r="6" spans="1:18" s="72" customFormat="1">
      <c r="A6" s="82"/>
      <c r="B6" s="82"/>
      <c r="E6" s="80"/>
      <c r="F6" s="81"/>
      <c r="G6" s="80"/>
      <c r="R6" s="80"/>
    </row>
    <row r="7" spans="1:18" ht="31.15" customHeight="1">
      <c r="A7" s="83" t="s">
        <v>689</v>
      </c>
      <c r="B7" s="182" t="s">
        <v>690</v>
      </c>
      <c r="C7" s="183"/>
      <c r="D7" s="184"/>
      <c r="E7" s="84" t="s">
        <v>691</v>
      </c>
      <c r="F7" s="85" t="s">
        <v>692</v>
      </c>
      <c r="G7" s="84" t="s">
        <v>693</v>
      </c>
      <c r="H7" s="86" t="s">
        <v>1</v>
      </c>
      <c r="I7" s="86" t="s">
        <v>694</v>
      </c>
      <c r="J7" s="86" t="s">
        <v>695</v>
      </c>
      <c r="K7" s="86" t="s">
        <v>7</v>
      </c>
      <c r="L7" s="84" t="s">
        <v>696</v>
      </c>
      <c r="M7" s="87" t="s">
        <v>693</v>
      </c>
      <c r="N7" s="84" t="s">
        <v>42</v>
      </c>
    </row>
    <row r="8" spans="1:18">
      <c r="A8" s="89" t="s">
        <v>697</v>
      </c>
      <c r="B8" s="90" t="s">
        <v>698</v>
      </c>
      <c r="C8" s="91"/>
      <c r="D8" s="92"/>
      <c r="E8" s="93"/>
      <c r="F8" s="94"/>
      <c r="G8" s="93"/>
      <c r="H8" s="93"/>
      <c r="I8" s="93"/>
      <c r="J8" s="93"/>
      <c r="K8" s="93"/>
      <c r="L8" s="92"/>
      <c r="M8" s="93"/>
      <c r="N8" s="95"/>
    </row>
    <row r="9" spans="1:18" ht="32.450000000000003" customHeight="1">
      <c r="A9" s="158" t="s">
        <v>699</v>
      </c>
      <c r="B9" s="96"/>
      <c r="C9" s="97" t="s">
        <v>644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</row>
    <row r="10" spans="1:18" ht="12" customHeight="1">
      <c r="A10" s="159"/>
      <c r="B10" s="96"/>
      <c r="C10" s="100"/>
      <c r="D10" s="101" t="s">
        <v>700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2"/>
    </row>
    <row r="11" spans="1:18" ht="12" customHeight="1">
      <c r="A11" s="159"/>
      <c r="B11" s="96"/>
      <c r="C11" s="100"/>
      <c r="D11" s="101" t="s">
        <v>701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2"/>
    </row>
    <row r="12" spans="1:18" ht="12" customHeight="1">
      <c r="A12" s="159"/>
      <c r="B12" s="96"/>
      <c r="C12" s="100"/>
      <c r="D12" s="101" t="s">
        <v>702</v>
      </c>
      <c r="E12" s="101"/>
      <c r="F12" s="101"/>
      <c r="G12" s="101"/>
      <c r="H12" s="101"/>
      <c r="I12" s="101"/>
      <c r="J12" s="101"/>
      <c r="K12" s="101"/>
      <c r="L12" s="101"/>
      <c r="M12" s="101"/>
      <c r="N12" s="102"/>
    </row>
    <row r="13" spans="1:18" ht="12" customHeight="1">
      <c r="A13" s="160"/>
      <c r="B13" s="96"/>
      <c r="C13" s="100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4"/>
    </row>
    <row r="14" spans="1:18" ht="23.25" customHeight="1">
      <c r="A14" s="89" t="s">
        <v>703</v>
      </c>
      <c r="B14" s="96"/>
      <c r="C14" s="105"/>
      <c r="D14" s="6" t="str">
        <f>"「設定一括更新」シートのパターン" &amp; TEXT(RIGHT($A14, 2), "0") &amp; "を実施"</f>
        <v>「設定一括更新」シートのパターン1を実施</v>
      </c>
      <c r="E14" s="4">
        <v>45615</v>
      </c>
      <c r="F14" s="4">
        <v>45615</v>
      </c>
      <c r="G14" s="4" t="s">
        <v>642</v>
      </c>
      <c r="H14" s="3" t="s">
        <v>3</v>
      </c>
      <c r="I14" s="3" t="s">
        <v>646</v>
      </c>
      <c r="J14" s="3" t="s">
        <v>3</v>
      </c>
      <c r="K14" s="3" t="s">
        <v>3</v>
      </c>
      <c r="L14" s="2"/>
      <c r="M14" s="3"/>
      <c r="N14" s="5"/>
    </row>
    <row r="15" spans="1:18" ht="23.25" customHeight="1">
      <c r="A15" s="89" t="s">
        <v>704</v>
      </c>
      <c r="B15" s="96"/>
      <c r="C15" s="105"/>
      <c r="D15" s="6" t="str">
        <f t="shared" ref="D15:D39" si="0">"「設定一括更新」シートのパターン" &amp; TEXT(RIGHT($A15, 2), "0") &amp; "を実施"</f>
        <v>「設定一括更新」シートのパターン2を実施</v>
      </c>
      <c r="E15" s="4">
        <v>45615</v>
      </c>
      <c r="F15" s="4">
        <v>45615</v>
      </c>
      <c r="G15" s="4" t="s">
        <v>641</v>
      </c>
      <c r="H15" s="3" t="s">
        <v>3</v>
      </c>
      <c r="I15" s="3" t="s">
        <v>646</v>
      </c>
      <c r="J15" s="3" t="s">
        <v>3</v>
      </c>
      <c r="K15" s="3" t="s">
        <v>3</v>
      </c>
      <c r="L15" s="2"/>
      <c r="M15" s="3"/>
      <c r="N15" s="5"/>
    </row>
    <row r="16" spans="1:18" ht="23.25" customHeight="1">
      <c r="A16" s="89" t="s">
        <v>17</v>
      </c>
      <c r="B16" s="96"/>
      <c r="C16" s="105"/>
      <c r="D16" s="6" t="str">
        <f t="shared" si="0"/>
        <v>「設定一括更新」シートのパターン3を実施</v>
      </c>
      <c r="E16" s="4">
        <v>45615</v>
      </c>
      <c r="F16" s="4">
        <v>45615</v>
      </c>
      <c r="G16" s="4" t="s">
        <v>641</v>
      </c>
      <c r="H16" s="3" t="s">
        <v>3</v>
      </c>
      <c r="I16" s="3" t="s">
        <v>646</v>
      </c>
      <c r="J16" s="3" t="s">
        <v>3</v>
      </c>
      <c r="K16" s="3" t="s">
        <v>3</v>
      </c>
      <c r="L16" s="2"/>
      <c r="M16" s="3"/>
      <c r="N16" s="5"/>
    </row>
    <row r="17" spans="1:14" ht="23.25" customHeight="1">
      <c r="A17" s="89" t="s">
        <v>18</v>
      </c>
      <c r="B17" s="96"/>
      <c r="C17" s="105"/>
      <c r="D17" s="6" t="str">
        <f t="shared" si="0"/>
        <v>「設定一括更新」シートのパターン4を実施</v>
      </c>
      <c r="E17" s="4">
        <v>45615</v>
      </c>
      <c r="F17" s="4">
        <v>45615</v>
      </c>
      <c r="G17" s="4" t="s">
        <v>641</v>
      </c>
      <c r="H17" s="3" t="s">
        <v>3</v>
      </c>
      <c r="I17" s="3" t="s">
        <v>646</v>
      </c>
      <c r="J17" s="3" t="s">
        <v>3</v>
      </c>
      <c r="K17" s="3" t="s">
        <v>3</v>
      </c>
      <c r="L17" s="2"/>
      <c r="M17" s="3"/>
      <c r="N17" s="5"/>
    </row>
    <row r="18" spans="1:14" ht="23.25" customHeight="1">
      <c r="A18" s="89" t="s">
        <v>19</v>
      </c>
      <c r="B18" s="96"/>
      <c r="C18" s="105"/>
      <c r="D18" s="6" t="str">
        <f t="shared" si="0"/>
        <v>「設定一括更新」シートのパターン5を実施</v>
      </c>
      <c r="E18" s="4">
        <v>45615</v>
      </c>
      <c r="F18" s="4">
        <v>45615</v>
      </c>
      <c r="G18" s="4" t="s">
        <v>641</v>
      </c>
      <c r="H18" s="3" t="s">
        <v>3</v>
      </c>
      <c r="I18" s="3" t="s">
        <v>646</v>
      </c>
      <c r="J18" s="3" t="s">
        <v>3</v>
      </c>
      <c r="K18" s="3" t="s">
        <v>3</v>
      </c>
      <c r="L18" s="2"/>
      <c r="M18" s="3"/>
      <c r="N18" s="5"/>
    </row>
    <row r="19" spans="1:14" ht="23.25" customHeight="1">
      <c r="A19" s="89" t="s">
        <v>20</v>
      </c>
      <c r="B19" s="96"/>
      <c r="C19" s="105"/>
      <c r="D19" s="6" t="str">
        <f t="shared" si="0"/>
        <v>「設定一括更新」シートのパターン6を実施</v>
      </c>
      <c r="E19" s="4">
        <v>45615</v>
      </c>
      <c r="F19" s="4">
        <v>45615</v>
      </c>
      <c r="G19" s="4" t="s">
        <v>641</v>
      </c>
      <c r="H19" s="3" t="s">
        <v>3</v>
      </c>
      <c r="I19" s="3" t="s">
        <v>646</v>
      </c>
      <c r="J19" s="3" t="s">
        <v>3</v>
      </c>
      <c r="K19" s="3" t="s">
        <v>3</v>
      </c>
      <c r="L19" s="2"/>
      <c r="M19" s="3"/>
      <c r="N19" s="5"/>
    </row>
    <row r="20" spans="1:14" ht="23.25" customHeight="1">
      <c r="A20" s="89" t="s">
        <v>25</v>
      </c>
      <c r="B20" s="96"/>
      <c r="C20" s="105"/>
      <c r="D20" s="6" t="str">
        <f t="shared" si="0"/>
        <v>「設定一括更新」シートのパターン7を実施</v>
      </c>
      <c r="E20" s="4">
        <v>45615</v>
      </c>
      <c r="F20" s="4">
        <v>45615</v>
      </c>
      <c r="G20" s="4" t="s">
        <v>641</v>
      </c>
      <c r="H20" s="3" t="s">
        <v>3</v>
      </c>
      <c r="I20" s="3" t="s">
        <v>646</v>
      </c>
      <c r="J20" s="3" t="s">
        <v>3</v>
      </c>
      <c r="K20" s="3" t="s">
        <v>3</v>
      </c>
      <c r="L20" s="2"/>
      <c r="M20" s="3"/>
      <c r="N20" s="5"/>
    </row>
    <row r="21" spans="1:14" ht="23.25" customHeight="1">
      <c r="A21" s="89" t="s">
        <v>26</v>
      </c>
      <c r="B21" s="96"/>
      <c r="C21" s="105"/>
      <c r="D21" s="6" t="str">
        <f t="shared" si="0"/>
        <v>「設定一括更新」シートのパターン8を実施</v>
      </c>
      <c r="E21" s="4">
        <v>45615</v>
      </c>
      <c r="F21" s="4">
        <v>45615</v>
      </c>
      <c r="G21" s="4" t="s">
        <v>641</v>
      </c>
      <c r="H21" s="3" t="s">
        <v>3</v>
      </c>
      <c r="I21" s="3" t="s">
        <v>646</v>
      </c>
      <c r="J21" s="3" t="s">
        <v>3</v>
      </c>
      <c r="K21" s="3" t="s">
        <v>3</v>
      </c>
      <c r="L21" s="2"/>
      <c r="M21" s="3"/>
      <c r="N21" s="5"/>
    </row>
    <row r="22" spans="1:14" ht="23.25" customHeight="1">
      <c r="A22" s="89" t="s">
        <v>27</v>
      </c>
      <c r="B22" s="96"/>
      <c r="C22" s="105"/>
      <c r="D22" s="6" t="str">
        <f t="shared" si="0"/>
        <v>「設定一括更新」シートのパターン9を実施</v>
      </c>
      <c r="E22" s="4">
        <v>45615</v>
      </c>
      <c r="F22" s="4">
        <v>45615</v>
      </c>
      <c r="G22" s="4" t="s">
        <v>641</v>
      </c>
      <c r="H22" s="3" t="s">
        <v>3</v>
      </c>
      <c r="I22" s="3" t="s">
        <v>646</v>
      </c>
      <c r="J22" s="3" t="s">
        <v>3</v>
      </c>
      <c r="K22" s="3" t="s">
        <v>3</v>
      </c>
      <c r="L22" s="2"/>
      <c r="M22" s="3"/>
      <c r="N22" s="5"/>
    </row>
    <row r="23" spans="1:14" ht="23.25" customHeight="1">
      <c r="A23" s="89" t="s">
        <v>28</v>
      </c>
      <c r="B23" s="96"/>
      <c r="C23" s="105"/>
      <c r="D23" s="6" t="str">
        <f t="shared" si="0"/>
        <v>「設定一括更新」シートのパターン10を実施</v>
      </c>
      <c r="E23" s="4">
        <v>45615</v>
      </c>
      <c r="F23" s="4">
        <v>45615</v>
      </c>
      <c r="G23" s="4" t="s">
        <v>641</v>
      </c>
      <c r="H23" s="3" t="s">
        <v>3</v>
      </c>
      <c r="I23" s="3" t="s">
        <v>646</v>
      </c>
      <c r="J23" s="3" t="s">
        <v>3</v>
      </c>
      <c r="K23" s="3" t="s">
        <v>3</v>
      </c>
      <c r="L23" s="2"/>
      <c r="M23" s="3"/>
      <c r="N23" s="5"/>
    </row>
    <row r="24" spans="1:14" ht="23.25" customHeight="1">
      <c r="A24" s="89" t="s">
        <v>29</v>
      </c>
      <c r="B24" s="96"/>
      <c r="C24" s="105"/>
      <c r="D24" s="6" t="str">
        <f t="shared" si="0"/>
        <v>「設定一括更新」シートのパターン11を実施</v>
      </c>
      <c r="E24" s="4">
        <v>45616</v>
      </c>
      <c r="F24" s="4">
        <v>45615</v>
      </c>
      <c r="G24" s="4" t="s">
        <v>641</v>
      </c>
      <c r="H24" s="3" t="s">
        <v>3</v>
      </c>
      <c r="I24" s="3" t="s">
        <v>646</v>
      </c>
      <c r="J24" s="3" t="s">
        <v>3</v>
      </c>
      <c r="K24" s="3" t="s">
        <v>3</v>
      </c>
      <c r="L24" s="2"/>
      <c r="M24" s="3"/>
      <c r="N24" s="5"/>
    </row>
    <row r="25" spans="1:14" ht="23.25" customHeight="1">
      <c r="A25" s="89" t="s">
        <v>30</v>
      </c>
      <c r="B25" s="96"/>
      <c r="C25" s="105"/>
      <c r="D25" s="6" t="str">
        <f t="shared" si="0"/>
        <v>「設定一括更新」シートのパターン12を実施</v>
      </c>
      <c r="E25" s="4">
        <v>45616</v>
      </c>
      <c r="F25" s="4">
        <v>45615</v>
      </c>
      <c r="G25" s="4" t="s">
        <v>641</v>
      </c>
      <c r="H25" s="3" t="s">
        <v>3</v>
      </c>
      <c r="I25" s="3" t="s">
        <v>646</v>
      </c>
      <c r="J25" s="3" t="s">
        <v>3</v>
      </c>
      <c r="K25" s="3" t="s">
        <v>3</v>
      </c>
      <c r="L25" s="2"/>
      <c r="M25" s="3"/>
      <c r="N25" s="5"/>
    </row>
    <row r="26" spans="1:14" ht="23.25" customHeight="1">
      <c r="A26" s="89" t="s">
        <v>31</v>
      </c>
      <c r="B26" s="96"/>
      <c r="C26" s="105"/>
      <c r="D26" s="6" t="str">
        <f t="shared" si="0"/>
        <v>「設定一括更新」シートのパターン13を実施</v>
      </c>
      <c r="E26" s="4">
        <v>45616</v>
      </c>
      <c r="F26" s="4">
        <v>45615</v>
      </c>
      <c r="G26" s="4" t="s">
        <v>641</v>
      </c>
      <c r="H26" s="3" t="s">
        <v>3</v>
      </c>
      <c r="I26" s="3" t="s">
        <v>646</v>
      </c>
      <c r="J26" s="3" t="s">
        <v>3</v>
      </c>
      <c r="K26" s="3" t="s">
        <v>3</v>
      </c>
      <c r="L26" s="2"/>
      <c r="M26" s="3"/>
      <c r="N26" s="5"/>
    </row>
    <row r="27" spans="1:14" ht="23.25" customHeight="1">
      <c r="A27" s="89" t="s">
        <v>778</v>
      </c>
      <c r="B27" s="96"/>
      <c r="C27" s="105"/>
      <c r="D27" s="6" t="str">
        <f t="shared" si="0"/>
        <v>「設定一括更新」シートのパターン14を実施</v>
      </c>
      <c r="E27" s="4">
        <v>45622</v>
      </c>
      <c r="F27" s="4">
        <v>45622</v>
      </c>
      <c r="G27" s="4" t="s">
        <v>641</v>
      </c>
      <c r="H27" s="3" t="s">
        <v>3</v>
      </c>
      <c r="I27" s="3" t="s">
        <v>646</v>
      </c>
      <c r="J27" s="3" t="s">
        <v>3</v>
      </c>
      <c r="K27" s="3" t="s">
        <v>3</v>
      </c>
      <c r="L27" s="2"/>
      <c r="M27" s="3"/>
      <c r="N27" s="5"/>
    </row>
    <row r="28" spans="1:14" ht="23.25" customHeight="1">
      <c r="A28" s="89" t="s">
        <v>779</v>
      </c>
      <c r="B28" s="96"/>
      <c r="C28" s="105"/>
      <c r="D28" s="6" t="str">
        <f t="shared" si="0"/>
        <v>「設定一括更新」シートのパターン15を実施</v>
      </c>
      <c r="E28" s="4">
        <v>45622</v>
      </c>
      <c r="F28" s="4">
        <v>45622</v>
      </c>
      <c r="G28" s="4" t="s">
        <v>641</v>
      </c>
      <c r="H28" s="3" t="s">
        <v>3</v>
      </c>
      <c r="I28" s="3" t="s">
        <v>646</v>
      </c>
      <c r="J28" s="3" t="s">
        <v>3</v>
      </c>
      <c r="K28" s="3" t="s">
        <v>3</v>
      </c>
      <c r="L28" s="2"/>
      <c r="M28" s="3"/>
      <c r="N28" s="5"/>
    </row>
    <row r="29" spans="1:14" ht="23.25" customHeight="1">
      <c r="A29" s="89" t="s">
        <v>780</v>
      </c>
      <c r="B29" s="96"/>
      <c r="C29" s="105"/>
      <c r="D29" s="6" t="str">
        <f t="shared" si="0"/>
        <v>「設定一括更新」シートのパターン16を実施</v>
      </c>
      <c r="E29" s="4">
        <v>45622</v>
      </c>
      <c r="F29" s="4">
        <v>45622</v>
      </c>
      <c r="G29" s="4" t="s">
        <v>641</v>
      </c>
      <c r="H29" s="3" t="s">
        <v>3</v>
      </c>
      <c r="I29" s="3" t="s">
        <v>646</v>
      </c>
      <c r="J29" s="3" t="s">
        <v>3</v>
      </c>
      <c r="K29" s="3" t="s">
        <v>3</v>
      </c>
      <c r="L29" s="2"/>
      <c r="M29" s="3"/>
      <c r="N29" s="5"/>
    </row>
    <row r="30" spans="1:14" ht="23.25" customHeight="1">
      <c r="A30" s="89" t="s">
        <v>781</v>
      </c>
      <c r="B30" s="96"/>
      <c r="C30" s="105"/>
      <c r="D30" s="6" t="str">
        <f t="shared" si="0"/>
        <v>「設定一括更新」シートのパターン17を実施</v>
      </c>
      <c r="E30" s="4">
        <v>45622</v>
      </c>
      <c r="F30" s="4">
        <v>45622</v>
      </c>
      <c r="G30" s="4" t="s">
        <v>641</v>
      </c>
      <c r="H30" s="3" t="s">
        <v>3</v>
      </c>
      <c r="I30" s="3" t="s">
        <v>646</v>
      </c>
      <c r="J30" s="3" t="s">
        <v>3</v>
      </c>
      <c r="K30" s="3" t="s">
        <v>3</v>
      </c>
      <c r="L30" s="2"/>
      <c r="M30" s="3"/>
      <c r="N30" s="5"/>
    </row>
    <row r="31" spans="1:14" ht="23.25" customHeight="1">
      <c r="A31" s="89" t="s">
        <v>782</v>
      </c>
      <c r="B31" s="96"/>
      <c r="C31" s="105"/>
      <c r="D31" s="6" t="str">
        <f t="shared" si="0"/>
        <v>「設定一括更新」シートのパターン18を実施</v>
      </c>
      <c r="E31" s="4">
        <v>45622</v>
      </c>
      <c r="F31" s="4">
        <v>45622</v>
      </c>
      <c r="G31" s="4" t="s">
        <v>641</v>
      </c>
      <c r="H31" s="3" t="s">
        <v>3</v>
      </c>
      <c r="I31" s="3" t="s">
        <v>646</v>
      </c>
      <c r="J31" s="3" t="s">
        <v>3</v>
      </c>
      <c r="K31" s="3" t="s">
        <v>3</v>
      </c>
      <c r="L31" s="2"/>
      <c r="M31" s="3"/>
      <c r="N31" s="5"/>
    </row>
    <row r="32" spans="1:14" ht="23.25" customHeight="1">
      <c r="A32" s="89" t="s">
        <v>783</v>
      </c>
      <c r="B32" s="96"/>
      <c r="C32" s="105"/>
      <c r="D32" s="6" t="str">
        <f t="shared" si="0"/>
        <v>「設定一括更新」シートのパターン19を実施</v>
      </c>
      <c r="E32" s="4">
        <v>45622</v>
      </c>
      <c r="F32" s="4">
        <v>45622</v>
      </c>
      <c r="G32" s="4" t="s">
        <v>641</v>
      </c>
      <c r="H32" s="3" t="s">
        <v>3</v>
      </c>
      <c r="I32" s="3" t="s">
        <v>646</v>
      </c>
      <c r="J32" s="3" t="s">
        <v>3</v>
      </c>
      <c r="K32" s="3" t="s">
        <v>3</v>
      </c>
      <c r="L32" s="2"/>
      <c r="M32" s="3"/>
      <c r="N32" s="5"/>
    </row>
    <row r="33" spans="1:14" ht="23.25" customHeight="1">
      <c r="A33" s="89" t="s">
        <v>784</v>
      </c>
      <c r="B33" s="96"/>
      <c r="C33" s="105"/>
      <c r="D33" s="6" t="str">
        <f t="shared" si="0"/>
        <v>「設定一括更新」シートのパターン20を実施</v>
      </c>
      <c r="E33" s="4">
        <v>45622</v>
      </c>
      <c r="F33" s="4">
        <v>45622</v>
      </c>
      <c r="G33" s="4" t="s">
        <v>641</v>
      </c>
      <c r="H33" s="3" t="s">
        <v>3</v>
      </c>
      <c r="I33" s="3" t="s">
        <v>646</v>
      </c>
      <c r="J33" s="3" t="s">
        <v>3</v>
      </c>
      <c r="K33" s="3" t="s">
        <v>3</v>
      </c>
      <c r="L33" s="2"/>
      <c r="M33" s="3"/>
      <c r="N33" s="5"/>
    </row>
    <row r="34" spans="1:14" ht="23.25" customHeight="1">
      <c r="A34" s="89" t="s">
        <v>785</v>
      </c>
      <c r="B34" s="96"/>
      <c r="C34" s="105"/>
      <c r="D34" s="6" t="str">
        <f t="shared" si="0"/>
        <v>「設定一括更新」シートのパターン21を実施</v>
      </c>
      <c r="E34" s="4">
        <v>45622</v>
      </c>
      <c r="F34" s="4">
        <v>45622</v>
      </c>
      <c r="G34" s="4" t="s">
        <v>641</v>
      </c>
      <c r="H34" s="3" t="s">
        <v>3</v>
      </c>
      <c r="I34" s="3" t="s">
        <v>646</v>
      </c>
      <c r="J34" s="3" t="s">
        <v>3</v>
      </c>
      <c r="K34" s="3" t="s">
        <v>3</v>
      </c>
      <c r="L34" s="2"/>
      <c r="M34" s="3"/>
      <c r="N34" s="5"/>
    </row>
    <row r="35" spans="1:14" ht="23.25" customHeight="1">
      <c r="A35" s="89" t="s">
        <v>786</v>
      </c>
      <c r="B35" s="96"/>
      <c r="C35" s="105"/>
      <c r="D35" s="6" t="str">
        <f t="shared" si="0"/>
        <v>「設定一括更新」シートのパターン22を実施</v>
      </c>
      <c r="E35" s="4">
        <v>45622</v>
      </c>
      <c r="F35" s="4">
        <v>45622</v>
      </c>
      <c r="G35" s="4" t="s">
        <v>641</v>
      </c>
      <c r="H35" s="3" t="s">
        <v>3</v>
      </c>
      <c r="I35" s="3" t="s">
        <v>646</v>
      </c>
      <c r="J35" s="3" t="s">
        <v>3</v>
      </c>
      <c r="K35" s="3" t="s">
        <v>3</v>
      </c>
      <c r="L35" s="2"/>
      <c r="M35" s="3"/>
      <c r="N35" s="5"/>
    </row>
    <row r="36" spans="1:14" ht="23.25" customHeight="1">
      <c r="A36" s="89" t="s">
        <v>787</v>
      </c>
      <c r="B36" s="96"/>
      <c r="C36" s="105"/>
      <c r="D36" s="6" t="str">
        <f t="shared" si="0"/>
        <v>「設定一括更新」シートのパターン23を実施</v>
      </c>
      <c r="E36" s="4">
        <v>45622</v>
      </c>
      <c r="F36" s="4">
        <v>45622</v>
      </c>
      <c r="G36" s="4" t="s">
        <v>641</v>
      </c>
      <c r="H36" s="3" t="s">
        <v>3</v>
      </c>
      <c r="I36" s="3" t="s">
        <v>646</v>
      </c>
      <c r="J36" s="3" t="s">
        <v>3</v>
      </c>
      <c r="K36" s="3" t="s">
        <v>3</v>
      </c>
      <c r="L36" s="2"/>
      <c r="M36" s="3"/>
      <c r="N36" s="5"/>
    </row>
    <row r="37" spans="1:14" ht="23.25" customHeight="1">
      <c r="A37" s="89" t="s">
        <v>788</v>
      </c>
      <c r="B37" s="96"/>
      <c r="C37" s="105"/>
      <c r="D37" s="6" t="str">
        <f t="shared" si="0"/>
        <v>「設定一括更新」シートのパターン24を実施</v>
      </c>
      <c r="E37" s="4">
        <v>45622</v>
      </c>
      <c r="F37" s="4">
        <v>45622</v>
      </c>
      <c r="G37" s="4" t="s">
        <v>641</v>
      </c>
      <c r="H37" s="3" t="s">
        <v>3</v>
      </c>
      <c r="I37" s="3" t="s">
        <v>646</v>
      </c>
      <c r="J37" s="3" t="s">
        <v>3</v>
      </c>
      <c r="K37" s="3" t="s">
        <v>3</v>
      </c>
      <c r="L37" s="2"/>
      <c r="M37" s="3"/>
      <c r="N37" s="5"/>
    </row>
    <row r="38" spans="1:14" ht="23.25" customHeight="1">
      <c r="A38" s="89" t="s">
        <v>789</v>
      </c>
      <c r="B38" s="96"/>
      <c r="C38" s="105"/>
      <c r="D38" s="6" t="str">
        <f t="shared" si="0"/>
        <v>「設定一括更新」シートのパターン25を実施</v>
      </c>
      <c r="E38" s="4">
        <v>45622</v>
      </c>
      <c r="F38" s="4">
        <v>45622</v>
      </c>
      <c r="G38" s="4" t="s">
        <v>641</v>
      </c>
      <c r="H38" s="3" t="s">
        <v>3</v>
      </c>
      <c r="I38" s="3" t="s">
        <v>646</v>
      </c>
      <c r="J38" s="3" t="s">
        <v>3</v>
      </c>
      <c r="K38" s="3" t="s">
        <v>3</v>
      </c>
      <c r="L38" s="2"/>
      <c r="M38" s="3"/>
      <c r="N38" s="5"/>
    </row>
    <row r="39" spans="1:14" ht="23.25" customHeight="1">
      <c r="A39" s="89" t="s">
        <v>790</v>
      </c>
      <c r="B39" s="108"/>
      <c r="C39" s="109"/>
      <c r="D39" s="6" t="str">
        <f t="shared" si="0"/>
        <v>「設定一括更新」シートのパターン26を実施</v>
      </c>
      <c r="E39" s="4">
        <v>45622</v>
      </c>
      <c r="F39" s="4">
        <v>45622</v>
      </c>
      <c r="G39" s="4" t="s">
        <v>641</v>
      </c>
      <c r="H39" s="3" t="s">
        <v>3</v>
      </c>
      <c r="I39" s="3" t="s">
        <v>646</v>
      </c>
      <c r="J39" s="3" t="s">
        <v>3</v>
      </c>
      <c r="K39" s="3" t="s">
        <v>3</v>
      </c>
      <c r="L39" s="2"/>
      <c r="M39" s="3"/>
      <c r="N39" s="5"/>
    </row>
    <row r="40" spans="1:14" ht="32.450000000000003" customHeight="1">
      <c r="A40" s="158" t="s">
        <v>705</v>
      </c>
      <c r="B40" s="96"/>
      <c r="C40" s="97" t="s">
        <v>645</v>
      </c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9"/>
    </row>
    <row r="41" spans="1:14" ht="12" customHeight="1">
      <c r="A41" s="159"/>
      <c r="B41" s="96"/>
      <c r="C41" s="100"/>
      <c r="D41" s="101" t="s">
        <v>706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2"/>
    </row>
    <row r="42" spans="1:14" ht="12" customHeight="1">
      <c r="A42" s="159"/>
      <c r="B42" s="96"/>
      <c r="C42" s="100"/>
      <c r="D42" s="101" t="s">
        <v>701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2"/>
    </row>
    <row r="43" spans="1:14" ht="12" customHeight="1">
      <c r="A43" s="159"/>
      <c r="B43" s="96"/>
      <c r="C43" s="100"/>
      <c r="D43" s="101" t="s">
        <v>702</v>
      </c>
      <c r="E43" s="101"/>
      <c r="F43" s="101"/>
      <c r="G43" s="101"/>
      <c r="H43" s="101"/>
      <c r="I43" s="101"/>
      <c r="J43" s="101"/>
      <c r="K43" s="101"/>
      <c r="L43" s="101"/>
      <c r="M43" s="101"/>
      <c r="N43" s="102"/>
    </row>
    <row r="44" spans="1:14" ht="12" customHeight="1">
      <c r="A44" s="160"/>
      <c r="B44" s="96"/>
      <c r="C44" s="100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4"/>
    </row>
    <row r="45" spans="1:14" ht="23.25" customHeight="1">
      <c r="A45" s="89" t="s">
        <v>707</v>
      </c>
      <c r="B45" s="96"/>
      <c r="C45" s="105"/>
      <c r="D45" s="6" t="str">
        <f>"「設定一括チェック完了」シートのパターン" &amp; TEXT(RIGHT($A45, 2), "0") &amp; "を実施"</f>
        <v>「設定一括チェック完了」シートのパターン1を実施</v>
      </c>
      <c r="E45" s="4">
        <v>45616</v>
      </c>
      <c r="F45" s="4">
        <v>45615</v>
      </c>
      <c r="G45" s="4" t="s">
        <v>641</v>
      </c>
      <c r="H45" s="3" t="s">
        <v>3</v>
      </c>
      <c r="I45" s="3" t="s">
        <v>646</v>
      </c>
      <c r="J45" s="3" t="s">
        <v>3</v>
      </c>
      <c r="K45" s="3" t="s">
        <v>3</v>
      </c>
      <c r="L45" s="2"/>
      <c r="M45" s="3"/>
      <c r="N45" s="5"/>
    </row>
    <row r="46" spans="1:14" ht="23.25" customHeight="1">
      <c r="A46" s="89" t="s">
        <v>708</v>
      </c>
      <c r="B46" s="96"/>
      <c r="C46" s="105"/>
      <c r="D46" s="6" t="str">
        <f>"「設定一括チェック完了」シートのパターン" &amp; TEXT(RIGHT($A46, 2), "0") &amp; "を実施"</f>
        <v>「設定一括チェック完了」シートのパターン2を実施</v>
      </c>
      <c r="E46" s="4">
        <v>45616</v>
      </c>
      <c r="F46" s="4">
        <v>45615</v>
      </c>
      <c r="G46" s="4" t="s">
        <v>641</v>
      </c>
      <c r="H46" s="3" t="s">
        <v>3</v>
      </c>
      <c r="I46" s="3" t="s">
        <v>646</v>
      </c>
      <c r="J46" s="3" t="s">
        <v>3</v>
      </c>
      <c r="K46" s="3" t="s">
        <v>3</v>
      </c>
      <c r="L46" s="2"/>
      <c r="M46" s="3"/>
      <c r="N46" s="5"/>
    </row>
    <row r="47" spans="1:14" ht="23.25" customHeight="1">
      <c r="A47" s="89" t="s">
        <v>21</v>
      </c>
      <c r="B47" s="96"/>
      <c r="C47" s="105"/>
      <c r="D47" s="6" t="str">
        <f t="shared" ref="D47:D110" si="1">"「設定一括チェック完了」シートのパターン" &amp; TEXT(RIGHT($A47, 2), "0") &amp; "を実施"</f>
        <v>「設定一括チェック完了」シートのパターン3を実施</v>
      </c>
      <c r="E47" s="4">
        <v>45616</v>
      </c>
      <c r="F47" s="4">
        <v>45616</v>
      </c>
      <c r="G47" s="4" t="s">
        <v>641</v>
      </c>
      <c r="H47" s="3" t="s">
        <v>3</v>
      </c>
      <c r="I47" s="3" t="s">
        <v>646</v>
      </c>
      <c r="J47" s="3" t="s">
        <v>3</v>
      </c>
      <c r="K47" s="3" t="s">
        <v>3</v>
      </c>
      <c r="L47" s="2"/>
      <c r="M47" s="3"/>
      <c r="N47" s="5"/>
    </row>
    <row r="48" spans="1:14" ht="23.25" customHeight="1">
      <c r="A48" s="89" t="s">
        <v>22</v>
      </c>
      <c r="B48" s="96"/>
      <c r="C48" s="105"/>
      <c r="D48" s="6" t="str">
        <f t="shared" si="1"/>
        <v>「設定一括チェック完了」シートのパターン4を実施</v>
      </c>
      <c r="E48" s="4">
        <v>45616</v>
      </c>
      <c r="F48" s="4">
        <v>45616</v>
      </c>
      <c r="G48" s="4" t="s">
        <v>641</v>
      </c>
      <c r="H48" s="3" t="s">
        <v>3</v>
      </c>
      <c r="I48" s="3" t="s">
        <v>646</v>
      </c>
      <c r="J48" s="3" t="s">
        <v>3</v>
      </c>
      <c r="K48" s="3" t="s">
        <v>3</v>
      </c>
      <c r="L48" s="2"/>
      <c r="M48" s="3"/>
      <c r="N48" s="5"/>
    </row>
    <row r="49" spans="1:14" ht="23.25" customHeight="1">
      <c r="A49" s="89" t="s">
        <v>23</v>
      </c>
      <c r="B49" s="96"/>
      <c r="C49" s="105"/>
      <c r="D49" s="6" t="str">
        <f t="shared" si="1"/>
        <v>「設定一括チェック完了」シートのパターン5を実施</v>
      </c>
      <c r="E49" s="4">
        <v>45616</v>
      </c>
      <c r="F49" s="4">
        <v>45616</v>
      </c>
      <c r="G49" s="4" t="s">
        <v>641</v>
      </c>
      <c r="H49" s="3" t="s">
        <v>3</v>
      </c>
      <c r="I49" s="3" t="s">
        <v>646</v>
      </c>
      <c r="J49" s="3" t="s">
        <v>3</v>
      </c>
      <c r="K49" s="3" t="s">
        <v>3</v>
      </c>
      <c r="L49" s="2"/>
      <c r="M49" s="3"/>
      <c r="N49" s="5"/>
    </row>
    <row r="50" spans="1:14" ht="23.25" customHeight="1">
      <c r="A50" s="89" t="s">
        <v>24</v>
      </c>
      <c r="B50" s="96"/>
      <c r="C50" s="105"/>
      <c r="D50" s="6" t="str">
        <f t="shared" si="1"/>
        <v>「設定一括チェック完了」シートのパターン6を実施</v>
      </c>
      <c r="E50" s="4">
        <v>45616</v>
      </c>
      <c r="F50" s="4">
        <v>45616</v>
      </c>
      <c r="G50" s="4" t="s">
        <v>641</v>
      </c>
      <c r="H50" s="3" t="s">
        <v>3</v>
      </c>
      <c r="I50" s="3" t="s">
        <v>646</v>
      </c>
      <c r="J50" s="3" t="s">
        <v>3</v>
      </c>
      <c r="K50" s="3" t="s">
        <v>3</v>
      </c>
      <c r="L50" s="2"/>
      <c r="M50" s="3"/>
      <c r="N50" s="5"/>
    </row>
    <row r="51" spans="1:14" ht="23.25" customHeight="1">
      <c r="A51" s="89" t="s">
        <v>187</v>
      </c>
      <c r="B51" s="96"/>
      <c r="C51" s="105"/>
      <c r="D51" s="6" t="str">
        <f t="shared" si="1"/>
        <v>「設定一括チェック完了」シートのパターン7を実施</v>
      </c>
      <c r="E51" s="4">
        <v>45616</v>
      </c>
      <c r="F51" s="4">
        <v>45616</v>
      </c>
      <c r="G51" s="4" t="s">
        <v>641</v>
      </c>
      <c r="H51" s="3" t="s">
        <v>3</v>
      </c>
      <c r="I51" s="3" t="s">
        <v>646</v>
      </c>
      <c r="J51" s="3" t="s">
        <v>3</v>
      </c>
      <c r="K51" s="3" t="s">
        <v>3</v>
      </c>
      <c r="L51" s="2"/>
      <c r="M51" s="3"/>
      <c r="N51" s="5"/>
    </row>
    <row r="52" spans="1:14" ht="23.25" customHeight="1">
      <c r="A52" s="89" t="s">
        <v>188</v>
      </c>
      <c r="B52" s="96"/>
      <c r="C52" s="105"/>
      <c r="D52" s="6" t="str">
        <f t="shared" si="1"/>
        <v>「設定一括チェック完了」シートのパターン8を実施</v>
      </c>
      <c r="E52" s="4">
        <v>45616</v>
      </c>
      <c r="F52" s="4">
        <v>45616</v>
      </c>
      <c r="G52" s="4" t="s">
        <v>641</v>
      </c>
      <c r="H52" s="3" t="s">
        <v>3</v>
      </c>
      <c r="I52" s="3" t="s">
        <v>646</v>
      </c>
      <c r="J52" s="3" t="s">
        <v>3</v>
      </c>
      <c r="K52" s="3" t="s">
        <v>3</v>
      </c>
      <c r="L52" s="2"/>
      <c r="M52" s="3"/>
      <c r="N52" s="5"/>
    </row>
    <row r="53" spans="1:14" ht="23.25" customHeight="1">
      <c r="A53" s="89" t="s">
        <v>189</v>
      </c>
      <c r="B53" s="96"/>
      <c r="C53" s="105"/>
      <c r="D53" s="6" t="str">
        <f t="shared" si="1"/>
        <v>「設定一括チェック完了」シートのパターン9を実施</v>
      </c>
      <c r="E53" s="4">
        <v>45616</v>
      </c>
      <c r="F53" s="4">
        <v>45616</v>
      </c>
      <c r="G53" s="4" t="s">
        <v>641</v>
      </c>
      <c r="H53" s="3" t="s">
        <v>3</v>
      </c>
      <c r="I53" s="3" t="s">
        <v>646</v>
      </c>
      <c r="J53" s="3" t="s">
        <v>3</v>
      </c>
      <c r="K53" s="3" t="s">
        <v>3</v>
      </c>
      <c r="L53" s="2"/>
      <c r="M53" s="3"/>
      <c r="N53" s="5"/>
    </row>
    <row r="54" spans="1:14" ht="23.25" customHeight="1">
      <c r="A54" s="89" t="s">
        <v>190</v>
      </c>
      <c r="B54" s="96"/>
      <c r="C54" s="105"/>
      <c r="D54" s="6" t="str">
        <f t="shared" si="1"/>
        <v>「設定一括チェック完了」シートのパターン10を実施</v>
      </c>
      <c r="E54" s="4">
        <v>45616</v>
      </c>
      <c r="F54" s="4">
        <v>45616</v>
      </c>
      <c r="G54" s="4" t="s">
        <v>641</v>
      </c>
      <c r="H54" s="3" t="s">
        <v>3</v>
      </c>
      <c r="I54" s="3" t="s">
        <v>646</v>
      </c>
      <c r="J54" s="3" t="s">
        <v>3</v>
      </c>
      <c r="K54" s="3" t="s">
        <v>3</v>
      </c>
      <c r="L54" s="2"/>
      <c r="M54" s="3"/>
      <c r="N54" s="5"/>
    </row>
    <row r="55" spans="1:14" ht="23.25" customHeight="1">
      <c r="A55" s="89" t="s">
        <v>191</v>
      </c>
      <c r="B55" s="96"/>
      <c r="C55" s="105"/>
      <c r="D55" s="6" t="str">
        <f t="shared" si="1"/>
        <v>「設定一括チェック完了」シートのパターン11を実施</v>
      </c>
      <c r="E55" s="4">
        <v>45616</v>
      </c>
      <c r="F55" s="4">
        <v>45616</v>
      </c>
      <c r="G55" s="4" t="s">
        <v>641</v>
      </c>
      <c r="H55" s="3" t="s">
        <v>3</v>
      </c>
      <c r="I55" s="3" t="s">
        <v>646</v>
      </c>
      <c r="J55" s="3" t="s">
        <v>3</v>
      </c>
      <c r="K55" s="3" t="s">
        <v>3</v>
      </c>
      <c r="L55" s="2"/>
      <c r="M55" s="3"/>
      <c r="N55" s="5"/>
    </row>
    <row r="56" spans="1:14" ht="23.25" customHeight="1">
      <c r="A56" s="89" t="s">
        <v>192</v>
      </c>
      <c r="B56" s="96"/>
      <c r="C56" s="105"/>
      <c r="D56" s="6" t="str">
        <f t="shared" si="1"/>
        <v>「設定一括チェック完了」シートのパターン12を実施</v>
      </c>
      <c r="E56" s="4">
        <v>45616</v>
      </c>
      <c r="F56" s="4">
        <v>45616</v>
      </c>
      <c r="G56" s="4" t="s">
        <v>641</v>
      </c>
      <c r="H56" s="3" t="s">
        <v>3</v>
      </c>
      <c r="I56" s="3" t="s">
        <v>646</v>
      </c>
      <c r="J56" s="3" t="s">
        <v>3</v>
      </c>
      <c r="K56" s="3" t="s">
        <v>3</v>
      </c>
      <c r="L56" s="2"/>
      <c r="M56" s="3"/>
      <c r="N56" s="5"/>
    </row>
    <row r="57" spans="1:14" ht="23.25" customHeight="1">
      <c r="A57" s="89" t="s">
        <v>193</v>
      </c>
      <c r="B57" s="96"/>
      <c r="C57" s="105"/>
      <c r="D57" s="6" t="str">
        <f t="shared" si="1"/>
        <v>「設定一括チェック完了」シートのパターン13を実施</v>
      </c>
      <c r="E57" s="4">
        <v>45616</v>
      </c>
      <c r="F57" s="4">
        <v>45616</v>
      </c>
      <c r="G57" s="4" t="s">
        <v>641</v>
      </c>
      <c r="H57" s="3" t="s">
        <v>3</v>
      </c>
      <c r="I57" s="3" t="s">
        <v>646</v>
      </c>
      <c r="J57" s="3" t="s">
        <v>3</v>
      </c>
      <c r="K57" s="3" t="s">
        <v>3</v>
      </c>
      <c r="L57" s="2"/>
      <c r="M57" s="3"/>
      <c r="N57" s="5"/>
    </row>
    <row r="58" spans="1:14" ht="23.25" customHeight="1">
      <c r="A58" s="89" t="s">
        <v>194</v>
      </c>
      <c r="B58" s="96"/>
      <c r="C58" s="105"/>
      <c r="D58" s="6" t="str">
        <f t="shared" si="1"/>
        <v>「設定一括チェック完了」シートのパターン14を実施</v>
      </c>
      <c r="E58" s="4">
        <v>45616</v>
      </c>
      <c r="F58" s="4">
        <v>45616</v>
      </c>
      <c r="G58" s="4" t="s">
        <v>641</v>
      </c>
      <c r="H58" s="3" t="s">
        <v>3</v>
      </c>
      <c r="I58" s="3" t="s">
        <v>646</v>
      </c>
      <c r="J58" s="3" t="s">
        <v>3</v>
      </c>
      <c r="K58" s="3" t="s">
        <v>3</v>
      </c>
      <c r="L58" s="2"/>
      <c r="M58" s="3"/>
      <c r="N58" s="5"/>
    </row>
    <row r="59" spans="1:14" ht="23.25" customHeight="1">
      <c r="A59" s="89" t="s">
        <v>195</v>
      </c>
      <c r="B59" s="96"/>
      <c r="C59" s="105"/>
      <c r="D59" s="6" t="str">
        <f t="shared" si="1"/>
        <v>「設定一括チェック完了」シートのパターン15を実施</v>
      </c>
      <c r="E59" s="4">
        <v>45616</v>
      </c>
      <c r="F59" s="4">
        <v>45616</v>
      </c>
      <c r="G59" s="4" t="s">
        <v>641</v>
      </c>
      <c r="H59" s="3" t="s">
        <v>3</v>
      </c>
      <c r="I59" s="3" t="s">
        <v>646</v>
      </c>
      <c r="J59" s="3" t="s">
        <v>3</v>
      </c>
      <c r="K59" s="3" t="s">
        <v>3</v>
      </c>
      <c r="L59" s="2"/>
      <c r="M59" s="3"/>
      <c r="N59" s="5"/>
    </row>
    <row r="60" spans="1:14" ht="23.25" customHeight="1">
      <c r="A60" s="89" t="s">
        <v>196</v>
      </c>
      <c r="B60" s="96"/>
      <c r="C60" s="105"/>
      <c r="D60" s="6" t="str">
        <f t="shared" si="1"/>
        <v>「設定一括チェック完了」シートのパターン16を実施</v>
      </c>
      <c r="E60" s="4">
        <v>45616</v>
      </c>
      <c r="F60" s="4">
        <v>45616</v>
      </c>
      <c r="G60" s="4" t="s">
        <v>641</v>
      </c>
      <c r="H60" s="3" t="s">
        <v>3</v>
      </c>
      <c r="I60" s="3" t="s">
        <v>646</v>
      </c>
      <c r="J60" s="3" t="s">
        <v>3</v>
      </c>
      <c r="K60" s="3" t="s">
        <v>3</v>
      </c>
      <c r="L60" s="2"/>
      <c r="M60" s="3"/>
      <c r="N60" s="5"/>
    </row>
    <row r="61" spans="1:14" ht="23.25" customHeight="1">
      <c r="A61" s="89" t="s">
        <v>197</v>
      </c>
      <c r="B61" s="96"/>
      <c r="C61" s="105"/>
      <c r="D61" s="6" t="str">
        <f t="shared" si="1"/>
        <v>「設定一括チェック完了」シートのパターン17を実施</v>
      </c>
      <c r="E61" s="4">
        <v>45616</v>
      </c>
      <c r="F61" s="4">
        <v>45616</v>
      </c>
      <c r="G61" s="4" t="s">
        <v>641</v>
      </c>
      <c r="H61" s="3" t="s">
        <v>3</v>
      </c>
      <c r="I61" s="3" t="s">
        <v>646</v>
      </c>
      <c r="J61" s="3" t="s">
        <v>3</v>
      </c>
      <c r="K61" s="3" t="s">
        <v>3</v>
      </c>
      <c r="L61" s="2"/>
      <c r="M61" s="3"/>
      <c r="N61" s="5"/>
    </row>
    <row r="62" spans="1:14" ht="23.25" customHeight="1">
      <c r="A62" s="89" t="s">
        <v>198</v>
      </c>
      <c r="B62" s="96"/>
      <c r="C62" s="105"/>
      <c r="D62" s="6" t="str">
        <f t="shared" si="1"/>
        <v>「設定一括チェック完了」シートのパターン18を実施</v>
      </c>
      <c r="E62" s="4">
        <v>45616</v>
      </c>
      <c r="F62" s="4">
        <v>45616</v>
      </c>
      <c r="G62" s="4" t="s">
        <v>641</v>
      </c>
      <c r="H62" s="3" t="s">
        <v>3</v>
      </c>
      <c r="I62" s="3" t="s">
        <v>646</v>
      </c>
      <c r="J62" s="3" t="s">
        <v>3</v>
      </c>
      <c r="K62" s="3" t="s">
        <v>3</v>
      </c>
      <c r="L62" s="2"/>
      <c r="M62" s="3"/>
      <c r="N62" s="5"/>
    </row>
    <row r="63" spans="1:14" ht="23.25" customHeight="1">
      <c r="A63" s="89" t="s">
        <v>199</v>
      </c>
      <c r="B63" s="96"/>
      <c r="C63" s="105"/>
      <c r="D63" s="6" t="str">
        <f t="shared" si="1"/>
        <v>「設定一括チェック完了」シートのパターン19を実施</v>
      </c>
      <c r="E63" s="4">
        <v>45616</v>
      </c>
      <c r="F63" s="4">
        <v>45616</v>
      </c>
      <c r="G63" s="4" t="s">
        <v>641</v>
      </c>
      <c r="H63" s="3" t="s">
        <v>3</v>
      </c>
      <c r="I63" s="3" t="s">
        <v>646</v>
      </c>
      <c r="J63" s="3" t="s">
        <v>3</v>
      </c>
      <c r="K63" s="3" t="s">
        <v>3</v>
      </c>
      <c r="L63" s="2"/>
      <c r="M63" s="3"/>
      <c r="N63" s="5"/>
    </row>
    <row r="64" spans="1:14" ht="23.25" customHeight="1">
      <c r="A64" s="89" t="s">
        <v>200</v>
      </c>
      <c r="B64" s="96"/>
      <c r="C64" s="105"/>
      <c r="D64" s="6" t="str">
        <f t="shared" si="1"/>
        <v>「設定一括チェック完了」シートのパターン20を実施</v>
      </c>
      <c r="E64" s="4">
        <v>45616</v>
      </c>
      <c r="F64" s="4">
        <v>45616</v>
      </c>
      <c r="G64" s="4" t="s">
        <v>641</v>
      </c>
      <c r="H64" s="3" t="s">
        <v>3</v>
      </c>
      <c r="I64" s="3" t="s">
        <v>646</v>
      </c>
      <c r="J64" s="3" t="s">
        <v>3</v>
      </c>
      <c r="K64" s="3" t="s">
        <v>3</v>
      </c>
      <c r="L64" s="2"/>
      <c r="M64" s="3"/>
      <c r="N64" s="5"/>
    </row>
    <row r="65" spans="1:14" ht="23.25" customHeight="1">
      <c r="A65" s="89" t="s">
        <v>201</v>
      </c>
      <c r="B65" s="96"/>
      <c r="C65" s="105"/>
      <c r="D65" s="6" t="str">
        <f t="shared" si="1"/>
        <v>「設定一括チェック完了」シートのパターン21を実施</v>
      </c>
      <c r="E65" s="4">
        <v>45616</v>
      </c>
      <c r="F65" s="4">
        <v>45616</v>
      </c>
      <c r="G65" s="4" t="s">
        <v>641</v>
      </c>
      <c r="H65" s="3" t="s">
        <v>3</v>
      </c>
      <c r="I65" s="3" t="s">
        <v>646</v>
      </c>
      <c r="J65" s="3" t="s">
        <v>3</v>
      </c>
      <c r="K65" s="3" t="s">
        <v>3</v>
      </c>
      <c r="L65" s="2"/>
      <c r="M65" s="3"/>
      <c r="N65" s="5"/>
    </row>
    <row r="66" spans="1:14" ht="23.25" customHeight="1">
      <c r="A66" s="89" t="s">
        <v>202</v>
      </c>
      <c r="B66" s="96"/>
      <c r="C66" s="105"/>
      <c r="D66" s="6" t="str">
        <f t="shared" si="1"/>
        <v>「設定一括チェック完了」シートのパターン22を実施</v>
      </c>
      <c r="E66" s="4">
        <v>45616</v>
      </c>
      <c r="F66" s="4">
        <v>45616</v>
      </c>
      <c r="G66" s="4" t="s">
        <v>641</v>
      </c>
      <c r="H66" s="3" t="s">
        <v>3</v>
      </c>
      <c r="I66" s="3" t="s">
        <v>646</v>
      </c>
      <c r="J66" s="3" t="s">
        <v>3</v>
      </c>
      <c r="K66" s="3" t="s">
        <v>3</v>
      </c>
      <c r="L66" s="2"/>
      <c r="M66" s="3"/>
      <c r="N66" s="5"/>
    </row>
    <row r="67" spans="1:14" ht="23.25" customHeight="1">
      <c r="A67" s="89" t="s">
        <v>203</v>
      </c>
      <c r="B67" s="96"/>
      <c r="C67" s="105"/>
      <c r="D67" s="6" t="str">
        <f t="shared" si="1"/>
        <v>「設定一括チェック完了」シートのパターン23を実施</v>
      </c>
      <c r="E67" s="4">
        <v>45616</v>
      </c>
      <c r="F67" s="4">
        <v>45616</v>
      </c>
      <c r="G67" s="4" t="s">
        <v>641</v>
      </c>
      <c r="H67" s="3" t="s">
        <v>3</v>
      </c>
      <c r="I67" s="3" t="s">
        <v>646</v>
      </c>
      <c r="J67" s="3" t="s">
        <v>3</v>
      </c>
      <c r="K67" s="3" t="s">
        <v>3</v>
      </c>
      <c r="L67" s="2"/>
      <c r="M67" s="3"/>
      <c r="N67" s="5"/>
    </row>
    <row r="68" spans="1:14" ht="23.25" customHeight="1">
      <c r="A68" s="89" t="s">
        <v>204</v>
      </c>
      <c r="B68" s="96"/>
      <c r="C68" s="105"/>
      <c r="D68" s="6" t="str">
        <f t="shared" si="1"/>
        <v>「設定一括チェック完了」シートのパターン24を実施</v>
      </c>
      <c r="E68" s="4">
        <v>45616</v>
      </c>
      <c r="F68" s="4">
        <v>45616</v>
      </c>
      <c r="G68" s="4" t="s">
        <v>641</v>
      </c>
      <c r="H68" s="3" t="s">
        <v>3</v>
      </c>
      <c r="I68" s="3" t="s">
        <v>646</v>
      </c>
      <c r="J68" s="3" t="s">
        <v>3</v>
      </c>
      <c r="K68" s="3" t="s">
        <v>3</v>
      </c>
      <c r="L68" s="2"/>
      <c r="M68" s="3"/>
      <c r="N68" s="5"/>
    </row>
    <row r="69" spans="1:14" ht="23.25" customHeight="1">
      <c r="A69" s="89" t="s">
        <v>205</v>
      </c>
      <c r="B69" s="96"/>
      <c r="C69" s="105"/>
      <c r="D69" s="6" t="str">
        <f t="shared" si="1"/>
        <v>「設定一括チェック完了」シートのパターン25を実施</v>
      </c>
      <c r="E69" s="4">
        <v>45616</v>
      </c>
      <c r="F69" s="4">
        <v>45616</v>
      </c>
      <c r="G69" s="4" t="s">
        <v>641</v>
      </c>
      <c r="H69" s="3" t="s">
        <v>3</v>
      </c>
      <c r="I69" s="3" t="s">
        <v>646</v>
      </c>
      <c r="J69" s="3" t="s">
        <v>3</v>
      </c>
      <c r="K69" s="3" t="s">
        <v>3</v>
      </c>
      <c r="L69" s="2"/>
      <c r="M69" s="3"/>
      <c r="N69" s="5"/>
    </row>
    <row r="70" spans="1:14" ht="23.25" customHeight="1">
      <c r="A70" s="89" t="s">
        <v>206</v>
      </c>
      <c r="B70" s="96"/>
      <c r="C70" s="105"/>
      <c r="D70" s="6" t="str">
        <f t="shared" si="1"/>
        <v>「設定一括チェック完了」シートのパターン26を実施</v>
      </c>
      <c r="E70" s="4">
        <v>45616</v>
      </c>
      <c r="F70" s="4">
        <v>45616</v>
      </c>
      <c r="G70" s="4" t="s">
        <v>641</v>
      </c>
      <c r="H70" s="3" t="s">
        <v>3</v>
      </c>
      <c r="I70" s="3" t="s">
        <v>646</v>
      </c>
      <c r="J70" s="3" t="s">
        <v>3</v>
      </c>
      <c r="K70" s="3" t="s">
        <v>3</v>
      </c>
      <c r="L70" s="2"/>
      <c r="M70" s="3"/>
      <c r="N70" s="5"/>
    </row>
    <row r="71" spans="1:14" ht="23.25" customHeight="1">
      <c r="A71" s="89" t="s">
        <v>207</v>
      </c>
      <c r="B71" s="96"/>
      <c r="C71" s="105"/>
      <c r="D71" s="6" t="str">
        <f t="shared" si="1"/>
        <v>「設定一括チェック完了」シートのパターン27を実施</v>
      </c>
      <c r="E71" s="4">
        <v>45616</v>
      </c>
      <c r="F71" s="4">
        <v>45616</v>
      </c>
      <c r="G71" s="4" t="s">
        <v>641</v>
      </c>
      <c r="H71" s="3" t="s">
        <v>3</v>
      </c>
      <c r="I71" s="3" t="s">
        <v>646</v>
      </c>
      <c r="J71" s="3" t="s">
        <v>3</v>
      </c>
      <c r="K71" s="3" t="s">
        <v>3</v>
      </c>
      <c r="L71" s="2"/>
      <c r="M71" s="3"/>
      <c r="N71" s="5"/>
    </row>
    <row r="72" spans="1:14" ht="23.25" customHeight="1">
      <c r="A72" s="89" t="s">
        <v>208</v>
      </c>
      <c r="B72" s="96"/>
      <c r="C72" s="105"/>
      <c r="D72" s="6" t="str">
        <f t="shared" si="1"/>
        <v>「設定一括チェック完了」シートのパターン28を実施</v>
      </c>
      <c r="E72" s="4">
        <v>45617</v>
      </c>
      <c r="F72" s="4">
        <v>45616</v>
      </c>
      <c r="G72" s="4" t="s">
        <v>641</v>
      </c>
      <c r="H72" s="3" t="s">
        <v>3</v>
      </c>
      <c r="I72" s="3" t="s">
        <v>646</v>
      </c>
      <c r="J72" s="3" t="s">
        <v>3</v>
      </c>
      <c r="K72" s="3" t="s">
        <v>3</v>
      </c>
      <c r="L72" s="2"/>
      <c r="M72" s="3"/>
      <c r="N72" s="5"/>
    </row>
    <row r="73" spans="1:14" ht="23.25" customHeight="1">
      <c r="A73" s="89" t="s">
        <v>209</v>
      </c>
      <c r="B73" s="96"/>
      <c r="C73" s="105"/>
      <c r="D73" s="6" t="str">
        <f t="shared" si="1"/>
        <v>「設定一括チェック完了」シートのパターン29を実施</v>
      </c>
      <c r="E73" s="4">
        <v>45617</v>
      </c>
      <c r="F73" s="4">
        <v>45616</v>
      </c>
      <c r="G73" s="4" t="s">
        <v>641</v>
      </c>
      <c r="H73" s="3" t="s">
        <v>3</v>
      </c>
      <c r="I73" s="3" t="s">
        <v>646</v>
      </c>
      <c r="J73" s="3" t="s">
        <v>3</v>
      </c>
      <c r="K73" s="3" t="s">
        <v>3</v>
      </c>
      <c r="L73" s="2"/>
      <c r="M73" s="3"/>
      <c r="N73" s="5"/>
    </row>
    <row r="74" spans="1:14" ht="23.25" customHeight="1">
      <c r="A74" s="89" t="s">
        <v>210</v>
      </c>
      <c r="B74" s="96"/>
      <c r="C74" s="105"/>
      <c r="D74" s="6" t="str">
        <f t="shared" si="1"/>
        <v>「設定一括チェック完了」シートのパターン30を実施</v>
      </c>
      <c r="E74" s="4">
        <v>45617</v>
      </c>
      <c r="F74" s="4">
        <v>45616</v>
      </c>
      <c r="G74" s="4" t="s">
        <v>641</v>
      </c>
      <c r="H74" s="3" t="s">
        <v>3</v>
      </c>
      <c r="I74" s="3" t="s">
        <v>646</v>
      </c>
      <c r="J74" s="3" t="s">
        <v>3</v>
      </c>
      <c r="K74" s="3" t="s">
        <v>3</v>
      </c>
      <c r="L74" s="2"/>
      <c r="M74" s="3"/>
      <c r="N74" s="5"/>
    </row>
    <row r="75" spans="1:14" ht="23.25" customHeight="1">
      <c r="A75" s="89" t="s">
        <v>211</v>
      </c>
      <c r="B75" s="96"/>
      <c r="C75" s="105"/>
      <c r="D75" s="6" t="str">
        <f t="shared" si="1"/>
        <v>「設定一括チェック完了」シートのパターン31を実施</v>
      </c>
      <c r="E75" s="4">
        <v>45617</v>
      </c>
      <c r="F75" s="4">
        <v>45616</v>
      </c>
      <c r="G75" s="4" t="s">
        <v>641</v>
      </c>
      <c r="H75" s="3" t="s">
        <v>3</v>
      </c>
      <c r="I75" s="3" t="s">
        <v>646</v>
      </c>
      <c r="J75" s="3" t="s">
        <v>3</v>
      </c>
      <c r="K75" s="3" t="s">
        <v>3</v>
      </c>
      <c r="L75" s="2"/>
      <c r="M75" s="3"/>
      <c r="N75" s="5"/>
    </row>
    <row r="76" spans="1:14" ht="23.25" customHeight="1">
      <c r="A76" s="89" t="s">
        <v>212</v>
      </c>
      <c r="B76" s="96"/>
      <c r="C76" s="105"/>
      <c r="D76" s="6" t="str">
        <f t="shared" si="1"/>
        <v>「設定一括チェック完了」シートのパターン32を実施</v>
      </c>
      <c r="E76" s="4">
        <v>45617</v>
      </c>
      <c r="F76" s="4">
        <v>45616</v>
      </c>
      <c r="G76" s="4" t="s">
        <v>641</v>
      </c>
      <c r="H76" s="3" t="s">
        <v>3</v>
      </c>
      <c r="I76" s="3" t="s">
        <v>646</v>
      </c>
      <c r="J76" s="3" t="s">
        <v>3</v>
      </c>
      <c r="K76" s="3" t="s">
        <v>3</v>
      </c>
      <c r="L76" s="2"/>
      <c r="M76" s="3"/>
      <c r="N76" s="5"/>
    </row>
    <row r="77" spans="1:14" ht="23.25" customHeight="1">
      <c r="A77" s="89" t="s">
        <v>213</v>
      </c>
      <c r="B77" s="96"/>
      <c r="C77" s="105"/>
      <c r="D77" s="6" t="str">
        <f t="shared" si="1"/>
        <v>「設定一括チェック完了」シートのパターン33を実施</v>
      </c>
      <c r="E77" s="4">
        <v>45617</v>
      </c>
      <c r="F77" s="4">
        <v>45616</v>
      </c>
      <c r="G77" s="4" t="s">
        <v>641</v>
      </c>
      <c r="H77" s="3" t="s">
        <v>3</v>
      </c>
      <c r="I77" s="3" t="s">
        <v>646</v>
      </c>
      <c r="J77" s="3" t="s">
        <v>3</v>
      </c>
      <c r="K77" s="3" t="s">
        <v>3</v>
      </c>
      <c r="L77" s="2"/>
      <c r="M77" s="3"/>
      <c r="N77" s="5"/>
    </row>
    <row r="78" spans="1:14" ht="23.25" customHeight="1">
      <c r="A78" s="89" t="s">
        <v>214</v>
      </c>
      <c r="B78" s="96"/>
      <c r="C78" s="105"/>
      <c r="D78" s="6" t="str">
        <f t="shared" si="1"/>
        <v>「設定一括チェック完了」シートのパターン34を実施</v>
      </c>
      <c r="E78" s="4">
        <v>45617</v>
      </c>
      <c r="F78" s="4">
        <v>45616</v>
      </c>
      <c r="G78" s="4" t="s">
        <v>641</v>
      </c>
      <c r="H78" s="3" t="s">
        <v>3</v>
      </c>
      <c r="I78" s="3" t="s">
        <v>646</v>
      </c>
      <c r="J78" s="3" t="s">
        <v>3</v>
      </c>
      <c r="K78" s="3" t="s">
        <v>3</v>
      </c>
      <c r="L78" s="2"/>
      <c r="M78" s="3"/>
      <c r="N78" s="5"/>
    </row>
    <row r="79" spans="1:14" ht="23.25" customHeight="1">
      <c r="A79" s="89" t="s">
        <v>215</v>
      </c>
      <c r="B79" s="96"/>
      <c r="C79" s="105"/>
      <c r="D79" s="6" t="str">
        <f t="shared" si="1"/>
        <v>「設定一括チェック完了」シートのパターン35を実施</v>
      </c>
      <c r="E79" s="4">
        <v>45617</v>
      </c>
      <c r="F79" s="4">
        <v>45616</v>
      </c>
      <c r="G79" s="4" t="s">
        <v>641</v>
      </c>
      <c r="H79" s="3" t="s">
        <v>3</v>
      </c>
      <c r="I79" s="3" t="s">
        <v>646</v>
      </c>
      <c r="J79" s="3" t="s">
        <v>3</v>
      </c>
      <c r="K79" s="3" t="s">
        <v>3</v>
      </c>
      <c r="L79" s="2"/>
      <c r="M79" s="3"/>
      <c r="N79" s="5"/>
    </row>
    <row r="80" spans="1:14" ht="23.25" customHeight="1">
      <c r="A80" s="89" t="s">
        <v>216</v>
      </c>
      <c r="B80" s="96"/>
      <c r="C80" s="105"/>
      <c r="D80" s="6" t="str">
        <f t="shared" si="1"/>
        <v>「設定一括チェック完了」シートのパターン36を実施</v>
      </c>
      <c r="E80" s="4">
        <v>45617</v>
      </c>
      <c r="F80" s="4">
        <v>45616</v>
      </c>
      <c r="G80" s="4" t="s">
        <v>641</v>
      </c>
      <c r="H80" s="3" t="s">
        <v>3</v>
      </c>
      <c r="I80" s="3" t="s">
        <v>646</v>
      </c>
      <c r="J80" s="3" t="s">
        <v>3</v>
      </c>
      <c r="K80" s="3" t="s">
        <v>3</v>
      </c>
      <c r="L80" s="2"/>
      <c r="M80" s="3"/>
      <c r="N80" s="5"/>
    </row>
    <row r="81" spans="1:14" ht="23.25" customHeight="1">
      <c r="A81" s="89" t="s">
        <v>217</v>
      </c>
      <c r="B81" s="96"/>
      <c r="C81" s="105"/>
      <c r="D81" s="6" t="str">
        <f t="shared" si="1"/>
        <v>「設定一括チェック完了」シートのパターン37を実施</v>
      </c>
      <c r="E81" s="4">
        <v>45617</v>
      </c>
      <c r="F81" s="4">
        <v>45616</v>
      </c>
      <c r="G81" s="4" t="s">
        <v>641</v>
      </c>
      <c r="H81" s="3" t="s">
        <v>3</v>
      </c>
      <c r="I81" s="3" t="s">
        <v>646</v>
      </c>
      <c r="J81" s="3" t="s">
        <v>3</v>
      </c>
      <c r="K81" s="3" t="s">
        <v>3</v>
      </c>
      <c r="L81" s="2"/>
      <c r="M81" s="3"/>
      <c r="N81" s="5"/>
    </row>
    <row r="82" spans="1:14" ht="23.25" customHeight="1">
      <c r="A82" s="89" t="s">
        <v>218</v>
      </c>
      <c r="B82" s="96"/>
      <c r="C82" s="105"/>
      <c r="D82" s="6" t="str">
        <f t="shared" si="1"/>
        <v>「設定一括チェック完了」シートのパターン38を実施</v>
      </c>
      <c r="E82" s="4">
        <v>45617</v>
      </c>
      <c r="F82" s="4">
        <v>45616</v>
      </c>
      <c r="G82" s="4" t="s">
        <v>641</v>
      </c>
      <c r="H82" s="3" t="s">
        <v>3</v>
      </c>
      <c r="I82" s="3" t="s">
        <v>646</v>
      </c>
      <c r="J82" s="3" t="s">
        <v>3</v>
      </c>
      <c r="K82" s="3" t="s">
        <v>3</v>
      </c>
      <c r="L82" s="2"/>
      <c r="M82" s="3"/>
      <c r="N82" s="5"/>
    </row>
    <row r="83" spans="1:14" ht="23.25" customHeight="1">
      <c r="A83" s="89" t="s">
        <v>219</v>
      </c>
      <c r="B83" s="96"/>
      <c r="C83" s="105"/>
      <c r="D83" s="6" t="str">
        <f t="shared" si="1"/>
        <v>「設定一括チェック完了」シートのパターン39を実施</v>
      </c>
      <c r="E83" s="4">
        <v>45617</v>
      </c>
      <c r="F83" s="4">
        <v>45616</v>
      </c>
      <c r="G83" s="4" t="s">
        <v>641</v>
      </c>
      <c r="H83" s="3" t="s">
        <v>3</v>
      </c>
      <c r="I83" s="3" t="s">
        <v>646</v>
      </c>
      <c r="J83" s="3" t="s">
        <v>3</v>
      </c>
      <c r="K83" s="3" t="s">
        <v>3</v>
      </c>
      <c r="L83" s="2"/>
      <c r="M83" s="3"/>
      <c r="N83" s="5"/>
    </row>
    <row r="84" spans="1:14" ht="23.25" customHeight="1">
      <c r="A84" s="89" t="s">
        <v>220</v>
      </c>
      <c r="B84" s="96"/>
      <c r="C84" s="105"/>
      <c r="D84" s="6" t="str">
        <f t="shared" si="1"/>
        <v>「設定一括チェック完了」シートのパターン40を実施</v>
      </c>
      <c r="E84" s="4">
        <v>45617</v>
      </c>
      <c r="F84" s="4">
        <v>45616</v>
      </c>
      <c r="G84" s="4" t="s">
        <v>641</v>
      </c>
      <c r="H84" s="3" t="s">
        <v>3</v>
      </c>
      <c r="I84" s="3" t="s">
        <v>652</v>
      </c>
      <c r="J84" s="3" t="s">
        <v>3</v>
      </c>
      <c r="K84" s="3" t="s">
        <v>646</v>
      </c>
      <c r="L84" s="136">
        <v>45618</v>
      </c>
      <c r="M84" s="3" t="s">
        <v>641</v>
      </c>
      <c r="N84" s="5"/>
    </row>
    <row r="85" spans="1:14" ht="23.25" customHeight="1">
      <c r="A85" s="89" t="s">
        <v>221</v>
      </c>
      <c r="B85" s="96"/>
      <c r="C85" s="105"/>
      <c r="D85" s="6" t="str">
        <f t="shared" si="1"/>
        <v>「設定一括チェック完了」シートのパターン41を実施</v>
      </c>
      <c r="E85" s="4">
        <v>45617</v>
      </c>
      <c r="F85" s="4">
        <v>45616</v>
      </c>
      <c r="G85" s="4" t="s">
        <v>641</v>
      </c>
      <c r="H85" s="3" t="s">
        <v>3</v>
      </c>
      <c r="I85" s="3" t="s">
        <v>652</v>
      </c>
      <c r="J85" s="3" t="s">
        <v>3</v>
      </c>
      <c r="K85" s="3" t="s">
        <v>646</v>
      </c>
      <c r="L85" s="136">
        <v>45618</v>
      </c>
      <c r="M85" s="3" t="s">
        <v>641</v>
      </c>
      <c r="N85" s="5"/>
    </row>
    <row r="86" spans="1:14" ht="23.25" customHeight="1">
      <c r="A86" s="89" t="s">
        <v>222</v>
      </c>
      <c r="B86" s="96"/>
      <c r="C86" s="105"/>
      <c r="D86" s="6" t="str">
        <f t="shared" si="1"/>
        <v>「設定一括チェック完了」シートのパターン42を実施</v>
      </c>
      <c r="E86" s="4">
        <v>45617</v>
      </c>
      <c r="F86" s="4">
        <v>45616</v>
      </c>
      <c r="G86" s="4" t="s">
        <v>641</v>
      </c>
      <c r="H86" s="3" t="s">
        <v>3</v>
      </c>
      <c r="I86" s="3" t="s">
        <v>652</v>
      </c>
      <c r="J86" s="3" t="s">
        <v>3</v>
      </c>
      <c r="K86" s="3" t="s">
        <v>646</v>
      </c>
      <c r="L86" s="136">
        <v>45618</v>
      </c>
      <c r="M86" s="3" t="s">
        <v>641</v>
      </c>
      <c r="N86" s="5"/>
    </row>
    <row r="87" spans="1:14" ht="23.25" customHeight="1">
      <c r="A87" s="89" t="s">
        <v>223</v>
      </c>
      <c r="B87" s="96"/>
      <c r="C87" s="105"/>
      <c r="D87" s="6" t="str">
        <f t="shared" si="1"/>
        <v>「設定一括チェック完了」シートのパターン43を実施</v>
      </c>
      <c r="E87" s="4">
        <v>45617</v>
      </c>
      <c r="F87" s="4">
        <v>45616</v>
      </c>
      <c r="G87" s="4" t="s">
        <v>641</v>
      </c>
      <c r="H87" s="3" t="s">
        <v>3</v>
      </c>
      <c r="I87" s="3" t="s">
        <v>652</v>
      </c>
      <c r="J87" s="3" t="s">
        <v>3</v>
      </c>
      <c r="K87" s="3" t="s">
        <v>646</v>
      </c>
      <c r="L87" s="136">
        <v>45618</v>
      </c>
      <c r="M87" s="3" t="s">
        <v>641</v>
      </c>
      <c r="N87" s="5"/>
    </row>
    <row r="88" spans="1:14" ht="23.25" customHeight="1">
      <c r="A88" s="89" t="s">
        <v>224</v>
      </c>
      <c r="B88" s="96"/>
      <c r="C88" s="105"/>
      <c r="D88" s="6" t="str">
        <f t="shared" si="1"/>
        <v>「設定一括チェック完了」シートのパターン44を実施</v>
      </c>
      <c r="E88" s="4">
        <v>45617</v>
      </c>
      <c r="F88" s="4">
        <v>45616</v>
      </c>
      <c r="G88" s="4" t="s">
        <v>641</v>
      </c>
      <c r="H88" s="3" t="s">
        <v>3</v>
      </c>
      <c r="I88" s="3" t="s">
        <v>652</v>
      </c>
      <c r="J88" s="3" t="s">
        <v>3</v>
      </c>
      <c r="K88" s="3" t="s">
        <v>646</v>
      </c>
      <c r="L88" s="136">
        <v>45618</v>
      </c>
      <c r="M88" s="3" t="s">
        <v>641</v>
      </c>
      <c r="N88" s="5"/>
    </row>
    <row r="89" spans="1:14" ht="23.25" customHeight="1">
      <c r="A89" s="89" t="s">
        <v>225</v>
      </c>
      <c r="B89" s="96"/>
      <c r="C89" s="105"/>
      <c r="D89" s="6" t="str">
        <f t="shared" si="1"/>
        <v>「設定一括チェック完了」シートのパターン45を実施</v>
      </c>
      <c r="E89" s="4">
        <v>45617</v>
      </c>
      <c r="F89" s="4">
        <v>45616</v>
      </c>
      <c r="G89" s="4" t="s">
        <v>641</v>
      </c>
      <c r="H89" s="3" t="s">
        <v>3</v>
      </c>
      <c r="I89" s="3" t="s">
        <v>646</v>
      </c>
      <c r="J89" s="3" t="s">
        <v>3</v>
      </c>
      <c r="K89" s="3" t="s">
        <v>3</v>
      </c>
      <c r="L89" s="2"/>
      <c r="M89" s="3"/>
      <c r="N89" s="5"/>
    </row>
    <row r="90" spans="1:14" ht="23.25" customHeight="1">
      <c r="A90" s="89" t="s">
        <v>226</v>
      </c>
      <c r="B90" s="96"/>
      <c r="C90" s="105"/>
      <c r="D90" s="6" t="str">
        <f t="shared" si="1"/>
        <v>「設定一括チェック完了」シートのパターン46を実施</v>
      </c>
      <c r="E90" s="4">
        <v>45617</v>
      </c>
      <c r="F90" s="4">
        <v>45616</v>
      </c>
      <c r="G90" s="4" t="s">
        <v>641</v>
      </c>
      <c r="H90" s="3" t="s">
        <v>3</v>
      </c>
      <c r="I90" s="3" t="s">
        <v>646</v>
      </c>
      <c r="J90" s="3" t="s">
        <v>3</v>
      </c>
      <c r="K90" s="3" t="s">
        <v>3</v>
      </c>
      <c r="L90" s="2"/>
      <c r="M90" s="3"/>
      <c r="N90" s="5"/>
    </row>
    <row r="91" spans="1:14" ht="23.25" customHeight="1">
      <c r="A91" s="89" t="s">
        <v>227</v>
      </c>
      <c r="B91" s="96"/>
      <c r="C91" s="105"/>
      <c r="D91" s="6" t="str">
        <f t="shared" si="1"/>
        <v>「設定一括チェック完了」シートのパターン47を実施</v>
      </c>
      <c r="E91" s="4">
        <v>45617</v>
      </c>
      <c r="F91" s="4">
        <v>45616</v>
      </c>
      <c r="G91" s="4" t="s">
        <v>641</v>
      </c>
      <c r="H91" s="3" t="s">
        <v>3</v>
      </c>
      <c r="I91" s="3" t="s">
        <v>652</v>
      </c>
      <c r="J91" s="3" t="s">
        <v>3</v>
      </c>
      <c r="K91" s="3" t="s">
        <v>646</v>
      </c>
      <c r="L91" s="136">
        <v>45618</v>
      </c>
      <c r="M91" s="3" t="s">
        <v>641</v>
      </c>
      <c r="N91" s="5"/>
    </row>
    <row r="92" spans="1:14" ht="23.25" customHeight="1">
      <c r="A92" s="89" t="s">
        <v>228</v>
      </c>
      <c r="B92" s="96"/>
      <c r="C92" s="105"/>
      <c r="D92" s="6" t="str">
        <f t="shared" si="1"/>
        <v>「設定一括チェック完了」シートのパターン48を実施</v>
      </c>
      <c r="E92" s="4">
        <v>45617</v>
      </c>
      <c r="F92" s="4">
        <v>45616</v>
      </c>
      <c r="G92" s="4" t="s">
        <v>641</v>
      </c>
      <c r="H92" s="3" t="s">
        <v>3</v>
      </c>
      <c r="I92" s="3" t="s">
        <v>652</v>
      </c>
      <c r="J92" s="3" t="s">
        <v>3</v>
      </c>
      <c r="K92" s="3" t="s">
        <v>646</v>
      </c>
      <c r="L92" s="136">
        <v>45618</v>
      </c>
      <c r="M92" s="3" t="s">
        <v>641</v>
      </c>
      <c r="N92" s="5"/>
    </row>
    <row r="93" spans="1:14" ht="23.25" customHeight="1">
      <c r="A93" s="89" t="s">
        <v>229</v>
      </c>
      <c r="B93" s="96"/>
      <c r="C93" s="105"/>
      <c r="D93" s="6" t="str">
        <f t="shared" si="1"/>
        <v>「設定一括チェック完了」シートのパターン49を実施</v>
      </c>
      <c r="E93" s="4">
        <v>45617</v>
      </c>
      <c r="F93" s="4">
        <v>45616</v>
      </c>
      <c r="G93" s="4" t="s">
        <v>641</v>
      </c>
      <c r="H93" s="3" t="s">
        <v>3</v>
      </c>
      <c r="I93" s="3" t="s">
        <v>652</v>
      </c>
      <c r="J93" s="3" t="s">
        <v>3</v>
      </c>
      <c r="K93" s="3" t="s">
        <v>646</v>
      </c>
      <c r="L93" s="136">
        <v>45618</v>
      </c>
      <c r="M93" s="3" t="s">
        <v>641</v>
      </c>
      <c r="N93" s="5"/>
    </row>
    <row r="94" spans="1:14" ht="23.25" customHeight="1">
      <c r="A94" s="89" t="s">
        <v>230</v>
      </c>
      <c r="B94" s="96"/>
      <c r="C94" s="105"/>
      <c r="D94" s="6" t="str">
        <f t="shared" si="1"/>
        <v>「設定一括チェック完了」シートのパターン50を実施</v>
      </c>
      <c r="E94" s="4">
        <v>45617</v>
      </c>
      <c r="F94" s="4">
        <v>45616</v>
      </c>
      <c r="G94" s="4" t="s">
        <v>641</v>
      </c>
      <c r="H94" s="3" t="s">
        <v>3</v>
      </c>
      <c r="I94" s="3" t="s">
        <v>652</v>
      </c>
      <c r="J94" s="3" t="s">
        <v>3</v>
      </c>
      <c r="K94" s="3" t="s">
        <v>646</v>
      </c>
      <c r="L94" s="136">
        <v>45618</v>
      </c>
      <c r="M94" s="3" t="s">
        <v>641</v>
      </c>
      <c r="N94" s="5"/>
    </row>
    <row r="95" spans="1:14" ht="23.25" customHeight="1">
      <c r="A95" s="89" t="s">
        <v>231</v>
      </c>
      <c r="B95" s="96"/>
      <c r="C95" s="105"/>
      <c r="D95" s="6" t="str">
        <f t="shared" si="1"/>
        <v>「設定一括チェック完了」シートのパターン51を実施</v>
      </c>
      <c r="E95" s="4">
        <v>45617</v>
      </c>
      <c r="F95" s="4">
        <v>45616</v>
      </c>
      <c r="G95" s="4" t="s">
        <v>641</v>
      </c>
      <c r="H95" s="3" t="s">
        <v>3</v>
      </c>
      <c r="I95" s="3" t="s">
        <v>652</v>
      </c>
      <c r="J95" s="3" t="s">
        <v>3</v>
      </c>
      <c r="K95" s="3" t="s">
        <v>646</v>
      </c>
      <c r="L95" s="136">
        <v>45618</v>
      </c>
      <c r="M95" s="3" t="s">
        <v>641</v>
      </c>
      <c r="N95" s="5"/>
    </row>
    <row r="96" spans="1:14" ht="23.25" customHeight="1">
      <c r="A96" s="89" t="s">
        <v>232</v>
      </c>
      <c r="B96" s="96"/>
      <c r="C96" s="105"/>
      <c r="D96" s="6" t="str">
        <f t="shared" si="1"/>
        <v>「設定一括チェック完了」シートのパターン52を実施</v>
      </c>
      <c r="E96" s="4">
        <v>45617</v>
      </c>
      <c r="F96" s="4">
        <v>45616</v>
      </c>
      <c r="G96" s="4" t="s">
        <v>641</v>
      </c>
      <c r="H96" s="3" t="s">
        <v>3</v>
      </c>
      <c r="I96" s="3" t="s">
        <v>646</v>
      </c>
      <c r="J96" s="3" t="s">
        <v>3</v>
      </c>
      <c r="K96" s="3" t="s">
        <v>3</v>
      </c>
      <c r="L96" s="2"/>
      <c r="M96" s="3"/>
      <c r="N96" s="5"/>
    </row>
    <row r="97" spans="1:14" ht="23.25" customHeight="1">
      <c r="A97" s="89" t="s">
        <v>233</v>
      </c>
      <c r="B97" s="96"/>
      <c r="C97" s="105"/>
      <c r="D97" s="6" t="str">
        <f t="shared" si="1"/>
        <v>「設定一括チェック完了」シートのパターン53を実施</v>
      </c>
      <c r="E97" s="4">
        <v>45617</v>
      </c>
      <c r="F97" s="4">
        <v>45616</v>
      </c>
      <c r="G97" s="4" t="s">
        <v>641</v>
      </c>
      <c r="H97" s="3" t="s">
        <v>3</v>
      </c>
      <c r="I97" s="3" t="s">
        <v>646</v>
      </c>
      <c r="J97" s="3" t="s">
        <v>3</v>
      </c>
      <c r="K97" s="3" t="s">
        <v>3</v>
      </c>
      <c r="L97" s="2"/>
      <c r="M97" s="3"/>
      <c r="N97" s="5"/>
    </row>
    <row r="98" spans="1:14" ht="23.25" customHeight="1">
      <c r="A98" s="89" t="s">
        <v>234</v>
      </c>
      <c r="B98" s="96"/>
      <c r="C98" s="105"/>
      <c r="D98" s="6" t="str">
        <f t="shared" si="1"/>
        <v>「設定一括チェック完了」シートのパターン54を実施</v>
      </c>
      <c r="E98" s="4">
        <v>45617</v>
      </c>
      <c r="F98" s="4">
        <v>45616</v>
      </c>
      <c r="G98" s="4" t="s">
        <v>641</v>
      </c>
      <c r="H98" s="3" t="s">
        <v>3</v>
      </c>
      <c r="I98" s="3" t="s">
        <v>646</v>
      </c>
      <c r="J98" s="3" t="s">
        <v>3</v>
      </c>
      <c r="K98" s="3" t="s">
        <v>3</v>
      </c>
      <c r="L98" s="2"/>
      <c r="M98" s="3"/>
      <c r="N98" s="5"/>
    </row>
    <row r="99" spans="1:14" ht="23.25" customHeight="1">
      <c r="A99" s="89" t="s">
        <v>235</v>
      </c>
      <c r="B99" s="96"/>
      <c r="C99" s="105"/>
      <c r="D99" s="6" t="str">
        <f t="shared" si="1"/>
        <v>「設定一括チェック完了」シートのパターン55を実施</v>
      </c>
      <c r="E99" s="4">
        <v>45617</v>
      </c>
      <c r="F99" s="4">
        <v>45616</v>
      </c>
      <c r="G99" s="4" t="s">
        <v>641</v>
      </c>
      <c r="H99" s="3" t="s">
        <v>3</v>
      </c>
      <c r="I99" s="3" t="s">
        <v>646</v>
      </c>
      <c r="J99" s="3" t="s">
        <v>3</v>
      </c>
      <c r="K99" s="3" t="s">
        <v>3</v>
      </c>
      <c r="L99" s="2"/>
      <c r="M99" s="3"/>
      <c r="N99" s="5"/>
    </row>
    <row r="100" spans="1:14" ht="23.25" customHeight="1">
      <c r="A100" s="89" t="s">
        <v>236</v>
      </c>
      <c r="B100" s="96"/>
      <c r="C100" s="105"/>
      <c r="D100" s="6" t="str">
        <f t="shared" si="1"/>
        <v>「設定一括チェック完了」シートのパターン56を実施</v>
      </c>
      <c r="E100" s="4">
        <v>45617</v>
      </c>
      <c r="F100" s="4">
        <v>45616</v>
      </c>
      <c r="G100" s="4" t="s">
        <v>641</v>
      </c>
      <c r="H100" s="3" t="s">
        <v>3</v>
      </c>
      <c r="I100" s="3" t="s">
        <v>646</v>
      </c>
      <c r="J100" s="3" t="s">
        <v>3</v>
      </c>
      <c r="K100" s="3" t="s">
        <v>3</v>
      </c>
      <c r="L100" s="2"/>
      <c r="M100" s="3"/>
      <c r="N100" s="5"/>
    </row>
    <row r="101" spans="1:14" ht="23.25" customHeight="1">
      <c r="A101" s="89" t="s">
        <v>237</v>
      </c>
      <c r="B101" s="96"/>
      <c r="C101" s="105"/>
      <c r="D101" s="6" t="str">
        <f t="shared" si="1"/>
        <v>「設定一括チェック完了」シートのパターン57を実施</v>
      </c>
      <c r="E101" s="4">
        <v>45617</v>
      </c>
      <c r="F101" s="4">
        <v>45616</v>
      </c>
      <c r="G101" s="4" t="s">
        <v>641</v>
      </c>
      <c r="H101" s="3" t="s">
        <v>3</v>
      </c>
      <c r="I101" s="3" t="s">
        <v>646</v>
      </c>
      <c r="J101" s="3" t="s">
        <v>3</v>
      </c>
      <c r="K101" s="3" t="s">
        <v>3</v>
      </c>
      <c r="L101" s="2"/>
      <c r="M101" s="3"/>
      <c r="N101" s="5"/>
    </row>
    <row r="102" spans="1:14" ht="23.25" customHeight="1">
      <c r="A102" s="89" t="s">
        <v>238</v>
      </c>
      <c r="B102" s="96"/>
      <c r="C102" s="105"/>
      <c r="D102" s="6" t="str">
        <f t="shared" si="1"/>
        <v>「設定一括チェック完了」シートのパターン58を実施</v>
      </c>
      <c r="E102" s="4">
        <v>45618</v>
      </c>
      <c r="F102" s="4">
        <v>45616</v>
      </c>
      <c r="G102" s="4" t="s">
        <v>642</v>
      </c>
      <c r="H102" s="3" t="s">
        <v>3</v>
      </c>
      <c r="I102" s="3" t="s">
        <v>646</v>
      </c>
      <c r="J102" s="3" t="s">
        <v>3</v>
      </c>
      <c r="K102" s="3" t="s">
        <v>3</v>
      </c>
      <c r="L102" s="2"/>
      <c r="M102" s="3"/>
      <c r="N102" s="5"/>
    </row>
    <row r="103" spans="1:14" ht="23.25" customHeight="1">
      <c r="A103" s="89" t="s">
        <v>239</v>
      </c>
      <c r="B103" s="96"/>
      <c r="C103" s="105"/>
      <c r="D103" s="6" t="str">
        <f t="shared" si="1"/>
        <v>「設定一括チェック完了」シートのパターン59を実施</v>
      </c>
      <c r="E103" s="4">
        <v>45618</v>
      </c>
      <c r="F103" s="4">
        <v>45616</v>
      </c>
      <c r="G103" s="4" t="s">
        <v>641</v>
      </c>
      <c r="H103" s="3" t="s">
        <v>3</v>
      </c>
      <c r="I103" s="3" t="s">
        <v>652</v>
      </c>
      <c r="J103" s="3" t="s">
        <v>3</v>
      </c>
      <c r="K103" s="3" t="s">
        <v>646</v>
      </c>
      <c r="L103" s="136">
        <v>45618</v>
      </c>
      <c r="M103" s="3" t="s">
        <v>641</v>
      </c>
      <c r="N103" s="5"/>
    </row>
    <row r="104" spans="1:14" ht="23.25" customHeight="1">
      <c r="A104" s="89" t="s">
        <v>240</v>
      </c>
      <c r="B104" s="96"/>
      <c r="C104" s="105"/>
      <c r="D104" s="6" t="str">
        <f t="shared" si="1"/>
        <v>「設定一括チェック完了」シートのパターン60を実施</v>
      </c>
      <c r="E104" s="4">
        <v>45618</v>
      </c>
      <c r="F104" s="4">
        <v>45616</v>
      </c>
      <c r="G104" s="4" t="s">
        <v>641</v>
      </c>
      <c r="H104" s="3" t="s">
        <v>3</v>
      </c>
      <c r="I104" s="3" t="s">
        <v>652</v>
      </c>
      <c r="J104" s="3" t="s">
        <v>3</v>
      </c>
      <c r="K104" s="3" t="s">
        <v>646</v>
      </c>
      <c r="L104" s="136">
        <v>45618</v>
      </c>
      <c r="M104" s="3" t="s">
        <v>641</v>
      </c>
      <c r="N104" s="5"/>
    </row>
    <row r="105" spans="1:14" ht="23.25" customHeight="1">
      <c r="A105" s="89" t="s">
        <v>241</v>
      </c>
      <c r="B105" s="96"/>
      <c r="C105" s="105"/>
      <c r="D105" s="6" t="str">
        <f t="shared" si="1"/>
        <v>「設定一括チェック完了」シートのパターン61を実施</v>
      </c>
      <c r="E105" s="4">
        <v>45618</v>
      </c>
      <c r="F105" s="4">
        <v>45616</v>
      </c>
      <c r="G105" s="4" t="s">
        <v>641</v>
      </c>
      <c r="H105" s="3" t="s">
        <v>3</v>
      </c>
      <c r="I105" s="3" t="s">
        <v>652</v>
      </c>
      <c r="J105" s="3" t="s">
        <v>3</v>
      </c>
      <c r="K105" s="3" t="s">
        <v>646</v>
      </c>
      <c r="L105" s="136">
        <v>45618</v>
      </c>
      <c r="M105" s="3" t="s">
        <v>641</v>
      </c>
      <c r="N105" s="5"/>
    </row>
    <row r="106" spans="1:14" ht="23.25" customHeight="1">
      <c r="A106" s="89" t="s">
        <v>242</v>
      </c>
      <c r="B106" s="96"/>
      <c r="C106" s="105"/>
      <c r="D106" s="6" t="str">
        <f t="shared" si="1"/>
        <v>「設定一括チェック完了」シートのパターン62を実施</v>
      </c>
      <c r="E106" s="4">
        <v>45618</v>
      </c>
      <c r="F106" s="4">
        <v>45616</v>
      </c>
      <c r="G106" s="4" t="s">
        <v>641</v>
      </c>
      <c r="H106" s="3" t="s">
        <v>3</v>
      </c>
      <c r="I106" s="3" t="s">
        <v>652</v>
      </c>
      <c r="J106" s="3" t="s">
        <v>3</v>
      </c>
      <c r="K106" s="3" t="s">
        <v>646</v>
      </c>
      <c r="L106" s="136">
        <v>45618</v>
      </c>
      <c r="M106" s="3" t="s">
        <v>641</v>
      </c>
      <c r="N106" s="5"/>
    </row>
    <row r="107" spans="1:14" ht="23.25" customHeight="1">
      <c r="A107" s="89" t="s">
        <v>243</v>
      </c>
      <c r="B107" s="96"/>
      <c r="C107" s="105"/>
      <c r="D107" s="6" t="str">
        <f t="shared" si="1"/>
        <v>「設定一括チェック完了」シートのパターン63を実施</v>
      </c>
      <c r="E107" s="4">
        <v>45618</v>
      </c>
      <c r="F107" s="4">
        <v>45616</v>
      </c>
      <c r="G107" s="4" t="s">
        <v>641</v>
      </c>
      <c r="H107" s="3" t="s">
        <v>3</v>
      </c>
      <c r="I107" s="3" t="s">
        <v>652</v>
      </c>
      <c r="J107" s="3" t="s">
        <v>3</v>
      </c>
      <c r="K107" s="3" t="s">
        <v>646</v>
      </c>
      <c r="L107" s="136">
        <v>45618</v>
      </c>
      <c r="M107" s="3" t="s">
        <v>641</v>
      </c>
      <c r="N107" s="5"/>
    </row>
    <row r="108" spans="1:14" ht="23.25" customHeight="1">
      <c r="A108" s="89" t="s">
        <v>244</v>
      </c>
      <c r="B108" s="96"/>
      <c r="C108" s="105"/>
      <c r="D108" s="6" t="str">
        <f t="shared" si="1"/>
        <v>「設定一括チェック完了」シートのパターン64を実施</v>
      </c>
      <c r="E108" s="4">
        <v>45618</v>
      </c>
      <c r="F108" s="4">
        <v>45616</v>
      </c>
      <c r="G108" s="4" t="s">
        <v>641</v>
      </c>
      <c r="H108" s="3" t="s">
        <v>3</v>
      </c>
      <c r="I108" s="3" t="s">
        <v>646</v>
      </c>
      <c r="J108" s="3" t="s">
        <v>3</v>
      </c>
      <c r="K108" s="3" t="s">
        <v>3</v>
      </c>
      <c r="L108" s="2"/>
      <c r="M108" s="3"/>
      <c r="N108" s="5"/>
    </row>
    <row r="109" spans="1:14" ht="23.25" customHeight="1">
      <c r="A109" s="89" t="s">
        <v>245</v>
      </c>
      <c r="B109" s="96"/>
      <c r="C109" s="105"/>
      <c r="D109" s="6" t="str">
        <f t="shared" si="1"/>
        <v>「設定一括チェック完了」シートのパターン65を実施</v>
      </c>
      <c r="E109" s="4">
        <v>45618</v>
      </c>
      <c r="F109" s="4">
        <v>45616</v>
      </c>
      <c r="G109" s="4" t="s">
        <v>641</v>
      </c>
      <c r="H109" s="3" t="s">
        <v>3</v>
      </c>
      <c r="I109" s="3" t="s">
        <v>646</v>
      </c>
      <c r="J109" s="3" t="s">
        <v>3</v>
      </c>
      <c r="K109" s="3" t="s">
        <v>3</v>
      </c>
      <c r="L109" s="2"/>
      <c r="M109" s="3"/>
      <c r="N109" s="5"/>
    </row>
    <row r="110" spans="1:14" ht="23.25" customHeight="1">
      <c r="A110" s="89" t="s">
        <v>246</v>
      </c>
      <c r="B110" s="96"/>
      <c r="C110" s="105"/>
      <c r="D110" s="6" t="str">
        <f t="shared" si="1"/>
        <v>「設定一括チェック完了」シートのパターン66を実施</v>
      </c>
      <c r="E110" s="4">
        <v>45618</v>
      </c>
      <c r="F110" s="4">
        <v>45616</v>
      </c>
      <c r="G110" s="4" t="s">
        <v>641</v>
      </c>
      <c r="H110" s="3" t="s">
        <v>3</v>
      </c>
      <c r="I110" s="3" t="s">
        <v>652</v>
      </c>
      <c r="J110" s="3" t="s">
        <v>3</v>
      </c>
      <c r="K110" s="3" t="s">
        <v>646</v>
      </c>
      <c r="L110" s="136">
        <v>45618</v>
      </c>
      <c r="M110" s="3" t="s">
        <v>641</v>
      </c>
      <c r="N110" s="5"/>
    </row>
    <row r="111" spans="1:14" ht="23.25" customHeight="1">
      <c r="A111" s="89" t="s">
        <v>247</v>
      </c>
      <c r="B111" s="96"/>
      <c r="C111" s="105"/>
      <c r="D111" s="6" t="str">
        <f t="shared" ref="D111:D117" si="2">"「設定一括チェック完了」シートのパターン" &amp; TEXT(RIGHT($A111, 2), "0") &amp; "を実施"</f>
        <v>「設定一括チェック完了」シートのパターン67を実施</v>
      </c>
      <c r="E111" s="4">
        <v>45618</v>
      </c>
      <c r="F111" s="4">
        <v>45616</v>
      </c>
      <c r="G111" s="4" t="s">
        <v>641</v>
      </c>
      <c r="H111" s="3" t="s">
        <v>3</v>
      </c>
      <c r="I111" s="3" t="s">
        <v>652</v>
      </c>
      <c r="J111" s="3" t="s">
        <v>3</v>
      </c>
      <c r="K111" s="3" t="s">
        <v>646</v>
      </c>
      <c r="L111" s="136">
        <v>45618</v>
      </c>
      <c r="M111" s="3" t="s">
        <v>641</v>
      </c>
      <c r="N111" s="5"/>
    </row>
    <row r="112" spans="1:14" ht="23.25" customHeight="1">
      <c r="A112" s="89" t="s">
        <v>248</v>
      </c>
      <c r="B112" s="96"/>
      <c r="C112" s="105"/>
      <c r="D112" s="6" t="str">
        <f t="shared" si="2"/>
        <v>「設定一括チェック完了」シートのパターン68を実施</v>
      </c>
      <c r="E112" s="4">
        <v>45618</v>
      </c>
      <c r="F112" s="4">
        <v>45616</v>
      </c>
      <c r="G112" s="4" t="s">
        <v>641</v>
      </c>
      <c r="H112" s="3" t="s">
        <v>3</v>
      </c>
      <c r="I112" s="3" t="s">
        <v>652</v>
      </c>
      <c r="J112" s="3" t="s">
        <v>3</v>
      </c>
      <c r="K112" s="3" t="s">
        <v>646</v>
      </c>
      <c r="L112" s="136">
        <v>45618</v>
      </c>
      <c r="M112" s="3" t="s">
        <v>641</v>
      </c>
      <c r="N112" s="5"/>
    </row>
    <row r="113" spans="1:14" ht="23.25" customHeight="1">
      <c r="A113" s="89" t="s">
        <v>249</v>
      </c>
      <c r="B113" s="96"/>
      <c r="C113" s="105"/>
      <c r="D113" s="6" t="str">
        <f t="shared" si="2"/>
        <v>「設定一括チェック完了」シートのパターン69を実施</v>
      </c>
      <c r="E113" s="4">
        <v>45618</v>
      </c>
      <c r="F113" s="4">
        <v>45616</v>
      </c>
      <c r="G113" s="4" t="s">
        <v>641</v>
      </c>
      <c r="H113" s="3" t="s">
        <v>3</v>
      </c>
      <c r="I113" s="3" t="s">
        <v>652</v>
      </c>
      <c r="J113" s="3" t="s">
        <v>3</v>
      </c>
      <c r="K113" s="3" t="s">
        <v>646</v>
      </c>
      <c r="L113" s="136">
        <v>45618</v>
      </c>
      <c r="M113" s="3" t="s">
        <v>641</v>
      </c>
      <c r="N113" s="5"/>
    </row>
    <row r="114" spans="1:14" ht="23.25" customHeight="1">
      <c r="A114" s="89" t="s">
        <v>250</v>
      </c>
      <c r="B114" s="96"/>
      <c r="C114" s="105"/>
      <c r="D114" s="6" t="str">
        <f t="shared" si="2"/>
        <v>「設定一括チェック完了」シートのパターン70を実施</v>
      </c>
      <c r="E114" s="4">
        <v>45618</v>
      </c>
      <c r="F114" s="4">
        <v>45616</v>
      </c>
      <c r="G114" s="4" t="s">
        <v>641</v>
      </c>
      <c r="H114" s="3" t="s">
        <v>3</v>
      </c>
      <c r="I114" s="3" t="s">
        <v>652</v>
      </c>
      <c r="J114" s="3" t="s">
        <v>3</v>
      </c>
      <c r="K114" s="3" t="s">
        <v>646</v>
      </c>
      <c r="L114" s="136">
        <v>45618</v>
      </c>
      <c r="M114" s="3" t="s">
        <v>641</v>
      </c>
      <c r="N114" s="5"/>
    </row>
    <row r="115" spans="1:14" ht="23.25" customHeight="1">
      <c r="A115" s="89" t="s">
        <v>251</v>
      </c>
      <c r="B115" s="96"/>
      <c r="C115" s="105"/>
      <c r="D115" s="6" t="str">
        <f t="shared" si="2"/>
        <v>「設定一括チェック完了」シートのパターン71を実施</v>
      </c>
      <c r="E115" s="4">
        <v>45618</v>
      </c>
      <c r="F115" s="4">
        <v>45616</v>
      </c>
      <c r="G115" s="4" t="s">
        <v>641</v>
      </c>
      <c r="H115" s="3" t="s">
        <v>3</v>
      </c>
      <c r="I115" s="3" t="s">
        <v>3</v>
      </c>
      <c r="J115" s="3" t="s">
        <v>3</v>
      </c>
      <c r="K115" s="3" t="s">
        <v>3</v>
      </c>
      <c r="L115" s="2"/>
      <c r="M115" s="3"/>
      <c r="N115" s="5" t="s">
        <v>775</v>
      </c>
    </row>
    <row r="116" spans="1:14" ht="23.25" customHeight="1">
      <c r="A116" s="89" t="s">
        <v>252</v>
      </c>
      <c r="B116" s="96"/>
      <c r="C116" s="105"/>
      <c r="D116" s="6" t="str">
        <f t="shared" si="2"/>
        <v>「設定一括チェック完了」シートのパターン72を実施</v>
      </c>
      <c r="E116" s="4">
        <v>45618</v>
      </c>
      <c r="F116" s="4">
        <v>45616</v>
      </c>
      <c r="G116" s="4" t="s">
        <v>641</v>
      </c>
      <c r="H116" s="3" t="s">
        <v>3</v>
      </c>
      <c r="I116" s="3" t="s">
        <v>3</v>
      </c>
      <c r="J116" s="3" t="s">
        <v>3</v>
      </c>
      <c r="K116" s="3" t="s">
        <v>3</v>
      </c>
      <c r="L116" s="2"/>
      <c r="M116" s="3"/>
      <c r="N116" s="5" t="s">
        <v>775</v>
      </c>
    </row>
    <row r="117" spans="1:14" ht="23.25" customHeight="1">
      <c r="A117" s="89" t="s">
        <v>253</v>
      </c>
      <c r="B117" s="96"/>
      <c r="C117" s="105"/>
      <c r="D117" s="6" t="str">
        <f t="shared" si="2"/>
        <v>「設定一括チェック完了」シートのパターン73を実施</v>
      </c>
      <c r="E117" s="4">
        <v>45618</v>
      </c>
      <c r="F117" s="4">
        <v>45616</v>
      </c>
      <c r="G117" s="4" t="s">
        <v>641</v>
      </c>
      <c r="H117" s="3" t="s">
        <v>3</v>
      </c>
      <c r="I117" s="3" t="s">
        <v>3</v>
      </c>
      <c r="J117" s="3" t="s">
        <v>3</v>
      </c>
      <c r="K117" s="3" t="s">
        <v>3</v>
      </c>
      <c r="L117" s="2"/>
      <c r="M117" s="3"/>
      <c r="N117" s="5" t="s">
        <v>775</v>
      </c>
    </row>
    <row r="118" spans="1:14" ht="23.25" customHeight="1">
      <c r="A118" s="89" t="s">
        <v>254</v>
      </c>
      <c r="B118" s="96"/>
      <c r="C118" s="105"/>
      <c r="D118" s="6" t="str">
        <f>"「設定一括チェック完了」シートのパターン" &amp; TEXT(RIGHT($A118, 2), "0") &amp; "を実施"</f>
        <v>「設定一括チェック完了」シートのパターン74を実施</v>
      </c>
      <c r="E118" s="4">
        <v>45618</v>
      </c>
      <c r="F118" s="4">
        <v>45616</v>
      </c>
      <c r="G118" s="4" t="s">
        <v>641</v>
      </c>
      <c r="H118" s="3" t="s">
        <v>3</v>
      </c>
      <c r="I118" s="3" t="s">
        <v>3</v>
      </c>
      <c r="J118" s="3" t="s">
        <v>3</v>
      </c>
      <c r="K118" s="3" t="s">
        <v>3</v>
      </c>
      <c r="L118" s="2"/>
      <c r="M118" s="3"/>
      <c r="N118" s="5" t="s">
        <v>775</v>
      </c>
    </row>
    <row r="119" spans="1:14" ht="23.25" customHeight="1">
      <c r="A119" s="89" t="s">
        <v>255</v>
      </c>
      <c r="B119" s="108"/>
      <c r="C119" s="109"/>
      <c r="D119" s="6" t="str">
        <f>"「設定一括チェック完了」シートのパターン" &amp; TEXT(RIGHT($A119, 2), "0") &amp; "を実施"</f>
        <v>「設定一括チェック完了」シートのパターン75を実施</v>
      </c>
      <c r="E119" s="4">
        <v>45618</v>
      </c>
      <c r="F119" s="4">
        <v>45616</v>
      </c>
      <c r="G119" s="4" t="s">
        <v>641</v>
      </c>
      <c r="H119" s="3" t="s">
        <v>3</v>
      </c>
      <c r="I119" s="3" t="s">
        <v>3</v>
      </c>
      <c r="J119" s="3" t="s">
        <v>3</v>
      </c>
      <c r="K119" s="3" t="s">
        <v>3</v>
      </c>
      <c r="L119" s="2"/>
      <c r="M119" s="3"/>
      <c r="N119" s="5" t="s">
        <v>775</v>
      </c>
    </row>
    <row r="120" spans="1:14" ht="23.25" customHeight="1">
      <c r="A120" s="89" t="s">
        <v>650</v>
      </c>
      <c r="B120" s="108"/>
      <c r="C120" s="109"/>
      <c r="D120" s="54" t="str">
        <f>"「設定一括チェック完了」シートのパターン" &amp; TEXT(RIGHT($A120, 2), "0") &amp; "を実施"</f>
        <v>「設定一括チェック完了」シートのパターン76を実施</v>
      </c>
      <c r="E120" s="55">
        <v>45618</v>
      </c>
      <c r="F120" s="4">
        <v>45616</v>
      </c>
      <c r="G120" s="55" t="s">
        <v>641</v>
      </c>
      <c r="H120" s="3" t="s">
        <v>3</v>
      </c>
      <c r="I120" s="3" t="s">
        <v>3</v>
      </c>
      <c r="J120" s="3" t="s">
        <v>3</v>
      </c>
      <c r="K120" s="3" t="s">
        <v>3</v>
      </c>
      <c r="L120" s="2"/>
      <c r="M120" s="3"/>
      <c r="N120" s="5" t="s">
        <v>775</v>
      </c>
    </row>
    <row r="121" spans="1:14" ht="23.25" customHeight="1">
      <c r="A121" s="89" t="s">
        <v>651</v>
      </c>
      <c r="B121" s="108"/>
      <c r="C121" s="109"/>
      <c r="D121" s="6" t="str">
        <f>"「設定一括チェック完了」シートのパターン" &amp; TEXT(RIGHT($A121, 2), "0") &amp; "を実施"</f>
        <v>「設定一括チェック完了」シートのパターン77を実施</v>
      </c>
      <c r="E121" s="4">
        <v>45618</v>
      </c>
      <c r="F121" s="4">
        <v>45616</v>
      </c>
      <c r="G121" s="4" t="s">
        <v>641</v>
      </c>
      <c r="H121" s="3" t="s">
        <v>3</v>
      </c>
      <c r="I121" s="3" t="s">
        <v>3</v>
      </c>
      <c r="J121" s="3" t="s">
        <v>3</v>
      </c>
      <c r="K121" s="3" t="s">
        <v>3</v>
      </c>
      <c r="L121" s="2"/>
      <c r="M121" s="3"/>
      <c r="N121" s="5" t="s">
        <v>775</v>
      </c>
    </row>
    <row r="122" spans="1:14" ht="23.25" customHeight="1">
      <c r="A122" s="89" t="s">
        <v>768</v>
      </c>
      <c r="B122" s="108"/>
      <c r="C122" s="109"/>
      <c r="D122" s="6" t="str">
        <f t="shared" ref="D122:D196" si="3">"「設定一括チェック完了」シートのパターン" &amp; TEXT(RIGHT($A122, 2), "0") &amp; "を実施"</f>
        <v>「設定一括チェック完了」シートのパターン78を実施</v>
      </c>
      <c r="E122" s="4">
        <v>45618</v>
      </c>
      <c r="F122" s="4">
        <v>45616</v>
      </c>
      <c r="G122" s="4" t="s">
        <v>641</v>
      </c>
      <c r="H122" s="3" t="s">
        <v>3</v>
      </c>
      <c r="I122" s="3" t="s">
        <v>646</v>
      </c>
      <c r="J122" s="3" t="s">
        <v>3</v>
      </c>
      <c r="K122" s="3" t="s">
        <v>3</v>
      </c>
      <c r="L122" s="2"/>
      <c r="M122" s="3"/>
      <c r="N122" s="5"/>
    </row>
    <row r="123" spans="1:14" ht="23.25" customHeight="1">
      <c r="A123" s="89" t="s">
        <v>769</v>
      </c>
      <c r="B123" s="108"/>
      <c r="C123" s="109"/>
      <c r="D123" s="6" t="str">
        <f t="shared" si="3"/>
        <v>「設定一括チェック完了」シートのパターン79を実施</v>
      </c>
      <c r="E123" s="4">
        <v>45618</v>
      </c>
      <c r="F123" s="4">
        <v>45616</v>
      </c>
      <c r="G123" s="4" t="s">
        <v>641</v>
      </c>
      <c r="H123" s="3" t="s">
        <v>3</v>
      </c>
      <c r="I123" s="3" t="s">
        <v>646</v>
      </c>
      <c r="J123" s="3" t="s">
        <v>3</v>
      </c>
      <c r="K123" s="3" t="s">
        <v>3</v>
      </c>
      <c r="L123" s="2"/>
      <c r="M123" s="3"/>
      <c r="N123" s="5"/>
    </row>
    <row r="124" spans="1:14" ht="23.25" customHeight="1">
      <c r="A124" s="89" t="s">
        <v>770</v>
      </c>
      <c r="B124" s="108"/>
      <c r="C124" s="109"/>
      <c r="D124" s="6" t="str">
        <f t="shared" si="3"/>
        <v>「設定一括チェック完了」シートのパターン80を実施</v>
      </c>
      <c r="E124" s="4">
        <v>45618</v>
      </c>
      <c r="F124" s="4">
        <v>45616</v>
      </c>
      <c r="G124" s="4" t="s">
        <v>641</v>
      </c>
      <c r="H124" s="3" t="s">
        <v>3</v>
      </c>
      <c r="I124" s="3" t="s">
        <v>646</v>
      </c>
      <c r="J124" s="3" t="s">
        <v>3</v>
      </c>
      <c r="K124" s="3" t="s">
        <v>3</v>
      </c>
      <c r="L124" s="2"/>
      <c r="M124" s="3"/>
      <c r="N124" s="5"/>
    </row>
    <row r="125" spans="1:14" ht="23.25" customHeight="1">
      <c r="A125" s="89" t="s">
        <v>771</v>
      </c>
      <c r="B125" s="108"/>
      <c r="C125" s="109"/>
      <c r="D125" s="6" t="str">
        <f t="shared" si="3"/>
        <v>「設定一括チェック完了」シートのパターン81を実施</v>
      </c>
      <c r="E125" s="4">
        <v>45618</v>
      </c>
      <c r="F125" s="4">
        <v>45616</v>
      </c>
      <c r="G125" s="4" t="s">
        <v>641</v>
      </c>
      <c r="H125" s="3" t="s">
        <v>3</v>
      </c>
      <c r="I125" s="3" t="s">
        <v>646</v>
      </c>
      <c r="J125" s="3" t="s">
        <v>3</v>
      </c>
      <c r="K125" s="3" t="s">
        <v>3</v>
      </c>
      <c r="L125" s="2"/>
      <c r="M125" s="3"/>
      <c r="N125" s="5"/>
    </row>
    <row r="126" spans="1:14" ht="23.25" customHeight="1">
      <c r="A126" s="89" t="s">
        <v>772</v>
      </c>
      <c r="B126" s="108"/>
      <c r="C126" s="109"/>
      <c r="D126" s="6" t="str">
        <f t="shared" si="3"/>
        <v>「設定一括チェック完了」シートのパターン82を実施</v>
      </c>
      <c r="E126" s="4">
        <v>45618</v>
      </c>
      <c r="F126" s="4">
        <v>45616</v>
      </c>
      <c r="G126" s="4" t="s">
        <v>641</v>
      </c>
      <c r="H126" s="3" t="s">
        <v>3</v>
      </c>
      <c r="I126" s="3" t="s">
        <v>646</v>
      </c>
      <c r="J126" s="3" t="s">
        <v>3</v>
      </c>
      <c r="K126" s="3" t="s">
        <v>3</v>
      </c>
      <c r="L126" s="2"/>
      <c r="M126" s="3"/>
      <c r="N126" s="5"/>
    </row>
    <row r="127" spans="1:14" ht="23.25" customHeight="1">
      <c r="A127" s="89" t="s">
        <v>773</v>
      </c>
      <c r="B127" s="108"/>
      <c r="C127" s="109"/>
      <c r="D127" s="6" t="str">
        <f t="shared" si="3"/>
        <v>「設定一括チェック完了」シートのパターン83を実施</v>
      </c>
      <c r="E127" s="4">
        <v>45618</v>
      </c>
      <c r="F127" s="4">
        <v>45616</v>
      </c>
      <c r="G127" s="4" t="s">
        <v>641</v>
      </c>
      <c r="H127" s="3" t="s">
        <v>3</v>
      </c>
      <c r="I127" s="3" t="s">
        <v>646</v>
      </c>
      <c r="J127" s="3" t="s">
        <v>3</v>
      </c>
      <c r="K127" s="3" t="s">
        <v>3</v>
      </c>
      <c r="L127" s="2"/>
      <c r="M127" s="3"/>
      <c r="N127" s="5"/>
    </row>
    <row r="128" spans="1:14" ht="23.25" customHeight="1">
      <c r="A128" s="89" t="s">
        <v>774</v>
      </c>
      <c r="B128" s="108"/>
      <c r="C128" s="109"/>
      <c r="D128" s="6" t="str">
        <f t="shared" si="3"/>
        <v>「設定一括チェック完了」シートのパターン84を実施</v>
      </c>
      <c r="E128" s="4">
        <v>45618</v>
      </c>
      <c r="F128" s="4">
        <v>45616</v>
      </c>
      <c r="G128" s="4" t="s">
        <v>641</v>
      </c>
      <c r="H128" s="3" t="s">
        <v>3</v>
      </c>
      <c r="I128" s="3" t="s">
        <v>646</v>
      </c>
      <c r="J128" s="3" t="s">
        <v>3</v>
      </c>
      <c r="K128" s="3" t="s">
        <v>3</v>
      </c>
      <c r="L128" s="2"/>
      <c r="M128" s="3"/>
      <c r="N128" s="5"/>
    </row>
    <row r="129" spans="1:14" ht="23.25" customHeight="1">
      <c r="A129" s="89" t="s">
        <v>791</v>
      </c>
      <c r="B129" s="108"/>
      <c r="C129" s="109"/>
      <c r="D129" s="6" t="str">
        <f t="shared" si="3"/>
        <v>「設定一括チェック完了」シートのパターン85を実施</v>
      </c>
      <c r="E129" s="4">
        <v>45622</v>
      </c>
      <c r="F129" s="4">
        <v>45622</v>
      </c>
      <c r="G129" s="4" t="s">
        <v>641</v>
      </c>
      <c r="H129" s="3" t="s">
        <v>3</v>
      </c>
      <c r="I129" s="3" t="s">
        <v>646</v>
      </c>
      <c r="J129" s="3" t="s">
        <v>3</v>
      </c>
      <c r="K129" s="3" t="s">
        <v>3</v>
      </c>
      <c r="L129" s="2"/>
      <c r="M129" s="3"/>
      <c r="N129" s="5"/>
    </row>
    <row r="130" spans="1:14" ht="23.25" customHeight="1">
      <c r="A130" s="89" t="s">
        <v>792</v>
      </c>
      <c r="B130" s="108"/>
      <c r="C130" s="109"/>
      <c r="D130" s="6" t="str">
        <f t="shared" si="3"/>
        <v>「設定一括チェック完了」シートのパターン86を実施</v>
      </c>
      <c r="E130" s="4">
        <v>45622</v>
      </c>
      <c r="F130" s="4">
        <v>45622</v>
      </c>
      <c r="G130" s="4" t="s">
        <v>641</v>
      </c>
      <c r="H130" s="3" t="s">
        <v>3</v>
      </c>
      <c r="I130" s="3" t="s">
        <v>646</v>
      </c>
      <c r="J130" s="3" t="s">
        <v>3</v>
      </c>
      <c r="K130" s="3" t="s">
        <v>3</v>
      </c>
      <c r="L130" s="2"/>
      <c r="M130" s="3"/>
      <c r="N130" s="5"/>
    </row>
    <row r="131" spans="1:14" ht="23.25" customHeight="1">
      <c r="A131" s="89" t="s">
        <v>793</v>
      </c>
      <c r="B131" s="108"/>
      <c r="C131" s="109"/>
      <c r="D131" s="6" t="str">
        <f t="shared" si="3"/>
        <v>「設定一括チェック完了」シートのパターン87を実施</v>
      </c>
      <c r="E131" s="4">
        <v>45622</v>
      </c>
      <c r="F131" s="4">
        <v>45622</v>
      </c>
      <c r="G131" s="4" t="s">
        <v>641</v>
      </c>
      <c r="H131" s="3" t="s">
        <v>3</v>
      </c>
      <c r="I131" s="3" t="s">
        <v>646</v>
      </c>
      <c r="J131" s="3" t="s">
        <v>3</v>
      </c>
      <c r="K131" s="3" t="s">
        <v>3</v>
      </c>
      <c r="L131" s="2"/>
      <c r="M131" s="3"/>
      <c r="N131" s="5"/>
    </row>
    <row r="132" spans="1:14" ht="23.25" customHeight="1">
      <c r="A132" s="89" t="s">
        <v>794</v>
      </c>
      <c r="B132" s="108"/>
      <c r="C132" s="109"/>
      <c r="D132" s="6" t="str">
        <f t="shared" si="3"/>
        <v>「設定一括チェック完了」シートのパターン88を実施</v>
      </c>
      <c r="E132" s="4">
        <v>45622</v>
      </c>
      <c r="F132" s="4">
        <v>45622</v>
      </c>
      <c r="G132" s="4" t="s">
        <v>641</v>
      </c>
      <c r="H132" s="3" t="s">
        <v>3</v>
      </c>
      <c r="I132" s="3" t="s">
        <v>646</v>
      </c>
      <c r="J132" s="3" t="s">
        <v>3</v>
      </c>
      <c r="K132" s="3" t="s">
        <v>3</v>
      </c>
      <c r="L132" s="2"/>
      <c r="M132" s="3"/>
      <c r="N132" s="5"/>
    </row>
    <row r="133" spans="1:14" ht="23.25" customHeight="1">
      <c r="A133" s="89" t="s">
        <v>795</v>
      </c>
      <c r="B133" s="108"/>
      <c r="C133" s="109"/>
      <c r="D133" s="6" t="str">
        <f t="shared" si="3"/>
        <v>「設定一括チェック完了」シートのパターン89を実施</v>
      </c>
      <c r="E133" s="4">
        <v>45622</v>
      </c>
      <c r="F133" s="4">
        <v>45622</v>
      </c>
      <c r="G133" s="4" t="s">
        <v>641</v>
      </c>
      <c r="H133" s="3" t="s">
        <v>3</v>
      </c>
      <c r="I133" s="3" t="s">
        <v>646</v>
      </c>
      <c r="J133" s="3" t="s">
        <v>3</v>
      </c>
      <c r="K133" s="3" t="s">
        <v>3</v>
      </c>
      <c r="L133" s="2"/>
      <c r="M133" s="3"/>
      <c r="N133" s="5"/>
    </row>
    <row r="134" spans="1:14" ht="23.25" customHeight="1">
      <c r="A134" s="89" t="s">
        <v>796</v>
      </c>
      <c r="B134" s="108"/>
      <c r="C134" s="109"/>
      <c r="D134" s="6" t="str">
        <f t="shared" si="3"/>
        <v>「設定一括チェック完了」シートのパターン90を実施</v>
      </c>
      <c r="E134" s="4">
        <v>45622</v>
      </c>
      <c r="F134" s="4">
        <v>45622</v>
      </c>
      <c r="G134" s="4" t="s">
        <v>641</v>
      </c>
      <c r="H134" s="3" t="s">
        <v>3</v>
      </c>
      <c r="I134" s="3" t="s">
        <v>646</v>
      </c>
      <c r="J134" s="3" t="s">
        <v>3</v>
      </c>
      <c r="K134" s="3" t="s">
        <v>3</v>
      </c>
      <c r="L134" s="2"/>
      <c r="M134" s="3"/>
      <c r="N134" s="5"/>
    </row>
    <row r="135" spans="1:14" ht="23.25" customHeight="1">
      <c r="A135" s="89" t="s">
        <v>797</v>
      </c>
      <c r="B135" s="108"/>
      <c r="C135" s="109"/>
      <c r="D135" s="6" t="str">
        <f t="shared" si="3"/>
        <v>「設定一括チェック完了」シートのパターン91を実施</v>
      </c>
      <c r="E135" s="4">
        <v>45622</v>
      </c>
      <c r="F135" s="4">
        <v>45622</v>
      </c>
      <c r="G135" s="4" t="s">
        <v>641</v>
      </c>
      <c r="H135" s="3" t="s">
        <v>3</v>
      </c>
      <c r="I135" s="3" t="s">
        <v>646</v>
      </c>
      <c r="J135" s="3" t="s">
        <v>3</v>
      </c>
      <c r="K135" s="3" t="s">
        <v>3</v>
      </c>
      <c r="L135" s="2"/>
      <c r="M135" s="3"/>
      <c r="N135" s="5"/>
    </row>
    <row r="136" spans="1:14" ht="23.25" customHeight="1">
      <c r="A136" s="89" t="s">
        <v>798</v>
      </c>
      <c r="B136" s="108"/>
      <c r="C136" s="109"/>
      <c r="D136" s="6" t="str">
        <f t="shared" si="3"/>
        <v>「設定一括チェック完了」シートのパターン92を実施</v>
      </c>
      <c r="E136" s="4">
        <v>45622</v>
      </c>
      <c r="F136" s="4">
        <v>45622</v>
      </c>
      <c r="G136" s="4" t="s">
        <v>641</v>
      </c>
      <c r="H136" s="3" t="s">
        <v>3</v>
      </c>
      <c r="I136" s="3" t="s">
        <v>646</v>
      </c>
      <c r="J136" s="3" t="s">
        <v>3</v>
      </c>
      <c r="K136" s="3" t="s">
        <v>3</v>
      </c>
      <c r="L136" s="2"/>
      <c r="M136" s="3"/>
      <c r="N136" s="5"/>
    </row>
    <row r="137" spans="1:14" ht="23.25" customHeight="1">
      <c r="A137" s="89" t="s">
        <v>799</v>
      </c>
      <c r="B137" s="108"/>
      <c r="C137" s="109"/>
      <c r="D137" s="6" t="str">
        <f t="shared" si="3"/>
        <v>「設定一括チェック完了」シートのパターン93を実施</v>
      </c>
      <c r="E137" s="4">
        <v>45622</v>
      </c>
      <c r="F137" s="4">
        <v>45622</v>
      </c>
      <c r="G137" s="4" t="s">
        <v>641</v>
      </c>
      <c r="H137" s="3" t="s">
        <v>3</v>
      </c>
      <c r="I137" s="3" t="s">
        <v>646</v>
      </c>
      <c r="J137" s="3" t="s">
        <v>3</v>
      </c>
      <c r="K137" s="3" t="s">
        <v>3</v>
      </c>
      <c r="L137" s="2"/>
      <c r="M137" s="3"/>
      <c r="N137" s="5"/>
    </row>
    <row r="138" spans="1:14" ht="23.25" customHeight="1">
      <c r="A138" s="89" t="s">
        <v>800</v>
      </c>
      <c r="B138" s="108"/>
      <c r="C138" s="109"/>
      <c r="D138" s="6" t="str">
        <f t="shared" si="3"/>
        <v>「設定一括チェック完了」シートのパターン94を実施</v>
      </c>
      <c r="E138" s="4">
        <v>45622</v>
      </c>
      <c r="F138" s="4">
        <v>45622</v>
      </c>
      <c r="G138" s="4" t="s">
        <v>641</v>
      </c>
      <c r="H138" s="3" t="s">
        <v>3</v>
      </c>
      <c r="I138" s="3" t="s">
        <v>646</v>
      </c>
      <c r="J138" s="3" t="s">
        <v>3</v>
      </c>
      <c r="K138" s="3" t="s">
        <v>3</v>
      </c>
      <c r="L138" s="2"/>
      <c r="M138" s="3"/>
      <c r="N138" s="5"/>
    </row>
    <row r="139" spans="1:14" ht="23.25" customHeight="1">
      <c r="A139" s="89" t="s">
        <v>801</v>
      </c>
      <c r="B139" s="108"/>
      <c r="C139" s="109"/>
      <c r="D139" s="6" t="str">
        <f t="shared" si="3"/>
        <v>「設定一括チェック完了」シートのパターン95を実施</v>
      </c>
      <c r="E139" s="4">
        <v>45622</v>
      </c>
      <c r="F139" s="4">
        <v>45622</v>
      </c>
      <c r="G139" s="4" t="s">
        <v>641</v>
      </c>
      <c r="H139" s="3" t="s">
        <v>3</v>
      </c>
      <c r="I139" s="3" t="s">
        <v>646</v>
      </c>
      <c r="J139" s="3" t="s">
        <v>3</v>
      </c>
      <c r="K139" s="3" t="s">
        <v>3</v>
      </c>
      <c r="L139" s="2"/>
      <c r="M139" s="3"/>
      <c r="N139" s="5"/>
    </row>
    <row r="140" spans="1:14" ht="23.25" customHeight="1">
      <c r="A140" s="89" t="s">
        <v>802</v>
      </c>
      <c r="B140" s="108"/>
      <c r="C140" s="109"/>
      <c r="D140" s="6" t="str">
        <f t="shared" si="3"/>
        <v>「設定一括チェック完了」シートのパターン96を実施</v>
      </c>
      <c r="E140" s="4">
        <v>45622</v>
      </c>
      <c r="F140" s="4">
        <v>45622</v>
      </c>
      <c r="G140" s="4" t="s">
        <v>641</v>
      </c>
      <c r="H140" s="3" t="s">
        <v>3</v>
      </c>
      <c r="I140" s="3" t="s">
        <v>646</v>
      </c>
      <c r="J140" s="3" t="s">
        <v>3</v>
      </c>
      <c r="K140" s="3" t="s">
        <v>3</v>
      </c>
      <c r="L140" s="2"/>
      <c r="M140" s="3"/>
      <c r="N140" s="5"/>
    </row>
    <row r="141" spans="1:14" ht="23.25" customHeight="1">
      <c r="A141" s="89" t="s">
        <v>803</v>
      </c>
      <c r="B141" s="108"/>
      <c r="C141" s="109"/>
      <c r="D141" s="6" t="str">
        <f t="shared" si="3"/>
        <v>「設定一括チェック完了」シートのパターン97を実施</v>
      </c>
      <c r="E141" s="4">
        <v>45622</v>
      </c>
      <c r="F141" s="4">
        <v>45622</v>
      </c>
      <c r="G141" s="4" t="s">
        <v>641</v>
      </c>
      <c r="H141" s="3" t="s">
        <v>3</v>
      </c>
      <c r="I141" s="3" t="s">
        <v>646</v>
      </c>
      <c r="J141" s="3" t="s">
        <v>3</v>
      </c>
      <c r="K141" s="3" t="s">
        <v>3</v>
      </c>
      <c r="L141" s="2"/>
      <c r="M141" s="3"/>
      <c r="N141" s="5"/>
    </row>
    <row r="142" spans="1:14" ht="23.25" customHeight="1">
      <c r="A142" s="89" t="s">
        <v>804</v>
      </c>
      <c r="B142" s="108"/>
      <c r="C142" s="109"/>
      <c r="D142" s="6" t="str">
        <f t="shared" si="3"/>
        <v>「設定一括チェック完了」シートのパターン98を実施</v>
      </c>
      <c r="E142" s="4">
        <v>45622</v>
      </c>
      <c r="F142" s="4">
        <v>45622</v>
      </c>
      <c r="G142" s="4" t="s">
        <v>641</v>
      </c>
      <c r="H142" s="3" t="s">
        <v>3</v>
      </c>
      <c r="I142" s="3" t="s">
        <v>646</v>
      </c>
      <c r="J142" s="3" t="s">
        <v>3</v>
      </c>
      <c r="K142" s="3" t="s">
        <v>3</v>
      </c>
      <c r="L142" s="2"/>
      <c r="M142" s="3"/>
      <c r="N142" s="5"/>
    </row>
    <row r="143" spans="1:14" ht="23.25" customHeight="1">
      <c r="A143" s="89" t="s">
        <v>805</v>
      </c>
      <c r="B143" s="108"/>
      <c r="C143" s="109"/>
      <c r="D143" s="6" t="str">
        <f t="shared" si="3"/>
        <v>「設定一括チェック完了」シートのパターン99を実施</v>
      </c>
      <c r="E143" s="4">
        <v>45622</v>
      </c>
      <c r="F143" s="4">
        <v>45622</v>
      </c>
      <c r="G143" s="4" t="s">
        <v>641</v>
      </c>
      <c r="H143" s="3" t="s">
        <v>3</v>
      </c>
      <c r="I143" s="3" t="s">
        <v>646</v>
      </c>
      <c r="J143" s="3" t="s">
        <v>3</v>
      </c>
      <c r="K143" s="3" t="s">
        <v>3</v>
      </c>
      <c r="L143" s="2"/>
      <c r="M143" s="3"/>
      <c r="N143" s="5"/>
    </row>
    <row r="144" spans="1:14" ht="23.25" customHeight="1">
      <c r="A144" s="89" t="s">
        <v>806</v>
      </c>
      <c r="B144" s="108"/>
      <c r="C144" s="109"/>
      <c r="D144" s="6" t="str">
        <f t="shared" si="3"/>
        <v>「設定一括チェック完了」シートのパターン0を実施</v>
      </c>
      <c r="E144" s="4">
        <v>45622</v>
      </c>
      <c r="F144" s="4">
        <v>45622</v>
      </c>
      <c r="G144" s="4" t="s">
        <v>641</v>
      </c>
      <c r="H144" s="3" t="s">
        <v>3</v>
      </c>
      <c r="I144" s="3" t="s">
        <v>646</v>
      </c>
      <c r="J144" s="3" t="s">
        <v>3</v>
      </c>
      <c r="K144" s="3" t="s">
        <v>3</v>
      </c>
      <c r="L144" s="2"/>
      <c r="M144" s="3"/>
      <c r="N144" s="5"/>
    </row>
    <row r="145" spans="1:14" ht="23.25" customHeight="1">
      <c r="A145" s="89" t="s">
        <v>807</v>
      </c>
      <c r="B145" s="108"/>
      <c r="C145" s="109"/>
      <c r="D145" s="6" t="str">
        <f t="shared" si="3"/>
        <v>「設定一括チェック完了」シートのパターン1を実施</v>
      </c>
      <c r="E145" s="4">
        <v>45622</v>
      </c>
      <c r="F145" s="4">
        <v>45622</v>
      </c>
      <c r="G145" s="4" t="s">
        <v>641</v>
      </c>
      <c r="H145" s="3" t="s">
        <v>3</v>
      </c>
      <c r="I145" s="3" t="s">
        <v>646</v>
      </c>
      <c r="J145" s="3" t="s">
        <v>3</v>
      </c>
      <c r="K145" s="3" t="s">
        <v>3</v>
      </c>
      <c r="L145" s="2"/>
      <c r="M145" s="3"/>
      <c r="N145" s="5"/>
    </row>
    <row r="146" spans="1:14" ht="23.25" customHeight="1">
      <c r="A146" s="89" t="s">
        <v>808</v>
      </c>
      <c r="B146" s="108"/>
      <c r="C146" s="109"/>
      <c r="D146" s="6" t="str">
        <f t="shared" si="3"/>
        <v>「設定一括チェック完了」シートのパターン2を実施</v>
      </c>
      <c r="E146" s="4">
        <v>45622</v>
      </c>
      <c r="F146" s="4">
        <v>45622</v>
      </c>
      <c r="G146" s="4" t="s">
        <v>641</v>
      </c>
      <c r="H146" s="3" t="s">
        <v>3</v>
      </c>
      <c r="I146" s="3" t="s">
        <v>646</v>
      </c>
      <c r="J146" s="3" t="s">
        <v>3</v>
      </c>
      <c r="K146" s="3" t="s">
        <v>3</v>
      </c>
      <c r="L146" s="2"/>
      <c r="M146" s="3"/>
      <c r="N146" s="5"/>
    </row>
    <row r="147" spans="1:14" ht="23.25" customHeight="1">
      <c r="A147" s="89" t="s">
        <v>809</v>
      </c>
      <c r="B147" s="108"/>
      <c r="C147" s="109"/>
      <c r="D147" s="6" t="str">
        <f t="shared" si="3"/>
        <v>「設定一括チェック完了」シートのパターン3を実施</v>
      </c>
      <c r="E147" s="4">
        <v>45622</v>
      </c>
      <c r="F147" s="4">
        <v>45622</v>
      </c>
      <c r="G147" s="4" t="s">
        <v>641</v>
      </c>
      <c r="H147" s="3" t="s">
        <v>3</v>
      </c>
      <c r="I147" s="3" t="s">
        <v>646</v>
      </c>
      <c r="J147" s="3" t="s">
        <v>3</v>
      </c>
      <c r="K147" s="3" t="s">
        <v>3</v>
      </c>
      <c r="L147" s="2"/>
      <c r="M147" s="3"/>
      <c r="N147" s="5"/>
    </row>
    <row r="148" spans="1:14" ht="23.25" customHeight="1">
      <c r="A148" s="89" t="s">
        <v>810</v>
      </c>
      <c r="B148" s="108"/>
      <c r="C148" s="109"/>
      <c r="D148" s="6" t="str">
        <f t="shared" si="3"/>
        <v>「設定一括チェック完了」シートのパターン4を実施</v>
      </c>
      <c r="E148" s="4">
        <v>45622</v>
      </c>
      <c r="F148" s="4">
        <v>45622</v>
      </c>
      <c r="G148" s="4" t="s">
        <v>641</v>
      </c>
      <c r="H148" s="3" t="s">
        <v>3</v>
      </c>
      <c r="I148" s="3" t="s">
        <v>646</v>
      </c>
      <c r="J148" s="3" t="s">
        <v>3</v>
      </c>
      <c r="K148" s="3" t="s">
        <v>3</v>
      </c>
      <c r="L148" s="2"/>
      <c r="M148" s="3"/>
      <c r="N148" s="5"/>
    </row>
    <row r="149" spans="1:14" ht="23.25" customHeight="1">
      <c r="A149" s="89" t="s">
        <v>811</v>
      </c>
      <c r="B149" s="108"/>
      <c r="C149" s="109"/>
      <c r="D149" s="6" t="str">
        <f t="shared" si="3"/>
        <v>「設定一括チェック完了」シートのパターン5を実施</v>
      </c>
      <c r="E149" s="4">
        <v>45622</v>
      </c>
      <c r="F149" s="4">
        <v>45622</v>
      </c>
      <c r="G149" s="4" t="s">
        <v>641</v>
      </c>
      <c r="H149" s="3" t="s">
        <v>3</v>
      </c>
      <c r="I149" s="3" t="s">
        <v>646</v>
      </c>
      <c r="J149" s="3" t="s">
        <v>3</v>
      </c>
      <c r="K149" s="3" t="s">
        <v>3</v>
      </c>
      <c r="L149" s="2"/>
      <c r="M149" s="3"/>
      <c r="N149" s="5"/>
    </row>
    <row r="150" spans="1:14" ht="23.25" customHeight="1">
      <c r="A150" s="89" t="s">
        <v>812</v>
      </c>
      <c r="B150" s="108"/>
      <c r="C150" s="109"/>
      <c r="D150" s="6" t="str">
        <f t="shared" si="3"/>
        <v>「設定一括チェック完了」シートのパターン6を実施</v>
      </c>
      <c r="E150" s="4">
        <v>45622</v>
      </c>
      <c r="F150" s="4">
        <v>45622</v>
      </c>
      <c r="G150" s="4" t="s">
        <v>641</v>
      </c>
      <c r="H150" s="3" t="s">
        <v>3</v>
      </c>
      <c r="I150" s="3" t="s">
        <v>646</v>
      </c>
      <c r="J150" s="3" t="s">
        <v>3</v>
      </c>
      <c r="K150" s="3" t="s">
        <v>3</v>
      </c>
      <c r="L150" s="2"/>
      <c r="M150" s="3"/>
      <c r="N150" s="5"/>
    </row>
    <row r="151" spans="1:14" ht="23.25" customHeight="1">
      <c r="A151" s="89" t="s">
        <v>813</v>
      </c>
      <c r="B151" s="108"/>
      <c r="C151" s="109"/>
      <c r="D151" s="6" t="str">
        <f t="shared" si="3"/>
        <v>「設定一括チェック完了」シートのパターン7を実施</v>
      </c>
      <c r="E151" s="4">
        <v>45622</v>
      </c>
      <c r="F151" s="4">
        <v>45622</v>
      </c>
      <c r="G151" s="4" t="s">
        <v>641</v>
      </c>
      <c r="H151" s="3" t="s">
        <v>3</v>
      </c>
      <c r="I151" s="3" t="s">
        <v>646</v>
      </c>
      <c r="J151" s="3" t="s">
        <v>3</v>
      </c>
      <c r="K151" s="3" t="s">
        <v>3</v>
      </c>
      <c r="L151" s="2"/>
      <c r="M151" s="3"/>
      <c r="N151" s="5"/>
    </row>
    <row r="152" spans="1:14" ht="23.25" customHeight="1">
      <c r="A152" s="89" t="s">
        <v>814</v>
      </c>
      <c r="B152" s="108"/>
      <c r="C152" s="109"/>
      <c r="D152" s="6" t="str">
        <f t="shared" si="3"/>
        <v>「設定一括チェック完了」シートのパターン8を実施</v>
      </c>
      <c r="E152" s="4">
        <v>45622</v>
      </c>
      <c r="F152" s="4">
        <v>45622</v>
      </c>
      <c r="G152" s="4" t="s">
        <v>641</v>
      </c>
      <c r="H152" s="3" t="s">
        <v>3</v>
      </c>
      <c r="I152" s="3" t="s">
        <v>646</v>
      </c>
      <c r="J152" s="3" t="s">
        <v>3</v>
      </c>
      <c r="K152" s="3" t="s">
        <v>3</v>
      </c>
      <c r="L152" s="2"/>
      <c r="M152" s="3"/>
      <c r="N152" s="5"/>
    </row>
    <row r="153" spans="1:14" ht="23.25" customHeight="1">
      <c r="A153" s="89" t="s">
        <v>815</v>
      </c>
      <c r="B153" s="108"/>
      <c r="C153" s="109"/>
      <c r="D153" s="6" t="str">
        <f t="shared" si="3"/>
        <v>「設定一括チェック完了」シートのパターン9を実施</v>
      </c>
      <c r="E153" s="4">
        <v>45622</v>
      </c>
      <c r="F153" s="4">
        <v>45622</v>
      </c>
      <c r="G153" s="4" t="s">
        <v>641</v>
      </c>
      <c r="H153" s="3" t="s">
        <v>3</v>
      </c>
      <c r="I153" s="3" t="s">
        <v>646</v>
      </c>
      <c r="J153" s="3" t="s">
        <v>3</v>
      </c>
      <c r="K153" s="3" t="s">
        <v>3</v>
      </c>
      <c r="L153" s="2"/>
      <c r="M153" s="3"/>
      <c r="N153" s="5"/>
    </row>
    <row r="154" spans="1:14" ht="23.25" customHeight="1">
      <c r="A154" s="89" t="s">
        <v>816</v>
      </c>
      <c r="B154" s="108"/>
      <c r="C154" s="109"/>
      <c r="D154" s="6" t="str">
        <f t="shared" si="3"/>
        <v>「設定一括チェック完了」シートのパターン10を実施</v>
      </c>
      <c r="E154" s="4">
        <v>45622</v>
      </c>
      <c r="F154" s="4">
        <v>45622</v>
      </c>
      <c r="G154" s="4" t="s">
        <v>641</v>
      </c>
      <c r="H154" s="3" t="s">
        <v>3</v>
      </c>
      <c r="I154" s="3" t="s">
        <v>646</v>
      </c>
      <c r="J154" s="3" t="s">
        <v>3</v>
      </c>
      <c r="K154" s="3" t="s">
        <v>3</v>
      </c>
      <c r="L154" s="2"/>
      <c r="M154" s="3"/>
      <c r="N154" s="5"/>
    </row>
    <row r="155" spans="1:14" ht="23.25" customHeight="1">
      <c r="A155" s="89" t="s">
        <v>817</v>
      </c>
      <c r="B155" s="108"/>
      <c r="C155" s="109"/>
      <c r="D155" s="6" t="str">
        <f t="shared" si="3"/>
        <v>「設定一括チェック完了」シートのパターン11を実施</v>
      </c>
      <c r="E155" s="4">
        <v>45622</v>
      </c>
      <c r="F155" s="4">
        <v>45622</v>
      </c>
      <c r="G155" s="4" t="s">
        <v>641</v>
      </c>
      <c r="H155" s="3" t="s">
        <v>3</v>
      </c>
      <c r="I155" s="3" t="s">
        <v>646</v>
      </c>
      <c r="J155" s="3" t="s">
        <v>3</v>
      </c>
      <c r="K155" s="3" t="s">
        <v>3</v>
      </c>
      <c r="L155" s="2"/>
      <c r="M155" s="3"/>
      <c r="N155" s="5"/>
    </row>
    <row r="156" spans="1:14" ht="23.25" customHeight="1">
      <c r="A156" s="89" t="s">
        <v>818</v>
      </c>
      <c r="B156" s="108"/>
      <c r="C156" s="109"/>
      <c r="D156" s="6" t="str">
        <f t="shared" si="3"/>
        <v>「設定一括チェック完了」シートのパターン12を実施</v>
      </c>
      <c r="E156" s="4">
        <v>45622</v>
      </c>
      <c r="F156" s="4">
        <v>45622</v>
      </c>
      <c r="G156" s="4" t="s">
        <v>641</v>
      </c>
      <c r="H156" s="3" t="s">
        <v>3</v>
      </c>
      <c r="I156" s="3" t="s">
        <v>646</v>
      </c>
      <c r="J156" s="3" t="s">
        <v>3</v>
      </c>
      <c r="K156" s="3" t="s">
        <v>3</v>
      </c>
      <c r="L156" s="2"/>
      <c r="M156" s="3"/>
      <c r="N156" s="5"/>
    </row>
    <row r="157" spans="1:14" ht="23.25" customHeight="1">
      <c r="A157" s="89" t="s">
        <v>819</v>
      </c>
      <c r="B157" s="108"/>
      <c r="C157" s="109"/>
      <c r="D157" s="6" t="str">
        <f t="shared" si="3"/>
        <v>「設定一括チェック完了」シートのパターン13を実施</v>
      </c>
      <c r="E157" s="4">
        <v>45622</v>
      </c>
      <c r="F157" s="4">
        <v>45622</v>
      </c>
      <c r="G157" s="4" t="s">
        <v>641</v>
      </c>
      <c r="H157" s="3" t="s">
        <v>3</v>
      </c>
      <c r="I157" s="3" t="s">
        <v>646</v>
      </c>
      <c r="J157" s="3" t="s">
        <v>3</v>
      </c>
      <c r="K157" s="3" t="s">
        <v>3</v>
      </c>
      <c r="L157" s="2"/>
      <c r="M157" s="3"/>
      <c r="N157" s="5"/>
    </row>
    <row r="158" spans="1:14" ht="23.25" customHeight="1">
      <c r="A158" s="89" t="s">
        <v>820</v>
      </c>
      <c r="B158" s="108"/>
      <c r="C158" s="109"/>
      <c r="D158" s="6" t="str">
        <f t="shared" si="3"/>
        <v>「設定一括チェック完了」シートのパターン14を実施</v>
      </c>
      <c r="E158" s="4">
        <v>45622</v>
      </c>
      <c r="F158" s="4">
        <v>45622</v>
      </c>
      <c r="G158" s="4" t="s">
        <v>641</v>
      </c>
      <c r="H158" s="3" t="s">
        <v>3</v>
      </c>
      <c r="I158" s="3" t="s">
        <v>646</v>
      </c>
      <c r="J158" s="3" t="s">
        <v>3</v>
      </c>
      <c r="K158" s="3" t="s">
        <v>3</v>
      </c>
      <c r="L158" s="2"/>
      <c r="M158" s="3"/>
      <c r="N158" s="5"/>
    </row>
    <row r="159" spans="1:14" ht="23.25" customHeight="1">
      <c r="A159" s="89" t="s">
        <v>821</v>
      </c>
      <c r="B159" s="108"/>
      <c r="C159" s="109"/>
      <c r="D159" s="6" t="str">
        <f t="shared" si="3"/>
        <v>「設定一括チェック完了」シートのパターン15を実施</v>
      </c>
      <c r="E159" s="4">
        <v>45622</v>
      </c>
      <c r="F159" s="4">
        <v>45622</v>
      </c>
      <c r="G159" s="4" t="s">
        <v>641</v>
      </c>
      <c r="H159" s="3" t="s">
        <v>3</v>
      </c>
      <c r="I159" s="3" t="s">
        <v>646</v>
      </c>
      <c r="J159" s="3" t="s">
        <v>3</v>
      </c>
      <c r="K159" s="3" t="s">
        <v>3</v>
      </c>
      <c r="L159" s="2"/>
      <c r="M159" s="3"/>
      <c r="N159" s="5"/>
    </row>
    <row r="160" spans="1:14" ht="23.25" customHeight="1">
      <c r="A160" s="89" t="s">
        <v>822</v>
      </c>
      <c r="B160" s="108"/>
      <c r="C160" s="109"/>
      <c r="D160" s="6" t="str">
        <f t="shared" si="3"/>
        <v>「設定一括チェック完了」シートのパターン16を実施</v>
      </c>
      <c r="E160" s="4">
        <v>45622</v>
      </c>
      <c r="F160" s="4">
        <v>45622</v>
      </c>
      <c r="G160" s="4" t="s">
        <v>641</v>
      </c>
      <c r="H160" s="3" t="s">
        <v>3</v>
      </c>
      <c r="I160" s="3" t="s">
        <v>646</v>
      </c>
      <c r="J160" s="3" t="s">
        <v>3</v>
      </c>
      <c r="K160" s="3" t="s">
        <v>3</v>
      </c>
      <c r="L160" s="2"/>
      <c r="M160" s="3"/>
      <c r="N160" s="5"/>
    </row>
    <row r="161" spans="1:14" ht="23.25" customHeight="1">
      <c r="A161" s="89" t="s">
        <v>823</v>
      </c>
      <c r="B161" s="108"/>
      <c r="C161" s="109"/>
      <c r="D161" s="6" t="str">
        <f t="shared" si="3"/>
        <v>「設定一括チェック完了」シートのパターン17を実施</v>
      </c>
      <c r="E161" s="4">
        <v>45622</v>
      </c>
      <c r="F161" s="4">
        <v>45622</v>
      </c>
      <c r="G161" s="4" t="s">
        <v>641</v>
      </c>
      <c r="H161" s="3" t="s">
        <v>3</v>
      </c>
      <c r="I161" s="3" t="s">
        <v>646</v>
      </c>
      <c r="J161" s="3" t="s">
        <v>3</v>
      </c>
      <c r="K161" s="3" t="s">
        <v>3</v>
      </c>
      <c r="L161" s="2"/>
      <c r="M161" s="3"/>
      <c r="N161" s="5"/>
    </row>
    <row r="162" spans="1:14" ht="23.25" customHeight="1">
      <c r="A162" s="89" t="s">
        <v>824</v>
      </c>
      <c r="B162" s="108"/>
      <c r="C162" s="109"/>
      <c r="D162" s="6" t="str">
        <f t="shared" si="3"/>
        <v>「設定一括チェック完了」シートのパターン18を実施</v>
      </c>
      <c r="E162" s="4">
        <v>45622</v>
      </c>
      <c r="F162" s="4">
        <v>45622</v>
      </c>
      <c r="G162" s="4" t="s">
        <v>641</v>
      </c>
      <c r="H162" s="3" t="s">
        <v>3</v>
      </c>
      <c r="I162" s="3" t="s">
        <v>646</v>
      </c>
      <c r="J162" s="3" t="s">
        <v>3</v>
      </c>
      <c r="K162" s="3" t="s">
        <v>3</v>
      </c>
      <c r="L162" s="2"/>
      <c r="M162" s="3"/>
      <c r="N162" s="5"/>
    </row>
    <row r="163" spans="1:14" ht="23.25" customHeight="1">
      <c r="A163" s="89" t="s">
        <v>825</v>
      </c>
      <c r="B163" s="108"/>
      <c r="C163" s="109"/>
      <c r="D163" s="6" t="str">
        <f t="shared" si="3"/>
        <v>「設定一括チェック完了」シートのパターン19を実施</v>
      </c>
      <c r="E163" s="4">
        <v>45622</v>
      </c>
      <c r="F163" s="4">
        <v>45622</v>
      </c>
      <c r="G163" s="4" t="s">
        <v>641</v>
      </c>
      <c r="H163" s="3" t="s">
        <v>3</v>
      </c>
      <c r="I163" s="3" t="s">
        <v>646</v>
      </c>
      <c r="J163" s="3" t="s">
        <v>3</v>
      </c>
      <c r="K163" s="3" t="s">
        <v>3</v>
      </c>
      <c r="L163" s="2"/>
      <c r="M163" s="3"/>
      <c r="N163" s="5"/>
    </row>
    <row r="164" spans="1:14" ht="23.25" customHeight="1">
      <c r="A164" s="89" t="s">
        <v>826</v>
      </c>
      <c r="B164" s="108"/>
      <c r="C164" s="109"/>
      <c r="D164" s="6" t="str">
        <f t="shared" si="3"/>
        <v>「設定一括チェック完了」シートのパターン20を実施</v>
      </c>
      <c r="E164" s="4">
        <v>45622</v>
      </c>
      <c r="F164" s="4">
        <v>45622</v>
      </c>
      <c r="G164" s="4" t="s">
        <v>641</v>
      </c>
      <c r="H164" s="3" t="s">
        <v>3</v>
      </c>
      <c r="I164" s="3" t="s">
        <v>646</v>
      </c>
      <c r="J164" s="3" t="s">
        <v>3</v>
      </c>
      <c r="K164" s="3" t="s">
        <v>3</v>
      </c>
      <c r="L164" s="2"/>
      <c r="M164" s="3"/>
      <c r="N164" s="5"/>
    </row>
    <row r="165" spans="1:14" ht="23.25" customHeight="1">
      <c r="A165" s="89" t="s">
        <v>827</v>
      </c>
      <c r="B165" s="108"/>
      <c r="C165" s="109"/>
      <c r="D165" s="6" t="str">
        <f t="shared" si="3"/>
        <v>「設定一括チェック完了」シートのパターン21を実施</v>
      </c>
      <c r="E165" s="4">
        <v>45622</v>
      </c>
      <c r="F165" s="4">
        <v>45622</v>
      </c>
      <c r="G165" s="4" t="s">
        <v>641</v>
      </c>
      <c r="H165" s="3" t="s">
        <v>3</v>
      </c>
      <c r="I165" s="3" t="s">
        <v>646</v>
      </c>
      <c r="J165" s="3" t="s">
        <v>3</v>
      </c>
      <c r="K165" s="3" t="s">
        <v>3</v>
      </c>
      <c r="L165" s="2"/>
      <c r="M165" s="3"/>
      <c r="N165" s="5"/>
    </row>
    <row r="166" spans="1:14" ht="23.25" customHeight="1">
      <c r="A166" s="89" t="s">
        <v>828</v>
      </c>
      <c r="B166" s="108"/>
      <c r="C166" s="109"/>
      <c r="D166" s="6" t="str">
        <f t="shared" si="3"/>
        <v>「設定一括チェック完了」シートのパターン22を実施</v>
      </c>
      <c r="E166" s="4">
        <v>45622</v>
      </c>
      <c r="F166" s="4">
        <v>45622</v>
      </c>
      <c r="G166" s="4" t="s">
        <v>641</v>
      </c>
      <c r="H166" s="3" t="s">
        <v>3</v>
      </c>
      <c r="I166" s="3" t="s">
        <v>646</v>
      </c>
      <c r="J166" s="3" t="s">
        <v>3</v>
      </c>
      <c r="K166" s="3" t="s">
        <v>3</v>
      </c>
      <c r="L166" s="2"/>
      <c r="M166" s="3"/>
      <c r="N166" s="5"/>
    </row>
    <row r="167" spans="1:14" ht="23.25" customHeight="1">
      <c r="A167" s="89" t="s">
        <v>829</v>
      </c>
      <c r="B167" s="108"/>
      <c r="C167" s="109"/>
      <c r="D167" s="6" t="str">
        <f t="shared" si="3"/>
        <v>「設定一括チェック完了」シートのパターン23を実施</v>
      </c>
      <c r="E167" s="4">
        <v>45622</v>
      </c>
      <c r="F167" s="4">
        <v>45622</v>
      </c>
      <c r="G167" s="4" t="s">
        <v>641</v>
      </c>
      <c r="H167" s="3" t="s">
        <v>3</v>
      </c>
      <c r="I167" s="3" t="s">
        <v>646</v>
      </c>
      <c r="J167" s="3" t="s">
        <v>3</v>
      </c>
      <c r="K167" s="3" t="s">
        <v>3</v>
      </c>
      <c r="L167" s="2"/>
      <c r="M167" s="3"/>
      <c r="N167" s="5"/>
    </row>
    <row r="168" spans="1:14" ht="23.25" customHeight="1">
      <c r="A168" s="89" t="s">
        <v>830</v>
      </c>
      <c r="B168" s="108"/>
      <c r="C168" s="109"/>
      <c r="D168" s="6" t="str">
        <f t="shared" si="3"/>
        <v>「設定一括チェック完了」シートのパターン24を実施</v>
      </c>
      <c r="E168" s="4">
        <v>45622</v>
      </c>
      <c r="F168" s="4">
        <v>45622</v>
      </c>
      <c r="G168" s="4" t="s">
        <v>641</v>
      </c>
      <c r="H168" s="3" t="s">
        <v>3</v>
      </c>
      <c r="I168" s="3" t="s">
        <v>646</v>
      </c>
      <c r="J168" s="3" t="s">
        <v>3</v>
      </c>
      <c r="K168" s="3" t="s">
        <v>3</v>
      </c>
      <c r="L168" s="2"/>
      <c r="M168" s="3"/>
      <c r="N168" s="5"/>
    </row>
    <row r="169" spans="1:14" ht="23.25" customHeight="1">
      <c r="A169" s="89" t="s">
        <v>831</v>
      </c>
      <c r="B169" s="108"/>
      <c r="C169" s="109"/>
      <c r="D169" s="6" t="str">
        <f t="shared" si="3"/>
        <v>「設定一括チェック完了」シートのパターン25を実施</v>
      </c>
      <c r="E169" s="4">
        <v>45622</v>
      </c>
      <c r="F169" s="4">
        <v>45622</v>
      </c>
      <c r="G169" s="4" t="s">
        <v>641</v>
      </c>
      <c r="H169" s="3" t="s">
        <v>3</v>
      </c>
      <c r="I169" s="3" t="s">
        <v>646</v>
      </c>
      <c r="J169" s="3" t="s">
        <v>3</v>
      </c>
      <c r="K169" s="3" t="s">
        <v>3</v>
      </c>
      <c r="L169" s="2"/>
      <c r="M169" s="3"/>
      <c r="N169" s="5"/>
    </row>
    <row r="170" spans="1:14" ht="23.25" customHeight="1">
      <c r="A170" s="89" t="s">
        <v>832</v>
      </c>
      <c r="B170" s="108"/>
      <c r="C170" s="109"/>
      <c r="D170" s="6" t="str">
        <f t="shared" si="3"/>
        <v>「設定一括チェック完了」シートのパターン26を実施</v>
      </c>
      <c r="E170" s="4">
        <v>45622</v>
      </c>
      <c r="F170" s="4">
        <v>45622</v>
      </c>
      <c r="G170" s="4" t="s">
        <v>641</v>
      </c>
      <c r="H170" s="3" t="s">
        <v>3</v>
      </c>
      <c r="I170" s="3" t="s">
        <v>646</v>
      </c>
      <c r="J170" s="3" t="s">
        <v>3</v>
      </c>
      <c r="K170" s="3" t="s">
        <v>3</v>
      </c>
      <c r="L170" s="2"/>
      <c r="M170" s="3"/>
      <c r="N170" s="5"/>
    </row>
    <row r="171" spans="1:14" ht="23.25" customHeight="1">
      <c r="A171" s="89" t="s">
        <v>833</v>
      </c>
      <c r="B171" s="108"/>
      <c r="C171" s="109"/>
      <c r="D171" s="6" t="str">
        <f t="shared" si="3"/>
        <v>「設定一括チェック完了」シートのパターン27を実施</v>
      </c>
      <c r="E171" s="4">
        <v>45622</v>
      </c>
      <c r="F171" s="4">
        <v>45622</v>
      </c>
      <c r="G171" s="4" t="s">
        <v>641</v>
      </c>
      <c r="H171" s="3" t="s">
        <v>3</v>
      </c>
      <c r="I171" s="3" t="s">
        <v>646</v>
      </c>
      <c r="J171" s="3" t="s">
        <v>3</v>
      </c>
      <c r="K171" s="3" t="s">
        <v>3</v>
      </c>
      <c r="L171" s="2"/>
      <c r="M171" s="3"/>
      <c r="N171" s="5"/>
    </row>
    <row r="172" spans="1:14" ht="23.25" customHeight="1">
      <c r="A172" s="89" t="s">
        <v>834</v>
      </c>
      <c r="B172" s="108"/>
      <c r="C172" s="109"/>
      <c r="D172" s="6" t="str">
        <f t="shared" si="3"/>
        <v>「設定一括チェック完了」シートのパターン28を実施</v>
      </c>
      <c r="E172" s="4">
        <v>45622</v>
      </c>
      <c r="F172" s="4">
        <v>45622</v>
      </c>
      <c r="G172" s="4" t="s">
        <v>641</v>
      </c>
      <c r="H172" s="3" t="s">
        <v>3</v>
      </c>
      <c r="I172" s="3" t="s">
        <v>646</v>
      </c>
      <c r="J172" s="3" t="s">
        <v>3</v>
      </c>
      <c r="K172" s="3" t="s">
        <v>3</v>
      </c>
      <c r="L172" s="2"/>
      <c r="M172" s="3"/>
      <c r="N172" s="5"/>
    </row>
    <row r="173" spans="1:14" ht="23.25" customHeight="1">
      <c r="A173" s="89" t="s">
        <v>835</v>
      </c>
      <c r="B173" s="108"/>
      <c r="C173" s="109"/>
      <c r="D173" s="6" t="str">
        <f t="shared" si="3"/>
        <v>「設定一括チェック完了」シートのパターン29を実施</v>
      </c>
      <c r="E173" s="4">
        <v>45622</v>
      </c>
      <c r="F173" s="4">
        <v>45622</v>
      </c>
      <c r="G173" s="4" t="s">
        <v>641</v>
      </c>
      <c r="H173" s="3" t="s">
        <v>3</v>
      </c>
      <c r="I173" s="3" t="s">
        <v>646</v>
      </c>
      <c r="J173" s="3" t="s">
        <v>3</v>
      </c>
      <c r="K173" s="3" t="s">
        <v>3</v>
      </c>
      <c r="L173" s="2"/>
      <c r="M173" s="3"/>
      <c r="N173" s="5"/>
    </row>
    <row r="174" spans="1:14" ht="23.25" customHeight="1">
      <c r="A174" s="89" t="s">
        <v>836</v>
      </c>
      <c r="B174" s="108"/>
      <c r="C174" s="109"/>
      <c r="D174" s="6" t="str">
        <f t="shared" si="3"/>
        <v>「設定一括チェック完了」シートのパターン30を実施</v>
      </c>
      <c r="E174" s="4">
        <v>45622</v>
      </c>
      <c r="F174" s="4">
        <v>45622</v>
      </c>
      <c r="G174" s="4" t="s">
        <v>641</v>
      </c>
      <c r="H174" s="3" t="s">
        <v>3</v>
      </c>
      <c r="I174" s="3" t="s">
        <v>646</v>
      </c>
      <c r="J174" s="3" t="s">
        <v>3</v>
      </c>
      <c r="K174" s="3" t="s">
        <v>3</v>
      </c>
      <c r="L174" s="2"/>
      <c r="M174" s="3"/>
      <c r="N174" s="5"/>
    </row>
    <row r="175" spans="1:14" ht="23.25" customHeight="1">
      <c r="A175" s="89" t="s">
        <v>837</v>
      </c>
      <c r="B175" s="108"/>
      <c r="C175" s="109"/>
      <c r="D175" s="6" t="str">
        <f t="shared" si="3"/>
        <v>「設定一括チェック完了」シートのパターン31を実施</v>
      </c>
      <c r="E175" s="4">
        <v>45622</v>
      </c>
      <c r="F175" s="4">
        <v>45622</v>
      </c>
      <c r="G175" s="4" t="s">
        <v>641</v>
      </c>
      <c r="H175" s="3" t="s">
        <v>3</v>
      </c>
      <c r="I175" s="3" t="s">
        <v>646</v>
      </c>
      <c r="J175" s="3" t="s">
        <v>3</v>
      </c>
      <c r="K175" s="3" t="s">
        <v>3</v>
      </c>
      <c r="L175" s="2"/>
      <c r="M175" s="3"/>
      <c r="N175" s="5"/>
    </row>
    <row r="176" spans="1:14" ht="23.25" customHeight="1">
      <c r="A176" s="89" t="s">
        <v>838</v>
      </c>
      <c r="B176" s="108"/>
      <c r="C176" s="109"/>
      <c r="D176" s="6" t="str">
        <f t="shared" si="3"/>
        <v>「設定一括チェック完了」シートのパターン32を実施</v>
      </c>
      <c r="E176" s="4">
        <v>45622</v>
      </c>
      <c r="F176" s="4">
        <v>45622</v>
      </c>
      <c r="G176" s="4" t="s">
        <v>641</v>
      </c>
      <c r="H176" s="3" t="s">
        <v>3</v>
      </c>
      <c r="I176" s="3" t="s">
        <v>646</v>
      </c>
      <c r="J176" s="3" t="s">
        <v>3</v>
      </c>
      <c r="K176" s="3" t="s">
        <v>3</v>
      </c>
      <c r="L176" s="2"/>
      <c r="M176" s="3"/>
      <c r="N176" s="5"/>
    </row>
    <row r="177" spans="1:14" ht="23.25" customHeight="1">
      <c r="A177" s="89" t="s">
        <v>839</v>
      </c>
      <c r="B177" s="108"/>
      <c r="C177" s="109"/>
      <c r="D177" s="6" t="str">
        <f t="shared" si="3"/>
        <v>「設定一括チェック完了」シートのパターン33を実施</v>
      </c>
      <c r="E177" s="4">
        <v>45622</v>
      </c>
      <c r="F177" s="4">
        <v>45622</v>
      </c>
      <c r="G177" s="4" t="s">
        <v>641</v>
      </c>
      <c r="H177" s="3" t="s">
        <v>3</v>
      </c>
      <c r="I177" s="3" t="s">
        <v>646</v>
      </c>
      <c r="J177" s="3" t="s">
        <v>3</v>
      </c>
      <c r="K177" s="3" t="s">
        <v>3</v>
      </c>
      <c r="L177" s="2"/>
      <c r="M177" s="3"/>
      <c r="N177" s="5"/>
    </row>
    <row r="178" spans="1:14" ht="23.25" customHeight="1">
      <c r="A178" s="89" t="s">
        <v>840</v>
      </c>
      <c r="B178" s="108"/>
      <c r="C178" s="109"/>
      <c r="D178" s="6" t="str">
        <f t="shared" si="3"/>
        <v>「設定一括チェック完了」シートのパターン34を実施</v>
      </c>
      <c r="E178" s="4">
        <v>45622</v>
      </c>
      <c r="F178" s="4">
        <v>45622</v>
      </c>
      <c r="G178" s="4" t="s">
        <v>641</v>
      </c>
      <c r="H178" s="3" t="s">
        <v>3</v>
      </c>
      <c r="I178" s="3" t="s">
        <v>646</v>
      </c>
      <c r="J178" s="3" t="s">
        <v>3</v>
      </c>
      <c r="K178" s="3" t="s">
        <v>3</v>
      </c>
      <c r="L178" s="2"/>
      <c r="M178" s="3"/>
      <c r="N178" s="5"/>
    </row>
    <row r="179" spans="1:14" ht="23.25" customHeight="1">
      <c r="A179" s="89" t="s">
        <v>841</v>
      </c>
      <c r="B179" s="108"/>
      <c r="C179" s="109"/>
      <c r="D179" s="6" t="str">
        <f t="shared" si="3"/>
        <v>「設定一括チェック完了」シートのパターン35を実施</v>
      </c>
      <c r="E179" s="4">
        <v>45622</v>
      </c>
      <c r="F179" s="4">
        <v>45622</v>
      </c>
      <c r="G179" s="4" t="s">
        <v>641</v>
      </c>
      <c r="H179" s="3" t="s">
        <v>3</v>
      </c>
      <c r="I179" s="3" t="s">
        <v>646</v>
      </c>
      <c r="J179" s="3" t="s">
        <v>3</v>
      </c>
      <c r="K179" s="3" t="s">
        <v>3</v>
      </c>
      <c r="L179" s="2"/>
      <c r="M179" s="3"/>
      <c r="N179" s="5"/>
    </row>
    <row r="180" spans="1:14" ht="23.25" customHeight="1">
      <c r="A180" s="89" t="s">
        <v>842</v>
      </c>
      <c r="B180" s="108"/>
      <c r="C180" s="109"/>
      <c r="D180" s="6" t="str">
        <f t="shared" si="3"/>
        <v>「設定一括チェック完了」シートのパターン36を実施</v>
      </c>
      <c r="E180" s="4">
        <v>45622</v>
      </c>
      <c r="F180" s="4">
        <v>45622</v>
      </c>
      <c r="G180" s="4" t="s">
        <v>641</v>
      </c>
      <c r="H180" s="3" t="s">
        <v>3</v>
      </c>
      <c r="I180" s="3" t="s">
        <v>646</v>
      </c>
      <c r="J180" s="3" t="s">
        <v>3</v>
      </c>
      <c r="K180" s="3" t="s">
        <v>3</v>
      </c>
      <c r="L180" s="2"/>
      <c r="M180" s="3"/>
      <c r="N180" s="5"/>
    </row>
    <row r="181" spans="1:14" ht="23.25" customHeight="1">
      <c r="A181" s="89" t="s">
        <v>843</v>
      </c>
      <c r="B181" s="108"/>
      <c r="C181" s="109"/>
      <c r="D181" s="6" t="str">
        <f t="shared" si="3"/>
        <v>「設定一括チェック完了」シートのパターン37を実施</v>
      </c>
      <c r="E181" s="4">
        <v>45622</v>
      </c>
      <c r="F181" s="4">
        <v>45622</v>
      </c>
      <c r="G181" s="4" t="s">
        <v>641</v>
      </c>
      <c r="H181" s="3" t="s">
        <v>3</v>
      </c>
      <c r="I181" s="3" t="s">
        <v>646</v>
      </c>
      <c r="J181" s="3" t="s">
        <v>3</v>
      </c>
      <c r="K181" s="3" t="s">
        <v>3</v>
      </c>
      <c r="L181" s="2"/>
      <c r="M181" s="3"/>
      <c r="N181" s="5"/>
    </row>
    <row r="182" spans="1:14" ht="23.25" customHeight="1">
      <c r="A182" s="89" t="s">
        <v>844</v>
      </c>
      <c r="B182" s="108"/>
      <c r="C182" s="109"/>
      <c r="D182" s="6" t="str">
        <f t="shared" si="3"/>
        <v>「設定一括チェック完了」シートのパターン38を実施</v>
      </c>
      <c r="E182" s="4">
        <v>45622</v>
      </c>
      <c r="F182" s="4">
        <v>45622</v>
      </c>
      <c r="G182" s="4" t="s">
        <v>641</v>
      </c>
      <c r="H182" s="3" t="s">
        <v>3</v>
      </c>
      <c r="I182" s="3" t="s">
        <v>646</v>
      </c>
      <c r="J182" s="3" t="s">
        <v>3</v>
      </c>
      <c r="K182" s="3" t="s">
        <v>3</v>
      </c>
      <c r="L182" s="2"/>
      <c r="M182" s="3"/>
      <c r="N182" s="5"/>
    </row>
    <row r="183" spans="1:14" ht="23.25" customHeight="1">
      <c r="A183" s="89" t="s">
        <v>845</v>
      </c>
      <c r="B183" s="108"/>
      <c r="C183" s="109"/>
      <c r="D183" s="6" t="str">
        <f t="shared" si="3"/>
        <v>「設定一括チェック完了」シートのパターン39を実施</v>
      </c>
      <c r="E183" s="4">
        <v>45622</v>
      </c>
      <c r="F183" s="4">
        <v>45622</v>
      </c>
      <c r="G183" s="4" t="s">
        <v>641</v>
      </c>
      <c r="H183" s="3" t="s">
        <v>3</v>
      </c>
      <c r="I183" s="3" t="s">
        <v>646</v>
      </c>
      <c r="J183" s="3" t="s">
        <v>3</v>
      </c>
      <c r="K183" s="3" t="s">
        <v>3</v>
      </c>
      <c r="L183" s="2"/>
      <c r="M183" s="3"/>
      <c r="N183" s="5"/>
    </row>
    <row r="184" spans="1:14" ht="23.25" customHeight="1">
      <c r="A184" s="89" t="s">
        <v>846</v>
      </c>
      <c r="B184" s="108"/>
      <c r="C184" s="109"/>
      <c r="D184" s="6" t="str">
        <f t="shared" si="3"/>
        <v>「設定一括チェック完了」シートのパターン40を実施</v>
      </c>
      <c r="E184" s="4">
        <v>45622</v>
      </c>
      <c r="F184" s="4">
        <v>45622</v>
      </c>
      <c r="G184" s="4" t="s">
        <v>641</v>
      </c>
      <c r="H184" s="3" t="s">
        <v>3</v>
      </c>
      <c r="I184" s="3" t="s">
        <v>646</v>
      </c>
      <c r="J184" s="3" t="s">
        <v>3</v>
      </c>
      <c r="K184" s="3" t="s">
        <v>3</v>
      </c>
      <c r="L184" s="2"/>
      <c r="M184" s="3"/>
      <c r="N184" s="5"/>
    </row>
    <row r="185" spans="1:14" ht="23.25" customHeight="1">
      <c r="A185" s="89" t="s">
        <v>847</v>
      </c>
      <c r="B185" s="108"/>
      <c r="C185" s="109"/>
      <c r="D185" s="6" t="str">
        <f t="shared" si="3"/>
        <v>「設定一括チェック完了」シートのパターン41を実施</v>
      </c>
      <c r="E185" s="4">
        <v>45622</v>
      </c>
      <c r="F185" s="4">
        <v>45622</v>
      </c>
      <c r="G185" s="4" t="s">
        <v>641</v>
      </c>
      <c r="H185" s="3" t="s">
        <v>3</v>
      </c>
      <c r="I185" s="3" t="s">
        <v>646</v>
      </c>
      <c r="J185" s="3" t="s">
        <v>3</v>
      </c>
      <c r="K185" s="3" t="s">
        <v>3</v>
      </c>
      <c r="L185" s="2"/>
      <c r="M185" s="3"/>
      <c r="N185" s="5"/>
    </row>
    <row r="186" spans="1:14" ht="23.25" customHeight="1">
      <c r="A186" s="89" t="s">
        <v>848</v>
      </c>
      <c r="B186" s="108"/>
      <c r="C186" s="109"/>
      <c r="D186" s="6" t="str">
        <f t="shared" si="3"/>
        <v>「設定一括チェック完了」シートのパターン42を実施</v>
      </c>
      <c r="E186" s="4">
        <v>45622</v>
      </c>
      <c r="F186" s="4">
        <v>45622</v>
      </c>
      <c r="G186" s="4" t="s">
        <v>641</v>
      </c>
      <c r="H186" s="3" t="s">
        <v>3</v>
      </c>
      <c r="I186" s="3" t="s">
        <v>646</v>
      </c>
      <c r="J186" s="3" t="s">
        <v>3</v>
      </c>
      <c r="K186" s="3" t="s">
        <v>3</v>
      </c>
      <c r="L186" s="2"/>
      <c r="M186" s="3"/>
      <c r="N186" s="5"/>
    </row>
    <row r="187" spans="1:14" ht="23.25" customHeight="1">
      <c r="A187" s="89" t="s">
        <v>849</v>
      </c>
      <c r="B187" s="108"/>
      <c r="C187" s="109"/>
      <c r="D187" s="6" t="str">
        <f t="shared" si="3"/>
        <v>「設定一括チェック完了」シートのパターン43を実施</v>
      </c>
      <c r="E187" s="4">
        <v>45622</v>
      </c>
      <c r="F187" s="4">
        <v>45622</v>
      </c>
      <c r="G187" s="4" t="s">
        <v>641</v>
      </c>
      <c r="H187" s="3" t="s">
        <v>3</v>
      </c>
      <c r="I187" s="3" t="s">
        <v>646</v>
      </c>
      <c r="J187" s="3" t="s">
        <v>3</v>
      </c>
      <c r="K187" s="3" t="s">
        <v>3</v>
      </c>
      <c r="L187" s="2"/>
      <c r="M187" s="3"/>
      <c r="N187" s="5"/>
    </row>
    <row r="188" spans="1:14" ht="23.25" customHeight="1">
      <c r="A188" s="89" t="s">
        <v>850</v>
      </c>
      <c r="B188" s="108"/>
      <c r="C188" s="109"/>
      <c r="D188" s="6" t="str">
        <f t="shared" si="3"/>
        <v>「設定一括チェック完了」シートのパターン44を実施</v>
      </c>
      <c r="E188" s="4">
        <v>45622</v>
      </c>
      <c r="F188" s="4">
        <v>45622</v>
      </c>
      <c r="G188" s="4" t="s">
        <v>641</v>
      </c>
      <c r="H188" s="3" t="s">
        <v>3</v>
      </c>
      <c r="I188" s="3" t="s">
        <v>646</v>
      </c>
      <c r="J188" s="3" t="s">
        <v>3</v>
      </c>
      <c r="K188" s="3" t="s">
        <v>3</v>
      </c>
      <c r="L188" s="2"/>
      <c r="M188" s="3"/>
      <c r="N188" s="5"/>
    </row>
    <row r="189" spans="1:14" ht="23.25" customHeight="1">
      <c r="A189" s="89" t="s">
        <v>851</v>
      </c>
      <c r="B189" s="108"/>
      <c r="C189" s="109"/>
      <c r="D189" s="6" t="str">
        <f t="shared" si="3"/>
        <v>「設定一括チェック完了」シートのパターン45を実施</v>
      </c>
      <c r="E189" s="4">
        <v>45622</v>
      </c>
      <c r="F189" s="4">
        <v>45622</v>
      </c>
      <c r="G189" s="4" t="s">
        <v>641</v>
      </c>
      <c r="H189" s="3" t="s">
        <v>3</v>
      </c>
      <c r="I189" s="3" t="s">
        <v>646</v>
      </c>
      <c r="J189" s="3" t="s">
        <v>3</v>
      </c>
      <c r="K189" s="3" t="s">
        <v>3</v>
      </c>
      <c r="L189" s="2"/>
      <c r="M189" s="3"/>
      <c r="N189" s="5"/>
    </row>
    <row r="190" spans="1:14" ht="23.25" customHeight="1">
      <c r="A190" s="89" t="s">
        <v>852</v>
      </c>
      <c r="B190" s="108"/>
      <c r="C190" s="109"/>
      <c r="D190" s="6" t="str">
        <f t="shared" si="3"/>
        <v>「設定一括チェック完了」シートのパターン46を実施</v>
      </c>
      <c r="E190" s="4">
        <v>45622</v>
      </c>
      <c r="F190" s="4">
        <v>45622</v>
      </c>
      <c r="G190" s="4" t="s">
        <v>641</v>
      </c>
      <c r="H190" s="3" t="s">
        <v>3</v>
      </c>
      <c r="I190" s="3" t="s">
        <v>646</v>
      </c>
      <c r="J190" s="3" t="s">
        <v>3</v>
      </c>
      <c r="K190" s="3" t="s">
        <v>3</v>
      </c>
      <c r="L190" s="2"/>
      <c r="M190" s="3"/>
      <c r="N190" s="5"/>
    </row>
    <row r="191" spans="1:14" ht="23.25" customHeight="1">
      <c r="A191" s="89" t="s">
        <v>853</v>
      </c>
      <c r="B191" s="108"/>
      <c r="C191" s="109"/>
      <c r="D191" s="6" t="str">
        <f t="shared" si="3"/>
        <v>「設定一括チェック完了」シートのパターン47を実施</v>
      </c>
      <c r="E191" s="4">
        <v>45622</v>
      </c>
      <c r="F191" s="4">
        <v>45622</v>
      </c>
      <c r="G191" s="4" t="s">
        <v>641</v>
      </c>
      <c r="H191" s="3" t="s">
        <v>3</v>
      </c>
      <c r="I191" s="3" t="s">
        <v>646</v>
      </c>
      <c r="J191" s="3" t="s">
        <v>3</v>
      </c>
      <c r="K191" s="3" t="s">
        <v>3</v>
      </c>
      <c r="L191" s="2"/>
      <c r="M191" s="3"/>
      <c r="N191" s="5"/>
    </row>
    <row r="192" spans="1:14" ht="23.25" customHeight="1">
      <c r="A192" s="89" t="s">
        <v>854</v>
      </c>
      <c r="B192" s="108"/>
      <c r="C192" s="109"/>
      <c r="D192" s="6" t="str">
        <f t="shared" si="3"/>
        <v>「設定一括チェック完了」シートのパターン48を実施</v>
      </c>
      <c r="E192" s="4">
        <v>45622</v>
      </c>
      <c r="F192" s="4">
        <v>45622</v>
      </c>
      <c r="G192" s="4" t="s">
        <v>641</v>
      </c>
      <c r="H192" s="3" t="s">
        <v>3</v>
      </c>
      <c r="I192" s="3" t="s">
        <v>646</v>
      </c>
      <c r="J192" s="3" t="s">
        <v>3</v>
      </c>
      <c r="K192" s="3" t="s">
        <v>3</v>
      </c>
      <c r="L192" s="2"/>
      <c r="M192" s="3"/>
      <c r="N192" s="5"/>
    </row>
    <row r="193" spans="1:14" ht="23.25" customHeight="1">
      <c r="A193" s="89" t="s">
        <v>855</v>
      </c>
      <c r="B193" s="108"/>
      <c r="C193" s="109"/>
      <c r="D193" s="6" t="str">
        <f t="shared" si="3"/>
        <v>「設定一括チェック完了」シートのパターン49を実施</v>
      </c>
      <c r="E193" s="4">
        <v>45622</v>
      </c>
      <c r="F193" s="4">
        <v>45622</v>
      </c>
      <c r="G193" s="4" t="s">
        <v>641</v>
      </c>
      <c r="H193" s="3" t="s">
        <v>3</v>
      </c>
      <c r="I193" s="3" t="s">
        <v>646</v>
      </c>
      <c r="J193" s="3" t="s">
        <v>3</v>
      </c>
      <c r="K193" s="3" t="s">
        <v>3</v>
      </c>
      <c r="L193" s="2"/>
      <c r="M193" s="3"/>
      <c r="N193" s="5"/>
    </row>
    <row r="194" spans="1:14" ht="23.25" customHeight="1">
      <c r="A194" s="89" t="s">
        <v>856</v>
      </c>
      <c r="B194" s="108"/>
      <c r="C194" s="109"/>
      <c r="D194" s="6" t="str">
        <f t="shared" si="3"/>
        <v>「設定一括チェック完了」シートのパターン50を実施</v>
      </c>
      <c r="E194" s="4">
        <v>45622</v>
      </c>
      <c r="F194" s="4">
        <v>45622</v>
      </c>
      <c r="G194" s="4" t="s">
        <v>641</v>
      </c>
      <c r="H194" s="3" t="s">
        <v>3</v>
      </c>
      <c r="I194" s="3" t="s">
        <v>646</v>
      </c>
      <c r="J194" s="3" t="s">
        <v>3</v>
      </c>
      <c r="K194" s="3" t="s">
        <v>3</v>
      </c>
      <c r="L194" s="2"/>
      <c r="M194" s="3"/>
      <c r="N194" s="5"/>
    </row>
    <row r="195" spans="1:14" ht="23.25" customHeight="1">
      <c r="A195" s="89" t="s">
        <v>857</v>
      </c>
      <c r="B195" s="108"/>
      <c r="C195" s="109"/>
      <c r="D195" s="6" t="str">
        <f t="shared" si="3"/>
        <v>「設定一括チェック完了」シートのパターン51を実施</v>
      </c>
      <c r="E195" s="4">
        <v>45622</v>
      </c>
      <c r="F195" s="4">
        <v>45622</v>
      </c>
      <c r="G195" s="4" t="s">
        <v>641</v>
      </c>
      <c r="H195" s="3" t="s">
        <v>3</v>
      </c>
      <c r="I195" s="3" t="s">
        <v>646</v>
      </c>
      <c r="J195" s="3" t="s">
        <v>3</v>
      </c>
      <c r="K195" s="3" t="s">
        <v>3</v>
      </c>
      <c r="L195" s="2"/>
      <c r="M195" s="3"/>
      <c r="N195" s="5"/>
    </row>
    <row r="196" spans="1:14" ht="23.25" customHeight="1">
      <c r="A196" s="89" t="s">
        <v>858</v>
      </c>
      <c r="B196" s="108"/>
      <c r="C196" s="109"/>
      <c r="D196" s="6" t="str">
        <f t="shared" si="3"/>
        <v>「設定一括チェック完了」シートのパターン52を実施</v>
      </c>
      <c r="E196" s="4">
        <v>45622</v>
      </c>
      <c r="F196" s="4">
        <v>45622</v>
      </c>
      <c r="G196" s="4" t="s">
        <v>641</v>
      </c>
      <c r="H196" s="3" t="s">
        <v>3</v>
      </c>
      <c r="I196" s="3" t="s">
        <v>646</v>
      </c>
      <c r="J196" s="3" t="s">
        <v>3</v>
      </c>
      <c r="K196" s="3" t="s">
        <v>3</v>
      </c>
      <c r="L196" s="2"/>
      <c r="M196" s="3"/>
      <c r="N196" s="5"/>
    </row>
    <row r="197" spans="1:14" ht="32.450000000000003" customHeight="1">
      <c r="A197" s="158" t="s">
        <v>709</v>
      </c>
      <c r="B197" s="96"/>
      <c r="C197" s="97" t="s">
        <v>645</v>
      </c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9"/>
    </row>
    <row r="198" spans="1:14" ht="12" customHeight="1">
      <c r="A198" s="159"/>
      <c r="B198" s="96"/>
      <c r="C198" s="100"/>
      <c r="D198" s="101" t="s">
        <v>660</v>
      </c>
      <c r="E198" s="101"/>
      <c r="F198" s="101"/>
      <c r="G198" s="101"/>
      <c r="H198" s="101"/>
      <c r="I198" s="101"/>
      <c r="J198" s="101"/>
      <c r="K198" s="101"/>
      <c r="L198" s="101"/>
      <c r="M198" s="101"/>
      <c r="N198" s="102"/>
    </row>
    <row r="199" spans="1:14" ht="12" customHeight="1">
      <c r="A199" s="159"/>
      <c r="B199" s="96"/>
      <c r="C199" s="100"/>
      <c r="D199" s="101" t="s">
        <v>701</v>
      </c>
      <c r="E199" s="101"/>
      <c r="F199" s="101"/>
      <c r="G199" s="101"/>
      <c r="H199" s="101"/>
      <c r="I199" s="101"/>
      <c r="J199" s="101"/>
      <c r="K199" s="101"/>
      <c r="L199" s="101"/>
      <c r="M199" s="101"/>
      <c r="N199" s="102"/>
    </row>
    <row r="200" spans="1:14" ht="12" customHeight="1">
      <c r="A200" s="159"/>
      <c r="B200" s="96"/>
      <c r="C200" s="100"/>
      <c r="D200" s="101" t="s">
        <v>702</v>
      </c>
      <c r="E200" s="101"/>
      <c r="F200" s="101"/>
      <c r="G200" s="101"/>
      <c r="H200" s="101"/>
      <c r="I200" s="101"/>
      <c r="J200" s="101"/>
      <c r="K200" s="101"/>
      <c r="L200" s="101"/>
      <c r="M200" s="101"/>
      <c r="N200" s="102"/>
    </row>
    <row r="201" spans="1:14" ht="12" customHeight="1">
      <c r="A201" s="160"/>
      <c r="B201" s="96"/>
      <c r="C201" s="100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4"/>
    </row>
    <row r="202" spans="1:14" ht="23.25" customHeight="1">
      <c r="A202" s="89" t="s">
        <v>710</v>
      </c>
      <c r="B202" s="96"/>
      <c r="C202" s="105"/>
      <c r="D202" s="6" t="str">
        <f>"「設定参照」シートのパターン" &amp; TEXT(RIGHT($A202, 2), "0") &amp; "を実施"</f>
        <v>「設定参照」シートのパターン1を実施</v>
      </c>
      <c r="E202" s="4">
        <v>45618</v>
      </c>
      <c r="F202" s="4">
        <v>45617</v>
      </c>
      <c r="G202" s="4" t="s">
        <v>641</v>
      </c>
      <c r="H202" s="3" t="s">
        <v>3</v>
      </c>
      <c r="I202" s="3" t="s">
        <v>646</v>
      </c>
      <c r="J202" s="3" t="s">
        <v>3</v>
      </c>
      <c r="K202" s="3" t="s">
        <v>3</v>
      </c>
      <c r="L202" s="2"/>
      <c r="M202" s="3"/>
      <c r="N202" s="5"/>
    </row>
    <row r="203" spans="1:14" ht="23.25" customHeight="1">
      <c r="A203" s="89" t="s">
        <v>711</v>
      </c>
      <c r="B203" s="96"/>
      <c r="C203" s="105"/>
      <c r="D203" s="6" t="str">
        <f t="shared" ref="D203:D227" si="4">"「設定参照」シートのパターン" &amp; TEXT(RIGHT($A203, 2), "0") &amp; "を実施"</f>
        <v>「設定参照」シートのパターン2を実施</v>
      </c>
      <c r="E203" s="4">
        <v>45618</v>
      </c>
      <c r="F203" s="4">
        <v>45617</v>
      </c>
      <c r="G203" s="4" t="s">
        <v>641</v>
      </c>
      <c r="H203" s="3" t="s">
        <v>3</v>
      </c>
      <c r="I203" s="3" t="s">
        <v>646</v>
      </c>
      <c r="J203" s="3" t="s">
        <v>3</v>
      </c>
      <c r="K203" s="3" t="s">
        <v>3</v>
      </c>
      <c r="L203" s="2"/>
      <c r="M203" s="3"/>
      <c r="N203" s="5"/>
    </row>
    <row r="204" spans="1:14" ht="23.25" customHeight="1">
      <c r="A204" s="89" t="s">
        <v>256</v>
      </c>
      <c r="B204" s="96"/>
      <c r="C204" s="105"/>
      <c r="D204" s="6" t="str">
        <f t="shared" si="4"/>
        <v>「設定参照」シートのパターン3を実施</v>
      </c>
      <c r="E204" s="4">
        <v>45618</v>
      </c>
      <c r="F204" s="4">
        <v>45617</v>
      </c>
      <c r="G204" s="4" t="s">
        <v>641</v>
      </c>
      <c r="H204" s="3" t="s">
        <v>3</v>
      </c>
      <c r="I204" s="3" t="s">
        <v>646</v>
      </c>
      <c r="J204" s="3" t="s">
        <v>3</v>
      </c>
      <c r="K204" s="3" t="s">
        <v>3</v>
      </c>
      <c r="L204" s="2"/>
      <c r="M204" s="3"/>
      <c r="N204" s="5"/>
    </row>
    <row r="205" spans="1:14" ht="23.25" customHeight="1">
      <c r="A205" s="89" t="s">
        <v>257</v>
      </c>
      <c r="B205" s="96"/>
      <c r="C205" s="105"/>
      <c r="D205" s="6" t="str">
        <f t="shared" si="4"/>
        <v>「設定参照」シートのパターン4を実施</v>
      </c>
      <c r="E205" s="4">
        <v>45618</v>
      </c>
      <c r="F205" s="4">
        <v>45617</v>
      </c>
      <c r="G205" s="4" t="s">
        <v>641</v>
      </c>
      <c r="H205" s="3" t="s">
        <v>3</v>
      </c>
      <c r="I205" s="3" t="s">
        <v>646</v>
      </c>
      <c r="J205" s="3" t="s">
        <v>3</v>
      </c>
      <c r="K205" s="3" t="s">
        <v>3</v>
      </c>
      <c r="L205" s="2"/>
      <c r="M205" s="3"/>
      <c r="N205" s="5"/>
    </row>
    <row r="206" spans="1:14" ht="23.25" customHeight="1">
      <c r="A206" s="89" t="s">
        <v>258</v>
      </c>
      <c r="B206" s="96"/>
      <c r="C206" s="105"/>
      <c r="D206" s="6" t="str">
        <f t="shared" si="4"/>
        <v>「設定参照」シートのパターン5を実施</v>
      </c>
      <c r="E206" s="4">
        <v>45618</v>
      </c>
      <c r="F206" s="4">
        <v>45617</v>
      </c>
      <c r="G206" s="4" t="s">
        <v>641</v>
      </c>
      <c r="H206" s="3" t="s">
        <v>3</v>
      </c>
      <c r="I206" s="3" t="s">
        <v>646</v>
      </c>
      <c r="J206" s="3" t="s">
        <v>3</v>
      </c>
      <c r="K206" s="3" t="s">
        <v>3</v>
      </c>
      <c r="L206" s="2"/>
      <c r="M206" s="3"/>
      <c r="N206" s="5"/>
    </row>
    <row r="207" spans="1:14" ht="23.25" customHeight="1">
      <c r="A207" s="89" t="s">
        <v>259</v>
      </c>
      <c r="B207" s="96"/>
      <c r="C207" s="105"/>
      <c r="D207" s="6" t="str">
        <f t="shared" si="4"/>
        <v>「設定参照」シートのパターン6を実施</v>
      </c>
      <c r="E207" s="4">
        <v>45618</v>
      </c>
      <c r="F207" s="4">
        <v>45617</v>
      </c>
      <c r="G207" s="4" t="s">
        <v>641</v>
      </c>
      <c r="H207" s="3" t="s">
        <v>3</v>
      </c>
      <c r="I207" s="3" t="s">
        <v>646</v>
      </c>
      <c r="J207" s="3" t="s">
        <v>3</v>
      </c>
      <c r="K207" s="3" t="s">
        <v>3</v>
      </c>
      <c r="L207" s="2"/>
      <c r="M207" s="3"/>
      <c r="N207" s="5"/>
    </row>
    <row r="208" spans="1:14" ht="23.25" customHeight="1">
      <c r="A208" s="89" t="s">
        <v>260</v>
      </c>
      <c r="B208" s="96"/>
      <c r="C208" s="105"/>
      <c r="D208" s="6" t="str">
        <f t="shared" si="4"/>
        <v>「設定参照」シートのパターン7を実施</v>
      </c>
      <c r="E208" s="4">
        <v>45618</v>
      </c>
      <c r="F208" s="4">
        <v>45617</v>
      </c>
      <c r="G208" s="4" t="s">
        <v>641</v>
      </c>
      <c r="H208" s="3" t="s">
        <v>3</v>
      </c>
      <c r="I208" s="3" t="s">
        <v>646</v>
      </c>
      <c r="J208" s="3" t="s">
        <v>3</v>
      </c>
      <c r="K208" s="3" t="s">
        <v>3</v>
      </c>
      <c r="L208" s="2"/>
      <c r="M208" s="3"/>
      <c r="N208" s="5"/>
    </row>
    <row r="209" spans="1:14" ht="23.25" customHeight="1">
      <c r="A209" s="89" t="s">
        <v>261</v>
      </c>
      <c r="B209" s="96"/>
      <c r="C209" s="105"/>
      <c r="D209" s="6" t="str">
        <f t="shared" si="4"/>
        <v>「設定参照」シートのパターン8を実施</v>
      </c>
      <c r="E209" s="4">
        <v>45618</v>
      </c>
      <c r="F209" s="4">
        <v>45617</v>
      </c>
      <c r="G209" s="4" t="s">
        <v>641</v>
      </c>
      <c r="H209" s="3" t="s">
        <v>3</v>
      </c>
      <c r="I209" s="3" t="s">
        <v>646</v>
      </c>
      <c r="J209" s="3" t="s">
        <v>3</v>
      </c>
      <c r="K209" s="3" t="s">
        <v>3</v>
      </c>
      <c r="L209" s="2"/>
      <c r="M209" s="3"/>
      <c r="N209" s="5"/>
    </row>
    <row r="210" spans="1:14" ht="23.25" customHeight="1">
      <c r="A210" s="89" t="s">
        <v>262</v>
      </c>
      <c r="B210" s="108"/>
      <c r="C210" s="109"/>
      <c r="D210" s="6" t="str">
        <f t="shared" si="4"/>
        <v>「設定参照」シートのパターン9を実施</v>
      </c>
      <c r="E210" s="4">
        <v>45618</v>
      </c>
      <c r="F210" s="4">
        <v>45617</v>
      </c>
      <c r="G210" s="4" t="s">
        <v>641</v>
      </c>
      <c r="H210" s="3" t="s">
        <v>3</v>
      </c>
      <c r="I210" s="3" t="s">
        <v>646</v>
      </c>
      <c r="J210" s="3" t="s">
        <v>3</v>
      </c>
      <c r="K210" s="3" t="s">
        <v>3</v>
      </c>
      <c r="L210" s="2"/>
      <c r="M210" s="3"/>
      <c r="N210" s="5"/>
    </row>
    <row r="211" spans="1:14" ht="23.25" customHeight="1">
      <c r="A211" s="89" t="s">
        <v>764</v>
      </c>
      <c r="B211" s="108"/>
      <c r="C211" s="109"/>
      <c r="D211" s="6" t="str">
        <f t="shared" si="4"/>
        <v>「設定参照」シートのパターン10を実施</v>
      </c>
      <c r="E211" s="4">
        <v>45618</v>
      </c>
      <c r="F211" s="4">
        <v>45617</v>
      </c>
      <c r="G211" s="4" t="s">
        <v>641</v>
      </c>
      <c r="H211" s="3" t="s">
        <v>3</v>
      </c>
      <c r="I211" s="3" t="s">
        <v>646</v>
      </c>
      <c r="J211" s="3" t="s">
        <v>3</v>
      </c>
      <c r="K211" s="3" t="s">
        <v>3</v>
      </c>
      <c r="L211" s="2"/>
      <c r="M211" s="3"/>
      <c r="N211" s="5"/>
    </row>
    <row r="212" spans="1:14" ht="23.25" customHeight="1">
      <c r="A212" s="89" t="s">
        <v>765</v>
      </c>
      <c r="B212" s="108"/>
      <c r="C212" s="109"/>
      <c r="D212" s="6" t="str">
        <f t="shared" si="4"/>
        <v>「設定参照」シートのパターン11を実施</v>
      </c>
      <c r="E212" s="4">
        <v>45618</v>
      </c>
      <c r="F212" s="4">
        <v>45617</v>
      </c>
      <c r="G212" s="4" t="s">
        <v>641</v>
      </c>
      <c r="H212" s="3" t="s">
        <v>3</v>
      </c>
      <c r="I212" s="3" t="s">
        <v>646</v>
      </c>
      <c r="J212" s="3" t="s">
        <v>3</v>
      </c>
      <c r="K212" s="3" t="s">
        <v>3</v>
      </c>
      <c r="L212" s="2"/>
      <c r="M212" s="3"/>
      <c r="N212" s="5"/>
    </row>
    <row r="213" spans="1:14" ht="23.25" customHeight="1">
      <c r="A213" s="89" t="s">
        <v>766</v>
      </c>
      <c r="B213" s="108"/>
      <c r="C213" s="109"/>
      <c r="D213" s="6" t="str">
        <f t="shared" si="4"/>
        <v>「設定参照」シートのパターン12を実施</v>
      </c>
      <c r="E213" s="4">
        <v>45618</v>
      </c>
      <c r="F213" s="4">
        <v>45617</v>
      </c>
      <c r="G213" s="4" t="s">
        <v>641</v>
      </c>
      <c r="H213" s="3" t="s">
        <v>3</v>
      </c>
      <c r="I213" s="3" t="s">
        <v>646</v>
      </c>
      <c r="J213" s="3" t="s">
        <v>3</v>
      </c>
      <c r="K213" s="3" t="s">
        <v>3</v>
      </c>
      <c r="L213" s="2"/>
      <c r="M213" s="3"/>
      <c r="N213" s="5"/>
    </row>
    <row r="214" spans="1:14" ht="23.25" customHeight="1">
      <c r="A214" s="89" t="s">
        <v>767</v>
      </c>
      <c r="B214" s="108"/>
      <c r="C214" s="109"/>
      <c r="D214" s="6" t="str">
        <f t="shared" si="4"/>
        <v>「設定参照」シートのパターン13を実施</v>
      </c>
      <c r="E214" s="4">
        <v>45618</v>
      </c>
      <c r="F214" s="4">
        <v>45617</v>
      </c>
      <c r="G214" s="4" t="s">
        <v>641</v>
      </c>
      <c r="H214" s="3" t="s">
        <v>3</v>
      </c>
      <c r="I214" s="3" t="s">
        <v>646</v>
      </c>
      <c r="J214" s="3" t="s">
        <v>3</v>
      </c>
      <c r="K214" s="3" t="s">
        <v>3</v>
      </c>
      <c r="L214" s="2"/>
      <c r="M214" s="3"/>
      <c r="N214" s="5"/>
    </row>
    <row r="215" spans="1:14" ht="23.25" customHeight="1">
      <c r="A215" s="89" t="s">
        <v>861</v>
      </c>
      <c r="B215" s="108"/>
      <c r="C215" s="109"/>
      <c r="D215" s="6" t="str">
        <f t="shared" si="4"/>
        <v>「設定参照」シートのパターン14を実施</v>
      </c>
      <c r="E215" s="4">
        <v>45622</v>
      </c>
      <c r="F215" s="4">
        <v>45622</v>
      </c>
      <c r="G215" s="4" t="s">
        <v>641</v>
      </c>
      <c r="H215" s="3" t="s">
        <v>3</v>
      </c>
      <c r="I215" s="3" t="s">
        <v>646</v>
      </c>
      <c r="J215" s="3" t="s">
        <v>3</v>
      </c>
      <c r="K215" s="3" t="s">
        <v>3</v>
      </c>
      <c r="L215" s="2"/>
      <c r="M215" s="3"/>
      <c r="N215" s="5"/>
    </row>
    <row r="216" spans="1:14" ht="23.25" customHeight="1">
      <c r="A216" s="89" t="s">
        <v>862</v>
      </c>
      <c r="B216" s="108"/>
      <c r="C216" s="109"/>
      <c r="D216" s="6" t="str">
        <f t="shared" si="4"/>
        <v>「設定参照」シートのパターン15を実施</v>
      </c>
      <c r="E216" s="4">
        <v>45622</v>
      </c>
      <c r="F216" s="4">
        <v>45622</v>
      </c>
      <c r="G216" s="4" t="s">
        <v>641</v>
      </c>
      <c r="H216" s="3" t="s">
        <v>3</v>
      </c>
      <c r="I216" s="3" t="s">
        <v>646</v>
      </c>
      <c r="J216" s="3" t="s">
        <v>3</v>
      </c>
      <c r="K216" s="3" t="s">
        <v>3</v>
      </c>
      <c r="L216" s="2"/>
      <c r="M216" s="3"/>
      <c r="N216" s="5"/>
    </row>
    <row r="217" spans="1:14" ht="23.25" customHeight="1">
      <c r="A217" s="89" t="s">
        <v>863</v>
      </c>
      <c r="B217" s="108"/>
      <c r="C217" s="109"/>
      <c r="D217" s="6" t="str">
        <f t="shared" si="4"/>
        <v>「設定参照」シートのパターン16を実施</v>
      </c>
      <c r="E217" s="4">
        <v>45622</v>
      </c>
      <c r="F217" s="4">
        <v>45622</v>
      </c>
      <c r="G217" s="4" t="s">
        <v>641</v>
      </c>
      <c r="H217" s="3" t="s">
        <v>3</v>
      </c>
      <c r="I217" s="3" t="s">
        <v>646</v>
      </c>
      <c r="J217" s="3" t="s">
        <v>3</v>
      </c>
      <c r="K217" s="3" t="s">
        <v>3</v>
      </c>
      <c r="L217" s="2"/>
      <c r="M217" s="3"/>
      <c r="N217" s="5"/>
    </row>
    <row r="218" spans="1:14" ht="23.25" customHeight="1">
      <c r="A218" s="89" t="s">
        <v>864</v>
      </c>
      <c r="B218" s="108"/>
      <c r="C218" s="109"/>
      <c r="D218" s="6" t="str">
        <f t="shared" si="4"/>
        <v>「設定参照」シートのパターン17を実施</v>
      </c>
      <c r="E218" s="4">
        <v>45622</v>
      </c>
      <c r="F218" s="4">
        <v>45622</v>
      </c>
      <c r="G218" s="4" t="s">
        <v>641</v>
      </c>
      <c r="H218" s="3" t="s">
        <v>3</v>
      </c>
      <c r="I218" s="3" t="s">
        <v>646</v>
      </c>
      <c r="J218" s="3" t="s">
        <v>3</v>
      </c>
      <c r="K218" s="3" t="s">
        <v>3</v>
      </c>
      <c r="L218" s="2"/>
      <c r="M218" s="3"/>
      <c r="N218" s="5"/>
    </row>
    <row r="219" spans="1:14" ht="23.25" customHeight="1">
      <c r="A219" s="89" t="s">
        <v>865</v>
      </c>
      <c r="B219" s="108"/>
      <c r="C219" s="109"/>
      <c r="D219" s="6" t="str">
        <f t="shared" si="4"/>
        <v>「設定参照」シートのパターン18を実施</v>
      </c>
      <c r="E219" s="4">
        <v>45622</v>
      </c>
      <c r="F219" s="4">
        <v>45622</v>
      </c>
      <c r="G219" s="4" t="s">
        <v>641</v>
      </c>
      <c r="H219" s="3" t="s">
        <v>3</v>
      </c>
      <c r="I219" s="3" t="s">
        <v>646</v>
      </c>
      <c r="J219" s="3" t="s">
        <v>3</v>
      </c>
      <c r="K219" s="3" t="s">
        <v>3</v>
      </c>
      <c r="L219" s="2"/>
      <c r="M219" s="3"/>
      <c r="N219" s="5"/>
    </row>
    <row r="220" spans="1:14" ht="23.25" customHeight="1">
      <c r="A220" s="89" t="s">
        <v>866</v>
      </c>
      <c r="B220" s="108"/>
      <c r="C220" s="109"/>
      <c r="D220" s="6" t="str">
        <f t="shared" si="4"/>
        <v>「設定参照」シートのパターン19を実施</v>
      </c>
      <c r="E220" s="4">
        <v>45622</v>
      </c>
      <c r="F220" s="4">
        <v>45622</v>
      </c>
      <c r="G220" s="4" t="s">
        <v>641</v>
      </c>
      <c r="H220" s="3" t="s">
        <v>3</v>
      </c>
      <c r="I220" s="3" t="s">
        <v>646</v>
      </c>
      <c r="J220" s="3" t="s">
        <v>3</v>
      </c>
      <c r="K220" s="3" t="s">
        <v>3</v>
      </c>
      <c r="L220" s="2"/>
      <c r="M220" s="3"/>
      <c r="N220" s="5"/>
    </row>
    <row r="221" spans="1:14" ht="23.25" customHeight="1">
      <c r="A221" s="89" t="s">
        <v>867</v>
      </c>
      <c r="B221" s="108"/>
      <c r="C221" s="109"/>
      <c r="D221" s="6" t="str">
        <f t="shared" si="4"/>
        <v>「設定参照」シートのパターン20を実施</v>
      </c>
      <c r="E221" s="4">
        <v>45622</v>
      </c>
      <c r="F221" s="4">
        <v>45622</v>
      </c>
      <c r="G221" s="4" t="s">
        <v>641</v>
      </c>
      <c r="H221" s="3" t="s">
        <v>3</v>
      </c>
      <c r="I221" s="3" t="s">
        <v>646</v>
      </c>
      <c r="J221" s="3" t="s">
        <v>3</v>
      </c>
      <c r="K221" s="3" t="s">
        <v>3</v>
      </c>
      <c r="L221" s="2"/>
      <c r="M221" s="3"/>
      <c r="N221" s="5"/>
    </row>
    <row r="222" spans="1:14" ht="23.25" customHeight="1">
      <c r="A222" s="89" t="s">
        <v>868</v>
      </c>
      <c r="B222" s="108"/>
      <c r="C222" s="109"/>
      <c r="D222" s="6" t="str">
        <f t="shared" si="4"/>
        <v>「設定参照」シートのパターン21を実施</v>
      </c>
      <c r="E222" s="4">
        <v>45622</v>
      </c>
      <c r="F222" s="4">
        <v>45622</v>
      </c>
      <c r="G222" s="4" t="s">
        <v>641</v>
      </c>
      <c r="H222" s="3" t="s">
        <v>3</v>
      </c>
      <c r="I222" s="3" t="s">
        <v>646</v>
      </c>
      <c r="J222" s="3" t="s">
        <v>3</v>
      </c>
      <c r="K222" s="3" t="s">
        <v>3</v>
      </c>
      <c r="L222" s="2"/>
      <c r="M222" s="3"/>
      <c r="N222" s="5"/>
    </row>
    <row r="223" spans="1:14" ht="23.25" customHeight="1">
      <c r="A223" s="89" t="s">
        <v>869</v>
      </c>
      <c r="B223" s="108"/>
      <c r="C223" s="109"/>
      <c r="D223" s="6" t="str">
        <f t="shared" si="4"/>
        <v>「設定参照」シートのパターン22を実施</v>
      </c>
      <c r="E223" s="4">
        <v>45622</v>
      </c>
      <c r="F223" s="4">
        <v>45622</v>
      </c>
      <c r="G223" s="4" t="s">
        <v>641</v>
      </c>
      <c r="H223" s="3" t="s">
        <v>3</v>
      </c>
      <c r="I223" s="3" t="s">
        <v>646</v>
      </c>
      <c r="J223" s="3" t="s">
        <v>3</v>
      </c>
      <c r="K223" s="3" t="s">
        <v>3</v>
      </c>
      <c r="L223" s="2"/>
      <c r="M223" s="3"/>
      <c r="N223" s="5"/>
    </row>
    <row r="224" spans="1:14" ht="23.25" customHeight="1">
      <c r="A224" s="89" t="s">
        <v>870</v>
      </c>
      <c r="B224" s="108"/>
      <c r="C224" s="109"/>
      <c r="D224" s="6" t="str">
        <f t="shared" si="4"/>
        <v>「設定参照」シートのパターン23を実施</v>
      </c>
      <c r="E224" s="4">
        <v>45622</v>
      </c>
      <c r="F224" s="4">
        <v>45622</v>
      </c>
      <c r="G224" s="4" t="s">
        <v>641</v>
      </c>
      <c r="H224" s="3" t="s">
        <v>3</v>
      </c>
      <c r="I224" s="3" t="s">
        <v>646</v>
      </c>
      <c r="J224" s="3" t="s">
        <v>3</v>
      </c>
      <c r="K224" s="3" t="s">
        <v>3</v>
      </c>
      <c r="L224" s="2"/>
      <c r="M224" s="3"/>
      <c r="N224" s="5"/>
    </row>
    <row r="225" spans="1:14" ht="23.25" customHeight="1">
      <c r="A225" s="89" t="s">
        <v>871</v>
      </c>
      <c r="B225" s="108"/>
      <c r="C225" s="109"/>
      <c r="D225" s="6" t="str">
        <f t="shared" si="4"/>
        <v>「設定参照」シートのパターン24を実施</v>
      </c>
      <c r="E225" s="4">
        <v>45622</v>
      </c>
      <c r="F225" s="4">
        <v>45622</v>
      </c>
      <c r="G225" s="4" t="s">
        <v>641</v>
      </c>
      <c r="H225" s="3" t="s">
        <v>3</v>
      </c>
      <c r="I225" s="3" t="s">
        <v>646</v>
      </c>
      <c r="J225" s="3" t="s">
        <v>3</v>
      </c>
      <c r="K225" s="3" t="s">
        <v>3</v>
      </c>
      <c r="L225" s="2"/>
      <c r="M225" s="3"/>
      <c r="N225" s="5"/>
    </row>
    <row r="226" spans="1:14" ht="23.25" customHeight="1">
      <c r="A226" s="89" t="s">
        <v>872</v>
      </c>
      <c r="B226" s="108"/>
      <c r="C226" s="109"/>
      <c r="D226" s="6" t="str">
        <f t="shared" si="4"/>
        <v>「設定参照」シートのパターン25を実施</v>
      </c>
      <c r="E226" s="4">
        <v>45622</v>
      </c>
      <c r="F226" s="4">
        <v>45622</v>
      </c>
      <c r="G226" s="4" t="s">
        <v>641</v>
      </c>
      <c r="H226" s="3" t="s">
        <v>3</v>
      </c>
      <c r="I226" s="3" t="s">
        <v>646</v>
      </c>
      <c r="J226" s="3" t="s">
        <v>3</v>
      </c>
      <c r="K226" s="3" t="s">
        <v>3</v>
      </c>
      <c r="L226" s="2"/>
      <c r="M226" s="3"/>
      <c r="N226" s="5"/>
    </row>
    <row r="227" spans="1:14" ht="23.25" customHeight="1">
      <c r="A227" s="89" t="s">
        <v>873</v>
      </c>
      <c r="B227" s="108"/>
      <c r="C227" s="109"/>
      <c r="D227" s="6" t="str">
        <f t="shared" si="4"/>
        <v>「設定参照」シートのパターン26を実施</v>
      </c>
      <c r="E227" s="4">
        <v>45622</v>
      </c>
      <c r="F227" s="4">
        <v>45622</v>
      </c>
      <c r="G227" s="4" t="s">
        <v>641</v>
      </c>
      <c r="H227" s="3" t="s">
        <v>3</v>
      </c>
      <c r="I227" s="3" t="s">
        <v>646</v>
      </c>
      <c r="J227" s="3" t="s">
        <v>3</v>
      </c>
      <c r="K227" s="3" t="s">
        <v>3</v>
      </c>
      <c r="L227" s="2"/>
      <c r="M227" s="3"/>
      <c r="N227" s="5"/>
    </row>
    <row r="228" spans="1:14" ht="32.450000000000003" customHeight="1">
      <c r="A228" s="158" t="s">
        <v>712</v>
      </c>
      <c r="B228" s="96"/>
      <c r="C228" s="97" t="s">
        <v>659</v>
      </c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9"/>
    </row>
    <row r="229" spans="1:14" ht="12" customHeight="1">
      <c r="A229" s="159"/>
      <c r="B229" s="96"/>
      <c r="C229" s="100"/>
      <c r="D229" s="101" t="s">
        <v>713</v>
      </c>
      <c r="E229" s="101"/>
      <c r="F229" s="101"/>
      <c r="G229" s="101"/>
      <c r="H229" s="101"/>
      <c r="I229" s="101"/>
      <c r="J229" s="101"/>
      <c r="K229" s="101"/>
      <c r="L229" s="101"/>
      <c r="M229" s="101"/>
      <c r="N229" s="102"/>
    </row>
    <row r="230" spans="1:14" ht="12" customHeight="1">
      <c r="A230" s="159"/>
      <c r="B230" s="96"/>
      <c r="C230" s="100"/>
      <c r="D230" s="101" t="s">
        <v>701</v>
      </c>
      <c r="E230" s="101"/>
      <c r="F230" s="101"/>
      <c r="G230" s="101"/>
      <c r="H230" s="101"/>
      <c r="I230" s="101"/>
      <c r="J230" s="101"/>
      <c r="K230" s="101"/>
      <c r="L230" s="101"/>
      <c r="M230" s="101"/>
      <c r="N230" s="102"/>
    </row>
    <row r="231" spans="1:14" ht="12" customHeight="1">
      <c r="A231" s="159"/>
      <c r="B231" s="96"/>
      <c r="C231" s="100"/>
      <c r="D231" s="101" t="s">
        <v>702</v>
      </c>
      <c r="E231" s="101"/>
      <c r="F231" s="101"/>
      <c r="G231" s="101"/>
      <c r="H231" s="101"/>
      <c r="I231" s="101"/>
      <c r="J231" s="101"/>
      <c r="K231" s="101"/>
      <c r="L231" s="101"/>
      <c r="M231" s="101"/>
      <c r="N231" s="102"/>
    </row>
    <row r="232" spans="1:14" ht="12" customHeight="1">
      <c r="A232" s="159"/>
      <c r="B232" s="96"/>
      <c r="C232" s="100"/>
      <c r="D232" s="101" t="s">
        <v>714</v>
      </c>
      <c r="E232" s="101"/>
      <c r="F232" s="101"/>
      <c r="G232" s="101"/>
      <c r="H232" s="101"/>
      <c r="I232" s="101"/>
      <c r="J232" s="101"/>
      <c r="K232" s="101"/>
      <c r="L232" s="101"/>
      <c r="M232" s="101"/>
      <c r="N232" s="102"/>
    </row>
    <row r="233" spans="1:14" ht="12" customHeight="1">
      <c r="A233" s="160"/>
      <c r="B233" s="96"/>
      <c r="C233" s="100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4"/>
    </row>
    <row r="234" spans="1:14" s="118" customFormat="1" ht="23.25" customHeight="1">
      <c r="A234" s="110" t="s">
        <v>715</v>
      </c>
      <c r="B234" s="111"/>
      <c r="C234" s="112"/>
      <c r="D234" s="113" t="str">
        <f t="shared" ref="D234:D297" si="5">"「比較検索」シートのパターン"&amp;TEXT(RIGHT($A234,2),"0")&amp;"を実施"</f>
        <v>「比較検索」シートのパターン1を実施</v>
      </c>
      <c r="E234" s="114">
        <v>45618</v>
      </c>
      <c r="F234" s="114">
        <v>45617</v>
      </c>
      <c r="G234" s="114" t="s">
        <v>641</v>
      </c>
      <c r="H234" s="115" t="s">
        <v>3</v>
      </c>
      <c r="I234" s="115" t="s">
        <v>646</v>
      </c>
      <c r="J234" s="115" t="s">
        <v>3</v>
      </c>
      <c r="K234" s="115" t="s">
        <v>3</v>
      </c>
      <c r="L234" s="116"/>
      <c r="M234" s="115"/>
      <c r="N234" s="117"/>
    </row>
    <row r="235" spans="1:14" s="118" customFormat="1" ht="23.25" customHeight="1">
      <c r="A235" s="110" t="s">
        <v>716</v>
      </c>
      <c r="B235" s="111"/>
      <c r="C235" s="112"/>
      <c r="D235" s="113" t="str">
        <f t="shared" si="5"/>
        <v>「比較検索」シートのパターン2を実施</v>
      </c>
      <c r="E235" s="114">
        <v>45618</v>
      </c>
      <c r="F235" s="114">
        <v>45617</v>
      </c>
      <c r="G235" s="114" t="s">
        <v>641</v>
      </c>
      <c r="H235" s="115" t="s">
        <v>3</v>
      </c>
      <c r="I235" s="115" t="s">
        <v>646</v>
      </c>
      <c r="J235" s="115" t="s">
        <v>3</v>
      </c>
      <c r="K235" s="115" t="s">
        <v>3</v>
      </c>
      <c r="L235" s="116"/>
      <c r="M235" s="115"/>
      <c r="N235" s="117"/>
    </row>
    <row r="236" spans="1:14" s="118" customFormat="1" ht="23.25" customHeight="1">
      <c r="A236" s="110" t="s">
        <v>263</v>
      </c>
      <c r="B236" s="111"/>
      <c r="C236" s="112"/>
      <c r="D236" s="113" t="str">
        <f t="shared" si="5"/>
        <v>「比較検索」シートのパターン3を実施</v>
      </c>
      <c r="E236" s="114">
        <v>45618</v>
      </c>
      <c r="F236" s="114">
        <v>45617</v>
      </c>
      <c r="G236" s="114" t="s">
        <v>641</v>
      </c>
      <c r="H236" s="115" t="s">
        <v>3</v>
      </c>
      <c r="I236" s="115" t="s">
        <v>646</v>
      </c>
      <c r="J236" s="115" t="s">
        <v>3</v>
      </c>
      <c r="K236" s="115" t="s">
        <v>3</v>
      </c>
      <c r="L236" s="116"/>
      <c r="M236" s="115"/>
      <c r="N236" s="117"/>
    </row>
    <row r="237" spans="1:14" s="118" customFormat="1" ht="23.25" customHeight="1">
      <c r="A237" s="110" t="s">
        <v>264</v>
      </c>
      <c r="B237" s="111"/>
      <c r="C237" s="112"/>
      <c r="D237" s="113" t="str">
        <f t="shared" si="5"/>
        <v>「比較検索」シートのパターン4を実施</v>
      </c>
      <c r="E237" s="114">
        <v>45621</v>
      </c>
      <c r="F237" s="114">
        <v>45617</v>
      </c>
      <c r="G237" s="114" t="s">
        <v>641</v>
      </c>
      <c r="H237" s="115" t="s">
        <v>3</v>
      </c>
      <c r="I237" s="115" t="s">
        <v>646</v>
      </c>
      <c r="J237" s="115" t="s">
        <v>3</v>
      </c>
      <c r="K237" s="115" t="s">
        <v>3</v>
      </c>
      <c r="L237" s="116"/>
      <c r="M237" s="115"/>
      <c r="N237" s="117"/>
    </row>
    <row r="238" spans="1:14" s="118" customFormat="1" ht="23.25" customHeight="1">
      <c r="A238" s="110" t="s">
        <v>265</v>
      </c>
      <c r="B238" s="111"/>
      <c r="C238" s="112"/>
      <c r="D238" s="113" t="str">
        <f t="shared" si="5"/>
        <v>「比較検索」シートのパターン5を実施</v>
      </c>
      <c r="E238" s="114">
        <v>45621</v>
      </c>
      <c r="F238" s="114">
        <v>45617</v>
      </c>
      <c r="G238" s="114" t="s">
        <v>641</v>
      </c>
      <c r="H238" s="115" t="s">
        <v>3</v>
      </c>
      <c r="I238" s="115" t="s">
        <v>646</v>
      </c>
      <c r="J238" s="115" t="s">
        <v>3</v>
      </c>
      <c r="K238" s="115" t="s">
        <v>3</v>
      </c>
      <c r="L238" s="116"/>
      <c r="M238" s="115"/>
      <c r="N238" s="117"/>
    </row>
    <row r="239" spans="1:14" s="118" customFormat="1" ht="23.25" customHeight="1">
      <c r="A239" s="110" t="s">
        <v>266</v>
      </c>
      <c r="B239" s="111"/>
      <c r="C239" s="112"/>
      <c r="D239" s="113" t="str">
        <f t="shared" si="5"/>
        <v>「比較検索」シートのパターン6を実施</v>
      </c>
      <c r="E239" s="114">
        <v>45621</v>
      </c>
      <c r="F239" s="114">
        <v>45617</v>
      </c>
      <c r="G239" s="114" t="s">
        <v>641</v>
      </c>
      <c r="H239" s="115" t="s">
        <v>3</v>
      </c>
      <c r="I239" s="115" t="s">
        <v>646</v>
      </c>
      <c r="J239" s="115" t="s">
        <v>3</v>
      </c>
      <c r="K239" s="115" t="s">
        <v>3</v>
      </c>
      <c r="L239" s="116"/>
      <c r="M239" s="115"/>
      <c r="N239" s="117"/>
    </row>
    <row r="240" spans="1:14" s="118" customFormat="1" ht="23.25" customHeight="1">
      <c r="A240" s="110" t="s">
        <v>267</v>
      </c>
      <c r="B240" s="111"/>
      <c r="C240" s="112"/>
      <c r="D240" s="113" t="str">
        <f t="shared" si="5"/>
        <v>「比較検索」シートのパターン7を実施</v>
      </c>
      <c r="E240" s="114">
        <v>45621</v>
      </c>
      <c r="F240" s="114">
        <v>45617</v>
      </c>
      <c r="G240" s="114" t="s">
        <v>641</v>
      </c>
      <c r="H240" s="115" t="s">
        <v>3</v>
      </c>
      <c r="I240" s="115" t="s">
        <v>646</v>
      </c>
      <c r="J240" s="115" t="s">
        <v>3</v>
      </c>
      <c r="K240" s="115" t="s">
        <v>3</v>
      </c>
      <c r="L240" s="116"/>
      <c r="M240" s="115"/>
      <c r="N240" s="117"/>
    </row>
    <row r="241" spans="1:14" s="118" customFormat="1" ht="23.25" customHeight="1">
      <c r="A241" s="110" t="s">
        <v>268</v>
      </c>
      <c r="B241" s="111"/>
      <c r="C241" s="112"/>
      <c r="D241" s="113" t="str">
        <f t="shared" si="5"/>
        <v>「比較検索」シートのパターン8を実施</v>
      </c>
      <c r="E241" s="114">
        <v>45621</v>
      </c>
      <c r="F241" s="114">
        <v>45617</v>
      </c>
      <c r="G241" s="114" t="s">
        <v>641</v>
      </c>
      <c r="H241" s="115" t="s">
        <v>3</v>
      </c>
      <c r="I241" s="115" t="s">
        <v>646</v>
      </c>
      <c r="J241" s="115" t="s">
        <v>3</v>
      </c>
      <c r="K241" s="115" t="s">
        <v>3</v>
      </c>
      <c r="L241" s="116"/>
      <c r="M241" s="115"/>
      <c r="N241" s="117"/>
    </row>
    <row r="242" spans="1:14" s="118" customFormat="1" ht="23.25" customHeight="1">
      <c r="A242" s="110" t="s">
        <v>269</v>
      </c>
      <c r="B242" s="111"/>
      <c r="C242" s="112"/>
      <c r="D242" s="113" t="str">
        <f t="shared" si="5"/>
        <v>「比較検索」シートのパターン9を実施</v>
      </c>
      <c r="E242" s="114">
        <v>45621</v>
      </c>
      <c r="F242" s="114">
        <v>45617</v>
      </c>
      <c r="G242" s="114" t="s">
        <v>641</v>
      </c>
      <c r="H242" s="115" t="s">
        <v>3</v>
      </c>
      <c r="I242" s="115" t="s">
        <v>646</v>
      </c>
      <c r="J242" s="115" t="s">
        <v>3</v>
      </c>
      <c r="K242" s="115" t="s">
        <v>3</v>
      </c>
      <c r="L242" s="116"/>
      <c r="M242" s="115"/>
      <c r="N242" s="117"/>
    </row>
    <row r="243" spans="1:14" s="118" customFormat="1" ht="23.25" customHeight="1">
      <c r="A243" s="110" t="s">
        <v>270</v>
      </c>
      <c r="B243" s="111"/>
      <c r="C243" s="112"/>
      <c r="D243" s="113" t="str">
        <f t="shared" si="5"/>
        <v>「比較検索」シートのパターン10を実施</v>
      </c>
      <c r="E243" s="114">
        <v>45621</v>
      </c>
      <c r="F243" s="114">
        <v>45617</v>
      </c>
      <c r="G243" s="114" t="s">
        <v>641</v>
      </c>
      <c r="H243" s="115" t="s">
        <v>3</v>
      </c>
      <c r="I243" s="115" t="s">
        <v>646</v>
      </c>
      <c r="J243" s="115" t="s">
        <v>3</v>
      </c>
      <c r="K243" s="115" t="s">
        <v>3</v>
      </c>
      <c r="L243" s="116"/>
      <c r="M243" s="115"/>
      <c r="N243" s="117"/>
    </row>
    <row r="244" spans="1:14" s="118" customFormat="1" ht="23.25" customHeight="1">
      <c r="A244" s="110" t="s">
        <v>271</v>
      </c>
      <c r="B244" s="111"/>
      <c r="C244" s="112"/>
      <c r="D244" s="113" t="str">
        <f t="shared" si="5"/>
        <v>「比較検索」シートのパターン11を実施</v>
      </c>
      <c r="E244" s="114">
        <v>45621</v>
      </c>
      <c r="F244" s="114">
        <v>45617</v>
      </c>
      <c r="G244" s="114" t="s">
        <v>641</v>
      </c>
      <c r="H244" s="115" t="s">
        <v>3</v>
      </c>
      <c r="I244" s="115" t="s">
        <v>646</v>
      </c>
      <c r="J244" s="115" t="s">
        <v>3</v>
      </c>
      <c r="K244" s="115" t="s">
        <v>3</v>
      </c>
      <c r="L244" s="116"/>
      <c r="M244" s="115"/>
      <c r="N244" s="117"/>
    </row>
    <row r="245" spans="1:14" s="118" customFormat="1" ht="23.25" customHeight="1">
      <c r="A245" s="110" t="s">
        <v>272</v>
      </c>
      <c r="B245" s="111"/>
      <c r="C245" s="112"/>
      <c r="D245" s="113" t="str">
        <f t="shared" si="5"/>
        <v>「比較検索」シートのパターン12を実施</v>
      </c>
      <c r="E245" s="114">
        <v>45621</v>
      </c>
      <c r="F245" s="114">
        <v>45617</v>
      </c>
      <c r="G245" s="114" t="s">
        <v>641</v>
      </c>
      <c r="H245" s="115" t="s">
        <v>3</v>
      </c>
      <c r="I245" s="115" t="s">
        <v>646</v>
      </c>
      <c r="J245" s="115" t="s">
        <v>3</v>
      </c>
      <c r="K245" s="115" t="s">
        <v>3</v>
      </c>
      <c r="L245" s="116"/>
      <c r="M245" s="115"/>
      <c r="N245" s="117"/>
    </row>
    <row r="246" spans="1:14" s="118" customFormat="1" ht="23.25" customHeight="1">
      <c r="A246" s="110" t="s">
        <v>273</v>
      </c>
      <c r="B246" s="111"/>
      <c r="C246" s="112"/>
      <c r="D246" s="113" t="str">
        <f t="shared" si="5"/>
        <v>「比較検索」シートのパターン13を実施</v>
      </c>
      <c r="E246" s="114">
        <v>45621</v>
      </c>
      <c r="F246" s="114">
        <v>45617</v>
      </c>
      <c r="G246" s="114" t="s">
        <v>641</v>
      </c>
      <c r="H246" s="115" t="s">
        <v>3</v>
      </c>
      <c r="I246" s="115" t="s">
        <v>646</v>
      </c>
      <c r="J246" s="115" t="s">
        <v>3</v>
      </c>
      <c r="K246" s="115" t="s">
        <v>3</v>
      </c>
      <c r="L246" s="116"/>
      <c r="M246" s="115"/>
      <c r="N246" s="117"/>
    </row>
    <row r="247" spans="1:14" s="118" customFormat="1" ht="23.25" customHeight="1">
      <c r="A247" s="110" t="s">
        <v>274</v>
      </c>
      <c r="B247" s="111"/>
      <c r="C247" s="112"/>
      <c r="D247" s="113" t="str">
        <f t="shared" si="5"/>
        <v>「比較検索」シートのパターン14を実施</v>
      </c>
      <c r="E247" s="114">
        <v>45621</v>
      </c>
      <c r="F247" s="114">
        <v>45617</v>
      </c>
      <c r="G247" s="114" t="s">
        <v>641</v>
      </c>
      <c r="H247" s="115" t="s">
        <v>3</v>
      </c>
      <c r="I247" s="115" t="s">
        <v>646</v>
      </c>
      <c r="J247" s="115" t="s">
        <v>3</v>
      </c>
      <c r="K247" s="115" t="s">
        <v>3</v>
      </c>
      <c r="L247" s="116"/>
      <c r="M247" s="115"/>
      <c r="N247" s="117"/>
    </row>
    <row r="248" spans="1:14" s="118" customFormat="1" ht="23.25" customHeight="1">
      <c r="A248" s="110" t="s">
        <v>275</v>
      </c>
      <c r="B248" s="111"/>
      <c r="C248" s="112"/>
      <c r="D248" s="113" t="str">
        <f t="shared" si="5"/>
        <v>「比較検索」シートのパターン15を実施</v>
      </c>
      <c r="E248" s="114">
        <v>45621</v>
      </c>
      <c r="F248" s="114">
        <v>45617</v>
      </c>
      <c r="G248" s="114" t="s">
        <v>641</v>
      </c>
      <c r="H248" s="115" t="s">
        <v>3</v>
      </c>
      <c r="I248" s="115" t="s">
        <v>646</v>
      </c>
      <c r="J248" s="115" t="s">
        <v>3</v>
      </c>
      <c r="K248" s="115" t="s">
        <v>3</v>
      </c>
      <c r="L248" s="116"/>
      <c r="M248" s="115"/>
      <c r="N248" s="117"/>
    </row>
    <row r="249" spans="1:14" s="118" customFormat="1" ht="23.25" customHeight="1">
      <c r="A249" s="110" t="s">
        <v>276</v>
      </c>
      <c r="B249" s="111"/>
      <c r="C249" s="112"/>
      <c r="D249" s="113" t="str">
        <f t="shared" si="5"/>
        <v>「比較検索」シートのパターン16を実施</v>
      </c>
      <c r="E249" s="114">
        <v>45621</v>
      </c>
      <c r="F249" s="114">
        <v>45617</v>
      </c>
      <c r="G249" s="114" t="s">
        <v>641</v>
      </c>
      <c r="H249" s="115" t="s">
        <v>3</v>
      </c>
      <c r="I249" s="115" t="s">
        <v>646</v>
      </c>
      <c r="J249" s="115" t="s">
        <v>3</v>
      </c>
      <c r="K249" s="115" t="s">
        <v>3</v>
      </c>
      <c r="L249" s="116"/>
      <c r="M249" s="115"/>
      <c r="N249" s="117"/>
    </row>
    <row r="250" spans="1:14" s="118" customFormat="1" ht="23.25" customHeight="1">
      <c r="A250" s="110" t="s">
        <v>277</v>
      </c>
      <c r="B250" s="111"/>
      <c r="C250" s="112"/>
      <c r="D250" s="113" t="str">
        <f t="shared" si="5"/>
        <v>「比較検索」シートのパターン17を実施</v>
      </c>
      <c r="E250" s="114">
        <v>45621</v>
      </c>
      <c r="F250" s="114">
        <v>45617</v>
      </c>
      <c r="G250" s="114" t="s">
        <v>641</v>
      </c>
      <c r="H250" s="115" t="s">
        <v>3</v>
      </c>
      <c r="I250" s="115" t="s">
        <v>646</v>
      </c>
      <c r="J250" s="115" t="s">
        <v>3</v>
      </c>
      <c r="K250" s="115" t="s">
        <v>3</v>
      </c>
      <c r="L250" s="116"/>
      <c r="M250" s="115"/>
      <c r="N250" s="117"/>
    </row>
    <row r="251" spans="1:14" s="118" customFormat="1" ht="23.25" customHeight="1">
      <c r="A251" s="110" t="s">
        <v>278</v>
      </c>
      <c r="B251" s="111"/>
      <c r="C251" s="112"/>
      <c r="D251" s="113" t="str">
        <f t="shared" si="5"/>
        <v>「比較検索」シートのパターン18を実施</v>
      </c>
      <c r="E251" s="114">
        <v>45621</v>
      </c>
      <c r="F251" s="114">
        <v>45617</v>
      </c>
      <c r="G251" s="114" t="s">
        <v>641</v>
      </c>
      <c r="H251" s="115" t="s">
        <v>3</v>
      </c>
      <c r="I251" s="115" t="s">
        <v>646</v>
      </c>
      <c r="J251" s="115" t="s">
        <v>3</v>
      </c>
      <c r="K251" s="115" t="s">
        <v>3</v>
      </c>
      <c r="L251" s="116"/>
      <c r="M251" s="115"/>
      <c r="N251" s="117"/>
    </row>
    <row r="252" spans="1:14" s="118" customFormat="1" ht="23.25" customHeight="1">
      <c r="A252" s="110" t="s">
        <v>279</v>
      </c>
      <c r="B252" s="111"/>
      <c r="C252" s="112"/>
      <c r="D252" s="113" t="str">
        <f t="shared" si="5"/>
        <v>「比較検索」シートのパターン19を実施</v>
      </c>
      <c r="E252" s="114">
        <v>45621</v>
      </c>
      <c r="F252" s="114">
        <v>45617</v>
      </c>
      <c r="G252" s="114" t="s">
        <v>641</v>
      </c>
      <c r="H252" s="115" t="s">
        <v>3</v>
      </c>
      <c r="I252" s="115" t="s">
        <v>646</v>
      </c>
      <c r="J252" s="115" t="s">
        <v>3</v>
      </c>
      <c r="K252" s="115" t="s">
        <v>3</v>
      </c>
      <c r="L252" s="116"/>
      <c r="M252" s="115"/>
      <c r="N252" s="117"/>
    </row>
    <row r="253" spans="1:14" s="118" customFormat="1" ht="23.25" customHeight="1">
      <c r="A253" s="110" t="s">
        <v>280</v>
      </c>
      <c r="B253" s="111"/>
      <c r="C253" s="112"/>
      <c r="D253" s="113" t="str">
        <f t="shared" si="5"/>
        <v>「比較検索」シートのパターン20を実施</v>
      </c>
      <c r="E253" s="114">
        <v>45621</v>
      </c>
      <c r="F253" s="114">
        <v>45617</v>
      </c>
      <c r="G253" s="114" t="s">
        <v>641</v>
      </c>
      <c r="H253" s="115" t="s">
        <v>3</v>
      </c>
      <c r="I253" s="115" t="s">
        <v>646</v>
      </c>
      <c r="J253" s="115" t="s">
        <v>3</v>
      </c>
      <c r="K253" s="115" t="s">
        <v>3</v>
      </c>
      <c r="L253" s="116"/>
      <c r="M253" s="115"/>
      <c r="N253" s="117"/>
    </row>
    <row r="254" spans="1:14" s="118" customFormat="1" ht="23.25" customHeight="1">
      <c r="A254" s="110" t="s">
        <v>281</v>
      </c>
      <c r="B254" s="111"/>
      <c r="C254" s="112"/>
      <c r="D254" s="113" t="str">
        <f t="shared" si="5"/>
        <v>「比較検索」シートのパターン21を実施</v>
      </c>
      <c r="E254" s="114">
        <v>45621</v>
      </c>
      <c r="F254" s="114">
        <v>45617</v>
      </c>
      <c r="G254" s="114" t="s">
        <v>641</v>
      </c>
      <c r="H254" s="115" t="s">
        <v>3</v>
      </c>
      <c r="I254" s="115" t="s">
        <v>646</v>
      </c>
      <c r="J254" s="115" t="s">
        <v>3</v>
      </c>
      <c r="K254" s="115" t="s">
        <v>3</v>
      </c>
      <c r="L254" s="116"/>
      <c r="M254" s="115"/>
      <c r="N254" s="117"/>
    </row>
    <row r="255" spans="1:14" s="118" customFormat="1" ht="23.25" customHeight="1">
      <c r="A255" s="110" t="s">
        <v>282</v>
      </c>
      <c r="B255" s="111"/>
      <c r="C255" s="112"/>
      <c r="D255" s="113" t="str">
        <f t="shared" si="5"/>
        <v>「比較検索」シートのパターン22を実施</v>
      </c>
      <c r="E255" s="114">
        <v>45621</v>
      </c>
      <c r="F255" s="114">
        <v>45617</v>
      </c>
      <c r="G255" s="114" t="s">
        <v>641</v>
      </c>
      <c r="H255" s="115" t="s">
        <v>3</v>
      </c>
      <c r="I255" s="115" t="s">
        <v>646</v>
      </c>
      <c r="J255" s="115" t="s">
        <v>3</v>
      </c>
      <c r="K255" s="115" t="s">
        <v>3</v>
      </c>
      <c r="L255" s="116"/>
      <c r="M255" s="115"/>
      <c r="N255" s="117"/>
    </row>
    <row r="256" spans="1:14" s="118" customFormat="1" ht="23.25" customHeight="1">
      <c r="A256" s="110" t="s">
        <v>283</v>
      </c>
      <c r="B256" s="111"/>
      <c r="C256" s="112"/>
      <c r="D256" s="113" t="str">
        <f t="shared" si="5"/>
        <v>「比較検索」シートのパターン23を実施</v>
      </c>
      <c r="E256" s="114">
        <v>45621</v>
      </c>
      <c r="F256" s="114">
        <v>45617</v>
      </c>
      <c r="G256" s="114" t="s">
        <v>641</v>
      </c>
      <c r="H256" s="115" t="s">
        <v>3</v>
      </c>
      <c r="I256" s="115" t="s">
        <v>646</v>
      </c>
      <c r="J256" s="115" t="s">
        <v>3</v>
      </c>
      <c r="K256" s="115" t="s">
        <v>3</v>
      </c>
      <c r="L256" s="116"/>
      <c r="M256" s="115"/>
      <c r="N256" s="117"/>
    </row>
    <row r="257" spans="1:14" s="118" customFormat="1" ht="23.25" customHeight="1">
      <c r="A257" s="110" t="s">
        <v>284</v>
      </c>
      <c r="B257" s="111"/>
      <c r="C257" s="112"/>
      <c r="D257" s="113" t="str">
        <f t="shared" si="5"/>
        <v>「比較検索」シートのパターン24を実施</v>
      </c>
      <c r="E257" s="114">
        <v>45621</v>
      </c>
      <c r="F257" s="114">
        <v>45617</v>
      </c>
      <c r="G257" s="114" t="s">
        <v>641</v>
      </c>
      <c r="H257" s="115" t="s">
        <v>3</v>
      </c>
      <c r="I257" s="115" t="s">
        <v>646</v>
      </c>
      <c r="J257" s="115" t="s">
        <v>3</v>
      </c>
      <c r="K257" s="115" t="s">
        <v>3</v>
      </c>
      <c r="L257" s="116"/>
      <c r="M257" s="115"/>
      <c r="N257" s="117"/>
    </row>
    <row r="258" spans="1:14" s="118" customFormat="1" ht="23.25" customHeight="1">
      <c r="A258" s="110" t="s">
        <v>285</v>
      </c>
      <c r="B258" s="111"/>
      <c r="C258" s="112"/>
      <c r="D258" s="113" t="str">
        <f t="shared" si="5"/>
        <v>「比較検索」シートのパターン25を実施</v>
      </c>
      <c r="E258" s="114">
        <v>45621</v>
      </c>
      <c r="F258" s="114">
        <v>45617</v>
      </c>
      <c r="G258" s="114" t="s">
        <v>641</v>
      </c>
      <c r="H258" s="115" t="s">
        <v>3</v>
      </c>
      <c r="I258" s="115" t="s">
        <v>646</v>
      </c>
      <c r="J258" s="115" t="s">
        <v>3</v>
      </c>
      <c r="K258" s="115" t="s">
        <v>3</v>
      </c>
      <c r="L258" s="116"/>
      <c r="M258" s="115"/>
      <c r="N258" s="117"/>
    </row>
    <row r="259" spans="1:14" s="118" customFormat="1" ht="23.25" customHeight="1">
      <c r="A259" s="110" t="s">
        <v>286</v>
      </c>
      <c r="B259" s="111"/>
      <c r="C259" s="112"/>
      <c r="D259" s="113" t="str">
        <f t="shared" si="5"/>
        <v>「比較検索」シートのパターン26を実施</v>
      </c>
      <c r="E259" s="114">
        <v>45621</v>
      </c>
      <c r="F259" s="114">
        <v>45617</v>
      </c>
      <c r="G259" s="114" t="s">
        <v>641</v>
      </c>
      <c r="H259" s="115" t="s">
        <v>3</v>
      </c>
      <c r="I259" s="115" t="s">
        <v>646</v>
      </c>
      <c r="J259" s="115" t="s">
        <v>3</v>
      </c>
      <c r="K259" s="115" t="s">
        <v>3</v>
      </c>
      <c r="L259" s="116"/>
      <c r="M259" s="115"/>
      <c r="N259" s="117"/>
    </row>
    <row r="260" spans="1:14" s="118" customFormat="1" ht="23.25" customHeight="1">
      <c r="A260" s="110" t="s">
        <v>287</v>
      </c>
      <c r="B260" s="111"/>
      <c r="C260" s="112"/>
      <c r="D260" s="113" t="str">
        <f t="shared" si="5"/>
        <v>「比較検索」シートのパターン27を実施</v>
      </c>
      <c r="E260" s="114">
        <v>45621</v>
      </c>
      <c r="F260" s="114">
        <v>45617</v>
      </c>
      <c r="G260" s="114" t="s">
        <v>641</v>
      </c>
      <c r="H260" s="115" t="s">
        <v>3</v>
      </c>
      <c r="I260" s="115" t="s">
        <v>646</v>
      </c>
      <c r="J260" s="115" t="s">
        <v>3</v>
      </c>
      <c r="K260" s="115" t="s">
        <v>3</v>
      </c>
      <c r="L260" s="116"/>
      <c r="M260" s="115"/>
      <c r="N260" s="117"/>
    </row>
    <row r="261" spans="1:14" s="118" customFormat="1" ht="23.25" customHeight="1">
      <c r="A261" s="110" t="s">
        <v>288</v>
      </c>
      <c r="B261" s="111"/>
      <c r="C261" s="112"/>
      <c r="D261" s="113" t="str">
        <f t="shared" si="5"/>
        <v>「比較検索」シートのパターン28を実施</v>
      </c>
      <c r="E261" s="114">
        <v>45621</v>
      </c>
      <c r="F261" s="114">
        <v>45617</v>
      </c>
      <c r="G261" s="114" t="s">
        <v>641</v>
      </c>
      <c r="H261" s="115" t="s">
        <v>3</v>
      </c>
      <c r="I261" s="115" t="s">
        <v>646</v>
      </c>
      <c r="J261" s="115" t="s">
        <v>3</v>
      </c>
      <c r="K261" s="115" t="s">
        <v>3</v>
      </c>
      <c r="L261" s="116"/>
      <c r="M261" s="115"/>
      <c r="N261" s="117"/>
    </row>
    <row r="262" spans="1:14" s="118" customFormat="1" ht="23.25" customHeight="1">
      <c r="A262" s="110" t="s">
        <v>289</v>
      </c>
      <c r="B262" s="111"/>
      <c r="C262" s="112"/>
      <c r="D262" s="113" t="str">
        <f t="shared" si="5"/>
        <v>「比較検索」シートのパターン29を実施</v>
      </c>
      <c r="E262" s="114">
        <v>45621</v>
      </c>
      <c r="F262" s="114">
        <v>45617</v>
      </c>
      <c r="G262" s="114" t="s">
        <v>641</v>
      </c>
      <c r="H262" s="115" t="s">
        <v>3</v>
      </c>
      <c r="I262" s="115" t="s">
        <v>646</v>
      </c>
      <c r="J262" s="115" t="s">
        <v>3</v>
      </c>
      <c r="K262" s="115" t="s">
        <v>3</v>
      </c>
      <c r="L262" s="116"/>
      <c r="M262" s="115"/>
      <c r="N262" s="117"/>
    </row>
    <row r="263" spans="1:14" s="118" customFormat="1" ht="23.25" customHeight="1">
      <c r="A263" s="110" t="s">
        <v>290</v>
      </c>
      <c r="B263" s="111"/>
      <c r="C263" s="112"/>
      <c r="D263" s="113" t="str">
        <f t="shared" si="5"/>
        <v>「比較検索」シートのパターン30を実施</v>
      </c>
      <c r="E263" s="114">
        <v>45621</v>
      </c>
      <c r="F263" s="114">
        <v>45617</v>
      </c>
      <c r="G263" s="114" t="s">
        <v>641</v>
      </c>
      <c r="H263" s="115" t="s">
        <v>3</v>
      </c>
      <c r="I263" s="115" t="s">
        <v>646</v>
      </c>
      <c r="J263" s="115" t="s">
        <v>3</v>
      </c>
      <c r="K263" s="115" t="s">
        <v>3</v>
      </c>
      <c r="L263" s="116"/>
      <c r="M263" s="115"/>
      <c r="N263" s="117"/>
    </row>
    <row r="264" spans="1:14" s="118" customFormat="1" ht="23.25" customHeight="1">
      <c r="A264" s="110" t="s">
        <v>291</v>
      </c>
      <c r="B264" s="111"/>
      <c r="C264" s="112"/>
      <c r="D264" s="113" t="str">
        <f t="shared" si="5"/>
        <v>「比較検索」シートのパターン31を実施</v>
      </c>
      <c r="E264" s="114">
        <v>45621</v>
      </c>
      <c r="F264" s="114">
        <v>45617</v>
      </c>
      <c r="G264" s="114" t="s">
        <v>641</v>
      </c>
      <c r="H264" s="115" t="s">
        <v>3</v>
      </c>
      <c r="I264" s="115" t="s">
        <v>646</v>
      </c>
      <c r="J264" s="115" t="s">
        <v>3</v>
      </c>
      <c r="K264" s="115" t="s">
        <v>3</v>
      </c>
      <c r="L264" s="116"/>
      <c r="M264" s="115"/>
      <c r="N264" s="117"/>
    </row>
    <row r="265" spans="1:14" s="118" customFormat="1" ht="23.25" customHeight="1">
      <c r="A265" s="110" t="s">
        <v>292</v>
      </c>
      <c r="B265" s="111"/>
      <c r="C265" s="112"/>
      <c r="D265" s="113" t="str">
        <f t="shared" si="5"/>
        <v>「比較検索」シートのパターン32を実施</v>
      </c>
      <c r="E265" s="114">
        <v>45621</v>
      </c>
      <c r="F265" s="114">
        <v>45617</v>
      </c>
      <c r="G265" s="114" t="s">
        <v>641</v>
      </c>
      <c r="H265" s="115" t="s">
        <v>3</v>
      </c>
      <c r="I265" s="115" t="s">
        <v>646</v>
      </c>
      <c r="J265" s="115" t="s">
        <v>3</v>
      </c>
      <c r="K265" s="115" t="s">
        <v>3</v>
      </c>
      <c r="L265" s="116"/>
      <c r="M265" s="115"/>
      <c r="N265" s="117"/>
    </row>
    <row r="266" spans="1:14" s="118" customFormat="1" ht="23.25" customHeight="1">
      <c r="A266" s="110" t="s">
        <v>293</v>
      </c>
      <c r="B266" s="111"/>
      <c r="C266" s="112"/>
      <c r="D266" s="113" t="str">
        <f t="shared" si="5"/>
        <v>「比較検索」シートのパターン33を実施</v>
      </c>
      <c r="E266" s="114">
        <v>45621</v>
      </c>
      <c r="F266" s="114">
        <v>45617</v>
      </c>
      <c r="G266" s="114" t="s">
        <v>641</v>
      </c>
      <c r="H266" s="115" t="s">
        <v>3</v>
      </c>
      <c r="I266" s="115" t="s">
        <v>646</v>
      </c>
      <c r="J266" s="115" t="s">
        <v>3</v>
      </c>
      <c r="K266" s="115" t="s">
        <v>3</v>
      </c>
      <c r="L266" s="116"/>
      <c r="M266" s="115"/>
      <c r="N266" s="117"/>
    </row>
    <row r="267" spans="1:14" s="118" customFormat="1" ht="23.25" customHeight="1">
      <c r="A267" s="110" t="s">
        <v>294</v>
      </c>
      <c r="B267" s="111"/>
      <c r="C267" s="112"/>
      <c r="D267" s="113" t="str">
        <f t="shared" si="5"/>
        <v>「比較検索」シートのパターン34を実施</v>
      </c>
      <c r="E267" s="114">
        <v>45621</v>
      </c>
      <c r="F267" s="114">
        <v>45618</v>
      </c>
      <c r="G267" s="114" t="s">
        <v>641</v>
      </c>
      <c r="H267" s="115" t="s">
        <v>3</v>
      </c>
      <c r="I267" s="115" t="s">
        <v>646</v>
      </c>
      <c r="J267" s="115" t="s">
        <v>3</v>
      </c>
      <c r="K267" s="115" t="s">
        <v>3</v>
      </c>
      <c r="L267" s="116"/>
      <c r="M267" s="115"/>
      <c r="N267" s="117"/>
    </row>
    <row r="268" spans="1:14" s="118" customFormat="1" ht="23.25" customHeight="1">
      <c r="A268" s="110" t="s">
        <v>295</v>
      </c>
      <c r="B268" s="111"/>
      <c r="C268" s="112"/>
      <c r="D268" s="113" t="str">
        <f t="shared" si="5"/>
        <v>「比較検索」シートのパターン35を実施</v>
      </c>
      <c r="E268" s="114">
        <v>45621</v>
      </c>
      <c r="F268" s="114">
        <v>45618</v>
      </c>
      <c r="G268" s="114" t="s">
        <v>641</v>
      </c>
      <c r="H268" s="115" t="s">
        <v>3</v>
      </c>
      <c r="I268" s="115" t="s">
        <v>646</v>
      </c>
      <c r="J268" s="115" t="s">
        <v>3</v>
      </c>
      <c r="K268" s="115" t="s">
        <v>3</v>
      </c>
      <c r="L268" s="116"/>
      <c r="M268" s="115"/>
      <c r="N268" s="117"/>
    </row>
    <row r="269" spans="1:14" s="118" customFormat="1" ht="23.25" customHeight="1">
      <c r="A269" s="110" t="s">
        <v>296</v>
      </c>
      <c r="B269" s="111"/>
      <c r="C269" s="112"/>
      <c r="D269" s="113" t="str">
        <f t="shared" si="5"/>
        <v>「比較検索」シートのパターン36を実施</v>
      </c>
      <c r="E269" s="114">
        <v>45621</v>
      </c>
      <c r="F269" s="114">
        <v>45618</v>
      </c>
      <c r="G269" s="114" t="s">
        <v>641</v>
      </c>
      <c r="H269" s="115" t="s">
        <v>3</v>
      </c>
      <c r="I269" s="115" t="s">
        <v>646</v>
      </c>
      <c r="J269" s="115" t="s">
        <v>3</v>
      </c>
      <c r="K269" s="115" t="s">
        <v>3</v>
      </c>
      <c r="L269" s="116"/>
      <c r="M269" s="115"/>
      <c r="N269" s="117"/>
    </row>
    <row r="270" spans="1:14" s="118" customFormat="1" ht="23.25" customHeight="1">
      <c r="A270" s="110" t="s">
        <v>297</v>
      </c>
      <c r="B270" s="111"/>
      <c r="C270" s="112"/>
      <c r="D270" s="113" t="str">
        <f t="shared" si="5"/>
        <v>「比較検索」シートのパターン37を実施</v>
      </c>
      <c r="E270" s="114">
        <v>45621</v>
      </c>
      <c r="F270" s="114">
        <v>45618</v>
      </c>
      <c r="G270" s="114" t="s">
        <v>641</v>
      </c>
      <c r="H270" s="115" t="s">
        <v>3</v>
      </c>
      <c r="I270" s="115" t="s">
        <v>646</v>
      </c>
      <c r="J270" s="115" t="s">
        <v>3</v>
      </c>
      <c r="K270" s="115" t="s">
        <v>3</v>
      </c>
      <c r="L270" s="116"/>
      <c r="M270" s="115"/>
      <c r="N270" s="117"/>
    </row>
    <row r="271" spans="1:14" s="118" customFormat="1" ht="23.25" customHeight="1">
      <c r="A271" s="110" t="s">
        <v>298</v>
      </c>
      <c r="B271" s="111"/>
      <c r="C271" s="112"/>
      <c r="D271" s="113" t="str">
        <f t="shared" si="5"/>
        <v>「比較検索」シートのパターン38を実施</v>
      </c>
      <c r="E271" s="114">
        <v>45621</v>
      </c>
      <c r="F271" s="114">
        <v>45618</v>
      </c>
      <c r="G271" s="114" t="s">
        <v>641</v>
      </c>
      <c r="H271" s="115" t="s">
        <v>3</v>
      </c>
      <c r="I271" s="115" t="s">
        <v>646</v>
      </c>
      <c r="J271" s="115" t="s">
        <v>3</v>
      </c>
      <c r="K271" s="115" t="s">
        <v>3</v>
      </c>
      <c r="L271" s="116"/>
      <c r="M271" s="115"/>
      <c r="N271" s="117"/>
    </row>
    <row r="272" spans="1:14" s="118" customFormat="1" ht="23.25" customHeight="1">
      <c r="A272" s="110" t="s">
        <v>299</v>
      </c>
      <c r="B272" s="111"/>
      <c r="C272" s="112"/>
      <c r="D272" s="113" t="str">
        <f t="shared" si="5"/>
        <v>「比較検索」シートのパターン39を実施</v>
      </c>
      <c r="E272" s="114">
        <v>45621</v>
      </c>
      <c r="F272" s="114">
        <v>45618</v>
      </c>
      <c r="G272" s="114" t="s">
        <v>641</v>
      </c>
      <c r="H272" s="115" t="s">
        <v>3</v>
      </c>
      <c r="I272" s="115" t="s">
        <v>646</v>
      </c>
      <c r="J272" s="115" t="s">
        <v>3</v>
      </c>
      <c r="K272" s="115" t="s">
        <v>3</v>
      </c>
      <c r="L272" s="116"/>
      <c r="M272" s="115"/>
      <c r="N272" s="117"/>
    </row>
    <row r="273" spans="1:14" s="118" customFormat="1" ht="23.25" customHeight="1">
      <c r="A273" s="110" t="s">
        <v>300</v>
      </c>
      <c r="B273" s="111"/>
      <c r="C273" s="112"/>
      <c r="D273" s="113" t="str">
        <f t="shared" si="5"/>
        <v>「比較検索」シートのパターン40を実施</v>
      </c>
      <c r="E273" s="114">
        <v>45621</v>
      </c>
      <c r="F273" s="114">
        <v>45618</v>
      </c>
      <c r="G273" s="114" t="s">
        <v>641</v>
      </c>
      <c r="H273" s="115" t="s">
        <v>3</v>
      </c>
      <c r="I273" s="115" t="s">
        <v>646</v>
      </c>
      <c r="J273" s="115" t="s">
        <v>3</v>
      </c>
      <c r="K273" s="115" t="s">
        <v>3</v>
      </c>
      <c r="L273" s="116"/>
      <c r="M273" s="115"/>
      <c r="N273" s="117"/>
    </row>
    <row r="274" spans="1:14" s="118" customFormat="1" ht="23.25" customHeight="1">
      <c r="A274" s="110" t="s">
        <v>301</v>
      </c>
      <c r="B274" s="111"/>
      <c r="C274" s="112"/>
      <c r="D274" s="113" t="str">
        <f t="shared" si="5"/>
        <v>「比較検索」シートのパターン41を実施</v>
      </c>
      <c r="E274" s="114">
        <v>45621</v>
      </c>
      <c r="F274" s="114">
        <v>45618</v>
      </c>
      <c r="G274" s="114" t="s">
        <v>641</v>
      </c>
      <c r="H274" s="115" t="s">
        <v>3</v>
      </c>
      <c r="I274" s="115" t="s">
        <v>646</v>
      </c>
      <c r="J274" s="115" t="s">
        <v>3</v>
      </c>
      <c r="K274" s="115" t="s">
        <v>3</v>
      </c>
      <c r="L274" s="116"/>
      <c r="M274" s="115"/>
      <c r="N274" s="117"/>
    </row>
    <row r="275" spans="1:14" s="118" customFormat="1" ht="23.25" customHeight="1">
      <c r="A275" s="110" t="s">
        <v>302</v>
      </c>
      <c r="B275" s="111"/>
      <c r="C275" s="112"/>
      <c r="D275" s="113" t="str">
        <f t="shared" si="5"/>
        <v>「比較検索」シートのパターン42を実施</v>
      </c>
      <c r="E275" s="114">
        <v>45621</v>
      </c>
      <c r="F275" s="114">
        <v>45618</v>
      </c>
      <c r="G275" s="114" t="s">
        <v>641</v>
      </c>
      <c r="H275" s="115" t="s">
        <v>3</v>
      </c>
      <c r="I275" s="115" t="s">
        <v>646</v>
      </c>
      <c r="J275" s="115" t="s">
        <v>3</v>
      </c>
      <c r="K275" s="115" t="s">
        <v>3</v>
      </c>
      <c r="L275" s="116"/>
      <c r="M275" s="115"/>
      <c r="N275" s="117"/>
    </row>
    <row r="276" spans="1:14" s="118" customFormat="1" ht="23.25" customHeight="1">
      <c r="A276" s="119" t="s">
        <v>303</v>
      </c>
      <c r="B276" s="111"/>
      <c r="C276" s="112"/>
      <c r="D276" s="113" t="str">
        <f t="shared" si="5"/>
        <v>「比較検索」シートのパターン43を実施</v>
      </c>
      <c r="E276" s="114">
        <v>45621</v>
      </c>
      <c r="F276" s="114"/>
      <c r="G276" s="114" t="s">
        <v>641</v>
      </c>
      <c r="H276" s="115" t="s">
        <v>3</v>
      </c>
      <c r="I276" s="115" t="s">
        <v>3</v>
      </c>
      <c r="J276" s="115" t="s">
        <v>3</v>
      </c>
      <c r="K276" s="115" t="s">
        <v>3</v>
      </c>
      <c r="L276" s="116"/>
      <c r="M276" s="115"/>
      <c r="N276" s="117" t="s">
        <v>717</v>
      </c>
    </row>
    <row r="277" spans="1:14" s="118" customFormat="1" ht="23.25" customHeight="1">
      <c r="A277" s="119" t="s">
        <v>304</v>
      </c>
      <c r="B277" s="111"/>
      <c r="C277" s="112"/>
      <c r="D277" s="113" t="str">
        <f t="shared" si="5"/>
        <v>「比較検索」シートのパターン44を実施</v>
      </c>
      <c r="E277" s="114">
        <v>45621</v>
      </c>
      <c r="F277" s="114"/>
      <c r="G277" s="114" t="s">
        <v>641</v>
      </c>
      <c r="H277" s="115" t="s">
        <v>3</v>
      </c>
      <c r="I277" s="115" t="s">
        <v>3</v>
      </c>
      <c r="J277" s="115" t="s">
        <v>3</v>
      </c>
      <c r="K277" s="115" t="s">
        <v>3</v>
      </c>
      <c r="L277" s="116"/>
      <c r="M277" s="115"/>
      <c r="N277" s="117" t="s">
        <v>717</v>
      </c>
    </row>
    <row r="278" spans="1:14" s="118" customFormat="1" ht="23.25" customHeight="1">
      <c r="A278" s="110" t="s">
        <v>305</v>
      </c>
      <c r="B278" s="111"/>
      <c r="C278" s="112"/>
      <c r="D278" s="113" t="str">
        <f t="shared" si="5"/>
        <v>「比較検索」シートのパターン45を実施</v>
      </c>
      <c r="E278" s="114">
        <v>45621</v>
      </c>
      <c r="F278" s="114">
        <v>45618</v>
      </c>
      <c r="G278" s="114" t="s">
        <v>641</v>
      </c>
      <c r="H278" s="115" t="s">
        <v>3</v>
      </c>
      <c r="I278" s="115" t="s">
        <v>646</v>
      </c>
      <c r="J278" s="115" t="s">
        <v>3</v>
      </c>
      <c r="K278" s="115" t="s">
        <v>3</v>
      </c>
      <c r="L278" s="116"/>
      <c r="M278" s="115"/>
      <c r="N278" s="117"/>
    </row>
    <row r="279" spans="1:14" s="118" customFormat="1" ht="23.25" customHeight="1">
      <c r="A279" s="110" t="s">
        <v>306</v>
      </c>
      <c r="B279" s="111"/>
      <c r="C279" s="112"/>
      <c r="D279" s="113" t="str">
        <f t="shared" si="5"/>
        <v>「比較検索」シートのパターン46を実施</v>
      </c>
      <c r="E279" s="114">
        <v>45621</v>
      </c>
      <c r="F279" s="114">
        <v>45618</v>
      </c>
      <c r="G279" s="114" t="s">
        <v>641</v>
      </c>
      <c r="H279" s="115" t="s">
        <v>3</v>
      </c>
      <c r="I279" s="115" t="s">
        <v>646</v>
      </c>
      <c r="J279" s="115" t="s">
        <v>3</v>
      </c>
      <c r="K279" s="115" t="s">
        <v>3</v>
      </c>
      <c r="L279" s="116"/>
      <c r="M279" s="115"/>
      <c r="N279" s="117"/>
    </row>
    <row r="280" spans="1:14" s="118" customFormat="1" ht="23.25" customHeight="1">
      <c r="A280" s="110" t="s">
        <v>307</v>
      </c>
      <c r="B280" s="111"/>
      <c r="C280" s="112"/>
      <c r="D280" s="113" t="str">
        <f t="shared" si="5"/>
        <v>「比較検索」シートのパターン47を実施</v>
      </c>
      <c r="E280" s="114">
        <v>45621</v>
      </c>
      <c r="F280" s="114">
        <v>45618</v>
      </c>
      <c r="G280" s="114" t="s">
        <v>641</v>
      </c>
      <c r="H280" s="115" t="s">
        <v>3</v>
      </c>
      <c r="I280" s="115" t="s">
        <v>646</v>
      </c>
      <c r="J280" s="115" t="s">
        <v>3</v>
      </c>
      <c r="K280" s="115" t="s">
        <v>3</v>
      </c>
      <c r="L280" s="116"/>
      <c r="M280" s="115"/>
      <c r="N280" s="117"/>
    </row>
    <row r="281" spans="1:14" s="118" customFormat="1" ht="23.25" customHeight="1">
      <c r="A281" s="110" t="s">
        <v>308</v>
      </c>
      <c r="B281" s="111"/>
      <c r="C281" s="112"/>
      <c r="D281" s="113" t="str">
        <f t="shared" si="5"/>
        <v>「比較検索」シートのパターン48を実施</v>
      </c>
      <c r="E281" s="114">
        <v>45621</v>
      </c>
      <c r="F281" s="114">
        <v>45618</v>
      </c>
      <c r="G281" s="114" t="s">
        <v>641</v>
      </c>
      <c r="H281" s="115" t="s">
        <v>3</v>
      </c>
      <c r="I281" s="115" t="s">
        <v>646</v>
      </c>
      <c r="J281" s="115" t="s">
        <v>3</v>
      </c>
      <c r="K281" s="115" t="s">
        <v>3</v>
      </c>
      <c r="L281" s="116"/>
      <c r="M281" s="115"/>
      <c r="N281" s="117"/>
    </row>
    <row r="282" spans="1:14" s="118" customFormat="1" ht="23.25" customHeight="1">
      <c r="A282" s="110" t="s">
        <v>309</v>
      </c>
      <c r="B282" s="111"/>
      <c r="C282" s="112"/>
      <c r="D282" s="113" t="str">
        <f t="shared" si="5"/>
        <v>「比較検索」シートのパターン49を実施</v>
      </c>
      <c r="E282" s="114">
        <v>45621</v>
      </c>
      <c r="F282" s="114">
        <v>45618</v>
      </c>
      <c r="G282" s="114" t="s">
        <v>641</v>
      </c>
      <c r="H282" s="115" t="s">
        <v>3</v>
      </c>
      <c r="I282" s="115" t="s">
        <v>646</v>
      </c>
      <c r="J282" s="115" t="s">
        <v>3</v>
      </c>
      <c r="K282" s="115" t="s">
        <v>3</v>
      </c>
      <c r="L282" s="116"/>
      <c r="M282" s="115"/>
      <c r="N282" s="117"/>
    </row>
    <row r="283" spans="1:14" s="118" customFormat="1" ht="23.25" customHeight="1">
      <c r="A283" s="110" t="s">
        <v>310</v>
      </c>
      <c r="B283" s="111"/>
      <c r="C283" s="112"/>
      <c r="D283" s="113" t="str">
        <f t="shared" si="5"/>
        <v>「比較検索」シートのパターン50を実施</v>
      </c>
      <c r="E283" s="114">
        <v>45621</v>
      </c>
      <c r="F283" s="114">
        <v>45618</v>
      </c>
      <c r="G283" s="114" t="s">
        <v>641</v>
      </c>
      <c r="H283" s="115" t="s">
        <v>3</v>
      </c>
      <c r="I283" s="115" t="s">
        <v>646</v>
      </c>
      <c r="J283" s="115" t="s">
        <v>3</v>
      </c>
      <c r="K283" s="115" t="s">
        <v>3</v>
      </c>
      <c r="L283" s="116"/>
      <c r="M283" s="115"/>
      <c r="N283" s="117"/>
    </row>
    <row r="284" spans="1:14" s="118" customFormat="1" ht="23.25" customHeight="1">
      <c r="A284" s="110" t="s">
        <v>311</v>
      </c>
      <c r="B284" s="111"/>
      <c r="C284" s="112"/>
      <c r="D284" s="113" t="str">
        <f t="shared" si="5"/>
        <v>「比較検索」シートのパターン51を実施</v>
      </c>
      <c r="E284" s="114">
        <v>45621</v>
      </c>
      <c r="F284" s="114">
        <v>45618</v>
      </c>
      <c r="G284" s="114" t="s">
        <v>641</v>
      </c>
      <c r="H284" s="115" t="s">
        <v>3</v>
      </c>
      <c r="I284" s="115" t="s">
        <v>646</v>
      </c>
      <c r="J284" s="115" t="s">
        <v>3</v>
      </c>
      <c r="K284" s="115" t="s">
        <v>3</v>
      </c>
      <c r="L284" s="116"/>
      <c r="M284" s="115"/>
      <c r="N284" s="117"/>
    </row>
    <row r="285" spans="1:14" s="118" customFormat="1" ht="23.25" customHeight="1">
      <c r="A285" s="110" t="s">
        <v>312</v>
      </c>
      <c r="B285" s="111"/>
      <c r="C285" s="112"/>
      <c r="D285" s="113" t="str">
        <f t="shared" si="5"/>
        <v>「比較検索」シートのパターン52を実施</v>
      </c>
      <c r="E285" s="114">
        <v>45621</v>
      </c>
      <c r="F285" s="114">
        <v>45618</v>
      </c>
      <c r="G285" s="114" t="s">
        <v>641</v>
      </c>
      <c r="H285" s="115" t="s">
        <v>3</v>
      </c>
      <c r="I285" s="115" t="s">
        <v>646</v>
      </c>
      <c r="J285" s="115" t="s">
        <v>3</v>
      </c>
      <c r="K285" s="115" t="s">
        <v>3</v>
      </c>
      <c r="L285" s="116"/>
      <c r="M285" s="115"/>
      <c r="N285" s="117"/>
    </row>
    <row r="286" spans="1:14" s="118" customFormat="1" ht="23.25" customHeight="1">
      <c r="A286" s="110" t="s">
        <v>313</v>
      </c>
      <c r="B286" s="111"/>
      <c r="C286" s="112"/>
      <c r="D286" s="113" t="str">
        <f t="shared" si="5"/>
        <v>「比較検索」シートのパターン53を実施</v>
      </c>
      <c r="E286" s="114">
        <v>45621</v>
      </c>
      <c r="F286" s="114">
        <v>45618</v>
      </c>
      <c r="G286" s="114" t="s">
        <v>641</v>
      </c>
      <c r="H286" s="115" t="s">
        <v>3</v>
      </c>
      <c r="I286" s="115" t="s">
        <v>646</v>
      </c>
      <c r="J286" s="115" t="s">
        <v>3</v>
      </c>
      <c r="K286" s="115" t="s">
        <v>3</v>
      </c>
      <c r="L286" s="116"/>
      <c r="M286" s="115"/>
      <c r="N286" s="117"/>
    </row>
    <row r="287" spans="1:14" s="118" customFormat="1" ht="23.25" customHeight="1">
      <c r="A287" s="110" t="s">
        <v>314</v>
      </c>
      <c r="B287" s="111"/>
      <c r="C287" s="112"/>
      <c r="D287" s="113" t="str">
        <f t="shared" si="5"/>
        <v>「比較検索」シートのパターン54を実施</v>
      </c>
      <c r="E287" s="114">
        <v>45621</v>
      </c>
      <c r="F287" s="114">
        <v>45618</v>
      </c>
      <c r="G287" s="114" t="s">
        <v>641</v>
      </c>
      <c r="H287" s="115" t="s">
        <v>3</v>
      </c>
      <c r="I287" s="115" t="s">
        <v>646</v>
      </c>
      <c r="J287" s="115" t="s">
        <v>3</v>
      </c>
      <c r="K287" s="115" t="s">
        <v>3</v>
      </c>
      <c r="L287" s="116"/>
      <c r="M287" s="115"/>
      <c r="N287" s="117"/>
    </row>
    <row r="288" spans="1:14" s="118" customFormat="1" ht="23.25" customHeight="1">
      <c r="A288" s="110" t="s">
        <v>315</v>
      </c>
      <c r="B288" s="111"/>
      <c r="C288" s="112"/>
      <c r="D288" s="113" t="str">
        <f t="shared" si="5"/>
        <v>「比較検索」シートのパターン55を実施</v>
      </c>
      <c r="E288" s="114">
        <v>45621</v>
      </c>
      <c r="F288" s="114">
        <v>45618</v>
      </c>
      <c r="G288" s="114" t="s">
        <v>641</v>
      </c>
      <c r="H288" s="115" t="s">
        <v>3</v>
      </c>
      <c r="I288" s="115" t="s">
        <v>646</v>
      </c>
      <c r="J288" s="115" t="s">
        <v>3</v>
      </c>
      <c r="K288" s="115" t="s">
        <v>3</v>
      </c>
      <c r="L288" s="116"/>
      <c r="M288" s="115"/>
      <c r="N288" s="117"/>
    </row>
    <row r="289" spans="1:14" s="118" customFormat="1" ht="23.25" customHeight="1">
      <c r="A289" s="110" t="s">
        <v>316</v>
      </c>
      <c r="B289" s="111"/>
      <c r="C289" s="112"/>
      <c r="D289" s="113" t="str">
        <f t="shared" si="5"/>
        <v>「比較検索」シートのパターン56を実施</v>
      </c>
      <c r="E289" s="114">
        <v>45621</v>
      </c>
      <c r="F289" s="114">
        <v>45618</v>
      </c>
      <c r="G289" s="114" t="s">
        <v>641</v>
      </c>
      <c r="H289" s="115" t="s">
        <v>3</v>
      </c>
      <c r="I289" s="115" t="s">
        <v>646</v>
      </c>
      <c r="J289" s="115" t="s">
        <v>3</v>
      </c>
      <c r="K289" s="115" t="s">
        <v>3</v>
      </c>
      <c r="L289" s="116"/>
      <c r="M289" s="115"/>
      <c r="N289" s="117"/>
    </row>
    <row r="290" spans="1:14" s="118" customFormat="1" ht="23.25" customHeight="1">
      <c r="A290" s="110" t="s">
        <v>317</v>
      </c>
      <c r="B290" s="111"/>
      <c r="C290" s="112"/>
      <c r="D290" s="113" t="str">
        <f t="shared" si="5"/>
        <v>「比較検索」シートのパターン57を実施</v>
      </c>
      <c r="E290" s="114">
        <v>45621</v>
      </c>
      <c r="F290" s="114">
        <v>45618</v>
      </c>
      <c r="G290" s="114" t="s">
        <v>641</v>
      </c>
      <c r="H290" s="115" t="s">
        <v>3</v>
      </c>
      <c r="I290" s="115" t="s">
        <v>646</v>
      </c>
      <c r="J290" s="115" t="s">
        <v>3</v>
      </c>
      <c r="K290" s="115" t="s">
        <v>3</v>
      </c>
      <c r="L290" s="116"/>
      <c r="M290" s="115"/>
      <c r="N290" s="117"/>
    </row>
    <row r="291" spans="1:14" s="118" customFormat="1" ht="23.25" customHeight="1">
      <c r="A291" s="110" t="s">
        <v>318</v>
      </c>
      <c r="B291" s="111"/>
      <c r="C291" s="112"/>
      <c r="D291" s="113" t="str">
        <f t="shared" si="5"/>
        <v>「比較検索」シートのパターン58を実施</v>
      </c>
      <c r="E291" s="114">
        <v>45621</v>
      </c>
      <c r="F291" s="114">
        <v>45618</v>
      </c>
      <c r="G291" s="114" t="s">
        <v>641</v>
      </c>
      <c r="H291" s="115" t="s">
        <v>3</v>
      </c>
      <c r="I291" s="115" t="s">
        <v>646</v>
      </c>
      <c r="J291" s="115" t="s">
        <v>3</v>
      </c>
      <c r="K291" s="115" t="s">
        <v>3</v>
      </c>
      <c r="L291" s="116"/>
      <c r="M291" s="115"/>
      <c r="N291" s="117"/>
    </row>
    <row r="292" spans="1:14" s="118" customFormat="1" ht="23.25" customHeight="1">
      <c r="A292" s="110" t="s">
        <v>319</v>
      </c>
      <c r="B292" s="111"/>
      <c r="C292" s="112"/>
      <c r="D292" s="113" t="str">
        <f t="shared" si="5"/>
        <v>「比較検索」シートのパターン59を実施</v>
      </c>
      <c r="E292" s="114">
        <v>45621</v>
      </c>
      <c r="F292" s="114">
        <v>45618</v>
      </c>
      <c r="G292" s="114" t="s">
        <v>641</v>
      </c>
      <c r="H292" s="115" t="s">
        <v>3</v>
      </c>
      <c r="I292" s="115" t="s">
        <v>646</v>
      </c>
      <c r="J292" s="115" t="s">
        <v>3</v>
      </c>
      <c r="K292" s="115" t="s">
        <v>3</v>
      </c>
      <c r="L292" s="116"/>
      <c r="M292" s="115"/>
      <c r="N292" s="117"/>
    </row>
    <row r="293" spans="1:14" s="118" customFormat="1" ht="23.25" customHeight="1">
      <c r="A293" s="110" t="s">
        <v>320</v>
      </c>
      <c r="B293" s="111"/>
      <c r="C293" s="112"/>
      <c r="D293" s="113" t="str">
        <f t="shared" si="5"/>
        <v>「比較検索」シートのパターン60を実施</v>
      </c>
      <c r="E293" s="114">
        <v>45621</v>
      </c>
      <c r="F293" s="114">
        <v>45618</v>
      </c>
      <c r="G293" s="114" t="s">
        <v>641</v>
      </c>
      <c r="H293" s="115" t="s">
        <v>3</v>
      </c>
      <c r="I293" s="115" t="s">
        <v>646</v>
      </c>
      <c r="J293" s="115" t="s">
        <v>3</v>
      </c>
      <c r="K293" s="115" t="s">
        <v>3</v>
      </c>
      <c r="L293" s="116"/>
      <c r="M293" s="115"/>
      <c r="N293" s="117"/>
    </row>
    <row r="294" spans="1:14" s="118" customFormat="1" ht="23.25" customHeight="1">
      <c r="A294" s="110" t="s">
        <v>321</v>
      </c>
      <c r="B294" s="111"/>
      <c r="C294" s="112"/>
      <c r="D294" s="113" t="str">
        <f t="shared" si="5"/>
        <v>「比較検索」シートのパターン61を実施</v>
      </c>
      <c r="E294" s="114">
        <v>45621</v>
      </c>
      <c r="F294" s="114">
        <v>45618</v>
      </c>
      <c r="G294" s="114" t="s">
        <v>641</v>
      </c>
      <c r="H294" s="115" t="s">
        <v>3</v>
      </c>
      <c r="I294" s="115" t="s">
        <v>646</v>
      </c>
      <c r="J294" s="115" t="s">
        <v>3</v>
      </c>
      <c r="K294" s="115" t="s">
        <v>3</v>
      </c>
      <c r="L294" s="116"/>
      <c r="M294" s="115"/>
      <c r="N294" s="117"/>
    </row>
    <row r="295" spans="1:14" s="118" customFormat="1" ht="23.25" customHeight="1">
      <c r="A295" s="110" t="s">
        <v>322</v>
      </c>
      <c r="B295" s="111"/>
      <c r="C295" s="112"/>
      <c r="D295" s="113" t="str">
        <f t="shared" si="5"/>
        <v>「比較検索」シートのパターン62を実施</v>
      </c>
      <c r="E295" s="114">
        <v>45621</v>
      </c>
      <c r="F295" s="114">
        <v>45618</v>
      </c>
      <c r="G295" s="114" t="s">
        <v>641</v>
      </c>
      <c r="H295" s="115" t="s">
        <v>3</v>
      </c>
      <c r="I295" s="115" t="s">
        <v>646</v>
      </c>
      <c r="J295" s="115" t="s">
        <v>3</v>
      </c>
      <c r="K295" s="115" t="s">
        <v>3</v>
      </c>
      <c r="L295" s="116"/>
      <c r="M295" s="115"/>
      <c r="N295" s="117"/>
    </row>
    <row r="296" spans="1:14" s="118" customFormat="1" ht="23.25" customHeight="1">
      <c r="A296" s="110" t="s">
        <v>323</v>
      </c>
      <c r="B296" s="111"/>
      <c r="C296" s="112"/>
      <c r="D296" s="113" t="str">
        <f t="shared" si="5"/>
        <v>「比較検索」シートのパターン63を実施</v>
      </c>
      <c r="E296" s="114">
        <v>45621</v>
      </c>
      <c r="F296" s="114">
        <v>45618</v>
      </c>
      <c r="G296" s="114" t="s">
        <v>641</v>
      </c>
      <c r="H296" s="115" t="s">
        <v>3</v>
      </c>
      <c r="I296" s="115" t="s">
        <v>646</v>
      </c>
      <c r="J296" s="115" t="s">
        <v>3</v>
      </c>
      <c r="K296" s="115" t="s">
        <v>3</v>
      </c>
      <c r="L296" s="116"/>
      <c r="M296" s="115"/>
      <c r="N296" s="117"/>
    </row>
    <row r="297" spans="1:14" s="118" customFormat="1" ht="23.25" customHeight="1">
      <c r="A297" s="110" t="s">
        <v>324</v>
      </c>
      <c r="B297" s="111"/>
      <c r="C297" s="112"/>
      <c r="D297" s="113" t="str">
        <f t="shared" si="5"/>
        <v>「比較検索」シートのパターン64を実施</v>
      </c>
      <c r="E297" s="114">
        <v>45621</v>
      </c>
      <c r="F297" s="114">
        <v>45618</v>
      </c>
      <c r="G297" s="114" t="s">
        <v>641</v>
      </c>
      <c r="H297" s="115" t="s">
        <v>3</v>
      </c>
      <c r="I297" s="115" t="s">
        <v>646</v>
      </c>
      <c r="J297" s="115" t="s">
        <v>3</v>
      </c>
      <c r="K297" s="115" t="s">
        <v>3</v>
      </c>
      <c r="L297" s="116"/>
      <c r="M297" s="115"/>
      <c r="N297" s="117"/>
    </row>
    <row r="298" spans="1:14" s="118" customFormat="1" ht="23.25" customHeight="1">
      <c r="A298" s="110" t="s">
        <v>325</v>
      </c>
      <c r="B298" s="111"/>
      <c r="C298" s="112"/>
      <c r="D298" s="113" t="str">
        <f t="shared" ref="D298:D332" si="6">"「比較検索」シートのパターン"&amp;TEXT(RIGHT($A298,2),"0")&amp;"を実施"</f>
        <v>「比較検索」シートのパターン65を実施</v>
      </c>
      <c r="E298" s="114">
        <v>45621</v>
      </c>
      <c r="F298" s="114">
        <v>45618</v>
      </c>
      <c r="G298" s="114" t="s">
        <v>641</v>
      </c>
      <c r="H298" s="115" t="s">
        <v>3</v>
      </c>
      <c r="I298" s="115" t="s">
        <v>646</v>
      </c>
      <c r="J298" s="115" t="s">
        <v>3</v>
      </c>
      <c r="K298" s="115" t="s">
        <v>3</v>
      </c>
      <c r="L298" s="116"/>
      <c r="M298" s="115"/>
      <c r="N298" s="117"/>
    </row>
    <row r="299" spans="1:14" s="118" customFormat="1" ht="23.25" customHeight="1">
      <c r="A299" s="110" t="s">
        <v>326</v>
      </c>
      <c r="B299" s="111"/>
      <c r="C299" s="112"/>
      <c r="D299" s="113" t="str">
        <f t="shared" si="6"/>
        <v>「比較検索」シートのパターン66を実施</v>
      </c>
      <c r="E299" s="114">
        <v>45621</v>
      </c>
      <c r="F299" s="114">
        <v>45618</v>
      </c>
      <c r="G299" s="114" t="s">
        <v>641</v>
      </c>
      <c r="H299" s="115" t="s">
        <v>3</v>
      </c>
      <c r="I299" s="115" t="s">
        <v>646</v>
      </c>
      <c r="J299" s="115" t="s">
        <v>3</v>
      </c>
      <c r="K299" s="115" t="s">
        <v>3</v>
      </c>
      <c r="L299" s="116"/>
      <c r="M299" s="115"/>
      <c r="N299" s="117"/>
    </row>
    <row r="300" spans="1:14" s="118" customFormat="1" ht="23.25" customHeight="1">
      <c r="A300" s="110" t="s">
        <v>327</v>
      </c>
      <c r="B300" s="111"/>
      <c r="C300" s="112"/>
      <c r="D300" s="113" t="str">
        <f t="shared" si="6"/>
        <v>「比較検索」シートのパターン67を実施</v>
      </c>
      <c r="E300" s="114">
        <v>45618</v>
      </c>
      <c r="F300" s="114">
        <v>45615</v>
      </c>
      <c r="G300" s="114" t="s">
        <v>643</v>
      </c>
      <c r="H300" s="115" t="s">
        <v>3</v>
      </c>
      <c r="I300" s="115" t="s">
        <v>646</v>
      </c>
      <c r="J300" s="115" t="s">
        <v>3</v>
      </c>
      <c r="K300" s="115" t="s">
        <v>3</v>
      </c>
      <c r="L300" s="116"/>
      <c r="M300" s="115"/>
      <c r="N300" s="117"/>
    </row>
    <row r="301" spans="1:14" s="118" customFormat="1" ht="23.25" customHeight="1">
      <c r="A301" s="110" t="s">
        <v>328</v>
      </c>
      <c r="B301" s="111"/>
      <c r="C301" s="112"/>
      <c r="D301" s="113" t="str">
        <f t="shared" si="6"/>
        <v>「比較検索」シートのパターン68を実施</v>
      </c>
      <c r="E301" s="114">
        <v>45618</v>
      </c>
      <c r="F301" s="114">
        <v>45615</v>
      </c>
      <c r="G301" s="114" t="s">
        <v>643</v>
      </c>
      <c r="H301" s="115" t="s">
        <v>3</v>
      </c>
      <c r="I301" s="115" t="s">
        <v>646</v>
      </c>
      <c r="J301" s="115" t="s">
        <v>3</v>
      </c>
      <c r="K301" s="115" t="s">
        <v>3</v>
      </c>
      <c r="L301" s="116"/>
      <c r="M301" s="115"/>
      <c r="N301" s="117"/>
    </row>
    <row r="302" spans="1:14" s="118" customFormat="1" ht="23.25" customHeight="1">
      <c r="A302" s="110" t="s">
        <v>329</v>
      </c>
      <c r="B302" s="111"/>
      <c r="C302" s="112"/>
      <c r="D302" s="113" t="str">
        <f t="shared" si="6"/>
        <v>「比較検索」シートのパターン69を実施</v>
      </c>
      <c r="E302" s="114">
        <v>45618</v>
      </c>
      <c r="F302" s="114">
        <v>45615</v>
      </c>
      <c r="G302" s="114" t="s">
        <v>643</v>
      </c>
      <c r="H302" s="115" t="s">
        <v>3</v>
      </c>
      <c r="I302" s="115" t="s">
        <v>646</v>
      </c>
      <c r="J302" s="115" t="s">
        <v>3</v>
      </c>
      <c r="K302" s="115" t="s">
        <v>3</v>
      </c>
      <c r="L302" s="116"/>
      <c r="M302" s="115"/>
      <c r="N302" s="117"/>
    </row>
    <row r="303" spans="1:14" s="118" customFormat="1" ht="23.25" customHeight="1">
      <c r="A303" s="110" t="s">
        <v>330</v>
      </c>
      <c r="B303" s="111"/>
      <c r="C303" s="112"/>
      <c r="D303" s="113" t="str">
        <f t="shared" si="6"/>
        <v>「比較検索」シートのパターン70を実施</v>
      </c>
      <c r="E303" s="114">
        <v>45618</v>
      </c>
      <c r="F303" s="114">
        <v>45615</v>
      </c>
      <c r="G303" s="114" t="s">
        <v>643</v>
      </c>
      <c r="H303" s="115" t="s">
        <v>3</v>
      </c>
      <c r="I303" s="115" t="s">
        <v>646</v>
      </c>
      <c r="J303" s="115" t="s">
        <v>3</v>
      </c>
      <c r="K303" s="115" t="s">
        <v>3</v>
      </c>
      <c r="L303" s="116"/>
      <c r="M303" s="115"/>
      <c r="N303" s="117"/>
    </row>
    <row r="304" spans="1:14" s="118" customFormat="1" ht="23.25" customHeight="1">
      <c r="A304" s="110" t="s">
        <v>331</v>
      </c>
      <c r="B304" s="111"/>
      <c r="C304" s="112"/>
      <c r="D304" s="113" t="str">
        <f t="shared" si="6"/>
        <v>「比較検索」シートのパターン71を実施</v>
      </c>
      <c r="E304" s="114">
        <v>45618</v>
      </c>
      <c r="F304" s="114">
        <v>45615</v>
      </c>
      <c r="G304" s="114" t="s">
        <v>643</v>
      </c>
      <c r="H304" s="115" t="s">
        <v>3</v>
      </c>
      <c r="I304" s="115" t="s">
        <v>646</v>
      </c>
      <c r="J304" s="115" t="s">
        <v>3</v>
      </c>
      <c r="K304" s="115" t="s">
        <v>3</v>
      </c>
      <c r="L304" s="116"/>
      <c r="M304" s="115"/>
      <c r="N304" s="117"/>
    </row>
    <row r="305" spans="1:14" s="118" customFormat="1" ht="23.25" customHeight="1">
      <c r="A305" s="110" t="s">
        <v>332</v>
      </c>
      <c r="B305" s="111"/>
      <c r="C305" s="112"/>
      <c r="D305" s="113" t="str">
        <f t="shared" si="6"/>
        <v>「比較検索」シートのパターン72を実施</v>
      </c>
      <c r="E305" s="114">
        <v>45618</v>
      </c>
      <c r="F305" s="114">
        <v>45615</v>
      </c>
      <c r="G305" s="114" t="s">
        <v>643</v>
      </c>
      <c r="H305" s="115" t="s">
        <v>3</v>
      </c>
      <c r="I305" s="115" t="s">
        <v>646</v>
      </c>
      <c r="J305" s="115" t="s">
        <v>3</v>
      </c>
      <c r="K305" s="115" t="s">
        <v>3</v>
      </c>
      <c r="L305" s="116"/>
      <c r="M305" s="115"/>
      <c r="N305" s="117"/>
    </row>
    <row r="306" spans="1:14" s="118" customFormat="1" ht="23.25" customHeight="1">
      <c r="A306" s="110" t="s">
        <v>333</v>
      </c>
      <c r="B306" s="111"/>
      <c r="C306" s="112"/>
      <c r="D306" s="113" t="str">
        <f t="shared" si="6"/>
        <v>「比較検索」シートのパターン73を実施</v>
      </c>
      <c r="E306" s="114">
        <v>45618</v>
      </c>
      <c r="F306" s="114">
        <v>45615</v>
      </c>
      <c r="G306" s="114" t="s">
        <v>643</v>
      </c>
      <c r="H306" s="115" t="s">
        <v>3</v>
      </c>
      <c r="I306" s="115" t="s">
        <v>646</v>
      </c>
      <c r="J306" s="115" t="s">
        <v>3</v>
      </c>
      <c r="K306" s="115" t="s">
        <v>3</v>
      </c>
      <c r="L306" s="116"/>
      <c r="M306" s="115"/>
      <c r="N306" s="117"/>
    </row>
    <row r="307" spans="1:14" s="118" customFormat="1" ht="23.25" customHeight="1">
      <c r="A307" s="110" t="s">
        <v>334</v>
      </c>
      <c r="B307" s="111"/>
      <c r="C307" s="112"/>
      <c r="D307" s="113" t="str">
        <f t="shared" si="6"/>
        <v>「比較検索」シートのパターン74を実施</v>
      </c>
      <c r="E307" s="114">
        <v>45618</v>
      </c>
      <c r="F307" s="114">
        <v>45615</v>
      </c>
      <c r="G307" s="114" t="s">
        <v>643</v>
      </c>
      <c r="H307" s="115" t="s">
        <v>3</v>
      </c>
      <c r="I307" s="115" t="s">
        <v>646</v>
      </c>
      <c r="J307" s="115" t="s">
        <v>3</v>
      </c>
      <c r="K307" s="115" t="s">
        <v>3</v>
      </c>
      <c r="L307" s="116"/>
      <c r="M307" s="115"/>
      <c r="N307" s="117"/>
    </row>
    <row r="308" spans="1:14" s="118" customFormat="1" ht="23.25" customHeight="1">
      <c r="A308" s="110" t="s">
        <v>335</v>
      </c>
      <c r="B308" s="120"/>
      <c r="C308" s="121"/>
      <c r="D308" s="113" t="str">
        <f t="shared" si="6"/>
        <v>「比較検索」シートのパターン75を実施</v>
      </c>
      <c r="E308" s="114">
        <v>45618</v>
      </c>
      <c r="F308" s="114">
        <v>45615</v>
      </c>
      <c r="G308" s="114" t="s">
        <v>643</v>
      </c>
      <c r="H308" s="115" t="s">
        <v>3</v>
      </c>
      <c r="I308" s="115" t="s">
        <v>646</v>
      </c>
      <c r="J308" s="115" t="s">
        <v>3</v>
      </c>
      <c r="K308" s="115" t="s">
        <v>3</v>
      </c>
      <c r="L308" s="116"/>
      <c r="M308" s="115"/>
      <c r="N308" s="117"/>
    </row>
    <row r="309" spans="1:14" s="118" customFormat="1" ht="23.25" customHeight="1">
      <c r="A309" s="110" t="s">
        <v>718</v>
      </c>
      <c r="B309" s="111"/>
      <c r="C309" s="112"/>
      <c r="D309" s="113" t="str">
        <f t="shared" si="6"/>
        <v>「比較検索」シートのパターン76を実施</v>
      </c>
      <c r="E309" s="114">
        <v>45618</v>
      </c>
      <c r="F309" s="114">
        <v>45615</v>
      </c>
      <c r="G309" s="114" t="s">
        <v>643</v>
      </c>
      <c r="H309" s="115" t="s">
        <v>3</v>
      </c>
      <c r="I309" s="115" t="s">
        <v>646</v>
      </c>
      <c r="J309" s="115" t="s">
        <v>3</v>
      </c>
      <c r="K309" s="115" t="s">
        <v>3</v>
      </c>
      <c r="L309" s="116"/>
      <c r="M309" s="115"/>
      <c r="N309" s="117"/>
    </row>
    <row r="310" spans="1:14" s="118" customFormat="1" ht="23.25" customHeight="1">
      <c r="A310" s="110" t="s">
        <v>719</v>
      </c>
      <c r="B310" s="111"/>
      <c r="C310" s="112"/>
      <c r="D310" s="113" t="str">
        <f t="shared" si="6"/>
        <v>「比較検索」シートのパターン77を実施</v>
      </c>
      <c r="E310" s="114">
        <v>45618</v>
      </c>
      <c r="F310" s="114">
        <v>45615</v>
      </c>
      <c r="G310" s="114" t="s">
        <v>643</v>
      </c>
      <c r="H310" s="115" t="s">
        <v>3</v>
      </c>
      <c r="I310" s="115" t="s">
        <v>646</v>
      </c>
      <c r="J310" s="115" t="s">
        <v>3</v>
      </c>
      <c r="K310" s="115" t="s">
        <v>3</v>
      </c>
      <c r="L310" s="116"/>
      <c r="M310" s="115"/>
      <c r="N310" s="117"/>
    </row>
    <row r="311" spans="1:14" s="118" customFormat="1" ht="23.25" customHeight="1">
      <c r="A311" s="110" t="s">
        <v>720</v>
      </c>
      <c r="B311" s="111"/>
      <c r="C311" s="112"/>
      <c r="D311" s="113" t="str">
        <f t="shared" si="6"/>
        <v>「比較検索」シートのパターン78を実施</v>
      </c>
      <c r="E311" s="114">
        <v>45618</v>
      </c>
      <c r="F311" s="114">
        <v>45615</v>
      </c>
      <c r="G311" s="114" t="s">
        <v>643</v>
      </c>
      <c r="H311" s="115" t="s">
        <v>3</v>
      </c>
      <c r="I311" s="115" t="s">
        <v>646</v>
      </c>
      <c r="J311" s="115" t="s">
        <v>3</v>
      </c>
      <c r="K311" s="115" t="s">
        <v>3</v>
      </c>
      <c r="L311" s="116"/>
      <c r="M311" s="115"/>
      <c r="N311" s="117"/>
    </row>
    <row r="312" spans="1:14" s="118" customFormat="1" ht="23.25" customHeight="1">
      <c r="A312" s="110" t="s">
        <v>721</v>
      </c>
      <c r="B312" s="111"/>
      <c r="C312" s="112"/>
      <c r="D312" s="113" t="str">
        <f t="shared" si="6"/>
        <v>「比較検索」シートのパターン79を実施</v>
      </c>
      <c r="E312" s="114">
        <v>45618</v>
      </c>
      <c r="F312" s="114">
        <v>45615</v>
      </c>
      <c r="G312" s="114" t="s">
        <v>643</v>
      </c>
      <c r="H312" s="115" t="s">
        <v>3</v>
      </c>
      <c r="I312" s="115" t="s">
        <v>646</v>
      </c>
      <c r="J312" s="115" t="s">
        <v>3</v>
      </c>
      <c r="K312" s="115" t="s">
        <v>3</v>
      </c>
      <c r="L312" s="116"/>
      <c r="M312" s="115"/>
      <c r="N312" s="117"/>
    </row>
    <row r="313" spans="1:14" s="118" customFormat="1" ht="23.25" customHeight="1">
      <c r="A313" s="110" t="s">
        <v>722</v>
      </c>
      <c r="B313" s="111"/>
      <c r="C313" s="112"/>
      <c r="D313" s="113" t="str">
        <f t="shared" si="6"/>
        <v>「比較検索」シートのパターン80を実施</v>
      </c>
      <c r="E313" s="114">
        <v>45618</v>
      </c>
      <c r="F313" s="114">
        <v>45615</v>
      </c>
      <c r="G313" s="114" t="s">
        <v>643</v>
      </c>
      <c r="H313" s="115" t="s">
        <v>3</v>
      </c>
      <c r="I313" s="115" t="s">
        <v>646</v>
      </c>
      <c r="J313" s="115" t="s">
        <v>3</v>
      </c>
      <c r="K313" s="115" t="s">
        <v>3</v>
      </c>
      <c r="L313" s="116"/>
      <c r="M313" s="115"/>
      <c r="N313" s="117"/>
    </row>
    <row r="314" spans="1:14" s="118" customFormat="1" ht="23.25" customHeight="1">
      <c r="A314" s="110" t="s">
        <v>723</v>
      </c>
      <c r="B314" s="111"/>
      <c r="C314" s="112"/>
      <c r="D314" s="113" t="str">
        <f t="shared" si="6"/>
        <v>「比較検索」シートのパターン81を実施</v>
      </c>
      <c r="E314" s="114">
        <v>45618</v>
      </c>
      <c r="F314" s="114">
        <v>45615</v>
      </c>
      <c r="G314" s="114" t="s">
        <v>643</v>
      </c>
      <c r="H314" s="115" t="s">
        <v>3</v>
      </c>
      <c r="I314" s="115" t="s">
        <v>646</v>
      </c>
      <c r="J314" s="115" t="s">
        <v>3</v>
      </c>
      <c r="K314" s="115" t="s">
        <v>3</v>
      </c>
      <c r="L314" s="116"/>
      <c r="M314" s="115"/>
      <c r="N314" s="117"/>
    </row>
    <row r="315" spans="1:14" s="118" customFormat="1" ht="23.25" customHeight="1">
      <c r="A315" s="110" t="s">
        <v>724</v>
      </c>
      <c r="B315" s="111"/>
      <c r="C315" s="112"/>
      <c r="D315" s="113" t="str">
        <f t="shared" si="6"/>
        <v>「比較検索」シートのパターン82を実施</v>
      </c>
      <c r="E315" s="114">
        <v>45618</v>
      </c>
      <c r="F315" s="114">
        <v>45615</v>
      </c>
      <c r="G315" s="114" t="s">
        <v>643</v>
      </c>
      <c r="H315" s="115" t="s">
        <v>3</v>
      </c>
      <c r="I315" s="115" t="s">
        <v>646</v>
      </c>
      <c r="J315" s="115" t="s">
        <v>3</v>
      </c>
      <c r="K315" s="115" t="s">
        <v>3</v>
      </c>
      <c r="L315" s="116"/>
      <c r="M315" s="115"/>
      <c r="N315" s="117"/>
    </row>
    <row r="316" spans="1:14" s="118" customFormat="1" ht="23.25" customHeight="1">
      <c r="A316" s="110" t="s">
        <v>725</v>
      </c>
      <c r="B316" s="111"/>
      <c r="C316" s="112"/>
      <c r="D316" s="113" t="str">
        <f t="shared" si="6"/>
        <v>「比較検索」シートのパターン83を実施</v>
      </c>
      <c r="E316" s="114">
        <v>45618</v>
      </c>
      <c r="F316" s="114">
        <v>45615</v>
      </c>
      <c r="G316" s="114" t="s">
        <v>643</v>
      </c>
      <c r="H316" s="115" t="s">
        <v>3</v>
      </c>
      <c r="I316" s="115" t="s">
        <v>646</v>
      </c>
      <c r="J316" s="115" t="s">
        <v>3</v>
      </c>
      <c r="K316" s="115" t="s">
        <v>3</v>
      </c>
      <c r="L316" s="116"/>
      <c r="M316" s="115"/>
      <c r="N316" s="117"/>
    </row>
    <row r="317" spans="1:14" s="118" customFormat="1" ht="23.25" customHeight="1">
      <c r="A317" s="110" t="s">
        <v>726</v>
      </c>
      <c r="B317" s="111"/>
      <c r="C317" s="112"/>
      <c r="D317" s="113" t="str">
        <f t="shared" si="6"/>
        <v>「比較検索」シートのパターン84を実施</v>
      </c>
      <c r="E317" s="114">
        <v>45618</v>
      </c>
      <c r="F317" s="114">
        <v>45615</v>
      </c>
      <c r="G317" s="114" t="s">
        <v>643</v>
      </c>
      <c r="H317" s="115" t="s">
        <v>3</v>
      </c>
      <c r="I317" s="115" t="s">
        <v>646</v>
      </c>
      <c r="J317" s="115" t="s">
        <v>3</v>
      </c>
      <c r="K317" s="115" t="s">
        <v>3</v>
      </c>
      <c r="L317" s="116"/>
      <c r="M317" s="115"/>
      <c r="N317" s="117"/>
    </row>
    <row r="318" spans="1:14" s="118" customFormat="1" ht="23.25" customHeight="1">
      <c r="A318" s="110" t="s">
        <v>727</v>
      </c>
      <c r="B318" s="111"/>
      <c r="C318" s="112"/>
      <c r="D318" s="113" t="str">
        <f t="shared" si="6"/>
        <v>「比較検索」シートのパターン85を実施</v>
      </c>
      <c r="E318" s="114">
        <v>45618</v>
      </c>
      <c r="F318" s="114">
        <v>45615</v>
      </c>
      <c r="G318" s="114" t="s">
        <v>643</v>
      </c>
      <c r="H318" s="115" t="s">
        <v>3</v>
      </c>
      <c r="I318" s="115" t="s">
        <v>646</v>
      </c>
      <c r="J318" s="115" t="s">
        <v>3</v>
      </c>
      <c r="K318" s="115" t="s">
        <v>3</v>
      </c>
      <c r="L318" s="116"/>
      <c r="M318" s="115"/>
      <c r="N318" s="117"/>
    </row>
    <row r="319" spans="1:14" s="118" customFormat="1" ht="23.25" customHeight="1">
      <c r="A319" s="110" t="s">
        <v>728</v>
      </c>
      <c r="B319" s="111"/>
      <c r="C319" s="112"/>
      <c r="D319" s="113" t="str">
        <f t="shared" si="6"/>
        <v>「比較検索」シートのパターン86を実施</v>
      </c>
      <c r="E319" s="114">
        <v>45618</v>
      </c>
      <c r="F319" s="114">
        <v>45615</v>
      </c>
      <c r="G319" s="114" t="s">
        <v>643</v>
      </c>
      <c r="H319" s="115" t="s">
        <v>3</v>
      </c>
      <c r="I319" s="115" t="s">
        <v>646</v>
      </c>
      <c r="J319" s="115" t="s">
        <v>3</v>
      </c>
      <c r="K319" s="115" t="s">
        <v>3</v>
      </c>
      <c r="L319" s="116"/>
      <c r="M319" s="115"/>
      <c r="N319" s="117"/>
    </row>
    <row r="320" spans="1:14" s="118" customFormat="1" ht="23.25" customHeight="1">
      <c r="A320" s="110" t="s">
        <v>729</v>
      </c>
      <c r="B320" s="111"/>
      <c r="C320" s="112"/>
      <c r="D320" s="113" t="str">
        <f t="shared" si="6"/>
        <v>「比較検索」シートのパターン87を実施</v>
      </c>
      <c r="E320" s="114">
        <v>45618</v>
      </c>
      <c r="F320" s="114">
        <v>45615</v>
      </c>
      <c r="G320" s="114" t="s">
        <v>643</v>
      </c>
      <c r="H320" s="115" t="s">
        <v>3</v>
      </c>
      <c r="I320" s="115" t="s">
        <v>646</v>
      </c>
      <c r="J320" s="115" t="s">
        <v>3</v>
      </c>
      <c r="K320" s="115" t="s">
        <v>3</v>
      </c>
      <c r="L320" s="116"/>
      <c r="M320" s="115"/>
      <c r="N320" s="117"/>
    </row>
    <row r="321" spans="1:14" s="118" customFormat="1" ht="23.25" customHeight="1">
      <c r="A321" s="110" t="s">
        <v>730</v>
      </c>
      <c r="B321" s="111"/>
      <c r="C321" s="112"/>
      <c r="D321" s="113" t="str">
        <f t="shared" si="6"/>
        <v>「比較検索」シートのパターン88を実施</v>
      </c>
      <c r="E321" s="114">
        <v>45618</v>
      </c>
      <c r="F321" s="114">
        <v>45615</v>
      </c>
      <c r="G321" s="114" t="s">
        <v>643</v>
      </c>
      <c r="H321" s="115" t="s">
        <v>3</v>
      </c>
      <c r="I321" s="115" t="s">
        <v>646</v>
      </c>
      <c r="J321" s="115" t="s">
        <v>3</v>
      </c>
      <c r="K321" s="115" t="s">
        <v>3</v>
      </c>
      <c r="L321" s="116"/>
      <c r="M321" s="115"/>
      <c r="N321" s="117"/>
    </row>
    <row r="322" spans="1:14" s="118" customFormat="1" ht="23.25" customHeight="1">
      <c r="A322" s="110" t="s">
        <v>731</v>
      </c>
      <c r="B322" s="111"/>
      <c r="C322" s="112"/>
      <c r="D322" s="113" t="str">
        <f t="shared" si="6"/>
        <v>「比較検索」シートのパターン89を実施</v>
      </c>
      <c r="E322" s="114">
        <v>45618</v>
      </c>
      <c r="F322" s="114">
        <v>45615</v>
      </c>
      <c r="G322" s="114" t="s">
        <v>643</v>
      </c>
      <c r="H322" s="115" t="s">
        <v>3</v>
      </c>
      <c r="I322" s="115" t="s">
        <v>646</v>
      </c>
      <c r="J322" s="115" t="s">
        <v>3</v>
      </c>
      <c r="K322" s="115" t="s">
        <v>3</v>
      </c>
      <c r="L322" s="116"/>
      <c r="M322" s="115"/>
      <c r="N322" s="117"/>
    </row>
    <row r="323" spans="1:14" s="118" customFormat="1" ht="23.25" customHeight="1">
      <c r="A323" s="110" t="s">
        <v>732</v>
      </c>
      <c r="B323" s="111"/>
      <c r="C323" s="112"/>
      <c r="D323" s="113" t="str">
        <f t="shared" si="6"/>
        <v>「比較検索」シートのパターン90を実施</v>
      </c>
      <c r="E323" s="114">
        <v>45618</v>
      </c>
      <c r="F323" s="114">
        <v>45615</v>
      </c>
      <c r="G323" s="114" t="s">
        <v>643</v>
      </c>
      <c r="H323" s="115" t="s">
        <v>3</v>
      </c>
      <c r="I323" s="115" t="s">
        <v>646</v>
      </c>
      <c r="J323" s="115" t="s">
        <v>3</v>
      </c>
      <c r="K323" s="115" t="s">
        <v>3</v>
      </c>
      <c r="L323" s="116"/>
      <c r="M323" s="115"/>
      <c r="N323" s="117"/>
    </row>
    <row r="324" spans="1:14" s="118" customFormat="1" ht="23.25" customHeight="1">
      <c r="A324" s="110" t="s">
        <v>733</v>
      </c>
      <c r="B324" s="111"/>
      <c r="C324" s="112"/>
      <c r="D324" s="113" t="str">
        <f t="shared" si="6"/>
        <v>「比較検索」シートのパターン91を実施</v>
      </c>
      <c r="E324" s="114">
        <v>45618</v>
      </c>
      <c r="F324" s="114">
        <v>45615</v>
      </c>
      <c r="G324" s="114" t="s">
        <v>643</v>
      </c>
      <c r="H324" s="115" t="s">
        <v>3</v>
      </c>
      <c r="I324" s="115" t="s">
        <v>646</v>
      </c>
      <c r="J324" s="115" t="s">
        <v>3</v>
      </c>
      <c r="K324" s="115" t="s">
        <v>3</v>
      </c>
      <c r="L324" s="116"/>
      <c r="M324" s="115"/>
      <c r="N324" s="117"/>
    </row>
    <row r="325" spans="1:14" s="118" customFormat="1" ht="23.25" customHeight="1">
      <c r="A325" s="110" t="s">
        <v>734</v>
      </c>
      <c r="B325" s="111"/>
      <c r="C325" s="112"/>
      <c r="D325" s="113" t="str">
        <f t="shared" si="6"/>
        <v>「比較検索」シートのパターン92を実施</v>
      </c>
      <c r="E325" s="114">
        <v>45618</v>
      </c>
      <c r="F325" s="114">
        <v>45616</v>
      </c>
      <c r="G325" s="114" t="s">
        <v>643</v>
      </c>
      <c r="H325" s="115" t="s">
        <v>3</v>
      </c>
      <c r="I325" s="115" t="s">
        <v>646</v>
      </c>
      <c r="J325" s="115" t="s">
        <v>3</v>
      </c>
      <c r="K325" s="115" t="s">
        <v>3</v>
      </c>
      <c r="L325" s="116"/>
      <c r="M325" s="115"/>
      <c r="N325" s="117"/>
    </row>
    <row r="326" spans="1:14" s="118" customFormat="1" ht="23.25" customHeight="1">
      <c r="A326" s="110" t="s">
        <v>735</v>
      </c>
      <c r="B326" s="111"/>
      <c r="C326" s="112"/>
      <c r="D326" s="113" t="str">
        <f t="shared" si="6"/>
        <v>「比較検索」シートのパターン93を実施</v>
      </c>
      <c r="E326" s="114">
        <v>45618</v>
      </c>
      <c r="F326" s="114">
        <v>45616</v>
      </c>
      <c r="G326" s="114" t="s">
        <v>643</v>
      </c>
      <c r="H326" s="115" t="s">
        <v>3</v>
      </c>
      <c r="I326" s="115" t="s">
        <v>646</v>
      </c>
      <c r="J326" s="115" t="s">
        <v>3</v>
      </c>
      <c r="K326" s="115" t="s">
        <v>3</v>
      </c>
      <c r="L326" s="116"/>
      <c r="M326" s="115"/>
      <c r="N326" s="117"/>
    </row>
    <row r="327" spans="1:14" s="118" customFormat="1" ht="23.25" customHeight="1">
      <c r="A327" s="110" t="s">
        <v>736</v>
      </c>
      <c r="B327" s="111"/>
      <c r="C327" s="112"/>
      <c r="D327" s="113" t="str">
        <f t="shared" si="6"/>
        <v>「比較検索」シートのパターン94を実施</v>
      </c>
      <c r="E327" s="114">
        <v>45618</v>
      </c>
      <c r="F327" s="114">
        <v>45616</v>
      </c>
      <c r="G327" s="114" t="s">
        <v>643</v>
      </c>
      <c r="H327" s="115" t="s">
        <v>3</v>
      </c>
      <c r="I327" s="115" t="s">
        <v>646</v>
      </c>
      <c r="J327" s="115" t="s">
        <v>3</v>
      </c>
      <c r="K327" s="115" t="s">
        <v>3</v>
      </c>
      <c r="L327" s="116"/>
      <c r="M327" s="115"/>
      <c r="N327" s="117"/>
    </row>
    <row r="328" spans="1:14" s="118" customFormat="1" ht="23.25" customHeight="1">
      <c r="A328" s="110" t="s">
        <v>737</v>
      </c>
      <c r="B328" s="111"/>
      <c r="C328" s="112"/>
      <c r="D328" s="113" t="str">
        <f t="shared" si="6"/>
        <v>「比較検索」シートのパターン95を実施</v>
      </c>
      <c r="E328" s="114">
        <v>45618</v>
      </c>
      <c r="F328" s="114">
        <v>45616</v>
      </c>
      <c r="G328" s="114" t="s">
        <v>643</v>
      </c>
      <c r="H328" s="115" t="s">
        <v>3</v>
      </c>
      <c r="I328" s="115" t="s">
        <v>646</v>
      </c>
      <c r="J328" s="115" t="s">
        <v>3</v>
      </c>
      <c r="K328" s="115" t="s">
        <v>3</v>
      </c>
      <c r="L328" s="116"/>
      <c r="M328" s="115"/>
      <c r="N328" s="117"/>
    </row>
    <row r="329" spans="1:14" s="118" customFormat="1" ht="23.25" customHeight="1">
      <c r="A329" s="110" t="s">
        <v>738</v>
      </c>
      <c r="B329" s="111"/>
      <c r="C329" s="112"/>
      <c r="D329" s="113" t="str">
        <f t="shared" si="6"/>
        <v>「比較検索」シートのパターン96を実施</v>
      </c>
      <c r="E329" s="114">
        <v>45618</v>
      </c>
      <c r="F329" s="114">
        <v>45616</v>
      </c>
      <c r="G329" s="114" t="s">
        <v>643</v>
      </c>
      <c r="H329" s="115" t="s">
        <v>3</v>
      </c>
      <c r="I329" s="115" t="s">
        <v>646</v>
      </c>
      <c r="J329" s="115" t="s">
        <v>3</v>
      </c>
      <c r="K329" s="115" t="s">
        <v>3</v>
      </c>
      <c r="L329" s="116"/>
      <c r="M329" s="115"/>
      <c r="N329" s="117"/>
    </row>
    <row r="330" spans="1:14" s="118" customFormat="1" ht="23.25" customHeight="1">
      <c r="A330" s="110" t="s">
        <v>739</v>
      </c>
      <c r="B330" s="111"/>
      <c r="C330" s="112"/>
      <c r="D330" s="113" t="str">
        <f t="shared" si="6"/>
        <v>「比較検索」シートのパターン97を実施</v>
      </c>
      <c r="E330" s="114">
        <v>45618</v>
      </c>
      <c r="F330" s="114">
        <v>45616</v>
      </c>
      <c r="G330" s="114" t="s">
        <v>643</v>
      </c>
      <c r="H330" s="115" t="s">
        <v>3</v>
      </c>
      <c r="I330" s="115" t="s">
        <v>646</v>
      </c>
      <c r="J330" s="115" t="s">
        <v>3</v>
      </c>
      <c r="K330" s="115" t="s">
        <v>3</v>
      </c>
      <c r="L330" s="116"/>
      <c r="M330" s="115"/>
      <c r="N330" s="117"/>
    </row>
    <row r="331" spans="1:14" s="118" customFormat="1" ht="23.25" customHeight="1">
      <c r="A331" s="110" t="s">
        <v>740</v>
      </c>
      <c r="B331" s="111"/>
      <c r="C331" s="112"/>
      <c r="D331" s="113" t="str">
        <f t="shared" si="6"/>
        <v>「比較検索」シートのパターン98を実施</v>
      </c>
      <c r="E331" s="114">
        <v>45618</v>
      </c>
      <c r="F331" s="114">
        <v>45616</v>
      </c>
      <c r="G331" s="114" t="s">
        <v>643</v>
      </c>
      <c r="H331" s="115" t="s">
        <v>3</v>
      </c>
      <c r="I331" s="115" t="s">
        <v>646</v>
      </c>
      <c r="J331" s="115" t="s">
        <v>3</v>
      </c>
      <c r="K331" s="115" t="s">
        <v>3</v>
      </c>
      <c r="L331" s="116"/>
      <c r="M331" s="115"/>
      <c r="N331" s="117"/>
    </row>
    <row r="332" spans="1:14" s="118" customFormat="1" ht="23.25" customHeight="1">
      <c r="A332" s="110" t="s">
        <v>741</v>
      </c>
      <c r="B332" s="111"/>
      <c r="C332" s="112"/>
      <c r="D332" s="113" t="str">
        <f t="shared" si="6"/>
        <v>「比較検索」シートのパターン99を実施</v>
      </c>
      <c r="E332" s="114">
        <v>45618</v>
      </c>
      <c r="F332" s="114">
        <v>45616</v>
      </c>
      <c r="G332" s="114" t="s">
        <v>643</v>
      </c>
      <c r="H332" s="115" t="s">
        <v>3</v>
      </c>
      <c r="I332" s="115" t="s">
        <v>646</v>
      </c>
      <c r="J332" s="115" t="s">
        <v>3</v>
      </c>
      <c r="K332" s="115" t="s">
        <v>3</v>
      </c>
      <c r="L332" s="116"/>
      <c r="M332" s="115"/>
      <c r="N332" s="117"/>
    </row>
    <row r="333" spans="1:14" s="118" customFormat="1" ht="23.25" customHeight="1">
      <c r="A333" s="110" t="s">
        <v>742</v>
      </c>
      <c r="B333" s="111"/>
      <c r="C333" s="112"/>
      <c r="D333" s="113" t="str">
        <f t="shared" ref="D333:D348" si="7">"「比較検索」シートのパターン"&amp;TEXT(RIGHT($A333,3),"0")&amp;"を実施"</f>
        <v>「比較検索」シートのパターン100を実施</v>
      </c>
      <c r="E333" s="114">
        <v>45618</v>
      </c>
      <c r="F333" s="114">
        <v>45616</v>
      </c>
      <c r="G333" s="114" t="s">
        <v>643</v>
      </c>
      <c r="H333" s="115" t="s">
        <v>3</v>
      </c>
      <c r="I333" s="115" t="s">
        <v>646</v>
      </c>
      <c r="J333" s="115" t="s">
        <v>3</v>
      </c>
      <c r="K333" s="115" t="s">
        <v>3</v>
      </c>
      <c r="L333" s="116"/>
      <c r="M333" s="115"/>
      <c r="N333" s="117"/>
    </row>
    <row r="334" spans="1:14" s="118" customFormat="1" ht="23.25" customHeight="1">
      <c r="A334" s="110" t="s">
        <v>743</v>
      </c>
      <c r="B334" s="111"/>
      <c r="C334" s="112"/>
      <c r="D334" s="113" t="str">
        <f t="shared" si="7"/>
        <v>「比較検索」シートのパターン101を実施</v>
      </c>
      <c r="E334" s="114">
        <v>45618</v>
      </c>
      <c r="F334" s="114">
        <v>45616</v>
      </c>
      <c r="G334" s="114" t="s">
        <v>643</v>
      </c>
      <c r="H334" s="115" t="s">
        <v>3</v>
      </c>
      <c r="I334" s="115" t="s">
        <v>646</v>
      </c>
      <c r="J334" s="115" t="s">
        <v>3</v>
      </c>
      <c r="K334" s="115" t="s">
        <v>3</v>
      </c>
      <c r="L334" s="116"/>
      <c r="M334" s="115"/>
      <c r="N334" s="117"/>
    </row>
    <row r="335" spans="1:14" s="118" customFormat="1" ht="23.25" customHeight="1">
      <c r="A335" s="110" t="s">
        <v>744</v>
      </c>
      <c r="B335" s="111"/>
      <c r="C335" s="112"/>
      <c r="D335" s="113" t="str">
        <f t="shared" si="7"/>
        <v>「比較検索」シートのパターン102を実施</v>
      </c>
      <c r="E335" s="114">
        <v>45618</v>
      </c>
      <c r="F335" s="114">
        <v>45616</v>
      </c>
      <c r="G335" s="114" t="s">
        <v>643</v>
      </c>
      <c r="H335" s="115" t="s">
        <v>3</v>
      </c>
      <c r="I335" s="115" t="s">
        <v>646</v>
      </c>
      <c r="J335" s="115" t="s">
        <v>3</v>
      </c>
      <c r="K335" s="115" t="s">
        <v>3</v>
      </c>
      <c r="L335" s="116"/>
      <c r="M335" s="115"/>
      <c r="N335" s="117"/>
    </row>
    <row r="336" spans="1:14" s="118" customFormat="1" ht="23.25" customHeight="1">
      <c r="A336" s="110" t="s">
        <v>745</v>
      </c>
      <c r="B336" s="111"/>
      <c r="C336" s="112"/>
      <c r="D336" s="113" t="str">
        <f t="shared" si="7"/>
        <v>「比較検索」シートのパターン103を実施</v>
      </c>
      <c r="E336" s="114">
        <v>45618</v>
      </c>
      <c r="F336" s="114">
        <v>45616</v>
      </c>
      <c r="G336" s="114" t="s">
        <v>643</v>
      </c>
      <c r="H336" s="115" t="s">
        <v>3</v>
      </c>
      <c r="I336" s="115" t="s">
        <v>646</v>
      </c>
      <c r="J336" s="115" t="s">
        <v>3</v>
      </c>
      <c r="K336" s="115" t="s">
        <v>3</v>
      </c>
      <c r="L336" s="116"/>
      <c r="M336" s="115"/>
      <c r="N336" s="117"/>
    </row>
    <row r="337" spans="1:14" s="118" customFormat="1" ht="23.25" customHeight="1">
      <c r="A337" s="110" t="s">
        <v>746</v>
      </c>
      <c r="B337" s="111"/>
      <c r="C337" s="112"/>
      <c r="D337" s="113" t="str">
        <f t="shared" si="7"/>
        <v>「比較検索」シートのパターン104を実施</v>
      </c>
      <c r="E337" s="114">
        <v>45618</v>
      </c>
      <c r="F337" s="114">
        <v>45616</v>
      </c>
      <c r="G337" s="114" t="s">
        <v>643</v>
      </c>
      <c r="H337" s="115" t="s">
        <v>3</v>
      </c>
      <c r="I337" s="115" t="s">
        <v>646</v>
      </c>
      <c r="J337" s="115" t="s">
        <v>3</v>
      </c>
      <c r="K337" s="115" t="s">
        <v>3</v>
      </c>
      <c r="L337" s="116"/>
      <c r="M337" s="115"/>
      <c r="N337" s="117"/>
    </row>
    <row r="338" spans="1:14" s="118" customFormat="1" ht="23.25" customHeight="1">
      <c r="A338" s="110" t="s">
        <v>747</v>
      </c>
      <c r="B338" s="111"/>
      <c r="C338" s="112"/>
      <c r="D338" s="113" t="str">
        <f t="shared" si="7"/>
        <v>「比較検索」シートのパターン105を実施</v>
      </c>
      <c r="E338" s="114">
        <v>45618</v>
      </c>
      <c r="F338" s="114">
        <v>45616</v>
      </c>
      <c r="G338" s="114" t="s">
        <v>643</v>
      </c>
      <c r="H338" s="115" t="s">
        <v>3</v>
      </c>
      <c r="I338" s="115" t="s">
        <v>646</v>
      </c>
      <c r="J338" s="115" t="s">
        <v>3</v>
      </c>
      <c r="K338" s="115" t="s">
        <v>3</v>
      </c>
      <c r="L338" s="116"/>
      <c r="M338" s="115"/>
      <c r="N338" s="117"/>
    </row>
    <row r="339" spans="1:14" s="118" customFormat="1" ht="23.25" customHeight="1">
      <c r="A339" s="110" t="s">
        <v>748</v>
      </c>
      <c r="B339" s="111"/>
      <c r="C339" s="112"/>
      <c r="D339" s="113" t="str">
        <f t="shared" si="7"/>
        <v>「比較検索」シートのパターン106を実施</v>
      </c>
      <c r="E339" s="114">
        <v>45618</v>
      </c>
      <c r="F339" s="114">
        <v>45616</v>
      </c>
      <c r="G339" s="114" t="s">
        <v>643</v>
      </c>
      <c r="H339" s="115" t="s">
        <v>3</v>
      </c>
      <c r="I339" s="115" t="s">
        <v>646</v>
      </c>
      <c r="J339" s="115" t="s">
        <v>3</v>
      </c>
      <c r="K339" s="115" t="s">
        <v>3</v>
      </c>
      <c r="L339" s="116"/>
      <c r="M339" s="115"/>
      <c r="N339" s="117"/>
    </row>
    <row r="340" spans="1:14" s="118" customFormat="1" ht="23.25" customHeight="1">
      <c r="A340" s="110" t="s">
        <v>749</v>
      </c>
      <c r="B340" s="111"/>
      <c r="C340" s="112"/>
      <c r="D340" s="113" t="str">
        <f t="shared" si="7"/>
        <v>「比較検索」シートのパターン107を実施</v>
      </c>
      <c r="E340" s="114">
        <v>45618</v>
      </c>
      <c r="F340" s="114">
        <v>45616</v>
      </c>
      <c r="G340" s="114" t="s">
        <v>643</v>
      </c>
      <c r="H340" s="115" t="s">
        <v>3</v>
      </c>
      <c r="I340" s="115" t="s">
        <v>646</v>
      </c>
      <c r="J340" s="115" t="s">
        <v>3</v>
      </c>
      <c r="K340" s="115" t="s">
        <v>3</v>
      </c>
      <c r="L340" s="116"/>
      <c r="M340" s="115"/>
      <c r="N340" s="117"/>
    </row>
    <row r="341" spans="1:14" s="118" customFormat="1" ht="23.25" customHeight="1">
      <c r="A341" s="110" t="s">
        <v>750</v>
      </c>
      <c r="B341" s="111"/>
      <c r="C341" s="112"/>
      <c r="D341" s="113" t="str">
        <f t="shared" si="7"/>
        <v>「比較検索」シートのパターン108を実施</v>
      </c>
      <c r="E341" s="114">
        <v>45618</v>
      </c>
      <c r="F341" s="114">
        <v>45616</v>
      </c>
      <c r="G341" s="114" t="s">
        <v>643</v>
      </c>
      <c r="H341" s="115" t="s">
        <v>3</v>
      </c>
      <c r="I341" s="115" t="s">
        <v>646</v>
      </c>
      <c r="J341" s="115" t="s">
        <v>3</v>
      </c>
      <c r="K341" s="115" t="s">
        <v>3</v>
      </c>
      <c r="L341" s="116"/>
      <c r="M341" s="115"/>
      <c r="N341" s="117"/>
    </row>
    <row r="342" spans="1:14" s="118" customFormat="1" ht="23.25" customHeight="1">
      <c r="A342" s="110" t="s">
        <v>751</v>
      </c>
      <c r="B342" s="111"/>
      <c r="C342" s="112"/>
      <c r="D342" s="113" t="str">
        <f t="shared" si="7"/>
        <v>「比較検索」シートのパターン109を実施</v>
      </c>
      <c r="E342" s="114">
        <v>45618</v>
      </c>
      <c r="F342" s="114">
        <v>45616</v>
      </c>
      <c r="G342" s="114" t="s">
        <v>643</v>
      </c>
      <c r="H342" s="115" t="s">
        <v>3</v>
      </c>
      <c r="I342" s="115" t="s">
        <v>646</v>
      </c>
      <c r="J342" s="115" t="s">
        <v>3</v>
      </c>
      <c r="K342" s="115" t="s">
        <v>3</v>
      </c>
      <c r="L342" s="116"/>
      <c r="M342" s="115"/>
      <c r="N342" s="117"/>
    </row>
    <row r="343" spans="1:14" s="118" customFormat="1" ht="23.25" customHeight="1">
      <c r="A343" s="110" t="s">
        <v>752</v>
      </c>
      <c r="B343" s="111"/>
      <c r="C343" s="112"/>
      <c r="D343" s="113" t="str">
        <f t="shared" si="7"/>
        <v>「比較検索」シートのパターン110を実施</v>
      </c>
      <c r="E343" s="114">
        <v>45618</v>
      </c>
      <c r="F343" s="114">
        <v>45616</v>
      </c>
      <c r="G343" s="114" t="s">
        <v>643</v>
      </c>
      <c r="H343" s="115" t="s">
        <v>3</v>
      </c>
      <c r="I343" s="115" t="s">
        <v>646</v>
      </c>
      <c r="J343" s="115" t="s">
        <v>3</v>
      </c>
      <c r="K343" s="115" t="s">
        <v>3</v>
      </c>
      <c r="L343" s="116"/>
      <c r="M343" s="115"/>
      <c r="N343" s="117"/>
    </row>
    <row r="344" spans="1:14" s="118" customFormat="1" ht="23.25" customHeight="1">
      <c r="A344" s="110" t="s">
        <v>753</v>
      </c>
      <c r="B344" s="111"/>
      <c r="C344" s="112"/>
      <c r="D344" s="113" t="str">
        <f t="shared" si="7"/>
        <v>「比較検索」シートのパターン111を実施</v>
      </c>
      <c r="E344" s="114">
        <v>45618</v>
      </c>
      <c r="F344" s="114">
        <v>45616</v>
      </c>
      <c r="G344" s="114" t="s">
        <v>643</v>
      </c>
      <c r="H344" s="115" t="s">
        <v>3</v>
      </c>
      <c r="I344" s="115" t="s">
        <v>646</v>
      </c>
      <c r="J344" s="115" t="s">
        <v>3</v>
      </c>
      <c r="K344" s="115" t="s">
        <v>3</v>
      </c>
      <c r="L344" s="116"/>
      <c r="M344" s="115"/>
      <c r="N344" s="117"/>
    </row>
    <row r="345" spans="1:14" s="118" customFormat="1" ht="23.25" customHeight="1">
      <c r="A345" s="110" t="s">
        <v>754</v>
      </c>
      <c r="B345" s="111"/>
      <c r="C345" s="112"/>
      <c r="D345" s="113" t="str">
        <f t="shared" si="7"/>
        <v>「比較検索」シートのパターン112を実施</v>
      </c>
      <c r="E345" s="114">
        <v>45618</v>
      </c>
      <c r="F345" s="114">
        <v>45616</v>
      </c>
      <c r="G345" s="114" t="s">
        <v>643</v>
      </c>
      <c r="H345" s="115" t="s">
        <v>3</v>
      </c>
      <c r="I345" s="115" t="s">
        <v>646</v>
      </c>
      <c r="J345" s="115" t="s">
        <v>3</v>
      </c>
      <c r="K345" s="115" t="s">
        <v>3</v>
      </c>
      <c r="L345" s="116"/>
      <c r="M345" s="115"/>
      <c r="N345" s="117"/>
    </row>
    <row r="346" spans="1:14" s="118" customFormat="1" ht="23.25" customHeight="1">
      <c r="A346" s="110" t="s">
        <v>755</v>
      </c>
      <c r="B346" s="111"/>
      <c r="C346" s="112"/>
      <c r="D346" s="113" t="str">
        <f t="shared" si="7"/>
        <v>「比較検索」シートのパターン113を実施</v>
      </c>
      <c r="E346" s="114">
        <v>45618</v>
      </c>
      <c r="F346" s="114">
        <v>45616</v>
      </c>
      <c r="G346" s="114" t="s">
        <v>643</v>
      </c>
      <c r="H346" s="115" t="s">
        <v>3</v>
      </c>
      <c r="I346" s="115" t="s">
        <v>646</v>
      </c>
      <c r="J346" s="115" t="s">
        <v>3</v>
      </c>
      <c r="K346" s="115" t="s">
        <v>3</v>
      </c>
      <c r="L346" s="116"/>
      <c r="M346" s="115"/>
      <c r="N346" s="117"/>
    </row>
    <row r="347" spans="1:14" s="118" customFormat="1" ht="23.25" customHeight="1">
      <c r="A347" s="110" t="s">
        <v>756</v>
      </c>
      <c r="B347" s="111"/>
      <c r="C347" s="112"/>
      <c r="D347" s="113" t="str">
        <f t="shared" si="7"/>
        <v>「比較検索」シートのパターン114を実施</v>
      </c>
      <c r="E347" s="114">
        <v>45618</v>
      </c>
      <c r="F347" s="114">
        <v>45616</v>
      </c>
      <c r="G347" s="114" t="s">
        <v>643</v>
      </c>
      <c r="H347" s="115" t="s">
        <v>3</v>
      </c>
      <c r="I347" s="115" t="s">
        <v>646</v>
      </c>
      <c r="J347" s="115" t="s">
        <v>3</v>
      </c>
      <c r="K347" s="115" t="s">
        <v>3</v>
      </c>
      <c r="L347" s="116"/>
      <c r="M347" s="115"/>
      <c r="N347" s="117"/>
    </row>
    <row r="348" spans="1:14" s="118" customFormat="1" ht="23.25" customHeight="1">
      <c r="A348" s="110" t="s">
        <v>757</v>
      </c>
      <c r="B348" s="120"/>
      <c r="C348" s="121"/>
      <c r="D348" s="113" t="str">
        <f t="shared" si="7"/>
        <v>「比較検索」シートのパターン115を実施</v>
      </c>
      <c r="E348" s="114">
        <v>45618</v>
      </c>
      <c r="F348" s="114">
        <v>45616</v>
      </c>
      <c r="G348" s="114" t="s">
        <v>643</v>
      </c>
      <c r="H348" s="115" t="s">
        <v>3</v>
      </c>
      <c r="I348" s="115" t="s">
        <v>646</v>
      </c>
      <c r="J348" s="115" t="s">
        <v>3</v>
      </c>
      <c r="K348" s="115" t="s">
        <v>3</v>
      </c>
      <c r="L348" s="116"/>
      <c r="M348" s="115"/>
      <c r="N348" s="117"/>
    </row>
    <row r="349" spans="1:14" ht="32.450000000000003" customHeight="1">
      <c r="A349" s="158" t="s">
        <v>758</v>
      </c>
      <c r="B349" s="96"/>
      <c r="C349" s="97" t="s">
        <v>759</v>
      </c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9"/>
    </row>
    <row r="350" spans="1:14" ht="12" customHeight="1">
      <c r="A350" s="159"/>
      <c r="B350" s="96"/>
      <c r="C350" s="100"/>
      <c r="D350" s="101" t="s">
        <v>760</v>
      </c>
      <c r="E350" s="101"/>
      <c r="F350" s="101"/>
      <c r="G350" s="101"/>
      <c r="H350" s="101"/>
      <c r="I350" s="101"/>
      <c r="J350" s="101"/>
      <c r="K350" s="101"/>
      <c r="L350" s="101"/>
      <c r="M350" s="101"/>
      <c r="N350" s="102"/>
    </row>
    <row r="351" spans="1:14" ht="12" customHeight="1">
      <c r="A351" s="160"/>
      <c r="B351" s="96"/>
      <c r="C351" s="100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4"/>
    </row>
    <row r="352" spans="1:14" ht="23.25" customHeight="1">
      <c r="A352" s="89" t="s">
        <v>761</v>
      </c>
      <c r="B352" s="96"/>
      <c r="C352" s="105"/>
      <c r="D352" s="106" t="str">
        <f>"「比較」シートのパターン"&amp;TEXT(RIGHT($A352,2),"0")&amp;"を実施"</f>
        <v>「比較」シートのパターン1を実施</v>
      </c>
      <c r="E352" s="107">
        <v>45615</v>
      </c>
      <c r="F352" s="153">
        <v>45617</v>
      </c>
      <c r="G352" s="153" t="s">
        <v>643</v>
      </c>
      <c r="H352" s="154" t="s">
        <v>3</v>
      </c>
      <c r="I352" s="154" t="s">
        <v>652</v>
      </c>
      <c r="J352" s="154" t="s">
        <v>3</v>
      </c>
      <c r="K352" s="154" t="s">
        <v>646</v>
      </c>
      <c r="L352" s="153">
        <v>45617</v>
      </c>
      <c r="M352" s="154"/>
      <c r="N352" s="154" t="s">
        <v>875</v>
      </c>
    </row>
    <row r="353" spans="1:14" ht="23.25" customHeight="1">
      <c r="A353" s="89" t="s">
        <v>762</v>
      </c>
      <c r="B353" s="96"/>
      <c r="C353" s="105"/>
      <c r="D353" s="106" t="str">
        <f t="shared" ref="D353:D413" si="8">"「比較」シートのパターン"&amp;TEXT(RIGHT($A353,2),"0")&amp;"を実施"</f>
        <v>「比較」シートのパターン2を実施</v>
      </c>
      <c r="E353" s="107">
        <v>45615</v>
      </c>
      <c r="F353" s="153">
        <v>45617</v>
      </c>
      <c r="G353" s="153" t="s">
        <v>643</v>
      </c>
      <c r="H353" s="154" t="s">
        <v>3</v>
      </c>
      <c r="I353" s="154" t="s">
        <v>646</v>
      </c>
      <c r="J353" s="154" t="s">
        <v>3</v>
      </c>
      <c r="K353" s="154" t="s">
        <v>3</v>
      </c>
      <c r="L353" s="153"/>
      <c r="M353" s="154"/>
      <c r="N353" s="154"/>
    </row>
    <row r="354" spans="1:14" ht="23.25" customHeight="1">
      <c r="A354" s="89" t="s">
        <v>336</v>
      </c>
      <c r="B354" s="96"/>
      <c r="C354" s="105"/>
      <c r="D354" s="106" t="str">
        <f t="shared" si="8"/>
        <v>「比較」シートのパターン3を実施</v>
      </c>
      <c r="E354" s="107">
        <v>45615</v>
      </c>
      <c r="F354" s="153">
        <v>45617</v>
      </c>
      <c r="G354" s="153" t="s">
        <v>643</v>
      </c>
      <c r="H354" s="154" t="s">
        <v>3</v>
      </c>
      <c r="I354" s="154" t="s">
        <v>646</v>
      </c>
      <c r="J354" s="154" t="s">
        <v>3</v>
      </c>
      <c r="K354" s="154" t="s">
        <v>3</v>
      </c>
      <c r="L354" s="153"/>
      <c r="M354" s="154"/>
      <c r="N354" s="155"/>
    </row>
    <row r="355" spans="1:14" ht="23.25" customHeight="1">
      <c r="A355" s="89" t="s">
        <v>337</v>
      </c>
      <c r="B355" s="96"/>
      <c r="C355" s="105"/>
      <c r="D355" s="106" t="str">
        <f t="shared" si="8"/>
        <v>「比較」シートのパターン4を実施</v>
      </c>
      <c r="E355" s="107">
        <v>45615</v>
      </c>
      <c r="F355" s="153">
        <v>45617</v>
      </c>
      <c r="G355" s="153" t="s">
        <v>643</v>
      </c>
      <c r="H355" s="154" t="s">
        <v>3</v>
      </c>
      <c r="I355" s="156" t="s">
        <v>646</v>
      </c>
      <c r="J355" s="154" t="s">
        <v>3</v>
      </c>
      <c r="K355" s="154" t="s">
        <v>3</v>
      </c>
      <c r="L355" s="157"/>
      <c r="M355" s="154"/>
      <c r="N355" s="155"/>
    </row>
    <row r="356" spans="1:14" ht="23.25" customHeight="1">
      <c r="A356" s="89" t="s">
        <v>338</v>
      </c>
      <c r="B356" s="96"/>
      <c r="C356" s="105"/>
      <c r="D356" s="106" t="str">
        <f t="shared" si="8"/>
        <v>「比較」シートのパターン5を実施</v>
      </c>
      <c r="E356" s="107">
        <v>45615</v>
      </c>
      <c r="F356" s="153">
        <v>45617</v>
      </c>
      <c r="G356" s="153" t="s">
        <v>643</v>
      </c>
      <c r="H356" s="154" t="s">
        <v>3</v>
      </c>
      <c r="I356" s="156" t="s">
        <v>646</v>
      </c>
      <c r="J356" s="154" t="s">
        <v>3</v>
      </c>
      <c r="K356" s="154" t="s">
        <v>3</v>
      </c>
      <c r="L356" s="157"/>
      <c r="M356" s="154"/>
      <c r="N356" s="155"/>
    </row>
    <row r="357" spans="1:14" ht="23.25" customHeight="1">
      <c r="A357" s="89" t="s">
        <v>339</v>
      </c>
      <c r="B357" s="96"/>
      <c r="C357" s="105"/>
      <c r="D357" s="106" t="str">
        <f t="shared" si="8"/>
        <v>「比較」シートのパターン6を実施</v>
      </c>
      <c r="E357" s="107">
        <v>45615</v>
      </c>
      <c r="F357" s="153">
        <v>45617</v>
      </c>
      <c r="G357" s="153" t="s">
        <v>643</v>
      </c>
      <c r="H357" s="154" t="s">
        <v>3</v>
      </c>
      <c r="I357" s="156" t="s">
        <v>646</v>
      </c>
      <c r="J357" s="154" t="s">
        <v>3</v>
      </c>
      <c r="K357" s="154" t="s">
        <v>3</v>
      </c>
      <c r="L357" s="157"/>
      <c r="M357" s="154"/>
      <c r="N357" s="155"/>
    </row>
    <row r="358" spans="1:14" ht="23.25" customHeight="1">
      <c r="A358" s="89" t="s">
        <v>340</v>
      </c>
      <c r="B358" s="96"/>
      <c r="C358" s="105"/>
      <c r="D358" s="106" t="str">
        <f t="shared" si="8"/>
        <v>「比較」シートのパターン7を実施</v>
      </c>
      <c r="E358" s="107">
        <v>45615</v>
      </c>
      <c r="F358" s="153">
        <v>45617</v>
      </c>
      <c r="G358" s="153" t="s">
        <v>643</v>
      </c>
      <c r="H358" s="154" t="s">
        <v>3</v>
      </c>
      <c r="I358" s="156" t="s">
        <v>646</v>
      </c>
      <c r="J358" s="154" t="s">
        <v>3</v>
      </c>
      <c r="K358" s="154" t="s">
        <v>3</v>
      </c>
      <c r="L358" s="157"/>
      <c r="M358" s="154"/>
      <c r="N358" s="155"/>
    </row>
    <row r="359" spans="1:14" ht="23.25" customHeight="1">
      <c r="A359" s="89" t="s">
        <v>341</v>
      </c>
      <c r="B359" s="96"/>
      <c r="C359" s="105"/>
      <c r="D359" s="106" t="str">
        <f t="shared" si="8"/>
        <v>「比較」シートのパターン8を実施</v>
      </c>
      <c r="E359" s="107">
        <v>45615</v>
      </c>
      <c r="F359" s="153">
        <v>45617</v>
      </c>
      <c r="G359" s="153" t="s">
        <v>643</v>
      </c>
      <c r="H359" s="154" t="s">
        <v>3</v>
      </c>
      <c r="I359" s="156" t="s">
        <v>646</v>
      </c>
      <c r="J359" s="154" t="s">
        <v>3</v>
      </c>
      <c r="K359" s="154" t="s">
        <v>3</v>
      </c>
      <c r="L359" s="157"/>
      <c r="M359" s="154"/>
      <c r="N359" s="155"/>
    </row>
    <row r="360" spans="1:14" ht="23.25" customHeight="1">
      <c r="A360" s="89" t="s">
        <v>342</v>
      </c>
      <c r="B360" s="96"/>
      <c r="C360" s="105"/>
      <c r="D360" s="106" t="str">
        <f t="shared" si="8"/>
        <v>「比較」シートのパターン9を実施</v>
      </c>
      <c r="E360" s="107">
        <v>45615</v>
      </c>
      <c r="F360" s="153">
        <v>45617</v>
      </c>
      <c r="G360" s="153" t="s">
        <v>643</v>
      </c>
      <c r="H360" s="154" t="s">
        <v>3</v>
      </c>
      <c r="I360" s="154" t="s">
        <v>652</v>
      </c>
      <c r="J360" s="154" t="s">
        <v>3</v>
      </c>
      <c r="K360" s="154" t="s">
        <v>646</v>
      </c>
      <c r="L360" s="153">
        <v>45618</v>
      </c>
      <c r="M360" s="154"/>
      <c r="N360" s="154" t="s">
        <v>876</v>
      </c>
    </row>
    <row r="361" spans="1:14" ht="23.25" customHeight="1">
      <c r="A361" s="89" t="s">
        <v>343</v>
      </c>
      <c r="B361" s="96"/>
      <c r="C361" s="105"/>
      <c r="D361" s="106" t="str">
        <f t="shared" si="8"/>
        <v>「比較」シートのパターン10を実施</v>
      </c>
      <c r="E361" s="107">
        <v>45615</v>
      </c>
      <c r="F361" s="153">
        <v>45617</v>
      </c>
      <c r="G361" s="153" t="s">
        <v>643</v>
      </c>
      <c r="H361" s="154" t="s">
        <v>3</v>
      </c>
      <c r="I361" s="156" t="s">
        <v>646</v>
      </c>
      <c r="J361" s="154" t="s">
        <v>3</v>
      </c>
      <c r="K361" s="154" t="s">
        <v>3</v>
      </c>
      <c r="L361" s="157"/>
      <c r="M361" s="154"/>
      <c r="N361" s="155"/>
    </row>
    <row r="362" spans="1:14" ht="23.25" customHeight="1">
      <c r="A362" s="89" t="s">
        <v>344</v>
      </c>
      <c r="B362" s="96"/>
      <c r="C362" s="105"/>
      <c r="D362" s="106" t="str">
        <f t="shared" si="8"/>
        <v>「比較」シートのパターン11を実施</v>
      </c>
      <c r="E362" s="107">
        <v>45616</v>
      </c>
      <c r="F362" s="153">
        <v>45618</v>
      </c>
      <c r="G362" s="153" t="s">
        <v>643</v>
      </c>
      <c r="H362" s="154" t="s">
        <v>3</v>
      </c>
      <c r="I362" s="156" t="s">
        <v>646</v>
      </c>
      <c r="J362" s="154" t="s">
        <v>3</v>
      </c>
      <c r="K362" s="154" t="s">
        <v>3</v>
      </c>
      <c r="L362" s="153"/>
      <c r="M362" s="154"/>
      <c r="N362" s="155"/>
    </row>
    <row r="363" spans="1:14" ht="23.25" customHeight="1">
      <c r="A363" s="89" t="s">
        <v>345</v>
      </c>
      <c r="B363" s="96"/>
      <c r="C363" s="105"/>
      <c r="D363" s="106" t="str">
        <f t="shared" si="8"/>
        <v>「比較」シートのパターン12を実施</v>
      </c>
      <c r="E363" s="107">
        <v>45616</v>
      </c>
      <c r="F363" s="153">
        <v>45618</v>
      </c>
      <c r="G363" s="153" t="s">
        <v>643</v>
      </c>
      <c r="H363" s="154" t="s">
        <v>3</v>
      </c>
      <c r="I363" s="154" t="s">
        <v>646</v>
      </c>
      <c r="J363" s="154" t="s">
        <v>3</v>
      </c>
      <c r="K363" s="154" t="s">
        <v>3</v>
      </c>
      <c r="L363" s="153"/>
      <c r="M363" s="154"/>
      <c r="N363" s="155"/>
    </row>
    <row r="364" spans="1:14" ht="23.25" customHeight="1">
      <c r="A364" s="89" t="s">
        <v>346</v>
      </c>
      <c r="B364" s="96"/>
      <c r="C364" s="105"/>
      <c r="D364" s="106" t="str">
        <f t="shared" si="8"/>
        <v>「比較」シートのパターン13を実施</v>
      </c>
      <c r="E364" s="107">
        <v>45616</v>
      </c>
      <c r="F364" s="153">
        <v>45618</v>
      </c>
      <c r="G364" s="153" t="s">
        <v>643</v>
      </c>
      <c r="H364" s="154" t="s">
        <v>3</v>
      </c>
      <c r="I364" s="156" t="s">
        <v>646</v>
      </c>
      <c r="J364" s="154" t="s">
        <v>3</v>
      </c>
      <c r="K364" s="154" t="s">
        <v>3</v>
      </c>
      <c r="L364" s="157"/>
      <c r="M364" s="154"/>
      <c r="N364" s="155"/>
    </row>
    <row r="365" spans="1:14" ht="23.25" customHeight="1">
      <c r="A365" s="89" t="s">
        <v>347</v>
      </c>
      <c r="B365" s="96"/>
      <c r="C365" s="105"/>
      <c r="D365" s="106" t="str">
        <f t="shared" si="8"/>
        <v>「比較」シートのパターン14を実施</v>
      </c>
      <c r="E365" s="107">
        <v>45616</v>
      </c>
      <c r="F365" s="153">
        <v>45618</v>
      </c>
      <c r="G365" s="153" t="s">
        <v>643</v>
      </c>
      <c r="H365" s="154" t="s">
        <v>3</v>
      </c>
      <c r="I365" s="156" t="s">
        <v>646</v>
      </c>
      <c r="J365" s="154" t="s">
        <v>3</v>
      </c>
      <c r="K365" s="154" t="s">
        <v>3</v>
      </c>
      <c r="L365" s="157"/>
      <c r="M365" s="154"/>
      <c r="N365" s="155"/>
    </row>
    <row r="366" spans="1:14" ht="23.25" customHeight="1">
      <c r="A366" s="89" t="s">
        <v>348</v>
      </c>
      <c r="B366" s="96"/>
      <c r="C366" s="105"/>
      <c r="D366" s="106" t="str">
        <f t="shared" si="8"/>
        <v>「比較」シートのパターン15を実施</v>
      </c>
      <c r="E366" s="107">
        <v>45616</v>
      </c>
      <c r="F366" s="153">
        <v>45618</v>
      </c>
      <c r="G366" s="153" t="s">
        <v>643</v>
      </c>
      <c r="H366" s="154" t="s">
        <v>3</v>
      </c>
      <c r="I366" s="156" t="s">
        <v>646</v>
      </c>
      <c r="J366" s="154" t="s">
        <v>3</v>
      </c>
      <c r="K366" s="154" t="s">
        <v>3</v>
      </c>
      <c r="L366" s="157"/>
      <c r="M366" s="154"/>
      <c r="N366" s="155"/>
    </row>
    <row r="367" spans="1:14" ht="23.25" customHeight="1">
      <c r="A367" s="89" t="s">
        <v>349</v>
      </c>
      <c r="B367" s="96"/>
      <c r="C367" s="105"/>
      <c r="D367" s="106" t="str">
        <f t="shared" si="8"/>
        <v>「比較」シートのパターン16を実施</v>
      </c>
      <c r="E367" s="107">
        <v>45616</v>
      </c>
      <c r="F367" s="153">
        <v>45618</v>
      </c>
      <c r="G367" s="153" t="s">
        <v>643</v>
      </c>
      <c r="H367" s="154" t="s">
        <v>3</v>
      </c>
      <c r="I367" s="156" t="s">
        <v>646</v>
      </c>
      <c r="J367" s="154" t="s">
        <v>3</v>
      </c>
      <c r="K367" s="154" t="s">
        <v>3</v>
      </c>
      <c r="L367" s="157"/>
      <c r="M367" s="154"/>
      <c r="N367" s="155"/>
    </row>
    <row r="368" spans="1:14" ht="23.25" customHeight="1">
      <c r="A368" s="89" t="s">
        <v>350</v>
      </c>
      <c r="B368" s="96"/>
      <c r="C368" s="105"/>
      <c r="D368" s="106" t="str">
        <f t="shared" si="8"/>
        <v>「比較」シートのパターン17を実施</v>
      </c>
      <c r="E368" s="107">
        <v>45616</v>
      </c>
      <c r="F368" s="153">
        <v>45618</v>
      </c>
      <c r="G368" s="153" t="s">
        <v>643</v>
      </c>
      <c r="H368" s="154" t="s">
        <v>3</v>
      </c>
      <c r="I368" s="156" t="s">
        <v>646</v>
      </c>
      <c r="J368" s="154" t="s">
        <v>3</v>
      </c>
      <c r="K368" s="154" t="s">
        <v>3</v>
      </c>
      <c r="L368" s="157"/>
      <c r="M368" s="154"/>
      <c r="N368" s="155"/>
    </row>
    <row r="369" spans="1:14" ht="23.25" customHeight="1">
      <c r="A369" s="89" t="s">
        <v>351</v>
      </c>
      <c r="B369" s="96"/>
      <c r="C369" s="105"/>
      <c r="D369" s="106" t="str">
        <f t="shared" si="8"/>
        <v>「比較」シートのパターン18を実施</v>
      </c>
      <c r="E369" s="107">
        <v>45616</v>
      </c>
      <c r="F369" s="153">
        <v>45618</v>
      </c>
      <c r="G369" s="153" t="s">
        <v>643</v>
      </c>
      <c r="H369" s="154" t="s">
        <v>3</v>
      </c>
      <c r="I369" s="156" t="s">
        <v>646</v>
      </c>
      <c r="J369" s="154" t="s">
        <v>3</v>
      </c>
      <c r="K369" s="154" t="s">
        <v>3</v>
      </c>
      <c r="L369" s="157"/>
      <c r="M369" s="154"/>
      <c r="N369" s="155"/>
    </row>
    <row r="370" spans="1:14" ht="23.25" customHeight="1">
      <c r="A370" s="89" t="s">
        <v>352</v>
      </c>
      <c r="B370" s="96"/>
      <c r="C370" s="105"/>
      <c r="D370" s="106" t="str">
        <f t="shared" si="8"/>
        <v>「比較」シートのパターン19を実施</v>
      </c>
      <c r="E370" s="107">
        <v>45616</v>
      </c>
      <c r="F370" s="153">
        <v>45618</v>
      </c>
      <c r="G370" s="153" t="s">
        <v>643</v>
      </c>
      <c r="H370" s="154" t="s">
        <v>3</v>
      </c>
      <c r="I370" s="156" t="s">
        <v>646</v>
      </c>
      <c r="J370" s="154" t="s">
        <v>3</v>
      </c>
      <c r="K370" s="154" t="s">
        <v>3</v>
      </c>
      <c r="L370" s="157"/>
      <c r="M370" s="154"/>
      <c r="N370" s="155"/>
    </row>
    <row r="371" spans="1:14" ht="23.25" customHeight="1">
      <c r="A371" s="89" t="s">
        <v>353</v>
      </c>
      <c r="B371" s="96"/>
      <c r="C371" s="105"/>
      <c r="D371" s="106" t="str">
        <f t="shared" si="8"/>
        <v>「比較」シートのパターン20を実施</v>
      </c>
      <c r="E371" s="107">
        <v>45616</v>
      </c>
      <c r="F371" s="153">
        <v>45618</v>
      </c>
      <c r="G371" s="153" t="s">
        <v>643</v>
      </c>
      <c r="H371" s="154" t="s">
        <v>3</v>
      </c>
      <c r="I371" s="156" t="s">
        <v>646</v>
      </c>
      <c r="J371" s="154" t="s">
        <v>3</v>
      </c>
      <c r="K371" s="154" t="s">
        <v>3</v>
      </c>
      <c r="L371" s="157"/>
      <c r="M371" s="154"/>
      <c r="N371" s="155"/>
    </row>
    <row r="372" spans="1:14" ht="23.25" customHeight="1">
      <c r="A372" s="89" t="s">
        <v>354</v>
      </c>
      <c r="B372" s="96"/>
      <c r="C372" s="105"/>
      <c r="D372" s="106" t="str">
        <f t="shared" si="8"/>
        <v>「比較」シートのパターン21を実施</v>
      </c>
      <c r="E372" s="107">
        <v>45616</v>
      </c>
      <c r="F372" s="153">
        <v>45618</v>
      </c>
      <c r="G372" s="153" t="s">
        <v>643</v>
      </c>
      <c r="H372" s="154" t="s">
        <v>3</v>
      </c>
      <c r="I372" s="156" t="s">
        <v>646</v>
      </c>
      <c r="J372" s="154" t="s">
        <v>3</v>
      </c>
      <c r="K372" s="154" t="s">
        <v>3</v>
      </c>
      <c r="L372" s="157"/>
      <c r="M372" s="154"/>
      <c r="N372" s="155"/>
    </row>
    <row r="373" spans="1:14" ht="23.25" customHeight="1">
      <c r="A373" s="89" t="s">
        <v>355</v>
      </c>
      <c r="B373" s="96"/>
      <c r="C373" s="105"/>
      <c r="D373" s="106" t="str">
        <f t="shared" si="8"/>
        <v>「比較」シートのパターン22を実施</v>
      </c>
      <c r="E373" s="107">
        <v>45616</v>
      </c>
      <c r="F373" s="153">
        <v>45618</v>
      </c>
      <c r="G373" s="153" t="s">
        <v>643</v>
      </c>
      <c r="H373" s="154" t="s">
        <v>3</v>
      </c>
      <c r="I373" s="156" t="s">
        <v>646</v>
      </c>
      <c r="J373" s="154" t="s">
        <v>3</v>
      </c>
      <c r="K373" s="154" t="s">
        <v>3</v>
      </c>
      <c r="L373" s="157"/>
      <c r="M373" s="154"/>
      <c r="N373" s="155"/>
    </row>
    <row r="374" spans="1:14" ht="23.25" customHeight="1">
      <c r="A374" s="89" t="s">
        <v>356</v>
      </c>
      <c r="B374" s="96"/>
      <c r="C374" s="105"/>
      <c r="D374" s="106" t="str">
        <f t="shared" si="8"/>
        <v>「比較」シートのパターン23を実施</v>
      </c>
      <c r="E374" s="107">
        <v>45616</v>
      </c>
      <c r="F374" s="153">
        <v>45618</v>
      </c>
      <c r="G374" s="153" t="s">
        <v>643</v>
      </c>
      <c r="H374" s="154" t="s">
        <v>3</v>
      </c>
      <c r="I374" s="156" t="s">
        <v>646</v>
      </c>
      <c r="J374" s="154" t="s">
        <v>3</v>
      </c>
      <c r="K374" s="154" t="s">
        <v>3</v>
      </c>
      <c r="L374" s="157"/>
      <c r="M374" s="154"/>
      <c r="N374" s="155"/>
    </row>
    <row r="375" spans="1:14" ht="23.25" customHeight="1">
      <c r="A375" s="89" t="s">
        <v>357</v>
      </c>
      <c r="B375" s="96"/>
      <c r="C375" s="105"/>
      <c r="D375" s="106" t="str">
        <f t="shared" si="8"/>
        <v>「比較」シートのパターン24を実施</v>
      </c>
      <c r="E375" s="107">
        <v>45616</v>
      </c>
      <c r="F375" s="153">
        <v>45618</v>
      </c>
      <c r="G375" s="153" t="s">
        <v>643</v>
      </c>
      <c r="H375" s="154" t="s">
        <v>3</v>
      </c>
      <c r="I375" s="156" t="s">
        <v>646</v>
      </c>
      <c r="J375" s="154" t="s">
        <v>3</v>
      </c>
      <c r="K375" s="154" t="s">
        <v>3</v>
      </c>
      <c r="L375" s="157"/>
      <c r="M375" s="154"/>
      <c r="N375" s="155"/>
    </row>
    <row r="376" spans="1:14" ht="23.25" customHeight="1">
      <c r="A376" s="89" t="s">
        <v>358</v>
      </c>
      <c r="B376" s="96"/>
      <c r="C376" s="105"/>
      <c r="D376" s="106" t="str">
        <f t="shared" si="8"/>
        <v>「比較」シートのパターン25を実施</v>
      </c>
      <c r="E376" s="107">
        <v>45616</v>
      </c>
      <c r="F376" s="153">
        <v>45618</v>
      </c>
      <c r="G376" s="153" t="s">
        <v>643</v>
      </c>
      <c r="H376" s="154" t="s">
        <v>3</v>
      </c>
      <c r="I376" s="156" t="s">
        <v>646</v>
      </c>
      <c r="J376" s="154" t="s">
        <v>3</v>
      </c>
      <c r="K376" s="154" t="s">
        <v>3</v>
      </c>
      <c r="L376" s="157"/>
      <c r="M376" s="154"/>
      <c r="N376" s="155"/>
    </row>
    <row r="377" spans="1:14" ht="23.25" customHeight="1">
      <c r="A377" s="89" t="s">
        <v>359</v>
      </c>
      <c r="B377" s="96"/>
      <c r="C377" s="105"/>
      <c r="D377" s="106" t="str">
        <f t="shared" si="8"/>
        <v>「比較」シートのパターン26を実施</v>
      </c>
      <c r="E377" s="107">
        <v>45616</v>
      </c>
      <c r="F377" s="153">
        <v>45618</v>
      </c>
      <c r="G377" s="153" t="s">
        <v>643</v>
      </c>
      <c r="H377" s="154" t="s">
        <v>3</v>
      </c>
      <c r="I377" s="156" t="s">
        <v>646</v>
      </c>
      <c r="J377" s="154" t="s">
        <v>3</v>
      </c>
      <c r="K377" s="154" t="s">
        <v>3</v>
      </c>
      <c r="L377" s="157"/>
      <c r="M377" s="154"/>
      <c r="N377" s="155"/>
    </row>
    <row r="378" spans="1:14" ht="23.25" customHeight="1">
      <c r="A378" s="89" t="s">
        <v>360</v>
      </c>
      <c r="B378" s="96"/>
      <c r="C378" s="105"/>
      <c r="D378" s="106" t="str">
        <f t="shared" si="8"/>
        <v>「比較」シートのパターン27を実施</v>
      </c>
      <c r="E378" s="107">
        <v>45616</v>
      </c>
      <c r="F378" s="153">
        <v>45618</v>
      </c>
      <c r="G378" s="153" t="s">
        <v>643</v>
      </c>
      <c r="H378" s="154" t="s">
        <v>3</v>
      </c>
      <c r="I378" s="156" t="s">
        <v>646</v>
      </c>
      <c r="J378" s="154" t="s">
        <v>3</v>
      </c>
      <c r="K378" s="154" t="s">
        <v>3</v>
      </c>
      <c r="L378" s="157"/>
      <c r="M378" s="154"/>
      <c r="N378" s="155"/>
    </row>
    <row r="379" spans="1:14" ht="23.25" customHeight="1">
      <c r="A379" s="89" t="s">
        <v>361</v>
      </c>
      <c r="B379" s="96"/>
      <c r="C379" s="105"/>
      <c r="D379" s="106" t="str">
        <f t="shared" si="8"/>
        <v>「比較」シートのパターン28を実施</v>
      </c>
      <c r="E379" s="107">
        <v>45616</v>
      </c>
      <c r="F379" s="153">
        <v>45618</v>
      </c>
      <c r="G379" s="153" t="s">
        <v>643</v>
      </c>
      <c r="H379" s="154" t="s">
        <v>3</v>
      </c>
      <c r="I379" s="156" t="s">
        <v>646</v>
      </c>
      <c r="J379" s="154" t="s">
        <v>3</v>
      </c>
      <c r="K379" s="154" t="s">
        <v>3</v>
      </c>
      <c r="L379" s="157"/>
      <c r="M379" s="154"/>
      <c r="N379" s="155"/>
    </row>
    <row r="380" spans="1:14" ht="23.25" customHeight="1">
      <c r="A380" s="89" t="s">
        <v>362</v>
      </c>
      <c r="B380" s="96"/>
      <c r="C380" s="105"/>
      <c r="D380" s="106" t="str">
        <f t="shared" si="8"/>
        <v>「比較」シートのパターン29を実施</v>
      </c>
      <c r="E380" s="107">
        <v>45616</v>
      </c>
      <c r="F380" s="153">
        <v>45618</v>
      </c>
      <c r="G380" s="153" t="s">
        <v>643</v>
      </c>
      <c r="H380" s="154" t="s">
        <v>3</v>
      </c>
      <c r="I380" s="156" t="s">
        <v>646</v>
      </c>
      <c r="J380" s="154" t="s">
        <v>3</v>
      </c>
      <c r="K380" s="154" t="s">
        <v>3</v>
      </c>
      <c r="L380" s="157"/>
      <c r="M380" s="154"/>
      <c r="N380" s="155"/>
    </row>
    <row r="381" spans="1:14" ht="23.25" customHeight="1">
      <c r="A381" s="89" t="s">
        <v>363</v>
      </c>
      <c r="B381" s="96"/>
      <c r="C381" s="105"/>
      <c r="D381" s="106" t="str">
        <f t="shared" si="8"/>
        <v>「比較」シートのパターン30を実施</v>
      </c>
      <c r="E381" s="107">
        <v>45616</v>
      </c>
      <c r="F381" s="153">
        <v>45618</v>
      </c>
      <c r="G381" s="153" t="s">
        <v>643</v>
      </c>
      <c r="H381" s="154" t="s">
        <v>3</v>
      </c>
      <c r="I381" s="156" t="s">
        <v>652</v>
      </c>
      <c r="J381" s="154" t="s">
        <v>3</v>
      </c>
      <c r="K381" s="154" t="s">
        <v>646</v>
      </c>
      <c r="L381" s="153">
        <v>45618</v>
      </c>
      <c r="M381" s="154"/>
      <c r="N381" s="154" t="s">
        <v>877</v>
      </c>
    </row>
    <row r="382" spans="1:14" ht="23.25" customHeight="1">
      <c r="A382" s="89" t="s">
        <v>364</v>
      </c>
      <c r="B382" s="96"/>
      <c r="C382" s="105"/>
      <c r="D382" s="106" t="str">
        <f t="shared" si="8"/>
        <v>「比較」シートのパターン31を実施</v>
      </c>
      <c r="E382" s="107">
        <v>45616</v>
      </c>
      <c r="F382" s="153">
        <v>45618</v>
      </c>
      <c r="G382" s="153" t="s">
        <v>643</v>
      </c>
      <c r="H382" s="154" t="s">
        <v>3</v>
      </c>
      <c r="I382" s="156" t="s">
        <v>646</v>
      </c>
      <c r="J382" s="154" t="s">
        <v>3</v>
      </c>
      <c r="K382" s="154" t="s">
        <v>3</v>
      </c>
      <c r="L382" s="157"/>
      <c r="M382" s="154"/>
      <c r="N382" s="155"/>
    </row>
    <row r="383" spans="1:14" ht="23.25" customHeight="1">
      <c r="A383" s="89" t="s">
        <v>365</v>
      </c>
      <c r="B383" s="96"/>
      <c r="C383" s="105"/>
      <c r="D383" s="106" t="str">
        <f t="shared" si="8"/>
        <v>「比較」シートのパターン32を実施</v>
      </c>
      <c r="E383" s="107">
        <v>45616</v>
      </c>
      <c r="F383" s="153">
        <v>45618</v>
      </c>
      <c r="G383" s="153" t="s">
        <v>643</v>
      </c>
      <c r="H383" s="154" t="s">
        <v>3</v>
      </c>
      <c r="I383" s="156" t="s">
        <v>646</v>
      </c>
      <c r="J383" s="154" t="s">
        <v>3</v>
      </c>
      <c r="K383" s="154" t="s">
        <v>3</v>
      </c>
      <c r="L383" s="157"/>
      <c r="M383" s="154"/>
      <c r="N383" s="155"/>
    </row>
    <row r="384" spans="1:14" ht="23.25" customHeight="1">
      <c r="A384" s="89" t="s">
        <v>366</v>
      </c>
      <c r="B384" s="96"/>
      <c r="C384" s="105"/>
      <c r="D384" s="106" t="str">
        <f t="shared" si="8"/>
        <v>「比較」シートのパターン33を実施</v>
      </c>
      <c r="E384" s="107">
        <v>45616</v>
      </c>
      <c r="F384" s="153">
        <v>45618</v>
      </c>
      <c r="G384" s="153" t="s">
        <v>643</v>
      </c>
      <c r="H384" s="154" t="s">
        <v>3</v>
      </c>
      <c r="I384" s="156" t="s">
        <v>646</v>
      </c>
      <c r="J384" s="154" t="s">
        <v>3</v>
      </c>
      <c r="K384" s="154" t="s">
        <v>3</v>
      </c>
      <c r="L384" s="157"/>
      <c r="M384" s="154"/>
      <c r="N384" s="155"/>
    </row>
    <row r="385" spans="1:14" ht="23.25" customHeight="1">
      <c r="A385" s="89" t="s">
        <v>367</v>
      </c>
      <c r="B385" s="96"/>
      <c r="C385" s="105"/>
      <c r="D385" s="106" t="str">
        <f t="shared" si="8"/>
        <v>「比較」シートのパターン34を実施</v>
      </c>
      <c r="E385" s="107">
        <v>45616</v>
      </c>
      <c r="F385" s="153">
        <v>45618</v>
      </c>
      <c r="G385" s="153" t="s">
        <v>643</v>
      </c>
      <c r="H385" s="154" t="s">
        <v>3</v>
      </c>
      <c r="I385" s="156" t="s">
        <v>646</v>
      </c>
      <c r="J385" s="154" t="s">
        <v>3</v>
      </c>
      <c r="K385" s="154" t="s">
        <v>3</v>
      </c>
      <c r="L385" s="157"/>
      <c r="M385" s="154"/>
      <c r="N385" s="155"/>
    </row>
    <row r="386" spans="1:14" ht="23.25" customHeight="1">
      <c r="A386" s="89" t="s">
        <v>368</v>
      </c>
      <c r="B386" s="96"/>
      <c r="C386" s="105"/>
      <c r="D386" s="106" t="str">
        <f t="shared" si="8"/>
        <v>「比較」シートのパターン35を実施</v>
      </c>
      <c r="E386" s="107">
        <v>45616</v>
      </c>
      <c r="F386" s="153">
        <v>45618</v>
      </c>
      <c r="G386" s="153" t="s">
        <v>643</v>
      </c>
      <c r="H386" s="154" t="s">
        <v>3</v>
      </c>
      <c r="I386" s="156" t="s">
        <v>646</v>
      </c>
      <c r="J386" s="154" t="s">
        <v>3</v>
      </c>
      <c r="K386" s="154" t="s">
        <v>3</v>
      </c>
      <c r="L386" s="157"/>
      <c r="M386" s="154"/>
      <c r="N386" s="155"/>
    </row>
    <row r="387" spans="1:14" ht="23.25" customHeight="1">
      <c r="A387" s="89" t="s">
        <v>369</v>
      </c>
      <c r="B387" s="96"/>
      <c r="C387" s="105"/>
      <c r="D387" s="106" t="str">
        <f t="shared" si="8"/>
        <v>「比較」シートのパターン36を実施</v>
      </c>
      <c r="E387" s="107">
        <v>45616</v>
      </c>
      <c r="F387" s="153">
        <v>45618</v>
      </c>
      <c r="G387" s="153" t="s">
        <v>643</v>
      </c>
      <c r="H387" s="154" t="s">
        <v>3</v>
      </c>
      <c r="I387" s="156" t="s">
        <v>646</v>
      </c>
      <c r="J387" s="154" t="s">
        <v>3</v>
      </c>
      <c r="K387" s="154" t="s">
        <v>3</v>
      </c>
      <c r="L387" s="157"/>
      <c r="M387" s="154"/>
      <c r="N387" s="155"/>
    </row>
    <row r="388" spans="1:14" ht="23.25" customHeight="1">
      <c r="A388" s="89" t="s">
        <v>370</v>
      </c>
      <c r="B388" s="96"/>
      <c r="C388" s="105"/>
      <c r="D388" s="106" t="str">
        <f t="shared" si="8"/>
        <v>「比較」シートのパターン37を実施</v>
      </c>
      <c r="E388" s="107">
        <v>45616</v>
      </c>
      <c r="F388" s="153">
        <v>45618</v>
      </c>
      <c r="G388" s="153" t="s">
        <v>643</v>
      </c>
      <c r="H388" s="154" t="s">
        <v>3</v>
      </c>
      <c r="I388" s="156" t="s">
        <v>646</v>
      </c>
      <c r="J388" s="154" t="s">
        <v>3</v>
      </c>
      <c r="K388" s="154" t="s">
        <v>3</v>
      </c>
      <c r="L388" s="157"/>
      <c r="M388" s="154"/>
      <c r="N388" s="155"/>
    </row>
    <row r="389" spans="1:14" ht="23.25" customHeight="1">
      <c r="A389" s="89" t="s">
        <v>371</v>
      </c>
      <c r="B389" s="96"/>
      <c r="C389" s="105"/>
      <c r="D389" s="106" t="str">
        <f t="shared" si="8"/>
        <v>「比較」シートのパターン38を実施</v>
      </c>
      <c r="E389" s="107">
        <v>45616</v>
      </c>
      <c r="F389" s="153">
        <v>45618</v>
      </c>
      <c r="G389" s="153" t="s">
        <v>643</v>
      </c>
      <c r="H389" s="154" t="s">
        <v>3</v>
      </c>
      <c r="I389" s="156" t="s">
        <v>646</v>
      </c>
      <c r="J389" s="154" t="s">
        <v>3</v>
      </c>
      <c r="K389" s="154" t="s">
        <v>3</v>
      </c>
      <c r="L389" s="157"/>
      <c r="M389" s="154"/>
      <c r="N389" s="155"/>
    </row>
    <row r="390" spans="1:14" ht="23.25" customHeight="1">
      <c r="A390" s="89" t="s">
        <v>372</v>
      </c>
      <c r="B390" s="96"/>
      <c r="C390" s="105"/>
      <c r="D390" s="106" t="str">
        <f t="shared" si="8"/>
        <v>「比較」シートのパターン39を実施</v>
      </c>
      <c r="E390" s="107">
        <v>45616</v>
      </c>
      <c r="F390" s="153">
        <v>45618</v>
      </c>
      <c r="G390" s="153" t="s">
        <v>643</v>
      </c>
      <c r="H390" s="154" t="s">
        <v>3</v>
      </c>
      <c r="I390" s="156" t="s">
        <v>646</v>
      </c>
      <c r="J390" s="154" t="s">
        <v>3</v>
      </c>
      <c r="K390" s="154" t="s">
        <v>3</v>
      </c>
      <c r="L390" s="157"/>
      <c r="M390" s="154"/>
      <c r="N390" s="155"/>
    </row>
    <row r="391" spans="1:14" ht="23.25" customHeight="1">
      <c r="A391" s="89" t="s">
        <v>373</v>
      </c>
      <c r="B391" s="96"/>
      <c r="C391" s="105"/>
      <c r="D391" s="106" t="str">
        <f t="shared" si="8"/>
        <v>「比較」シートのパターン40を実施</v>
      </c>
      <c r="E391" s="107">
        <v>45616</v>
      </c>
      <c r="F391" s="153">
        <v>45618</v>
      </c>
      <c r="G391" s="153" t="s">
        <v>643</v>
      </c>
      <c r="H391" s="154" t="s">
        <v>3</v>
      </c>
      <c r="I391" s="156" t="s">
        <v>646</v>
      </c>
      <c r="J391" s="154" t="s">
        <v>3</v>
      </c>
      <c r="K391" s="154" t="s">
        <v>3</v>
      </c>
      <c r="L391" s="157"/>
      <c r="M391" s="154"/>
      <c r="N391" s="155"/>
    </row>
    <row r="392" spans="1:14" ht="23.25" customHeight="1">
      <c r="A392" s="89" t="s">
        <v>374</v>
      </c>
      <c r="B392" s="96"/>
      <c r="C392" s="105"/>
      <c r="D392" s="106" t="str">
        <f t="shared" si="8"/>
        <v>「比較」シートのパターン41を実施</v>
      </c>
      <c r="E392" s="107">
        <v>45617</v>
      </c>
      <c r="F392" s="153">
        <v>45618</v>
      </c>
      <c r="G392" s="153" t="s">
        <v>643</v>
      </c>
      <c r="H392" s="154" t="s">
        <v>3</v>
      </c>
      <c r="I392" s="156" t="s">
        <v>646</v>
      </c>
      <c r="J392" s="154" t="s">
        <v>3</v>
      </c>
      <c r="K392" s="154" t="s">
        <v>3</v>
      </c>
      <c r="L392" s="157"/>
      <c r="M392" s="154"/>
      <c r="N392" s="155"/>
    </row>
    <row r="393" spans="1:14" ht="23.25" customHeight="1">
      <c r="A393" s="89" t="s">
        <v>375</v>
      </c>
      <c r="B393" s="96"/>
      <c r="C393" s="105"/>
      <c r="D393" s="106" t="str">
        <f t="shared" si="8"/>
        <v>「比較」シートのパターン42を実施</v>
      </c>
      <c r="E393" s="107">
        <v>45617</v>
      </c>
      <c r="F393" s="153">
        <v>45618</v>
      </c>
      <c r="G393" s="153" t="s">
        <v>643</v>
      </c>
      <c r="H393" s="154" t="s">
        <v>3</v>
      </c>
      <c r="I393" s="156" t="s">
        <v>646</v>
      </c>
      <c r="J393" s="154" t="s">
        <v>3</v>
      </c>
      <c r="K393" s="154" t="s">
        <v>3</v>
      </c>
      <c r="L393" s="157"/>
      <c r="M393" s="154"/>
      <c r="N393" s="155"/>
    </row>
    <row r="394" spans="1:14" ht="23.25" customHeight="1">
      <c r="A394" s="89" t="s">
        <v>376</v>
      </c>
      <c r="B394" s="96"/>
      <c r="C394" s="105"/>
      <c r="D394" s="106" t="str">
        <f t="shared" si="8"/>
        <v>「比較」シートのパターン43を実施</v>
      </c>
      <c r="E394" s="107">
        <v>45617</v>
      </c>
      <c r="F394" s="153">
        <v>45618</v>
      </c>
      <c r="G394" s="153" t="s">
        <v>643</v>
      </c>
      <c r="H394" s="154" t="s">
        <v>3</v>
      </c>
      <c r="I394" s="156" t="s">
        <v>646</v>
      </c>
      <c r="J394" s="154" t="s">
        <v>3</v>
      </c>
      <c r="K394" s="154" t="s">
        <v>3</v>
      </c>
      <c r="L394" s="157"/>
      <c r="M394" s="154"/>
      <c r="N394" s="155"/>
    </row>
    <row r="395" spans="1:14" ht="23.25" customHeight="1">
      <c r="A395" s="89" t="s">
        <v>377</v>
      </c>
      <c r="B395" s="96"/>
      <c r="C395" s="105"/>
      <c r="D395" s="106" t="str">
        <f t="shared" si="8"/>
        <v>「比較」シートのパターン44を実施</v>
      </c>
      <c r="E395" s="107">
        <v>45617</v>
      </c>
      <c r="F395" s="153">
        <v>45618</v>
      </c>
      <c r="G395" s="153" t="s">
        <v>643</v>
      </c>
      <c r="H395" s="154" t="s">
        <v>3</v>
      </c>
      <c r="I395" s="156" t="s">
        <v>646</v>
      </c>
      <c r="J395" s="154" t="s">
        <v>3</v>
      </c>
      <c r="K395" s="154" t="s">
        <v>3</v>
      </c>
      <c r="L395" s="157"/>
      <c r="M395" s="154"/>
      <c r="N395" s="155"/>
    </row>
    <row r="396" spans="1:14" ht="23.25" customHeight="1">
      <c r="A396" s="89" t="s">
        <v>378</v>
      </c>
      <c r="B396" s="96"/>
      <c r="C396" s="105"/>
      <c r="D396" s="106" t="str">
        <f t="shared" si="8"/>
        <v>「比較」シートのパターン45を実施</v>
      </c>
      <c r="E396" s="107">
        <v>45617</v>
      </c>
      <c r="F396" s="153">
        <v>45618</v>
      </c>
      <c r="G396" s="153" t="s">
        <v>643</v>
      </c>
      <c r="H396" s="154" t="s">
        <v>3</v>
      </c>
      <c r="I396" s="156" t="s">
        <v>646</v>
      </c>
      <c r="J396" s="154" t="s">
        <v>3</v>
      </c>
      <c r="K396" s="154" t="s">
        <v>3</v>
      </c>
      <c r="L396" s="157"/>
      <c r="M396" s="154"/>
      <c r="N396" s="155"/>
    </row>
    <row r="397" spans="1:14" ht="23.25" customHeight="1">
      <c r="A397" s="89" t="s">
        <v>379</v>
      </c>
      <c r="B397" s="96"/>
      <c r="C397" s="105"/>
      <c r="D397" s="106" t="str">
        <f t="shared" si="8"/>
        <v>「比較」シートのパターン46を実施</v>
      </c>
      <c r="E397" s="107">
        <v>45617</v>
      </c>
      <c r="F397" s="153">
        <v>45618</v>
      </c>
      <c r="G397" s="153" t="s">
        <v>643</v>
      </c>
      <c r="H397" s="154" t="s">
        <v>3</v>
      </c>
      <c r="I397" s="156" t="s">
        <v>646</v>
      </c>
      <c r="J397" s="154" t="s">
        <v>3</v>
      </c>
      <c r="K397" s="154" t="s">
        <v>3</v>
      </c>
      <c r="L397" s="157"/>
      <c r="M397" s="154"/>
      <c r="N397" s="155"/>
    </row>
    <row r="398" spans="1:14" ht="23.25" customHeight="1">
      <c r="A398" s="89" t="s">
        <v>380</v>
      </c>
      <c r="B398" s="96"/>
      <c r="C398" s="105"/>
      <c r="D398" s="106" t="str">
        <f t="shared" si="8"/>
        <v>「比較」シートのパターン47を実施</v>
      </c>
      <c r="E398" s="107">
        <v>45617</v>
      </c>
      <c r="F398" s="153">
        <v>45618</v>
      </c>
      <c r="G398" s="153" t="s">
        <v>643</v>
      </c>
      <c r="H398" s="154" t="s">
        <v>3</v>
      </c>
      <c r="I398" s="156" t="s">
        <v>646</v>
      </c>
      <c r="J398" s="154" t="s">
        <v>3</v>
      </c>
      <c r="K398" s="154" t="s">
        <v>3</v>
      </c>
      <c r="L398" s="157"/>
      <c r="M398" s="154"/>
      <c r="N398" s="155"/>
    </row>
    <row r="399" spans="1:14" ht="23.25" customHeight="1">
      <c r="A399" s="89" t="s">
        <v>381</v>
      </c>
      <c r="B399" s="96"/>
      <c r="C399" s="105"/>
      <c r="D399" s="106" t="str">
        <f t="shared" si="8"/>
        <v>「比較」シートのパターン48を実施</v>
      </c>
      <c r="E399" s="107">
        <v>45617</v>
      </c>
      <c r="F399" s="153">
        <v>45618</v>
      </c>
      <c r="G399" s="153" t="s">
        <v>643</v>
      </c>
      <c r="H399" s="154" t="s">
        <v>3</v>
      </c>
      <c r="I399" s="156" t="s">
        <v>646</v>
      </c>
      <c r="J399" s="154" t="s">
        <v>3</v>
      </c>
      <c r="K399" s="154" t="s">
        <v>3</v>
      </c>
      <c r="L399" s="157"/>
      <c r="M399" s="154"/>
      <c r="N399" s="155"/>
    </row>
    <row r="400" spans="1:14" ht="23.25" customHeight="1">
      <c r="A400" s="89" t="s">
        <v>382</v>
      </c>
      <c r="B400" s="96"/>
      <c r="C400" s="105"/>
      <c r="D400" s="106" t="str">
        <f t="shared" si="8"/>
        <v>「比較」シートのパターン49を実施</v>
      </c>
      <c r="E400" s="107">
        <v>45617</v>
      </c>
      <c r="F400" s="153">
        <v>45618</v>
      </c>
      <c r="G400" s="153" t="s">
        <v>643</v>
      </c>
      <c r="H400" s="154" t="s">
        <v>3</v>
      </c>
      <c r="I400" s="156" t="s">
        <v>646</v>
      </c>
      <c r="J400" s="154" t="s">
        <v>3</v>
      </c>
      <c r="K400" s="154" t="s">
        <v>3</v>
      </c>
      <c r="L400" s="157"/>
      <c r="M400" s="154"/>
      <c r="N400" s="155"/>
    </row>
    <row r="401" spans="1:18" ht="23.25" customHeight="1">
      <c r="A401" s="89" t="s">
        <v>383</v>
      </c>
      <c r="B401" s="96"/>
      <c r="C401" s="105"/>
      <c r="D401" s="106" t="str">
        <f t="shared" si="8"/>
        <v>「比較」シートのパターン50を実施</v>
      </c>
      <c r="E401" s="107">
        <v>45617</v>
      </c>
      <c r="F401" s="153">
        <v>45618</v>
      </c>
      <c r="G401" s="153" t="s">
        <v>643</v>
      </c>
      <c r="H401" s="154" t="s">
        <v>3</v>
      </c>
      <c r="I401" s="156" t="s">
        <v>646</v>
      </c>
      <c r="J401" s="154" t="s">
        <v>3</v>
      </c>
      <c r="K401" s="154" t="s">
        <v>3</v>
      </c>
      <c r="L401" s="157"/>
      <c r="M401" s="154"/>
      <c r="N401" s="155"/>
    </row>
    <row r="402" spans="1:18" ht="23.25" customHeight="1">
      <c r="A402" s="89" t="s">
        <v>384</v>
      </c>
      <c r="B402" s="96"/>
      <c r="C402" s="105"/>
      <c r="D402" s="106" t="str">
        <f t="shared" si="8"/>
        <v>「比較」シートのパターン51を実施</v>
      </c>
      <c r="E402" s="107">
        <v>45617</v>
      </c>
      <c r="F402" s="153">
        <v>45618</v>
      </c>
      <c r="G402" s="153" t="s">
        <v>643</v>
      </c>
      <c r="H402" s="154" t="s">
        <v>3</v>
      </c>
      <c r="I402" s="156" t="s">
        <v>646</v>
      </c>
      <c r="J402" s="154" t="s">
        <v>3</v>
      </c>
      <c r="K402" s="154" t="s">
        <v>3</v>
      </c>
      <c r="L402" s="157"/>
      <c r="M402" s="154"/>
      <c r="N402" s="155"/>
    </row>
    <row r="403" spans="1:18" ht="23.25" customHeight="1">
      <c r="A403" s="89" t="s">
        <v>385</v>
      </c>
      <c r="B403" s="96"/>
      <c r="C403" s="105"/>
      <c r="D403" s="106" t="str">
        <f t="shared" si="8"/>
        <v>「比較」シートのパターン52を実施</v>
      </c>
      <c r="E403" s="107">
        <v>45617</v>
      </c>
      <c r="F403" s="153">
        <v>45618</v>
      </c>
      <c r="G403" s="153" t="s">
        <v>643</v>
      </c>
      <c r="H403" s="154" t="s">
        <v>3</v>
      </c>
      <c r="I403" s="156" t="s">
        <v>646</v>
      </c>
      <c r="J403" s="154" t="s">
        <v>3</v>
      </c>
      <c r="K403" s="154" t="s">
        <v>3</v>
      </c>
      <c r="L403" s="157"/>
      <c r="M403" s="154"/>
      <c r="N403" s="155"/>
    </row>
    <row r="404" spans="1:18" ht="23.25" customHeight="1">
      <c r="A404" s="89" t="s">
        <v>386</v>
      </c>
      <c r="B404" s="96"/>
      <c r="C404" s="105"/>
      <c r="D404" s="106" t="str">
        <f t="shared" si="8"/>
        <v>「比較」シートのパターン53を実施</v>
      </c>
      <c r="E404" s="107">
        <v>45617</v>
      </c>
      <c r="F404" s="153">
        <v>45618</v>
      </c>
      <c r="G404" s="153" t="s">
        <v>643</v>
      </c>
      <c r="H404" s="154" t="s">
        <v>3</v>
      </c>
      <c r="I404" s="156" t="s">
        <v>646</v>
      </c>
      <c r="J404" s="154" t="s">
        <v>3</v>
      </c>
      <c r="K404" s="154" t="s">
        <v>3</v>
      </c>
      <c r="L404" s="157"/>
      <c r="M404" s="154"/>
      <c r="N404" s="155"/>
    </row>
    <row r="405" spans="1:18" ht="23.25" customHeight="1">
      <c r="A405" s="89" t="s">
        <v>387</v>
      </c>
      <c r="B405" s="96"/>
      <c r="C405" s="105"/>
      <c r="D405" s="106" t="str">
        <f t="shared" si="8"/>
        <v>「比較」シートのパターン54を実施</v>
      </c>
      <c r="E405" s="107">
        <v>45617</v>
      </c>
      <c r="F405" s="153">
        <v>45618</v>
      </c>
      <c r="G405" s="153" t="s">
        <v>643</v>
      </c>
      <c r="H405" s="154" t="s">
        <v>3</v>
      </c>
      <c r="I405" s="156" t="s">
        <v>646</v>
      </c>
      <c r="J405" s="154" t="s">
        <v>3</v>
      </c>
      <c r="K405" s="154" t="s">
        <v>3</v>
      </c>
      <c r="L405" s="157"/>
      <c r="M405" s="154"/>
      <c r="N405" s="155"/>
    </row>
    <row r="406" spans="1:18" ht="23.25" customHeight="1">
      <c r="A406" s="89" t="s">
        <v>388</v>
      </c>
      <c r="B406" s="96"/>
      <c r="C406" s="105"/>
      <c r="D406" s="106" t="str">
        <f t="shared" si="8"/>
        <v>「比較」シートのパターン55を実施</v>
      </c>
      <c r="E406" s="107">
        <v>45617</v>
      </c>
      <c r="F406" s="153">
        <v>45618</v>
      </c>
      <c r="G406" s="153" t="s">
        <v>643</v>
      </c>
      <c r="H406" s="154" t="s">
        <v>3</v>
      </c>
      <c r="I406" s="156" t="s">
        <v>646</v>
      </c>
      <c r="J406" s="154" t="s">
        <v>3</v>
      </c>
      <c r="K406" s="154" t="s">
        <v>3</v>
      </c>
      <c r="L406" s="157"/>
      <c r="M406" s="154"/>
      <c r="N406" s="155"/>
    </row>
    <row r="407" spans="1:18" ht="23.25" customHeight="1">
      <c r="A407" s="89" t="s">
        <v>389</v>
      </c>
      <c r="B407" s="96"/>
      <c r="C407" s="105"/>
      <c r="D407" s="106" t="str">
        <f t="shared" si="8"/>
        <v>「比較」シートのパターン56を実施</v>
      </c>
      <c r="E407" s="107">
        <v>45617</v>
      </c>
      <c r="F407" s="153">
        <v>45621</v>
      </c>
      <c r="G407" s="153" t="s">
        <v>643</v>
      </c>
      <c r="H407" s="154" t="s">
        <v>3</v>
      </c>
      <c r="I407" s="154" t="s">
        <v>646</v>
      </c>
      <c r="J407" s="154" t="s">
        <v>3</v>
      </c>
      <c r="K407" s="154" t="s">
        <v>3</v>
      </c>
      <c r="L407" s="157"/>
      <c r="M407" s="154"/>
      <c r="N407" s="155"/>
    </row>
    <row r="408" spans="1:18" ht="23.25" customHeight="1">
      <c r="A408" s="89" t="s">
        <v>390</v>
      </c>
      <c r="B408" s="96"/>
      <c r="C408" s="105"/>
      <c r="D408" s="106" t="str">
        <f t="shared" si="8"/>
        <v>「比較」シートのパターン57を実施</v>
      </c>
      <c r="E408" s="107">
        <v>45617</v>
      </c>
      <c r="F408" s="153">
        <v>45621</v>
      </c>
      <c r="G408" s="153" t="s">
        <v>643</v>
      </c>
      <c r="H408" s="154" t="s">
        <v>3</v>
      </c>
      <c r="I408" s="154" t="s">
        <v>646</v>
      </c>
      <c r="J408" s="154" t="s">
        <v>3</v>
      </c>
      <c r="K408" s="154" t="s">
        <v>3</v>
      </c>
      <c r="L408" s="157"/>
      <c r="M408" s="154"/>
      <c r="N408" s="155"/>
    </row>
    <row r="409" spans="1:18" ht="23.25" customHeight="1">
      <c r="A409" s="89" t="s">
        <v>391</v>
      </c>
      <c r="B409" s="96"/>
      <c r="C409" s="105"/>
      <c r="D409" s="106" t="str">
        <f t="shared" si="8"/>
        <v>「比較」シートのパターン58を実施</v>
      </c>
      <c r="E409" s="107">
        <v>45617</v>
      </c>
      <c r="F409" s="153">
        <v>45621</v>
      </c>
      <c r="G409" s="153" t="s">
        <v>643</v>
      </c>
      <c r="H409" s="154" t="s">
        <v>3</v>
      </c>
      <c r="I409" s="154" t="s">
        <v>646</v>
      </c>
      <c r="J409" s="154" t="s">
        <v>3</v>
      </c>
      <c r="K409" s="154" t="s">
        <v>3</v>
      </c>
      <c r="L409" s="157"/>
      <c r="M409" s="154"/>
      <c r="N409" s="155"/>
    </row>
    <row r="410" spans="1:18" ht="23.25" customHeight="1">
      <c r="A410" s="89" t="s">
        <v>392</v>
      </c>
      <c r="B410" s="96"/>
      <c r="C410" s="105"/>
      <c r="D410" s="106" t="str">
        <f t="shared" si="8"/>
        <v>「比較」シートのパターン59を実施</v>
      </c>
      <c r="E410" s="107">
        <v>45617</v>
      </c>
      <c r="F410" s="153">
        <v>45621</v>
      </c>
      <c r="G410" s="153" t="s">
        <v>643</v>
      </c>
      <c r="H410" s="154" t="s">
        <v>3</v>
      </c>
      <c r="I410" s="154" t="s">
        <v>646</v>
      </c>
      <c r="J410" s="154" t="s">
        <v>3</v>
      </c>
      <c r="K410" s="154" t="s">
        <v>3</v>
      </c>
      <c r="L410" s="157"/>
      <c r="M410" s="154"/>
      <c r="N410" s="155"/>
    </row>
    <row r="411" spans="1:18" ht="23.25" customHeight="1">
      <c r="A411" s="89" t="s">
        <v>393</v>
      </c>
      <c r="B411" s="96"/>
      <c r="C411" s="105"/>
      <c r="D411" s="106" t="str">
        <f t="shared" si="8"/>
        <v>「比較」シートのパターン60を実施</v>
      </c>
      <c r="E411" s="107">
        <v>45617</v>
      </c>
      <c r="F411" s="153">
        <v>45621</v>
      </c>
      <c r="G411" s="153" t="s">
        <v>643</v>
      </c>
      <c r="H411" s="154" t="s">
        <v>3</v>
      </c>
      <c r="I411" s="154" t="s">
        <v>646</v>
      </c>
      <c r="J411" s="154" t="s">
        <v>3</v>
      </c>
      <c r="K411" s="154" t="s">
        <v>3</v>
      </c>
      <c r="L411" s="157"/>
      <c r="M411" s="154"/>
      <c r="N411" s="155"/>
    </row>
    <row r="412" spans="1:18" ht="23.25" customHeight="1">
      <c r="A412" s="89" t="s">
        <v>394</v>
      </c>
      <c r="B412" s="96"/>
      <c r="C412" s="105"/>
      <c r="D412" s="106" t="str">
        <f t="shared" si="8"/>
        <v>「比較」シートのパターン61を実施</v>
      </c>
      <c r="E412" s="107">
        <v>45617</v>
      </c>
      <c r="F412" s="153">
        <v>45621</v>
      </c>
      <c r="G412" s="153" t="s">
        <v>643</v>
      </c>
      <c r="H412" s="154" t="s">
        <v>3</v>
      </c>
      <c r="I412" s="154" t="s">
        <v>646</v>
      </c>
      <c r="J412" s="154" t="s">
        <v>3</v>
      </c>
      <c r="K412" s="154" t="s">
        <v>3</v>
      </c>
      <c r="L412" s="157"/>
      <c r="M412" s="154"/>
      <c r="N412" s="155"/>
    </row>
    <row r="413" spans="1:18" ht="23.25" customHeight="1">
      <c r="A413" s="89" t="s">
        <v>395</v>
      </c>
      <c r="B413" s="96"/>
      <c r="C413" s="105"/>
      <c r="D413" s="106" t="str">
        <f t="shared" si="8"/>
        <v>「比較」シートのパターン62を実施</v>
      </c>
      <c r="E413" s="107">
        <v>45617</v>
      </c>
      <c r="F413" s="153">
        <v>45621</v>
      </c>
      <c r="G413" s="153" t="s">
        <v>643</v>
      </c>
      <c r="H413" s="154" t="s">
        <v>3</v>
      </c>
      <c r="I413" s="154" t="s">
        <v>646</v>
      </c>
      <c r="J413" s="154" t="s">
        <v>3</v>
      </c>
      <c r="K413" s="154" t="s">
        <v>3</v>
      </c>
      <c r="L413" s="157"/>
      <c r="M413" s="154"/>
      <c r="N413" s="155"/>
    </row>
    <row r="414" spans="1:18" ht="23.25" customHeight="1">
      <c r="A414" s="89" t="s">
        <v>396</v>
      </c>
      <c r="B414" s="108"/>
      <c r="C414" s="109"/>
      <c r="D414" s="106" t="str">
        <f t="shared" ref="D414" si="9">"「比較」シートのパターン"&amp;TEXT(RIGHT($A414,3),"0")&amp;"を実施"</f>
        <v>「比較」シートのパターン-63を実施</v>
      </c>
      <c r="E414" s="107">
        <v>45617</v>
      </c>
      <c r="F414" s="153">
        <v>45621</v>
      </c>
      <c r="G414" s="153" t="s">
        <v>643</v>
      </c>
      <c r="H414" s="154" t="s">
        <v>3</v>
      </c>
      <c r="I414" s="154" t="s">
        <v>646</v>
      </c>
      <c r="J414" s="154" t="s">
        <v>3</v>
      </c>
      <c r="K414" s="154" t="s">
        <v>3</v>
      </c>
      <c r="L414" s="157"/>
      <c r="M414" s="154"/>
      <c r="N414" s="155"/>
    </row>
    <row r="415" spans="1:18">
      <c r="F415" s="124"/>
      <c r="G415" s="123"/>
      <c r="H415" s="88"/>
      <c r="R415" s="123"/>
    </row>
    <row r="416" spans="1:18">
      <c r="F416" s="124"/>
      <c r="G416" s="123"/>
      <c r="H416" s="88"/>
      <c r="R416" s="123"/>
    </row>
    <row r="417" spans="6:19" s="88" customFormat="1">
      <c r="F417" s="124"/>
      <c r="G417" s="123"/>
      <c r="S417" s="123"/>
    </row>
  </sheetData>
  <mergeCells count="12">
    <mergeCell ref="A349:A351"/>
    <mergeCell ref="A1:C3"/>
    <mergeCell ref="D1:D3"/>
    <mergeCell ref="E1:F1"/>
    <mergeCell ref="G1:I1"/>
    <mergeCell ref="E2:F3"/>
    <mergeCell ref="G2:I3"/>
    <mergeCell ref="B7:D7"/>
    <mergeCell ref="A9:A13"/>
    <mergeCell ref="A40:A44"/>
    <mergeCell ref="A197:A201"/>
    <mergeCell ref="A228:A233"/>
  </mergeCells>
  <phoneticPr fontId="1"/>
  <conditionalFormatting sqref="K306">
    <cfRule type="cellIs" dxfId="426" priority="426" stopIfTrue="1" operator="equal">
      <formula>"対象外"</formula>
    </cfRule>
    <cfRule type="cellIs" dxfId="425" priority="427" stopIfTrue="1" operator="equal">
      <formula>"OK"</formula>
    </cfRule>
    <cfRule type="cellIs" dxfId="424" priority="428" stopIfTrue="1" operator="equal">
      <formula>"NG"</formula>
    </cfRule>
  </conditionalFormatting>
  <conditionalFormatting sqref="K307">
    <cfRule type="cellIs" dxfId="423" priority="419" stopIfTrue="1" operator="equal">
      <formula>"対象外"</formula>
    </cfRule>
    <cfRule type="cellIs" dxfId="422" priority="420" stopIfTrue="1" operator="equal">
      <formula>"OK"</formula>
    </cfRule>
    <cfRule type="cellIs" dxfId="421" priority="421" stopIfTrue="1" operator="equal">
      <formula>"NG"</formula>
    </cfRule>
  </conditionalFormatting>
  <conditionalFormatting sqref="I317">
    <cfRule type="cellIs" dxfId="420" priority="375" stopIfTrue="1" operator="equal">
      <formula>"対象外"</formula>
    </cfRule>
    <cfRule type="cellIs" dxfId="419" priority="376" stopIfTrue="1" operator="equal">
      <formula>"OK"</formula>
    </cfRule>
    <cfRule type="cellIs" dxfId="418" priority="377" stopIfTrue="1" operator="equal">
      <formula>"NG"</formula>
    </cfRule>
    <cfRule type="expression" dxfId="417" priority="378" stopIfTrue="1">
      <formula>MOD(MID($A317,8,2),2)=1</formula>
    </cfRule>
  </conditionalFormatting>
  <conditionalFormatting sqref="D353:E353">
    <cfRule type="expression" dxfId="416" priority="486" stopIfTrue="1">
      <formula>MOD(MID($A353,8,2),2)=1</formula>
    </cfRule>
  </conditionalFormatting>
  <conditionalFormatting sqref="F325:F348">
    <cfRule type="expression" dxfId="415" priority="366" stopIfTrue="1">
      <formula>MOD(MID($A325,8,2),2)=1</formula>
    </cfRule>
  </conditionalFormatting>
  <conditionalFormatting sqref="I300:I307">
    <cfRule type="cellIs" dxfId="414" priority="380" stopIfTrue="1" operator="equal">
      <formula>"対象外"</formula>
    </cfRule>
    <cfRule type="cellIs" dxfId="413" priority="381" stopIfTrue="1" operator="equal">
      <formula>"OK"</formula>
    </cfRule>
    <cfRule type="cellIs" dxfId="412" priority="382" stopIfTrue="1" operator="equal">
      <formula>"NG"</formula>
    </cfRule>
    <cfRule type="expression" dxfId="411" priority="383" stopIfTrue="1">
      <formula>MOD(MID($A300,8,2),2)=1</formula>
    </cfRule>
  </conditionalFormatting>
  <conditionalFormatting sqref="I309:I316">
    <cfRule type="cellIs" dxfId="410" priority="371" stopIfTrue="1" operator="equal">
      <formula>"対象外"</formula>
    </cfRule>
    <cfRule type="cellIs" dxfId="409" priority="372" stopIfTrue="1" operator="equal">
      <formula>"OK"</formula>
    </cfRule>
    <cfRule type="cellIs" dxfId="408" priority="373" stopIfTrue="1" operator="equal">
      <formula>"NG"</formula>
    </cfRule>
    <cfRule type="expression" dxfId="407" priority="374" stopIfTrue="1">
      <formula>MOD(MID($A309,8,2),2)=1</formula>
    </cfRule>
  </conditionalFormatting>
  <conditionalFormatting sqref="I318:I348">
    <cfRule type="cellIs" dxfId="406" priority="367" stopIfTrue="1" operator="equal">
      <formula>"対象外"</formula>
    </cfRule>
    <cfRule type="cellIs" dxfId="405" priority="368" stopIfTrue="1" operator="equal">
      <formula>"OK"</formula>
    </cfRule>
    <cfRule type="cellIs" dxfId="404" priority="369" stopIfTrue="1" operator="equal">
      <formula>"NG"</formula>
    </cfRule>
    <cfRule type="expression" dxfId="403" priority="370" stopIfTrue="1">
      <formula>MOD(MID($A318,8,2),2)=1</formula>
    </cfRule>
  </conditionalFormatting>
  <conditionalFormatting sqref="K234:K235">
    <cfRule type="cellIs" dxfId="402" priority="433" stopIfTrue="1" operator="equal">
      <formula>"対象外"</formula>
    </cfRule>
    <cfRule type="cellIs" dxfId="401" priority="434" stopIfTrue="1" operator="equal">
      <formula>"OK"</formula>
    </cfRule>
    <cfRule type="cellIs" dxfId="400" priority="435" stopIfTrue="1" operator="equal">
      <formula>"NG"</formula>
    </cfRule>
  </conditionalFormatting>
  <conditionalFormatting sqref="K236:K242">
    <cfRule type="cellIs" dxfId="399" priority="391" stopIfTrue="1" operator="equal">
      <formula>"対象外"</formula>
    </cfRule>
    <cfRule type="cellIs" dxfId="398" priority="392" stopIfTrue="1" operator="equal">
      <formula>"OK"</formula>
    </cfRule>
    <cfRule type="cellIs" dxfId="397" priority="393" stopIfTrue="1" operator="equal">
      <formula>"NG"</formula>
    </cfRule>
  </conditionalFormatting>
  <conditionalFormatting sqref="K243:K259">
    <cfRule type="cellIs" dxfId="396" priority="398" stopIfTrue="1" operator="equal">
      <formula>"対象外"</formula>
    </cfRule>
    <cfRule type="cellIs" dxfId="395" priority="399" stopIfTrue="1" operator="equal">
      <formula>"OK"</formula>
    </cfRule>
    <cfRule type="cellIs" dxfId="394" priority="400" stopIfTrue="1" operator="equal">
      <formula>"NG"</formula>
    </cfRule>
  </conditionalFormatting>
  <conditionalFormatting sqref="K260:K293">
    <cfRule type="cellIs" dxfId="393" priority="405" stopIfTrue="1" operator="equal">
      <formula>"対象外"</formula>
    </cfRule>
    <cfRule type="cellIs" dxfId="392" priority="406" stopIfTrue="1" operator="equal">
      <formula>"OK"</formula>
    </cfRule>
    <cfRule type="cellIs" dxfId="391" priority="407" stopIfTrue="1" operator="equal">
      <formula>"NG"</formula>
    </cfRule>
  </conditionalFormatting>
  <conditionalFormatting sqref="K294:K305">
    <cfRule type="cellIs" dxfId="390" priority="412" stopIfTrue="1" operator="equal">
      <formula>"対象外"</formula>
    </cfRule>
    <cfRule type="cellIs" dxfId="389" priority="413" stopIfTrue="1" operator="equal">
      <formula>"OK"</formula>
    </cfRule>
    <cfRule type="cellIs" dxfId="388" priority="414" stopIfTrue="1" operator="equal">
      <formula>"NG"</formula>
    </cfRule>
  </conditionalFormatting>
  <conditionalFormatting sqref="K308:K348">
    <cfRule type="cellIs" dxfId="387" priority="384" stopIfTrue="1" operator="equal">
      <formula>"対象外"</formula>
    </cfRule>
    <cfRule type="cellIs" dxfId="386" priority="385" stopIfTrue="1" operator="equal">
      <formula>"OK"</formula>
    </cfRule>
    <cfRule type="cellIs" dxfId="385" priority="386" stopIfTrue="1" operator="equal">
      <formula>"NG"</formula>
    </cfRule>
  </conditionalFormatting>
  <conditionalFormatting sqref="D418:H830 I418:S729 D415:S417 D407:E413">
    <cfRule type="expression" dxfId="384" priority="559" stopIfTrue="1">
      <formula>MOD(MID($A407,8,2),2)=1</formula>
    </cfRule>
  </conditionalFormatting>
  <conditionalFormatting sqref="I418:R729 H415:Q417">
    <cfRule type="cellIs" dxfId="383" priority="556" stopIfTrue="1" operator="equal">
      <formula>"対象外"</formula>
    </cfRule>
    <cfRule type="cellIs" dxfId="382" priority="557" stopIfTrue="1" operator="equal">
      <formula>"OK"</formula>
    </cfRule>
    <cfRule type="cellIs" dxfId="381" priority="558" stopIfTrue="1" operator="equal">
      <formula>"NG"</formula>
    </cfRule>
  </conditionalFormatting>
  <conditionalFormatting sqref="H197:J201">
    <cfRule type="cellIs" dxfId="380" priority="518" stopIfTrue="1" operator="equal">
      <formula>"対象外"</formula>
    </cfRule>
    <cfRule type="cellIs" dxfId="379" priority="519" stopIfTrue="1" operator="equal">
      <formula>"OK"</formula>
    </cfRule>
    <cfRule type="cellIs" dxfId="378" priority="520" stopIfTrue="1" operator="equal">
      <formula>"NG"</formula>
    </cfRule>
  </conditionalFormatting>
  <conditionalFormatting sqref="K197:K201">
    <cfRule type="cellIs" dxfId="377" priority="515" stopIfTrue="1" operator="equal">
      <formula>"対象外"</formula>
    </cfRule>
    <cfRule type="cellIs" dxfId="376" priority="516" stopIfTrue="1" operator="equal">
      <formula>"OK"</formula>
    </cfRule>
    <cfRule type="cellIs" dxfId="375" priority="517" stopIfTrue="1" operator="equal">
      <formula>"NG"</formula>
    </cfRule>
  </conditionalFormatting>
  <conditionalFormatting sqref="D234:N234 L348:N348 F236:F266 D235:H235 J235:N235 I235:I266">
    <cfRule type="expression" dxfId="374" priority="439" stopIfTrue="1">
      <formula>MOD(MID($A234,8,2),2)=1</formula>
    </cfRule>
  </conditionalFormatting>
  <conditionalFormatting sqref="H234:J234 H235 J235 I235:I266">
    <cfRule type="cellIs" dxfId="373" priority="436" stopIfTrue="1" operator="equal">
      <formula>"対象外"</formula>
    </cfRule>
    <cfRule type="cellIs" dxfId="372" priority="437" stopIfTrue="1" operator="equal">
      <formula>"OK"</formula>
    </cfRule>
    <cfRule type="cellIs" dxfId="371" priority="438" stopIfTrue="1" operator="equal">
      <formula>"NG"</formula>
    </cfRule>
  </conditionalFormatting>
  <conditionalFormatting sqref="D236:E242 G236:H242 J236:N242">
    <cfRule type="expression" dxfId="370" priority="397" stopIfTrue="1">
      <formula>MOD(MID($A236,8,2),2)=1</formula>
    </cfRule>
  </conditionalFormatting>
  <conditionalFormatting sqref="H236:H242 J236:J242">
    <cfRule type="cellIs" dxfId="369" priority="394" stopIfTrue="1" operator="equal">
      <formula>"対象外"</formula>
    </cfRule>
    <cfRule type="cellIs" dxfId="368" priority="395" stopIfTrue="1" operator="equal">
      <formula>"OK"</formula>
    </cfRule>
    <cfRule type="cellIs" dxfId="367" priority="396" stopIfTrue="1" operator="equal">
      <formula>"NG"</formula>
    </cfRule>
  </conditionalFormatting>
  <conditionalFormatting sqref="D243:E259 G243:H259 J243:N259">
    <cfRule type="expression" dxfId="366" priority="404" stopIfTrue="1">
      <formula>MOD(MID($A243,8,2),2)=1</formula>
    </cfRule>
  </conditionalFormatting>
  <conditionalFormatting sqref="H243:H259 J243:J259">
    <cfRule type="cellIs" dxfId="365" priority="401" stopIfTrue="1" operator="equal">
      <formula>"対象外"</formula>
    </cfRule>
    <cfRule type="cellIs" dxfId="364" priority="402" stopIfTrue="1" operator="equal">
      <formula>"OK"</formula>
    </cfRule>
    <cfRule type="cellIs" dxfId="363" priority="403" stopIfTrue="1" operator="equal">
      <formula>"NG"</formula>
    </cfRule>
  </conditionalFormatting>
  <conditionalFormatting sqref="E294:E299 D260:E266 G260:H266 J260:N266 D267:N268 J279:N293 I279:I299 G279:H293 D269:E293 G269:N278 G294:G299 F269:F299">
    <cfRule type="expression" dxfId="362" priority="411" stopIfTrue="1">
      <formula>MOD(MID($A260,8,2),2)=1</formula>
    </cfRule>
  </conditionalFormatting>
  <conditionalFormatting sqref="H260:H266 J260:J266 H267:J278 H279:H293 J279:J293 I279:I299">
    <cfRule type="cellIs" dxfId="361" priority="408" stopIfTrue="1" operator="equal">
      <formula>"対象外"</formula>
    </cfRule>
    <cfRule type="cellIs" dxfId="360" priority="409" stopIfTrue="1" operator="equal">
      <formula>"OK"</formula>
    </cfRule>
    <cfRule type="cellIs" dxfId="359" priority="410" stopIfTrue="1" operator="equal">
      <formula>"NG"</formula>
    </cfRule>
  </conditionalFormatting>
  <conditionalFormatting sqref="D294:D299 D300:E305 H294:H299 G300:H305 J294:N305">
    <cfRule type="expression" dxfId="358" priority="418" stopIfTrue="1">
      <formula>MOD(MID($A294,8,2),2)=1</formula>
    </cfRule>
  </conditionalFormatting>
  <conditionalFormatting sqref="H294:H305 J294:J305">
    <cfRule type="cellIs" dxfId="357" priority="415" stopIfTrue="1" operator="equal">
      <formula>"対象外"</formula>
    </cfRule>
    <cfRule type="cellIs" dxfId="356" priority="416" stopIfTrue="1" operator="equal">
      <formula>"OK"</formula>
    </cfRule>
    <cfRule type="cellIs" dxfId="355" priority="417" stopIfTrue="1" operator="equal">
      <formula>"NG"</formula>
    </cfRule>
  </conditionalFormatting>
  <conditionalFormatting sqref="F300:F324">
    <cfRule type="expression" dxfId="354" priority="379" stopIfTrue="1">
      <formula>MOD(MID($A300,8,2),2)=1</formula>
    </cfRule>
  </conditionalFormatting>
  <conditionalFormatting sqref="D306:E306 G306:H306 J306:N306">
    <cfRule type="expression" dxfId="353" priority="432" stopIfTrue="1">
      <formula>MOD(MID($A306,8,2),2)=1</formula>
    </cfRule>
  </conditionalFormatting>
  <conditionalFormatting sqref="H306 J306">
    <cfRule type="cellIs" dxfId="352" priority="429" stopIfTrue="1" operator="equal">
      <formula>"対象外"</formula>
    </cfRule>
    <cfRule type="cellIs" dxfId="351" priority="430" stopIfTrue="1" operator="equal">
      <formula>"OK"</formula>
    </cfRule>
    <cfRule type="cellIs" dxfId="350" priority="431" stopIfTrue="1" operator="equal">
      <formula>"NG"</formula>
    </cfRule>
  </conditionalFormatting>
  <conditionalFormatting sqref="D307:E307 G307:H307 J307:N307 L309:N347 E308:E348">
    <cfRule type="expression" dxfId="349" priority="425" stopIfTrue="1">
      <formula>MOD(MID($A307,8,2),2)=1</formula>
    </cfRule>
  </conditionalFormatting>
  <conditionalFormatting sqref="H307 J307">
    <cfRule type="cellIs" dxfId="348" priority="422" stopIfTrue="1" operator="equal">
      <formula>"対象外"</formula>
    </cfRule>
    <cfRule type="cellIs" dxfId="347" priority="423" stopIfTrue="1" operator="equal">
      <formula>"OK"</formula>
    </cfRule>
    <cfRule type="cellIs" dxfId="346" priority="424" stopIfTrue="1" operator="equal">
      <formula>"NG"</formula>
    </cfRule>
  </conditionalFormatting>
  <conditionalFormatting sqref="D308:D348 G308:N308 G309:H325 J309:K326 F326:H326 F327:K348">
    <cfRule type="expression" dxfId="345" priority="390" stopIfTrue="1">
      <formula>MOD(MID($A308,8,2),2)=1</formula>
    </cfRule>
  </conditionalFormatting>
  <conditionalFormatting sqref="H308:J308 H309:H326 J309:J326 H327:J348">
    <cfRule type="cellIs" dxfId="344" priority="387" stopIfTrue="1" operator="equal">
      <formula>"対象外"</formula>
    </cfRule>
    <cfRule type="cellIs" dxfId="343" priority="388" stopIfTrue="1" operator="equal">
      <formula>"OK"</formula>
    </cfRule>
    <cfRule type="cellIs" dxfId="342" priority="389" stopIfTrue="1" operator="equal">
      <formula>"NG"</formula>
    </cfRule>
  </conditionalFormatting>
  <conditionalFormatting sqref="D352:E352 D414:E414">
    <cfRule type="expression" dxfId="341" priority="493" stopIfTrue="1">
      <formula>MOD(MID($A352,8,2),2)=1</formula>
    </cfRule>
  </conditionalFormatting>
  <conditionalFormatting sqref="D354:E384">
    <cfRule type="expression" dxfId="340" priority="446" stopIfTrue="1">
      <formula>MOD(MID($A354,8,2),2)=1</formula>
    </cfRule>
  </conditionalFormatting>
  <conditionalFormatting sqref="D385:E406">
    <cfRule type="expression" dxfId="339" priority="453" stopIfTrue="1">
      <formula>MOD(MID($A385,8,2),2)=1</formula>
    </cfRule>
  </conditionalFormatting>
  <conditionalFormatting sqref="D14:N14 F16:F25 D15:H15 J15:N15 I15:I25 D26:N39 D182:E195 D214:N226 G182:H195 J182:N195">
    <cfRule type="expression" dxfId="338" priority="351" stopIfTrue="1">
      <formula>MOD(MID($A14,8,2),2)=1</formula>
    </cfRule>
  </conditionalFormatting>
  <conditionalFormatting sqref="H14:J14 H15 J15 I15:I25 H39:J39">
    <cfRule type="cellIs" dxfId="337" priority="348" stopIfTrue="1" operator="equal">
      <formula>"対象外"</formula>
    </cfRule>
    <cfRule type="cellIs" dxfId="336" priority="349" stopIfTrue="1" operator="equal">
      <formula>"OK"</formula>
    </cfRule>
    <cfRule type="cellIs" dxfId="335" priority="350" stopIfTrue="1" operator="equal">
      <formula>"NG"</formula>
    </cfRule>
  </conditionalFormatting>
  <conditionalFormatting sqref="K14:K15 K39">
    <cfRule type="cellIs" dxfId="334" priority="345" stopIfTrue="1" operator="equal">
      <formula>"対象外"</formula>
    </cfRule>
    <cfRule type="cellIs" dxfId="333" priority="346" stopIfTrue="1" operator="equal">
      <formula>"OK"</formula>
    </cfRule>
    <cfRule type="cellIs" dxfId="332" priority="347" stopIfTrue="1" operator="equal">
      <formula>"NG"</formula>
    </cfRule>
  </conditionalFormatting>
  <conditionalFormatting sqref="D25:E25 G25:H25 J25:N25">
    <cfRule type="expression" dxfId="331" priority="344" stopIfTrue="1">
      <formula>MOD(MID($A25,8,2),2)=1</formula>
    </cfRule>
  </conditionalFormatting>
  <conditionalFormatting sqref="H25 J25">
    <cfRule type="cellIs" dxfId="330" priority="341" stopIfTrue="1" operator="equal">
      <formula>"対象外"</formula>
    </cfRule>
    <cfRule type="cellIs" dxfId="329" priority="342" stopIfTrue="1" operator="equal">
      <formula>"OK"</formula>
    </cfRule>
    <cfRule type="cellIs" dxfId="328" priority="343" stopIfTrue="1" operator="equal">
      <formula>"NG"</formula>
    </cfRule>
  </conditionalFormatting>
  <conditionalFormatting sqref="K25">
    <cfRule type="cellIs" dxfId="327" priority="338" stopIfTrue="1" operator="equal">
      <formula>"対象外"</formula>
    </cfRule>
    <cfRule type="cellIs" dxfId="326" priority="339" stopIfTrue="1" operator="equal">
      <formula>"OK"</formula>
    </cfRule>
    <cfRule type="cellIs" dxfId="325" priority="340" stopIfTrue="1" operator="equal">
      <formula>"NG"</formula>
    </cfRule>
  </conditionalFormatting>
  <conditionalFormatting sqref="D16:E24 G16:H24 J16:N24">
    <cfRule type="expression" dxfId="324" priority="337" stopIfTrue="1">
      <formula>MOD(MID($A16,8,2),2)=1</formula>
    </cfRule>
  </conditionalFormatting>
  <conditionalFormatting sqref="H16:H24 J16:J24">
    <cfRule type="cellIs" dxfId="323" priority="334" stopIfTrue="1" operator="equal">
      <formula>"対象外"</formula>
    </cfRule>
    <cfRule type="cellIs" dxfId="322" priority="335" stopIfTrue="1" operator="equal">
      <formula>"OK"</formula>
    </cfRule>
    <cfRule type="cellIs" dxfId="321" priority="336" stopIfTrue="1" operator="equal">
      <formula>"NG"</formula>
    </cfRule>
  </conditionalFormatting>
  <conditionalFormatting sqref="K16:K24">
    <cfRule type="cellIs" dxfId="320" priority="331" stopIfTrue="1" operator="equal">
      <formula>"対象外"</formula>
    </cfRule>
    <cfRule type="cellIs" dxfId="319" priority="332" stopIfTrue="1" operator="equal">
      <formula>"OK"</formula>
    </cfRule>
    <cfRule type="cellIs" dxfId="318" priority="333" stopIfTrue="1" operator="equal">
      <formula>"NG"</formula>
    </cfRule>
  </conditionalFormatting>
  <conditionalFormatting sqref="D119:E119 J115:N115 J119:M119 D47:H48 J47:N83 J89:N90 G96:H109 G110:J110 G89:H90 D49:E115 G49:H83 G111:H115 G119:H119 F49:F120 J111:J114 G84:N88 G91:N95 M110:N114 J96:N109 N116:N121">
    <cfRule type="expression" dxfId="317" priority="330" stopIfTrue="1">
      <formula>MOD(MID($A47,8,2),2)=1</formula>
    </cfRule>
  </conditionalFormatting>
  <conditionalFormatting sqref="H119 H84:K88 H111:H115 J115:K115 J119:K119 H47:H83 J47:K83 H89:H90 J89:K90 H110:J110 H96:H109 H91:K95 J96:K109 J111:J114">
    <cfRule type="cellIs" dxfId="316" priority="327" stopIfTrue="1" operator="equal">
      <formula>"対象外"</formula>
    </cfRule>
    <cfRule type="cellIs" dxfId="315" priority="328" stopIfTrue="1" operator="equal">
      <formula>"OK"</formula>
    </cfRule>
    <cfRule type="cellIs" dxfId="314" priority="329" stopIfTrue="1" operator="equal">
      <formula>"NG"</formula>
    </cfRule>
  </conditionalFormatting>
  <conditionalFormatting sqref="D45:N46">
    <cfRule type="expression" dxfId="313" priority="326" stopIfTrue="1">
      <formula>MOD(MID($A45,8,2),2)=1</formula>
    </cfRule>
  </conditionalFormatting>
  <conditionalFormatting sqref="H45:J46">
    <cfRule type="cellIs" dxfId="312" priority="323" stopIfTrue="1" operator="equal">
      <formula>"対象外"</formula>
    </cfRule>
    <cfRule type="cellIs" dxfId="311" priority="324" stopIfTrue="1" operator="equal">
      <formula>"OK"</formula>
    </cfRule>
    <cfRule type="cellIs" dxfId="310" priority="325" stopIfTrue="1" operator="equal">
      <formula>"NG"</formula>
    </cfRule>
  </conditionalFormatting>
  <conditionalFormatting sqref="K45:K46">
    <cfRule type="cellIs" dxfId="309" priority="320" stopIfTrue="1" operator="equal">
      <formula>"対象外"</formula>
    </cfRule>
    <cfRule type="cellIs" dxfId="308" priority="321" stopIfTrue="1" operator="equal">
      <formula>"OK"</formula>
    </cfRule>
    <cfRule type="cellIs" dxfId="307" priority="322" stopIfTrue="1" operator="equal">
      <formula>"NG"</formula>
    </cfRule>
  </conditionalFormatting>
  <conditionalFormatting sqref="D116:E116 J116:M116 G116:H116">
    <cfRule type="expression" dxfId="306" priority="319" stopIfTrue="1">
      <formula>MOD(MID($A116,8,2),2)=1</formula>
    </cfRule>
  </conditionalFormatting>
  <conditionalFormatting sqref="H116 J116">
    <cfRule type="cellIs" dxfId="305" priority="316" stopIfTrue="1" operator="equal">
      <formula>"対象外"</formula>
    </cfRule>
    <cfRule type="cellIs" dxfId="304" priority="317" stopIfTrue="1" operator="equal">
      <formula>"OK"</formula>
    </cfRule>
    <cfRule type="cellIs" dxfId="303" priority="318" stopIfTrue="1" operator="equal">
      <formula>"NG"</formula>
    </cfRule>
  </conditionalFormatting>
  <conditionalFormatting sqref="K116">
    <cfRule type="cellIs" dxfId="302" priority="313" stopIfTrue="1" operator="equal">
      <formula>"対象外"</formula>
    </cfRule>
    <cfRule type="cellIs" dxfId="301" priority="314" stopIfTrue="1" operator="equal">
      <formula>"OK"</formula>
    </cfRule>
    <cfRule type="cellIs" dxfId="300" priority="315" stopIfTrue="1" operator="equal">
      <formula>"NG"</formula>
    </cfRule>
  </conditionalFormatting>
  <conditionalFormatting sqref="D118:E118 J118:M118 G118:H118">
    <cfRule type="expression" dxfId="299" priority="312" stopIfTrue="1">
      <formula>MOD(MID($A118,8,2),2)=1</formula>
    </cfRule>
  </conditionalFormatting>
  <conditionalFormatting sqref="H118 J118">
    <cfRule type="cellIs" dxfId="298" priority="309" stopIfTrue="1" operator="equal">
      <formula>"対象外"</formula>
    </cfRule>
    <cfRule type="cellIs" dxfId="297" priority="310" stopIfTrue="1" operator="equal">
      <formula>"OK"</formula>
    </cfRule>
    <cfRule type="cellIs" dxfId="296" priority="311" stopIfTrue="1" operator="equal">
      <formula>"NG"</formula>
    </cfRule>
  </conditionalFormatting>
  <conditionalFormatting sqref="K118">
    <cfRule type="cellIs" dxfId="295" priority="306" stopIfTrue="1" operator="equal">
      <formula>"対象外"</formula>
    </cfRule>
    <cfRule type="cellIs" dxfId="294" priority="307" stopIfTrue="1" operator="equal">
      <formula>"OK"</formula>
    </cfRule>
    <cfRule type="cellIs" dxfId="293" priority="308" stopIfTrue="1" operator="equal">
      <formula>"NG"</formula>
    </cfRule>
  </conditionalFormatting>
  <conditionalFormatting sqref="D117:E117 J117:M117 G117:H117">
    <cfRule type="expression" dxfId="292" priority="305" stopIfTrue="1">
      <formula>MOD(MID($A117,8,2),2)=1</formula>
    </cfRule>
  </conditionalFormatting>
  <conditionalFormatting sqref="H117 J117">
    <cfRule type="cellIs" dxfId="291" priority="302" stopIfTrue="1" operator="equal">
      <formula>"対象外"</formula>
    </cfRule>
    <cfRule type="cellIs" dxfId="290" priority="303" stopIfTrue="1" operator="equal">
      <formula>"OK"</formula>
    </cfRule>
    <cfRule type="cellIs" dxfId="289" priority="304" stopIfTrue="1" operator="equal">
      <formula>"NG"</formula>
    </cfRule>
  </conditionalFormatting>
  <conditionalFormatting sqref="K117">
    <cfRule type="cellIs" dxfId="288" priority="299" stopIfTrue="1" operator="equal">
      <formula>"対象外"</formula>
    </cfRule>
    <cfRule type="cellIs" dxfId="287" priority="300" stopIfTrue="1" operator="equal">
      <formula>"OK"</formula>
    </cfRule>
    <cfRule type="cellIs" dxfId="286" priority="301" stopIfTrue="1" operator="equal">
      <formula>"NG"</formula>
    </cfRule>
  </conditionalFormatting>
  <conditionalFormatting sqref="D120:E120 J120:M120 G120:H120">
    <cfRule type="expression" dxfId="285" priority="298" stopIfTrue="1">
      <formula>MOD(MID($A120,8,2),2)=1</formula>
    </cfRule>
  </conditionalFormatting>
  <conditionalFormatting sqref="H120 J120:K120">
    <cfRule type="cellIs" dxfId="284" priority="295" stopIfTrue="1" operator="equal">
      <formula>"対象外"</formula>
    </cfRule>
    <cfRule type="cellIs" dxfId="283" priority="296" stopIfTrue="1" operator="equal">
      <formula>"OK"</formula>
    </cfRule>
    <cfRule type="cellIs" dxfId="282" priority="297" stopIfTrue="1" operator="equal">
      <formula>"NG"</formula>
    </cfRule>
  </conditionalFormatting>
  <conditionalFormatting sqref="I111:I120">
    <cfRule type="expression" dxfId="281" priority="290" stopIfTrue="1">
      <formula>MOD(MID($A111,8,2),2)=1</formula>
    </cfRule>
  </conditionalFormatting>
  <conditionalFormatting sqref="I111:I120">
    <cfRule type="cellIs" dxfId="280" priority="287" stopIfTrue="1" operator="equal">
      <formula>"対象外"</formula>
    </cfRule>
    <cfRule type="cellIs" dxfId="279" priority="288" stopIfTrue="1" operator="equal">
      <formula>"OK"</formula>
    </cfRule>
    <cfRule type="cellIs" dxfId="278" priority="289" stopIfTrue="1" operator="equal">
      <formula>"NG"</formula>
    </cfRule>
  </conditionalFormatting>
  <conditionalFormatting sqref="I47:I83">
    <cfRule type="expression" dxfId="277" priority="286" stopIfTrue="1">
      <formula>MOD(MID($A47,8,2),2)=1</formula>
    </cfRule>
  </conditionalFormatting>
  <conditionalFormatting sqref="I47:I83">
    <cfRule type="cellIs" dxfId="276" priority="283" stopIfTrue="1" operator="equal">
      <formula>"対象外"</formula>
    </cfRule>
    <cfRule type="cellIs" dxfId="275" priority="284" stopIfTrue="1" operator="equal">
      <formula>"OK"</formula>
    </cfRule>
    <cfRule type="cellIs" dxfId="274" priority="285" stopIfTrue="1" operator="equal">
      <formula>"NG"</formula>
    </cfRule>
  </conditionalFormatting>
  <conditionalFormatting sqref="I89:I90">
    <cfRule type="expression" dxfId="273" priority="282" stopIfTrue="1">
      <formula>MOD(MID($A89,8,2),2)=1</formula>
    </cfRule>
  </conditionalFormatting>
  <conditionalFormatting sqref="I89:I90">
    <cfRule type="cellIs" dxfId="272" priority="279" stopIfTrue="1" operator="equal">
      <formula>"対象外"</formula>
    </cfRule>
    <cfRule type="cellIs" dxfId="271" priority="280" stopIfTrue="1" operator="equal">
      <formula>"OK"</formula>
    </cfRule>
    <cfRule type="cellIs" dxfId="270" priority="281" stopIfTrue="1" operator="equal">
      <formula>"NG"</formula>
    </cfRule>
  </conditionalFormatting>
  <conditionalFormatting sqref="I96:I109">
    <cfRule type="expression" dxfId="269" priority="278" stopIfTrue="1">
      <formula>MOD(MID($A96,8,2),2)=1</formula>
    </cfRule>
  </conditionalFormatting>
  <conditionalFormatting sqref="I96:I109">
    <cfRule type="cellIs" dxfId="268" priority="275" stopIfTrue="1" operator="equal">
      <formula>"対象外"</formula>
    </cfRule>
    <cfRule type="cellIs" dxfId="267" priority="276" stopIfTrue="1" operator="equal">
      <formula>"OK"</formula>
    </cfRule>
    <cfRule type="cellIs" dxfId="266" priority="277" stopIfTrue="1" operator="equal">
      <formula>"NG"</formula>
    </cfRule>
  </conditionalFormatting>
  <conditionalFormatting sqref="D202:N202 D207:E209 G207:H209 F204:F209 J207:N209 D203:H203 J203:N203 I203:I209">
    <cfRule type="expression" dxfId="265" priority="274" stopIfTrue="1">
      <formula>MOD(MID($A202,8,2),2)=1</formula>
    </cfRule>
  </conditionalFormatting>
  <conditionalFormatting sqref="H202:K202 H203 J203:K203 I203:I209">
    <cfRule type="cellIs" dxfId="264" priority="271" stopIfTrue="1" operator="equal">
      <formula>"対象外"</formula>
    </cfRule>
    <cfRule type="cellIs" dxfId="263" priority="272" stopIfTrue="1" operator="equal">
      <formula>"OK"</formula>
    </cfRule>
    <cfRule type="cellIs" dxfId="262" priority="273" stopIfTrue="1" operator="equal">
      <formula>"NG"</formula>
    </cfRule>
  </conditionalFormatting>
  <conditionalFormatting sqref="H202:J202 H203 J203 I203:I209">
    <cfRule type="cellIs" dxfId="261" priority="268" stopIfTrue="1" operator="equal">
      <formula>"対象外"</formula>
    </cfRule>
    <cfRule type="cellIs" dxfId="260" priority="269" stopIfTrue="1" operator="equal">
      <formula>"OK"</formula>
    </cfRule>
    <cfRule type="cellIs" dxfId="259" priority="270" stopIfTrue="1" operator="equal">
      <formula>"NG"</formula>
    </cfRule>
  </conditionalFormatting>
  <conditionalFormatting sqref="K202:K203">
    <cfRule type="cellIs" dxfId="258" priority="265" stopIfTrue="1" operator="equal">
      <formula>"対象外"</formula>
    </cfRule>
    <cfRule type="cellIs" dxfId="257" priority="266" stopIfTrue="1" operator="equal">
      <formula>"OK"</formula>
    </cfRule>
    <cfRule type="cellIs" dxfId="256" priority="267" stopIfTrue="1" operator="equal">
      <formula>"NG"</formula>
    </cfRule>
  </conditionalFormatting>
  <conditionalFormatting sqref="H207 J207">
    <cfRule type="cellIs" dxfId="255" priority="262" stopIfTrue="1" operator="equal">
      <formula>"対象外"</formula>
    </cfRule>
    <cfRule type="cellIs" dxfId="254" priority="263" stopIfTrue="1" operator="equal">
      <formula>"OK"</formula>
    </cfRule>
    <cfRule type="cellIs" dxfId="253" priority="264" stopIfTrue="1" operator="equal">
      <formula>"NG"</formula>
    </cfRule>
  </conditionalFormatting>
  <conditionalFormatting sqref="K207">
    <cfRule type="cellIs" dxfId="252" priority="259" stopIfTrue="1" operator="equal">
      <formula>"対象外"</formula>
    </cfRule>
    <cfRule type="cellIs" dxfId="251" priority="260" stopIfTrue="1" operator="equal">
      <formula>"OK"</formula>
    </cfRule>
    <cfRule type="cellIs" dxfId="250" priority="261" stopIfTrue="1" operator="equal">
      <formula>"NG"</formula>
    </cfRule>
  </conditionalFormatting>
  <conditionalFormatting sqref="H209 J209">
    <cfRule type="cellIs" dxfId="249" priority="256" stopIfTrue="1" operator="equal">
      <formula>"対象外"</formula>
    </cfRule>
    <cfRule type="cellIs" dxfId="248" priority="257" stopIfTrue="1" operator="equal">
      <formula>"OK"</formula>
    </cfRule>
    <cfRule type="cellIs" dxfId="247" priority="258" stopIfTrue="1" operator="equal">
      <formula>"NG"</formula>
    </cfRule>
  </conditionalFormatting>
  <conditionalFormatting sqref="K209">
    <cfRule type="cellIs" dxfId="246" priority="253" stopIfTrue="1" operator="equal">
      <formula>"対象外"</formula>
    </cfRule>
    <cfRule type="cellIs" dxfId="245" priority="254" stopIfTrue="1" operator="equal">
      <formula>"OK"</formula>
    </cfRule>
    <cfRule type="cellIs" dxfId="244" priority="255" stopIfTrue="1" operator="equal">
      <formula>"NG"</formula>
    </cfRule>
  </conditionalFormatting>
  <conditionalFormatting sqref="H208 J208">
    <cfRule type="cellIs" dxfId="243" priority="250" stopIfTrue="1" operator="equal">
      <formula>"対象外"</formula>
    </cfRule>
    <cfRule type="cellIs" dxfId="242" priority="251" stopIfTrue="1" operator="equal">
      <formula>"OK"</formula>
    </cfRule>
    <cfRule type="cellIs" dxfId="241" priority="252" stopIfTrue="1" operator="equal">
      <formula>"NG"</formula>
    </cfRule>
  </conditionalFormatting>
  <conditionalFormatting sqref="K208">
    <cfRule type="cellIs" dxfId="240" priority="247" stopIfTrue="1" operator="equal">
      <formula>"対象外"</formula>
    </cfRule>
    <cfRule type="cellIs" dxfId="239" priority="248" stopIfTrue="1" operator="equal">
      <formula>"OK"</formula>
    </cfRule>
    <cfRule type="cellIs" dxfId="238" priority="249" stopIfTrue="1" operator="equal">
      <formula>"NG"</formula>
    </cfRule>
  </conditionalFormatting>
  <conditionalFormatting sqref="H207:H209 J207:J209">
    <cfRule type="cellIs" dxfId="237" priority="244" stopIfTrue="1" operator="equal">
      <formula>"対象外"</formula>
    </cfRule>
    <cfRule type="cellIs" dxfId="236" priority="245" stopIfTrue="1" operator="equal">
      <formula>"OK"</formula>
    </cfRule>
    <cfRule type="cellIs" dxfId="235" priority="246" stopIfTrue="1" operator="equal">
      <formula>"NG"</formula>
    </cfRule>
  </conditionalFormatting>
  <conditionalFormatting sqref="K207:K209">
    <cfRule type="cellIs" dxfId="234" priority="241" stopIfTrue="1" operator="equal">
      <formula>"対象外"</formula>
    </cfRule>
    <cfRule type="cellIs" dxfId="233" priority="242" stopIfTrue="1" operator="equal">
      <formula>"OK"</formula>
    </cfRule>
    <cfRule type="cellIs" dxfId="232" priority="243" stopIfTrue="1" operator="equal">
      <formula>"NG"</formula>
    </cfRule>
  </conditionalFormatting>
  <conditionalFormatting sqref="D204:E206 G204:H206 J204:N206">
    <cfRule type="expression" dxfId="231" priority="240" stopIfTrue="1">
      <formula>MOD(MID($A204,8,2),2)=1</formula>
    </cfRule>
  </conditionalFormatting>
  <conditionalFormatting sqref="H204:H206 J204:J206">
    <cfRule type="cellIs" dxfId="230" priority="237" stopIfTrue="1" operator="equal">
      <formula>"対象外"</formula>
    </cfRule>
    <cfRule type="cellIs" dxfId="229" priority="238" stopIfTrue="1" operator="equal">
      <formula>"OK"</formula>
    </cfRule>
    <cfRule type="cellIs" dxfId="228" priority="239" stopIfTrue="1" operator="equal">
      <formula>"NG"</formula>
    </cfRule>
  </conditionalFormatting>
  <conditionalFormatting sqref="K204:K206">
    <cfRule type="cellIs" dxfId="227" priority="234" stopIfTrue="1" operator="equal">
      <formula>"対象外"</formula>
    </cfRule>
    <cfRule type="cellIs" dxfId="226" priority="235" stopIfTrue="1" operator="equal">
      <formula>"OK"</formula>
    </cfRule>
    <cfRule type="cellIs" dxfId="225" priority="236" stopIfTrue="1" operator="equal">
      <formula>"NG"</formula>
    </cfRule>
  </conditionalFormatting>
  <conditionalFormatting sqref="H204:H206 J204:J206">
    <cfRule type="cellIs" dxfId="224" priority="231" stopIfTrue="1" operator="equal">
      <formula>"対象外"</formula>
    </cfRule>
    <cfRule type="cellIs" dxfId="223" priority="232" stopIfTrue="1" operator="equal">
      <formula>"OK"</formula>
    </cfRule>
    <cfRule type="cellIs" dxfId="222" priority="233" stopIfTrue="1" operator="equal">
      <formula>"NG"</formula>
    </cfRule>
  </conditionalFormatting>
  <conditionalFormatting sqref="K204:K206">
    <cfRule type="cellIs" dxfId="221" priority="228" stopIfTrue="1" operator="equal">
      <formula>"対象外"</formula>
    </cfRule>
    <cfRule type="cellIs" dxfId="220" priority="229" stopIfTrue="1" operator="equal">
      <formula>"OK"</formula>
    </cfRule>
    <cfRule type="cellIs" dxfId="219" priority="230" stopIfTrue="1" operator="equal">
      <formula>"NG"</formula>
    </cfRule>
  </conditionalFormatting>
  <conditionalFormatting sqref="D210:N213 D227:N227">
    <cfRule type="expression" dxfId="218" priority="227" stopIfTrue="1">
      <formula>MOD(MID($A210,8,2),2)=1</formula>
    </cfRule>
  </conditionalFormatting>
  <conditionalFormatting sqref="I210:I213 I227">
    <cfRule type="cellIs" dxfId="217" priority="224" stopIfTrue="1" operator="equal">
      <formula>"対象外"</formula>
    </cfRule>
    <cfRule type="cellIs" dxfId="216" priority="225" stopIfTrue="1" operator="equal">
      <formula>"OK"</formula>
    </cfRule>
    <cfRule type="cellIs" dxfId="215" priority="226" stopIfTrue="1" operator="equal">
      <formula>"NG"</formula>
    </cfRule>
  </conditionalFormatting>
  <conditionalFormatting sqref="H210:J213 H227:J227">
    <cfRule type="cellIs" dxfId="214" priority="221" stopIfTrue="1" operator="equal">
      <formula>"対象外"</formula>
    </cfRule>
    <cfRule type="cellIs" dxfId="213" priority="222" stopIfTrue="1" operator="equal">
      <formula>"OK"</formula>
    </cfRule>
    <cfRule type="cellIs" dxfId="212" priority="223" stopIfTrue="1" operator="equal">
      <formula>"NG"</formula>
    </cfRule>
  </conditionalFormatting>
  <conditionalFormatting sqref="K210:K213 K227">
    <cfRule type="cellIs" dxfId="211" priority="218" stopIfTrue="1" operator="equal">
      <formula>"対象外"</formula>
    </cfRule>
    <cfRule type="cellIs" dxfId="210" priority="219" stopIfTrue="1" operator="equal">
      <formula>"OK"</formula>
    </cfRule>
    <cfRule type="cellIs" dxfId="209" priority="220" stopIfTrue="1" operator="equal">
      <formula>"NG"</formula>
    </cfRule>
  </conditionalFormatting>
  <conditionalFormatting sqref="J210:J213 H210:H213 H227 J227">
    <cfRule type="cellIs" dxfId="208" priority="215" stopIfTrue="1" operator="equal">
      <formula>"対象外"</formula>
    </cfRule>
    <cfRule type="cellIs" dxfId="207" priority="216" stopIfTrue="1" operator="equal">
      <formula>"OK"</formula>
    </cfRule>
    <cfRule type="cellIs" dxfId="206" priority="217" stopIfTrue="1" operator="equal">
      <formula>"NG"</formula>
    </cfRule>
  </conditionalFormatting>
  <conditionalFormatting sqref="K210:K213 K227">
    <cfRule type="cellIs" dxfId="205" priority="212" stopIfTrue="1" operator="equal">
      <formula>"対象外"</formula>
    </cfRule>
    <cfRule type="cellIs" dxfId="204" priority="213" stopIfTrue="1" operator="equal">
      <formula>"OK"</formula>
    </cfRule>
    <cfRule type="cellIs" dxfId="203" priority="214" stopIfTrue="1" operator="equal">
      <formula>"NG"</formula>
    </cfRule>
  </conditionalFormatting>
  <conditionalFormatting sqref="F121:F127">
    <cfRule type="expression" dxfId="202" priority="211" stopIfTrue="1">
      <formula>MOD(MID($A121,8,2),2)=1</formula>
    </cfRule>
  </conditionalFormatting>
  <conditionalFormatting sqref="D121:E127 J122:N127 G121:H127 G196:H196 J196:N196 D196:E196 J121:M121">
    <cfRule type="expression" dxfId="201" priority="210" stopIfTrue="1">
      <formula>MOD(MID($A121,8,2),2)=1</formula>
    </cfRule>
  </conditionalFormatting>
  <conditionalFormatting sqref="H121:H127 J121:K127 J196:K196 H196">
    <cfRule type="cellIs" dxfId="200" priority="207" stopIfTrue="1" operator="equal">
      <formula>"対象外"</formula>
    </cfRule>
    <cfRule type="cellIs" dxfId="199" priority="208" stopIfTrue="1" operator="equal">
      <formula>"OK"</formula>
    </cfRule>
    <cfRule type="cellIs" dxfId="198" priority="209" stopIfTrue="1" operator="equal">
      <formula>"NG"</formula>
    </cfRule>
  </conditionalFormatting>
  <conditionalFormatting sqref="I121:I127">
    <cfRule type="expression" dxfId="197" priority="206" stopIfTrue="1">
      <formula>MOD(MID($A121,8,2),2)=1</formula>
    </cfRule>
  </conditionalFormatting>
  <conditionalFormatting sqref="I121:I127">
    <cfRule type="cellIs" dxfId="196" priority="203" stopIfTrue="1" operator="equal">
      <formula>"対象外"</formula>
    </cfRule>
    <cfRule type="cellIs" dxfId="195" priority="204" stopIfTrue="1" operator="equal">
      <formula>"OK"</formula>
    </cfRule>
    <cfRule type="cellIs" dxfId="194" priority="205" stopIfTrue="1" operator="equal">
      <formula>"NG"</formula>
    </cfRule>
  </conditionalFormatting>
  <conditionalFormatting sqref="L110:L114">
    <cfRule type="expression" dxfId="193" priority="202" stopIfTrue="1">
      <formula>MOD(MID($A110,8,2),2)=1</formula>
    </cfRule>
  </conditionalFormatting>
  <conditionalFormatting sqref="K110:K114">
    <cfRule type="expression" dxfId="192" priority="201" stopIfTrue="1">
      <formula>MOD(MID($A110,8,2),2)=1</formula>
    </cfRule>
  </conditionalFormatting>
  <conditionalFormatting sqref="K110:K114">
    <cfRule type="cellIs" dxfId="191" priority="198" stopIfTrue="1" operator="equal">
      <formula>"対象外"</formula>
    </cfRule>
    <cfRule type="cellIs" dxfId="190" priority="199" stopIfTrue="1" operator="equal">
      <formula>"OK"</formula>
    </cfRule>
    <cfRule type="cellIs" dxfId="189" priority="200" stopIfTrue="1" operator="equal">
      <formula>"NG"</formula>
    </cfRule>
  </conditionalFormatting>
  <conditionalFormatting sqref="I26:I38">
    <cfRule type="cellIs" dxfId="188" priority="194" stopIfTrue="1" operator="equal">
      <formula>"対象外"</formula>
    </cfRule>
    <cfRule type="cellIs" dxfId="187" priority="195" stopIfTrue="1" operator="equal">
      <formula>"OK"</formula>
    </cfRule>
    <cfRule type="cellIs" dxfId="186" priority="196" stopIfTrue="1" operator="equal">
      <formula>"NG"</formula>
    </cfRule>
  </conditionalFormatting>
  <conditionalFormatting sqref="H26:H38 J26:J38">
    <cfRule type="cellIs" dxfId="185" priority="190" stopIfTrue="1" operator="equal">
      <formula>"対象外"</formula>
    </cfRule>
    <cfRule type="cellIs" dxfId="184" priority="191" stopIfTrue="1" operator="equal">
      <formula>"OK"</formula>
    </cfRule>
    <cfRule type="cellIs" dxfId="183" priority="192" stopIfTrue="1" operator="equal">
      <formula>"NG"</formula>
    </cfRule>
  </conditionalFormatting>
  <conditionalFormatting sqref="K26:K38">
    <cfRule type="cellIs" dxfId="182" priority="187" stopIfTrue="1" operator="equal">
      <formula>"対象外"</formula>
    </cfRule>
    <cfRule type="cellIs" dxfId="181" priority="188" stopIfTrue="1" operator="equal">
      <formula>"OK"</formula>
    </cfRule>
    <cfRule type="cellIs" dxfId="180" priority="189" stopIfTrue="1" operator="equal">
      <formula>"NG"</formula>
    </cfRule>
  </conditionalFormatting>
  <conditionalFormatting sqref="F128:F196">
    <cfRule type="expression" dxfId="179" priority="186" stopIfTrue="1">
      <formula>MOD(MID($A128,8,2),2)=1</formula>
    </cfRule>
  </conditionalFormatting>
  <conditionalFormatting sqref="D128:E181 J128:N181 G128:H181">
    <cfRule type="expression" dxfId="178" priority="185" stopIfTrue="1">
      <formula>MOD(MID($A128,8,2),2)=1</formula>
    </cfRule>
  </conditionalFormatting>
  <conditionalFormatting sqref="H128:H181 J128:K181">
    <cfRule type="cellIs" dxfId="177" priority="182" stopIfTrue="1" operator="equal">
      <formula>"対象外"</formula>
    </cfRule>
    <cfRule type="cellIs" dxfId="176" priority="183" stopIfTrue="1" operator="equal">
      <formula>"OK"</formula>
    </cfRule>
    <cfRule type="cellIs" dxfId="175" priority="184" stopIfTrue="1" operator="equal">
      <formula>"NG"</formula>
    </cfRule>
  </conditionalFormatting>
  <conditionalFormatting sqref="I128:I196">
    <cfRule type="expression" dxfId="174" priority="181" stopIfTrue="1">
      <formula>MOD(MID($A128,8,2),2)=1</formula>
    </cfRule>
  </conditionalFormatting>
  <conditionalFormatting sqref="I128:I196">
    <cfRule type="cellIs" dxfId="173" priority="178" stopIfTrue="1" operator="equal">
      <formula>"対象外"</formula>
    </cfRule>
    <cfRule type="cellIs" dxfId="172" priority="179" stopIfTrue="1" operator="equal">
      <formula>"OK"</formula>
    </cfRule>
    <cfRule type="cellIs" dxfId="171" priority="180" stopIfTrue="1" operator="equal">
      <formula>"NG"</formula>
    </cfRule>
  </conditionalFormatting>
  <conditionalFormatting sqref="H182:H195 J182:K195">
    <cfRule type="cellIs" dxfId="170" priority="173" stopIfTrue="1" operator="equal">
      <formula>"対象外"</formula>
    </cfRule>
    <cfRule type="cellIs" dxfId="169" priority="174" stopIfTrue="1" operator="equal">
      <formula>"OK"</formula>
    </cfRule>
    <cfRule type="cellIs" dxfId="168" priority="175" stopIfTrue="1" operator="equal">
      <formula>"NG"</formula>
    </cfRule>
  </conditionalFormatting>
  <conditionalFormatting sqref="I214:I226">
    <cfRule type="cellIs" dxfId="167" priority="165" stopIfTrue="1" operator="equal">
      <formula>"対象外"</formula>
    </cfRule>
    <cfRule type="cellIs" dxfId="166" priority="166" stopIfTrue="1" operator="equal">
      <formula>"OK"</formula>
    </cfRule>
    <cfRule type="cellIs" dxfId="165" priority="167" stopIfTrue="1" operator="equal">
      <formula>"NG"</formula>
    </cfRule>
  </conditionalFormatting>
  <conditionalFormatting sqref="H214:J226">
    <cfRule type="cellIs" dxfId="164" priority="162" stopIfTrue="1" operator="equal">
      <formula>"対象外"</formula>
    </cfRule>
    <cfRule type="cellIs" dxfId="163" priority="163" stopIfTrue="1" operator="equal">
      <formula>"OK"</formula>
    </cfRule>
    <cfRule type="cellIs" dxfId="162" priority="164" stopIfTrue="1" operator="equal">
      <formula>"NG"</formula>
    </cfRule>
  </conditionalFormatting>
  <conditionalFormatting sqref="K214:K226">
    <cfRule type="cellIs" dxfId="161" priority="159" stopIfTrue="1" operator="equal">
      <formula>"対象外"</formula>
    </cfRule>
    <cfRule type="cellIs" dxfId="160" priority="160" stopIfTrue="1" operator="equal">
      <formula>"OK"</formula>
    </cfRule>
    <cfRule type="cellIs" dxfId="159" priority="161" stopIfTrue="1" operator="equal">
      <formula>"NG"</formula>
    </cfRule>
  </conditionalFormatting>
  <conditionalFormatting sqref="J214:J226 H214:H226">
    <cfRule type="cellIs" dxfId="158" priority="156" stopIfTrue="1" operator="equal">
      <formula>"対象外"</formula>
    </cfRule>
    <cfRule type="cellIs" dxfId="157" priority="157" stopIfTrue="1" operator="equal">
      <formula>"OK"</formula>
    </cfRule>
    <cfRule type="cellIs" dxfId="156" priority="158" stopIfTrue="1" operator="equal">
      <formula>"NG"</formula>
    </cfRule>
  </conditionalFormatting>
  <conditionalFormatting sqref="K214:K226">
    <cfRule type="cellIs" dxfId="155" priority="153" stopIfTrue="1" operator="equal">
      <formula>"対象外"</formula>
    </cfRule>
    <cfRule type="cellIs" dxfId="154" priority="154" stopIfTrue="1" operator="equal">
      <formula>"OK"</formula>
    </cfRule>
    <cfRule type="cellIs" dxfId="153" priority="155" stopIfTrue="1" operator="equal">
      <formula>"NG"</formula>
    </cfRule>
  </conditionalFormatting>
  <conditionalFormatting sqref="I353">
    <cfRule type="cellIs" dxfId="152" priority="44" stopIfTrue="1" operator="equal">
      <formula>"対象外"</formula>
    </cfRule>
    <cfRule type="cellIs" dxfId="151" priority="45" stopIfTrue="1" operator="equal">
      <formula>"OK"</formula>
    </cfRule>
    <cfRule type="cellIs" dxfId="150" priority="46" stopIfTrue="1" operator="equal">
      <formula>"NG"</formula>
    </cfRule>
    <cfRule type="expression" dxfId="149" priority="47" stopIfTrue="1">
      <formula>MOD(MID($A353,8,2),2)=1</formula>
    </cfRule>
  </conditionalFormatting>
  <conditionalFormatting sqref="K353">
    <cfRule type="cellIs" dxfId="148" priority="40" stopIfTrue="1" operator="equal">
      <formula>"対象外"</formula>
    </cfRule>
    <cfRule type="cellIs" dxfId="147" priority="41" stopIfTrue="1" operator="equal">
      <formula>"OK"</formula>
    </cfRule>
    <cfRule type="cellIs" dxfId="146" priority="42" stopIfTrue="1" operator="equal">
      <formula>"NG"</formula>
    </cfRule>
    <cfRule type="expression" dxfId="145" priority="43" stopIfTrue="1">
      <formula>MOD(MID($A353,8,2),2)=1</formula>
    </cfRule>
  </conditionalFormatting>
  <conditionalFormatting sqref="I354">
    <cfRule type="cellIs" dxfId="144" priority="36" stopIfTrue="1" operator="equal">
      <formula>"対象外"</formula>
    </cfRule>
    <cfRule type="cellIs" dxfId="143" priority="37" stopIfTrue="1" operator="equal">
      <formula>"OK"</formula>
    </cfRule>
    <cfRule type="cellIs" dxfId="142" priority="38" stopIfTrue="1" operator="equal">
      <formula>"NG"</formula>
    </cfRule>
    <cfRule type="expression" dxfId="141" priority="39" stopIfTrue="1">
      <formula>MOD(MID($A354,8,2),2)=1</formula>
    </cfRule>
  </conditionalFormatting>
  <conditionalFormatting sqref="K354">
    <cfRule type="cellIs" dxfId="140" priority="32" stopIfTrue="1" operator="equal">
      <formula>"対象外"</formula>
    </cfRule>
    <cfRule type="cellIs" dxfId="139" priority="33" stopIfTrue="1" operator="equal">
      <formula>"OK"</formula>
    </cfRule>
    <cfRule type="cellIs" dxfId="138" priority="34" stopIfTrue="1" operator="equal">
      <formula>"NG"</formula>
    </cfRule>
    <cfRule type="expression" dxfId="137" priority="35" stopIfTrue="1">
      <formula>MOD(MID($A354,8,2),2)=1</formula>
    </cfRule>
  </conditionalFormatting>
  <conditionalFormatting sqref="I355">
    <cfRule type="cellIs" dxfId="136" priority="113" stopIfTrue="1" operator="equal">
      <formula>"対象外"</formula>
    </cfRule>
    <cfRule type="cellIs" dxfId="135" priority="114" stopIfTrue="1" operator="equal">
      <formula>"OK"</formula>
    </cfRule>
    <cfRule type="cellIs" dxfId="134" priority="115" stopIfTrue="1" operator="equal">
      <formula>"NG"</formula>
    </cfRule>
    <cfRule type="expression" dxfId="133" priority="116" stopIfTrue="1">
      <formula>MOD(MID($A355,8,2),2)=1</formula>
    </cfRule>
    <cfRule type="cellIs" dxfId="132" priority="117" stopIfTrue="1" operator="equal">
      <formula>"対象外"</formula>
    </cfRule>
    <cfRule type="cellIs" dxfId="131" priority="118" stopIfTrue="1" operator="equal">
      <formula>"OK"</formula>
    </cfRule>
    <cfRule type="cellIs" dxfId="130" priority="119" stopIfTrue="1" operator="equal">
      <formula>"NG"</formula>
    </cfRule>
    <cfRule type="expression" dxfId="129" priority="120" stopIfTrue="1">
      <formula>MOD(MID($A355,8,2),2)=1</formula>
    </cfRule>
  </conditionalFormatting>
  <conditionalFormatting sqref="I356">
    <cfRule type="cellIs" dxfId="128" priority="105" stopIfTrue="1" operator="equal">
      <formula>"対象外"</formula>
    </cfRule>
    <cfRule type="cellIs" dxfId="127" priority="106" stopIfTrue="1" operator="equal">
      <formula>"OK"</formula>
    </cfRule>
    <cfRule type="cellIs" dxfId="126" priority="107" stopIfTrue="1" operator="equal">
      <formula>"NG"</formula>
    </cfRule>
    <cfRule type="expression" dxfId="125" priority="108" stopIfTrue="1">
      <formula>MOD(MID($A356,8,2),2)=1</formula>
    </cfRule>
    <cfRule type="cellIs" dxfId="124" priority="109" stopIfTrue="1" operator="equal">
      <formula>"対象外"</formula>
    </cfRule>
    <cfRule type="cellIs" dxfId="123" priority="110" stopIfTrue="1" operator="equal">
      <formula>"OK"</formula>
    </cfRule>
    <cfRule type="cellIs" dxfId="122" priority="111" stopIfTrue="1" operator="equal">
      <formula>"NG"</formula>
    </cfRule>
    <cfRule type="expression" dxfId="121" priority="112" stopIfTrue="1">
      <formula>MOD(MID($A356,8,2),2)=1</formula>
    </cfRule>
  </conditionalFormatting>
  <conditionalFormatting sqref="I357">
    <cfRule type="cellIs" dxfId="120" priority="97" stopIfTrue="1" operator="equal">
      <formula>"対象外"</formula>
    </cfRule>
    <cfRule type="cellIs" dxfId="119" priority="98" stopIfTrue="1" operator="equal">
      <formula>"OK"</formula>
    </cfRule>
    <cfRule type="cellIs" dxfId="118" priority="99" stopIfTrue="1" operator="equal">
      <formula>"NG"</formula>
    </cfRule>
    <cfRule type="expression" dxfId="117" priority="100" stopIfTrue="1">
      <formula>MOD(MID($A357,8,2),2)=1</formula>
    </cfRule>
    <cfRule type="cellIs" dxfId="116" priority="101" stopIfTrue="1" operator="equal">
      <formula>"対象外"</formula>
    </cfRule>
    <cfRule type="cellIs" dxfId="115" priority="102" stopIfTrue="1" operator="equal">
      <formula>"OK"</formula>
    </cfRule>
    <cfRule type="cellIs" dxfId="114" priority="103" stopIfTrue="1" operator="equal">
      <formula>"NG"</formula>
    </cfRule>
    <cfRule type="expression" dxfId="113" priority="104" stopIfTrue="1">
      <formula>MOD(MID($A357,8,2),2)=1</formula>
    </cfRule>
  </conditionalFormatting>
  <conditionalFormatting sqref="I358">
    <cfRule type="cellIs" dxfId="112" priority="89" stopIfTrue="1" operator="equal">
      <formula>"対象外"</formula>
    </cfRule>
    <cfRule type="cellIs" dxfId="111" priority="90" stopIfTrue="1" operator="equal">
      <formula>"OK"</formula>
    </cfRule>
    <cfRule type="cellIs" dxfId="110" priority="91" stopIfTrue="1" operator="equal">
      <formula>"NG"</formula>
    </cfRule>
    <cfRule type="expression" dxfId="109" priority="92" stopIfTrue="1">
      <formula>MOD(MID($A358,8,2),2)=1</formula>
    </cfRule>
    <cfRule type="cellIs" dxfId="108" priority="93" stopIfTrue="1" operator="equal">
      <formula>"対象外"</formula>
    </cfRule>
    <cfRule type="cellIs" dxfId="107" priority="94" stopIfTrue="1" operator="equal">
      <formula>"OK"</formula>
    </cfRule>
    <cfRule type="cellIs" dxfId="106" priority="95" stopIfTrue="1" operator="equal">
      <formula>"NG"</formula>
    </cfRule>
    <cfRule type="expression" dxfId="105" priority="96" stopIfTrue="1">
      <formula>MOD(MID($A358,8,2),2)=1</formula>
    </cfRule>
  </conditionalFormatting>
  <conditionalFormatting sqref="I359">
    <cfRule type="cellIs" dxfId="104" priority="81" stopIfTrue="1" operator="equal">
      <formula>"対象外"</formula>
    </cfRule>
    <cfRule type="cellIs" dxfId="103" priority="82" stopIfTrue="1" operator="equal">
      <formula>"OK"</formula>
    </cfRule>
    <cfRule type="cellIs" dxfId="102" priority="83" stopIfTrue="1" operator="equal">
      <formula>"NG"</formula>
    </cfRule>
    <cfRule type="expression" dxfId="101" priority="84" stopIfTrue="1">
      <formula>MOD(MID($A359,8,2),2)=1</formula>
    </cfRule>
    <cfRule type="cellIs" dxfId="100" priority="85" stopIfTrue="1" operator="equal">
      <formula>"対象外"</formula>
    </cfRule>
    <cfRule type="cellIs" dxfId="99" priority="86" stopIfTrue="1" operator="equal">
      <formula>"OK"</formula>
    </cfRule>
    <cfRule type="cellIs" dxfId="98" priority="87" stopIfTrue="1" operator="equal">
      <formula>"NG"</formula>
    </cfRule>
    <cfRule type="expression" dxfId="97" priority="88" stopIfTrue="1">
      <formula>MOD(MID($A359,8,2),2)=1</formula>
    </cfRule>
  </conditionalFormatting>
  <conditionalFormatting sqref="I360">
    <cfRule type="cellIs" dxfId="96" priority="14" stopIfTrue="1" operator="equal">
      <formula>"対象外"</formula>
    </cfRule>
    <cfRule type="cellIs" dxfId="95" priority="15" stopIfTrue="1" operator="equal">
      <formula>"OK"</formula>
    </cfRule>
    <cfRule type="cellIs" dxfId="94" priority="16" stopIfTrue="1" operator="equal">
      <formula>"NG"</formula>
    </cfRule>
    <cfRule type="expression" dxfId="93" priority="17" stopIfTrue="1">
      <formula>MOD(MID($A360,8,2),2)=1</formula>
    </cfRule>
  </conditionalFormatting>
  <conditionalFormatting sqref="J360:K360">
    <cfRule type="expression" dxfId="92" priority="24" stopIfTrue="1">
      <formula>MOD(MID($A360,8,2),2)=1</formula>
    </cfRule>
  </conditionalFormatting>
  <conditionalFormatting sqref="J360">
    <cfRule type="cellIs" dxfId="91" priority="21" stopIfTrue="1" operator="equal">
      <formula>"対象外"</formula>
    </cfRule>
    <cfRule type="cellIs" dxfId="90" priority="22" stopIfTrue="1" operator="equal">
      <formula>"OK"</formula>
    </cfRule>
    <cfRule type="cellIs" dxfId="89" priority="23" stopIfTrue="1" operator="equal">
      <formula>"NG"</formula>
    </cfRule>
  </conditionalFormatting>
  <conditionalFormatting sqref="K360">
    <cfRule type="cellIs" dxfId="88" priority="18" stopIfTrue="1" operator="equal">
      <formula>"対象外"</formula>
    </cfRule>
    <cfRule type="cellIs" dxfId="87" priority="19" stopIfTrue="1" operator="equal">
      <formula>"OK"</formula>
    </cfRule>
    <cfRule type="cellIs" dxfId="86" priority="20" stopIfTrue="1" operator="equal">
      <formula>"NG"</formula>
    </cfRule>
  </conditionalFormatting>
  <conditionalFormatting sqref="L360">
    <cfRule type="expression" dxfId="85" priority="13" stopIfTrue="1">
      <formula>MOD(MID($A360,8,2),2)=1</formula>
    </cfRule>
  </conditionalFormatting>
  <conditionalFormatting sqref="N360">
    <cfRule type="expression" dxfId="84" priority="1" stopIfTrue="1">
      <formula>MOD(MID($A360,8,2),2)=1</formula>
    </cfRule>
  </conditionalFormatting>
  <conditionalFormatting sqref="I361">
    <cfRule type="cellIs" dxfId="83" priority="73" stopIfTrue="1" operator="equal">
      <formula>"対象外"</formula>
    </cfRule>
    <cfRule type="cellIs" dxfId="82" priority="74" stopIfTrue="1" operator="equal">
      <formula>"OK"</formula>
    </cfRule>
    <cfRule type="cellIs" dxfId="81" priority="75" stopIfTrue="1" operator="equal">
      <formula>"NG"</formula>
    </cfRule>
    <cfRule type="expression" dxfId="80" priority="76" stopIfTrue="1">
      <formula>MOD(MID($A361,8,2),2)=1</formula>
    </cfRule>
    <cfRule type="cellIs" dxfId="79" priority="77" stopIfTrue="1" operator="equal">
      <formula>"対象外"</formula>
    </cfRule>
    <cfRule type="cellIs" dxfId="78" priority="78" stopIfTrue="1" operator="equal">
      <formula>"OK"</formula>
    </cfRule>
    <cfRule type="cellIs" dxfId="77" priority="79" stopIfTrue="1" operator="equal">
      <formula>"NG"</formula>
    </cfRule>
    <cfRule type="expression" dxfId="76" priority="80" stopIfTrue="1">
      <formula>MOD(MID($A361,8,2),2)=1</formula>
    </cfRule>
  </conditionalFormatting>
  <conditionalFormatting sqref="I362">
    <cfRule type="cellIs" dxfId="75" priority="2" stopIfTrue="1" operator="equal">
      <formula>"対象外"</formula>
    </cfRule>
    <cfRule type="cellIs" dxfId="74" priority="3" stopIfTrue="1" operator="equal">
      <formula>"OK"</formula>
    </cfRule>
    <cfRule type="cellIs" dxfId="73" priority="4" stopIfTrue="1" operator="equal">
      <formula>"NG"</formula>
    </cfRule>
    <cfRule type="expression" dxfId="72" priority="5" stopIfTrue="1">
      <formula>MOD(MID($A362,8,2),2)=1</formula>
    </cfRule>
    <cfRule type="cellIs" dxfId="71" priority="6" stopIfTrue="1" operator="equal">
      <formula>"対象外"</formula>
    </cfRule>
    <cfRule type="cellIs" dxfId="70" priority="7" stopIfTrue="1" operator="equal">
      <formula>"OK"</formula>
    </cfRule>
    <cfRule type="cellIs" dxfId="69" priority="8" stopIfTrue="1" operator="equal">
      <formula>"NG"</formula>
    </cfRule>
    <cfRule type="expression" dxfId="68" priority="9" stopIfTrue="1">
      <formula>MOD(MID($A362,8,2),2)=1</formula>
    </cfRule>
  </conditionalFormatting>
  <conditionalFormatting sqref="K362">
    <cfRule type="cellIs" dxfId="67" priority="10" stopIfTrue="1" operator="equal">
      <formula>"対象外"</formula>
    </cfRule>
    <cfRule type="cellIs" dxfId="66" priority="11" stopIfTrue="1" operator="equal">
      <formula>"OK"</formula>
    </cfRule>
    <cfRule type="cellIs" dxfId="65" priority="12" stopIfTrue="1" operator="equal">
      <formula>"NG"</formula>
    </cfRule>
  </conditionalFormatting>
  <conditionalFormatting sqref="I363">
    <cfRule type="cellIs" dxfId="64" priority="28" stopIfTrue="1" operator="equal">
      <formula>"対象外"</formula>
    </cfRule>
    <cfRule type="cellIs" dxfId="63" priority="29" stopIfTrue="1" operator="equal">
      <formula>"OK"</formula>
    </cfRule>
    <cfRule type="cellIs" dxfId="62" priority="30" stopIfTrue="1" operator="equal">
      <formula>"NG"</formula>
    </cfRule>
    <cfRule type="expression" dxfId="61" priority="31" stopIfTrue="1">
      <formula>MOD(MID($A363,8,2),2)=1</formula>
    </cfRule>
  </conditionalFormatting>
  <conditionalFormatting sqref="K363">
    <cfRule type="cellIs" dxfId="60" priority="25" stopIfTrue="1" operator="equal">
      <formula>"対象外"</formula>
    </cfRule>
    <cfRule type="cellIs" dxfId="59" priority="26" stopIfTrue="1" operator="equal">
      <formula>"OK"</formula>
    </cfRule>
    <cfRule type="cellIs" dxfId="58" priority="27" stopIfTrue="1" operator="equal">
      <formula>"NG"</formula>
    </cfRule>
  </conditionalFormatting>
  <conditionalFormatting sqref="L381">
    <cfRule type="expression" dxfId="57" priority="48" stopIfTrue="1">
      <formula>MOD(MID($A381,8,2),2)=1</formula>
    </cfRule>
  </conditionalFormatting>
  <conditionalFormatting sqref="M381:N381">
    <cfRule type="expression" dxfId="56" priority="49" stopIfTrue="1">
      <formula>MOD(MID($A381,8,2),2)=1</formula>
    </cfRule>
  </conditionalFormatting>
  <conditionalFormatting sqref="F407">
    <cfRule type="expression" dxfId="55" priority="71" stopIfTrue="1">
      <formula>MOD(MID($A407,8,2),2)=1</formula>
    </cfRule>
  </conditionalFormatting>
  <conditionalFormatting sqref="F408">
    <cfRule type="expression" dxfId="54" priority="70" stopIfTrue="1">
      <formula>MOD(MID($A408,8,2),2)=1</formula>
    </cfRule>
  </conditionalFormatting>
  <conditionalFormatting sqref="F409">
    <cfRule type="expression" dxfId="53" priority="69" stopIfTrue="1">
      <formula>MOD(MID($A409,8,2),2)=1</formula>
    </cfRule>
  </conditionalFormatting>
  <conditionalFormatting sqref="F410">
    <cfRule type="expression" dxfId="52" priority="68" stopIfTrue="1">
      <formula>MOD(MID($A410,8,2),2)=1</formula>
    </cfRule>
  </conditionalFormatting>
  <conditionalFormatting sqref="F411">
    <cfRule type="expression" dxfId="51" priority="67" stopIfTrue="1">
      <formula>MOD(MID($A411,8,2),2)=1</formula>
    </cfRule>
  </conditionalFormatting>
  <conditionalFormatting sqref="F412">
    <cfRule type="expression" dxfId="50" priority="66" stopIfTrue="1">
      <formula>MOD(MID($A412,8,2),2)=1</formula>
    </cfRule>
  </conditionalFormatting>
  <conditionalFormatting sqref="F413">
    <cfRule type="expression" dxfId="49" priority="65" stopIfTrue="1">
      <formula>MOD(MID($A413,8,2),2)=1</formula>
    </cfRule>
  </conditionalFormatting>
  <conditionalFormatting sqref="F414">
    <cfRule type="expression" dxfId="48" priority="64" stopIfTrue="1">
      <formula>MOD(MID($A414,8,2),2)=1</formula>
    </cfRule>
  </conditionalFormatting>
  <conditionalFormatting sqref="I414">
    <cfRule type="cellIs" dxfId="47" priority="60" stopIfTrue="1" operator="equal">
      <formula>"対象外"</formula>
    </cfRule>
    <cfRule type="cellIs" dxfId="46" priority="61" stopIfTrue="1" operator="equal">
      <formula>"OK"</formula>
    </cfRule>
    <cfRule type="cellIs" dxfId="45" priority="62" stopIfTrue="1" operator="equal">
      <formula>"NG"</formula>
    </cfRule>
    <cfRule type="expression" dxfId="44" priority="63" stopIfTrue="1">
      <formula>MOD(MID($A414,8,2),2)=1</formula>
    </cfRule>
  </conditionalFormatting>
  <conditionalFormatting sqref="F362:F406">
    <cfRule type="expression" dxfId="43" priority="72" stopIfTrue="1">
      <formula>MOD(MID($A362,8,2),2)=1</formula>
    </cfRule>
  </conditionalFormatting>
  <conditionalFormatting sqref="I364:I406">
    <cfRule type="cellIs" dxfId="42" priority="52" stopIfTrue="1" operator="equal">
      <formula>"対象外"</formula>
    </cfRule>
    <cfRule type="cellIs" dxfId="41" priority="53" stopIfTrue="1" operator="equal">
      <formula>"OK"</formula>
    </cfRule>
    <cfRule type="cellIs" dxfId="40" priority="54" stopIfTrue="1" operator="equal">
      <formula>"NG"</formula>
    </cfRule>
    <cfRule type="expression" dxfId="39" priority="55" stopIfTrue="1">
      <formula>MOD(MID($A364,8,2),2)=1</formula>
    </cfRule>
    <cfRule type="cellIs" dxfId="38" priority="56" stopIfTrue="1" operator="equal">
      <formula>"対象外"</formula>
    </cfRule>
    <cfRule type="cellIs" dxfId="37" priority="57" stopIfTrue="1" operator="equal">
      <formula>"OK"</formula>
    </cfRule>
    <cfRule type="cellIs" dxfId="36" priority="58" stopIfTrue="1" operator="equal">
      <formula>"NG"</formula>
    </cfRule>
    <cfRule type="expression" dxfId="35" priority="59" stopIfTrue="1">
      <formula>MOD(MID($A364,8,2),2)=1</formula>
    </cfRule>
  </conditionalFormatting>
  <conditionalFormatting sqref="K385:K406">
    <cfRule type="cellIs" dxfId="34" priority="128" stopIfTrue="1" operator="equal">
      <formula>"対象外"</formula>
    </cfRule>
    <cfRule type="cellIs" dxfId="33" priority="129" stopIfTrue="1" operator="equal">
      <formula>"OK"</formula>
    </cfRule>
    <cfRule type="cellIs" dxfId="32" priority="130" stopIfTrue="1" operator="equal">
      <formula>"NG"</formula>
    </cfRule>
  </conditionalFormatting>
  <conditionalFormatting sqref="K407:K413">
    <cfRule type="cellIs" dxfId="31" priority="135" stopIfTrue="1" operator="equal">
      <formula>"対象外"</formula>
    </cfRule>
    <cfRule type="cellIs" dxfId="30" priority="136" stopIfTrue="1" operator="equal">
      <formula>"OK"</formula>
    </cfRule>
    <cfRule type="cellIs" dxfId="29" priority="137" stopIfTrue="1" operator="equal">
      <formula>"NG"</formula>
    </cfRule>
  </conditionalFormatting>
  <conditionalFormatting sqref="L362:L363">
    <cfRule type="expression" dxfId="28" priority="50" stopIfTrue="1">
      <formula>MOD(MID($A362,8,2),2)=1</formula>
    </cfRule>
  </conditionalFormatting>
  <conditionalFormatting sqref="G407:N413">
    <cfRule type="expression" dxfId="27" priority="152" stopIfTrue="1">
      <formula>MOD(MID($A407,8,2),2)=1</formula>
    </cfRule>
  </conditionalFormatting>
  <conditionalFormatting sqref="F352:K352 M352:N352 G414:H414 J414:N414 F353:F361">
    <cfRule type="expression" dxfId="26" priority="151" stopIfTrue="1">
      <formula>MOD(MID($A352,8,2),2)=1</formula>
    </cfRule>
  </conditionalFormatting>
  <conditionalFormatting sqref="H352:J352 H414 J414">
    <cfRule type="cellIs" dxfId="25" priority="148" stopIfTrue="1" operator="equal">
      <formula>"対象外"</formula>
    </cfRule>
    <cfRule type="cellIs" dxfId="24" priority="149" stopIfTrue="1" operator="equal">
      <formula>"OK"</formula>
    </cfRule>
    <cfRule type="cellIs" dxfId="23" priority="150" stopIfTrue="1" operator="equal">
      <formula>"NG"</formula>
    </cfRule>
  </conditionalFormatting>
  <conditionalFormatting sqref="K352 K414">
    <cfRule type="cellIs" dxfId="22" priority="145" stopIfTrue="1" operator="equal">
      <formula>"対象外"</formula>
    </cfRule>
    <cfRule type="cellIs" dxfId="21" priority="146" stopIfTrue="1" operator="equal">
      <formula>"OK"</formula>
    </cfRule>
    <cfRule type="cellIs" dxfId="20" priority="147" stopIfTrue="1" operator="equal">
      <formula>"NG"</formula>
    </cfRule>
  </conditionalFormatting>
  <conditionalFormatting sqref="L352:L354">
    <cfRule type="expression" dxfId="19" priority="51" stopIfTrue="1">
      <formula>MOD(MID($A352,8,2),2)=1</formula>
    </cfRule>
  </conditionalFormatting>
  <conditionalFormatting sqref="G353:H353 J353 M353:N353">
    <cfRule type="expression" dxfId="18" priority="144" stopIfTrue="1">
      <formula>MOD(MID($A353,8,2),2)=1</formula>
    </cfRule>
  </conditionalFormatting>
  <conditionalFormatting sqref="H353 J353">
    <cfRule type="cellIs" dxfId="17" priority="141" stopIfTrue="1" operator="equal">
      <formula>"対象外"</formula>
    </cfRule>
    <cfRule type="cellIs" dxfId="16" priority="142" stopIfTrue="1" operator="equal">
      <formula>"OK"</formula>
    </cfRule>
    <cfRule type="cellIs" dxfId="15" priority="143" stopIfTrue="1" operator="equal">
      <formula>"NG"</formula>
    </cfRule>
  </conditionalFormatting>
  <conditionalFormatting sqref="G354:H384 J354 M354:N354 J355:N359 M360 J361:N361 J362:K363 M362:N363 J364:N380 J381:K381 J382:N384">
    <cfRule type="expression" dxfId="14" priority="127" stopIfTrue="1">
      <formula>MOD(MID($A354,8,2),2)=1</formula>
    </cfRule>
  </conditionalFormatting>
  <conditionalFormatting sqref="H354:H384 J354:J359 J361:J384">
    <cfRule type="cellIs" dxfId="13" priority="124" stopIfTrue="1" operator="equal">
      <formula>"対象外"</formula>
    </cfRule>
    <cfRule type="cellIs" dxfId="12" priority="125" stopIfTrue="1" operator="equal">
      <formula>"OK"</formula>
    </cfRule>
    <cfRule type="cellIs" dxfId="11" priority="126" stopIfTrue="1" operator="equal">
      <formula>"NG"</formula>
    </cfRule>
  </conditionalFormatting>
  <conditionalFormatting sqref="K355:K359 K361 K364:K384">
    <cfRule type="cellIs" dxfId="10" priority="121" stopIfTrue="1" operator="equal">
      <formula>"対象外"</formula>
    </cfRule>
    <cfRule type="cellIs" dxfId="9" priority="122" stopIfTrue="1" operator="equal">
      <formula>"OK"</formula>
    </cfRule>
    <cfRule type="cellIs" dxfId="8" priority="123" stopIfTrue="1" operator="equal">
      <formula>"NG"</formula>
    </cfRule>
  </conditionalFormatting>
  <conditionalFormatting sqref="G385:H406 J385:N406">
    <cfRule type="expression" dxfId="7" priority="134" stopIfTrue="1">
      <formula>MOD(MID($A385,8,2),2)=1</formula>
    </cfRule>
  </conditionalFormatting>
  <conditionalFormatting sqref="H385:H406 J385:J406">
    <cfRule type="cellIs" dxfId="6" priority="131" stopIfTrue="1" operator="equal">
      <formula>"対象外"</formula>
    </cfRule>
    <cfRule type="cellIs" dxfId="5" priority="132" stopIfTrue="1" operator="equal">
      <formula>"OK"</formula>
    </cfRule>
    <cfRule type="cellIs" dxfId="4" priority="133" stopIfTrue="1" operator="equal">
      <formula>"NG"</formula>
    </cfRule>
  </conditionalFormatting>
  <conditionalFormatting sqref="H407:J413">
    <cfRule type="cellIs" dxfId="3" priority="138" stopIfTrue="1" operator="equal">
      <formula>"対象外"</formula>
    </cfRule>
    <cfRule type="cellIs" dxfId="2" priority="139" stopIfTrue="1" operator="equal">
      <formula>"OK"</formula>
    </cfRule>
    <cfRule type="cellIs" dxfId="1" priority="140" stopIfTrue="1" operator="equal">
      <formula>"NG"</formula>
    </cfRule>
  </conditionalFormatting>
  <dataValidations count="1">
    <dataValidation type="list" allowBlank="1" showInputMessage="1" showErrorMessage="1" sqref="BGB352:BGJ414 EQR352:EQZ414 IBH352:IBP414 LLX352:LMF414 OWN352:OWV414 SHD352:SHL414 VRT352:VSB414 BPX352:BQF414 FAN352:FAV414 ILD352:ILL414 LVT352:LWB414 PGJ352:PGR414 SQZ352:SRH414 WBP352:WBX414 BZT352:CAB414 FKJ352:FKR414 IUZ352:IVH414 MFP352:MFX414 PQF352:PQN414 TAV352:TBD414 WLL352:WLT414 CJP352:CJX414 FUF352:FUN414 JEV352:JFD414 MPL352:MPT414 QAB352:QAJ414 TKR352:TKZ414 WVH352:WVP414 IV352:JD414 CTL352:CTT414 GEB352:GEJ414 JOR352:JOZ414 MZH352:MZP414 QJX352:QKF414 TUN352:TUV414 SR352:SZ414 DDH352:DDP414 GNX352:GOF414 JYN352:JYV414 NJD352:NJL414 QTT352:QUB414 UEJ352:UER414 ACN352:ACV414 DND352:DNL414 GXT352:GYB414 KIJ352:KIR414 NSZ352:NTH414 RDP352:RDX414 UOF352:UON414 WVH234:WVP348 AMJ352:AMR414 DWZ352:DXH414 HHP352:HHX414 KSF352:KSN414 OCV352:ODD414 RNL352:RNT414 UYB352:UYJ414 AWF352:AWN414 EGV352:EHD414 HRL352:HRT414 LCB352:LCJ414 OMR352:OMZ414 RXH352:RXP414 VHX352:VIF414 UOF45:UON227 I65911:R65950 I393591:R393630 I721271:R721310 JC65911:JK65950 CTS65911:CUA65950 GEI65911:GEQ65950 JOY65911:JPG65950 MZO65911:MZW65950 QKE65911:QKM65950 TUU65911:TVC65950 JC393591:JK393630 CTS393591:CUA393630 GEI393591:GEQ393630 JOY393591:JPG393630 MZO393591:MZW393630 QKE393591:QKM393630 TUU393591:TVC393630 JC721271:JK721310 CTS721271:CUA721310 GEI721271:GEQ721310 JOY721271:JPG721310 MZO721271:MZW721310 QKE721271:QKM721310 TUU721271:TVC721310 SY65911:TG65950 DDO65911:DDW65950 GOE65911:GOM65950 JYU65911:JZC65950 NJK65911:NJS65950 QUA65911:QUI65950 UEQ65911:UEY65950 SY393591:TG393630 DDO393591:DDW393630 GOE393591:GOM393630 JYU393591:JZC393630 NJK393591:NJS393630 QUA393591:QUI393630 UEQ393591:UEY393630 SY721271:TG721310 DDO721271:DDW721310 GOE721271:GOM721310 JYU721271:JZC721310 NJK721271:NJS721310 QUA721271:QUI721310 UEQ721271:UEY721310 ACU65911:ADC65950 DNK65911:DNS65950 GYA65911:GYI65950 KIQ65911:KIY65950 NTG65911:NTO65950 RDW65911:REE65950 UOM65911:UOU65950 ACU393591:ADC393630 DNK393591:DNS393630 GYA393591:GYI393630 KIQ393591:KIY393630 NTG393591:NTO393630 RDW393591:REE393630 UOM393591:UOU393630 ACU721271:ADC721310 DNK721271:DNS721310 GYA721271:GYI721310 KIQ721271:KIY721310 NTG721271:NTO721310 RDW721271:REE721310 UOM721271:UOU721310 AMQ65911:AMY65950 DXG65911:DXO65950 HHW65911:HIE65950 KSM65911:KSU65950 ODC65911:ODK65950 RNS65911:ROA65950 UYI65911:UYQ65950 AMQ393591:AMY393630 DXG393591:DXO393630 HHW393591:HIE393630 KSM393591:KSU393630 ODC393591:ODK393630 RNS393591:ROA393630 UYI393591:UYQ393630 AMQ721271:AMY721310 DXG721271:DXO721310 HHW721271:HIE721310 KSM721271:KSU721310 ODC721271:ODK721310 RNS721271:ROA721310 UYI721271:UYQ721310 AWM65911:AWU65950 EHC65911:EHK65950 HRS65911:HSA65950 LCI65911:LCQ65950 OMY65911:ONG65950 RXO65911:RXW65950 VIE65911:VIM65950 AWM393591:AWU393630 EHC393591:EHK393630 HRS393591:HSA393630 LCI393591:LCQ393630 OMY393591:ONG393630 RXO393591:RXW393630 VIE393591:VIM393630 AWM721271:AWU721310 EHC721271:EHK721310 HRS721271:HSA721310 LCI721271:LCQ721310 OMY721271:ONG721310 RXO721271:RXW721310 VIE721271:VIM721310 BGI65911:BGQ65950 EQY65911:ERG65950 IBO65911:IBW65950 LME65911:LMM65950 OWU65911:OXC65950 SHK65911:SHS65950 VSA65911:VSI65950 BGI393591:BGQ393630 EQY393591:ERG393630 IBO393591:IBW393630 LME393591:LMM393630 OWU393591:OXC393630 SHK393591:SHS393630 VSA393591:VSI393630 BGI721271:BGQ721310 EQY721271:ERG721310 IBO721271:IBW721310 LME721271:LMM721310 OWU721271:OXC721310 SHK721271:SHS721310 VSA721271:VSI721310 BQE65911:BQM65950 FAU65911:FBC65950 ILK65911:ILS65950 LWA65911:LWI65950 PGQ65911:PGY65950 SRG65911:SRO65950 WBW65911:WCE65950 BQE393591:BQM393630 FAU393591:FBC393630 ILK393591:ILS393630 LWA393591:LWI393630 PGQ393591:PGY393630 SRG393591:SRO393630 WBW393591:WCE393630 BQE721271:BQM721310 FAU721271:FBC721310 ILK721271:ILS721310 LWA721271:LWI721310 PGQ721271:PGY721310 SRG721271:SRO721310 WBW721271:WCE721310 CAA65911:CAI65950 FKQ65911:FKY65950 IVG65911:IVO65950 MFW65911:MGE65950 PQM65911:PQU65950 TBC65911:TBK65950 WLS65911:WMA65950 CAA393591:CAI393630 FKQ393591:FKY393630 IVG393591:IVO393630 MFW393591:MGE393630 PQM393591:PQU393630 TBC393591:TBK393630 WLS393591:WMA393630 CAA721271:CAI721310 FKQ721271:FKY721310 IVG721271:IVO721310 MFW721271:MGE721310 PQM721271:PQU721310 TBC721271:TBK721310 WLS721271:WMA721310 CJW65911:CKE65950 FUM65911:FUU65950 JFC65911:JFK65950 MPS65911:MQA65950 QAI65911:QAQ65950 TKY65911:TLG65950 WVO65911:WVW65950 CJW393591:CKE393630 FUM393591:FUU393630 JFC393591:JFK393630 MPS393591:MQA393630 QAI393591:QAQ393630 TKY393591:TLG393630 WVO393591:WVW393630 CJW721271:CKE721310 FUM721271:FUU721310 JFC721271:JFK721310 MPS721271:MQA721310 QAI721271:QAQ721310 TKY721271:TLG721310 WVO721271:WVW721310 I131447:R131486 I459127:R459166 I786807:R786846 JC131447:JK131486 CTS131447:CUA131486 GEI131447:GEQ131486 JOY131447:JPG131486 MZO131447:MZW131486 QKE131447:QKM131486 TUU131447:TVC131486 JC459127:JK459166 CTS459127:CUA459166 GEI459127:GEQ459166 JOY459127:JPG459166 MZO459127:MZW459166 QKE459127:QKM459166 TUU459127:TVC459166 JC786807:JK786846 CTS786807:CUA786846 GEI786807:GEQ786846 JOY786807:JPG786846 MZO786807:MZW786846 QKE786807:QKM786846 TUU786807:TVC786846 SY131447:TG131486 DDO131447:DDW131486 GOE131447:GOM131486 JYU131447:JZC131486 NJK131447:NJS131486 QUA131447:QUI131486 UEQ131447:UEY131486 SY459127:TG459166 DDO459127:DDW459166 GOE459127:GOM459166 JYU459127:JZC459166 NJK459127:NJS459166 QUA459127:QUI459166 UEQ459127:UEY459166 SY786807:TG786846 DDO786807:DDW786846 GOE786807:GOM786846 JYU786807:JZC786846 NJK786807:NJS786846 QUA786807:QUI786846 UEQ786807:UEY786846 ACU131447:ADC131486 DNK131447:DNS131486 GYA131447:GYI131486 KIQ131447:KIY131486 NTG131447:NTO131486 RDW131447:REE131486 UOM131447:UOU131486 ACU459127:ADC459166 DNK459127:DNS459166 GYA459127:GYI459166 KIQ459127:KIY459166 NTG459127:NTO459166 RDW459127:REE459166 UOM459127:UOU459166 ACU786807:ADC786846 DNK786807:DNS786846 GYA786807:GYI786846 KIQ786807:KIY786846 NTG786807:NTO786846 RDW786807:REE786846 UOM786807:UOU786846 AMQ131447:AMY131486 DXG131447:DXO131486 HHW131447:HIE131486 KSM131447:KSU131486 ODC131447:ODK131486 RNS131447:ROA131486 UYI131447:UYQ131486 AMQ459127:AMY459166 DXG459127:DXO459166 HHW459127:HIE459166 KSM459127:KSU459166 ODC459127:ODK459166 RNS459127:ROA459166 UYI459127:UYQ459166 AMQ786807:AMY786846 DXG786807:DXO786846 HHW786807:HIE786846 KSM786807:KSU786846 ODC786807:ODK786846 RNS786807:ROA786846 UYI786807:UYQ786846 AWM131447:AWU131486 EHC131447:EHK131486 HRS131447:HSA131486 LCI131447:LCQ131486 OMY131447:ONG131486 RXO131447:RXW131486 VIE131447:VIM131486 AWM459127:AWU459166 EHC459127:EHK459166 HRS459127:HSA459166 LCI459127:LCQ459166 OMY459127:ONG459166 RXO459127:RXW459166 VIE459127:VIM459166 AWM786807:AWU786846 EHC786807:EHK786846 HRS786807:HSA786846 LCI786807:LCQ786846 OMY786807:ONG786846 RXO786807:RXW786846 VIE786807:VIM786846 BGI131447:BGQ131486 EQY131447:ERG131486 IBO131447:IBW131486 LME131447:LMM131486 OWU131447:OXC131486 SHK131447:SHS131486 VSA131447:VSI131486 BGI459127:BGQ459166 EQY459127:ERG459166 IBO459127:IBW459166 LME459127:LMM459166 OWU459127:OXC459166 SHK459127:SHS459166 VSA459127:VSI459166 BGI786807:BGQ786846 EQY786807:ERG786846 IBO786807:IBW786846 LME786807:LMM786846 OWU786807:OXC786846 SHK786807:SHS786846 VSA786807:VSI786846 BQE131447:BQM131486 FAU131447:FBC131486 ILK131447:ILS131486 LWA131447:LWI131486 PGQ131447:PGY131486 SRG131447:SRO131486 WBW131447:WCE131486 BQE459127:BQM459166 FAU459127:FBC459166 ILK459127:ILS459166 LWA459127:LWI459166 PGQ459127:PGY459166 SRG459127:SRO459166 WBW459127:WCE459166 BQE786807:BQM786846 FAU786807:FBC786846 ILK786807:ILS786846 LWA786807:LWI786846 PGQ786807:PGY786846 SRG786807:SRO786846 WBW786807:WCE786846 CAA131447:CAI131486 FKQ131447:FKY131486 IVG131447:IVO131486 MFW131447:MGE131486 PQM131447:PQU131486 TBC131447:TBK131486 WLS131447:WMA131486 CAA459127:CAI459166 FKQ459127:FKY459166 IVG459127:IVO459166 MFW459127:MGE459166 PQM459127:PQU459166 TBC459127:TBK459166 WLS459127:WMA459166 CAA786807:CAI786846 FKQ786807:FKY786846 IVG786807:IVO786846 MFW786807:MGE786846 PQM786807:PQU786846 TBC786807:TBK786846 WLS786807:WMA786846 CJW131447:CKE131486 FUM131447:FUU131486 JFC131447:JFK131486 MPS131447:MQA131486 QAI131447:QAQ131486 TKY131447:TLG131486 WVO131447:WVW131486 CJW459127:CKE459166 FUM459127:FUU459166 JFC459127:JFK459166 MPS459127:MQA459166 QAI459127:QAQ459166 TKY459127:TLG459166 WVO459127:WVW459166 CJW786807:CKE786846 FUM786807:FUU786846 JFC786807:JFK786846 MPS786807:MQA786846 QAI786807:QAQ786846 TKY786807:TLG786846 WVO786807:WVW786846 I196983:R197022 I524663:R524702 I852343:R852382 JC196983:JK197022 CTS196983:CUA197022 GEI196983:GEQ197022 JOY196983:JPG197022 MZO196983:MZW197022 QKE196983:QKM197022 TUU196983:TVC197022 JC524663:JK524702 CTS524663:CUA524702 GEI524663:GEQ524702 JOY524663:JPG524702 MZO524663:MZW524702 QKE524663:QKM524702 TUU524663:TVC524702 JC852343:JK852382 CTS852343:CUA852382 GEI852343:GEQ852382 JOY852343:JPG852382 MZO852343:MZW852382 QKE852343:QKM852382 TUU852343:TVC852382 SY196983:TG197022 DDO196983:DDW197022 GOE196983:GOM197022 JYU196983:JZC197022 NJK196983:NJS197022 QUA196983:QUI197022 UEQ196983:UEY197022 SY524663:TG524702 DDO524663:DDW524702 GOE524663:GOM524702 JYU524663:JZC524702 NJK524663:NJS524702 QUA524663:QUI524702 UEQ524663:UEY524702 SY852343:TG852382 DDO852343:DDW852382 GOE852343:GOM852382 JYU852343:JZC852382 NJK852343:NJS852382 QUA852343:QUI852382 UEQ852343:UEY852382 ACU196983:ADC197022 DNK196983:DNS197022 GYA196983:GYI197022 KIQ196983:KIY197022 NTG196983:NTO197022 RDW196983:REE197022 UOM196983:UOU197022 ACU524663:ADC524702 DNK524663:DNS524702 GYA524663:GYI524702 KIQ524663:KIY524702 NTG524663:NTO524702 RDW524663:REE524702 UOM524663:UOU524702 ACU852343:ADC852382 DNK852343:DNS852382 GYA852343:GYI852382 KIQ852343:KIY852382 NTG852343:NTO852382 RDW852343:REE852382 UOM852343:UOU852382 AMQ196983:AMY197022 DXG196983:DXO197022 HHW196983:HIE197022 KSM196983:KSU197022 ODC196983:ODK197022 RNS196983:ROA197022 UYI196983:UYQ197022 AMQ524663:AMY524702 DXG524663:DXO524702 HHW524663:HIE524702 KSM524663:KSU524702 ODC524663:ODK524702 RNS524663:ROA524702 UYI524663:UYQ524702 AMQ852343:AMY852382 DXG852343:DXO852382 HHW852343:HIE852382 KSM852343:KSU852382 ODC852343:ODK852382 RNS852343:ROA852382 UYI852343:UYQ852382 AWM196983:AWU197022 EHC196983:EHK197022 HRS196983:HSA197022 LCI196983:LCQ197022 OMY196983:ONG197022 RXO196983:RXW197022 VIE196983:VIM197022 AWM524663:AWU524702 EHC524663:EHK524702 HRS524663:HSA524702 LCI524663:LCQ524702 OMY524663:ONG524702 RXO524663:RXW524702 VIE524663:VIM524702 AWM852343:AWU852382 EHC852343:EHK852382 HRS852343:HSA852382 LCI852343:LCQ852382 OMY852343:ONG852382 RXO852343:RXW852382 VIE852343:VIM852382 BGI196983:BGQ197022 EQY196983:ERG197022 IBO196983:IBW197022 LME196983:LMM197022 OWU196983:OXC197022 SHK196983:SHS197022 VSA196983:VSI197022 BGI524663:BGQ524702 EQY524663:ERG524702 IBO524663:IBW524702 LME524663:LMM524702 OWU524663:OXC524702 SHK524663:SHS524702 VSA524663:VSI524702 BGI852343:BGQ852382 EQY852343:ERG852382 IBO852343:IBW852382 LME852343:LMM852382 OWU852343:OXC852382 SHK852343:SHS852382 VSA852343:VSI852382 BQE196983:BQM197022 FAU196983:FBC197022 ILK196983:ILS197022 LWA196983:LWI197022 PGQ196983:PGY197022 SRG196983:SRO197022 WBW196983:WCE197022 BQE524663:BQM524702 FAU524663:FBC524702 ILK524663:ILS524702 LWA524663:LWI524702 PGQ524663:PGY524702 SRG524663:SRO524702 WBW524663:WCE524702 BQE852343:BQM852382 FAU852343:FBC852382 ILK852343:ILS852382 LWA852343:LWI852382 PGQ852343:PGY852382 SRG852343:SRO852382 WBW852343:WCE852382 CAA196983:CAI197022 FKQ196983:FKY197022 IVG196983:IVO197022 MFW196983:MGE197022 PQM196983:PQU197022 TBC196983:TBK197022 WLS196983:WMA197022 CAA524663:CAI524702 FKQ524663:FKY524702 IVG524663:IVO524702 MFW524663:MGE524702 PQM524663:PQU524702 TBC524663:TBK524702 WLS524663:WMA524702 CAA852343:CAI852382 FKQ852343:FKY852382 IVG852343:IVO852382 MFW852343:MGE852382 PQM852343:PQU852382 TBC852343:TBK852382 WLS852343:WMA852382 CJW196983:CKE197022 FUM196983:FUU197022 JFC196983:JFK197022 MPS196983:MQA197022 QAI196983:QAQ197022 TKY196983:TLG197022 WVO196983:WVW197022 CJW524663:CKE524702 FUM524663:FUU524702 JFC524663:JFK524702 MPS524663:MQA524702 QAI524663:QAQ524702 TKY524663:TLG524702 WVO524663:WVW524702 CJW852343:CKE852382 FUM852343:FUU852382 JFC852343:JFK852382 MPS852343:MQA852382 QAI852343:QAQ852382 TKY852343:TLG852382 WVO852343:WVW852382 I262519:R262558 I590199:R590238 I917879:R917918 JC262519:JK262558 CTS262519:CUA262558 GEI262519:GEQ262558 JOY262519:JPG262558 MZO262519:MZW262558 QKE262519:QKM262558 TUU262519:TVC262558 JC590199:JK590238 CTS590199:CUA590238 GEI590199:GEQ590238 JOY590199:JPG590238 MZO590199:MZW590238 QKE590199:QKM590238 TUU590199:TVC590238 JC917879:JK917918 CTS917879:CUA917918 GEI917879:GEQ917918 JOY917879:JPG917918 MZO917879:MZW917918 QKE917879:QKM917918 TUU917879:TVC917918 SY262519:TG262558 DDO262519:DDW262558 GOE262519:GOM262558 JYU262519:JZC262558 NJK262519:NJS262558 QUA262519:QUI262558 UEQ262519:UEY262558 SY590199:TG590238 DDO590199:DDW590238 GOE590199:GOM590238 JYU590199:JZC590238 NJK590199:NJS590238 QUA590199:QUI590238 UEQ590199:UEY590238 SY917879:TG917918 DDO917879:DDW917918 GOE917879:GOM917918 JYU917879:JZC917918 NJK917879:NJS917918 QUA917879:QUI917918 UEQ917879:UEY917918 ACU262519:ADC262558 DNK262519:DNS262558 GYA262519:GYI262558 KIQ262519:KIY262558 NTG262519:NTO262558 RDW262519:REE262558 UOM262519:UOU262558 ACU590199:ADC590238 DNK590199:DNS590238 GYA590199:GYI590238 KIQ590199:KIY590238 NTG590199:NTO590238 RDW590199:REE590238 UOM590199:UOU590238 ACU917879:ADC917918 DNK917879:DNS917918 GYA917879:GYI917918 KIQ917879:KIY917918 NTG917879:NTO917918 RDW917879:REE917918 UOM917879:UOU917918 AMQ262519:AMY262558 DXG262519:DXO262558 HHW262519:HIE262558 KSM262519:KSU262558 ODC262519:ODK262558 RNS262519:ROA262558 UYI262519:UYQ262558 AMQ590199:AMY590238 DXG590199:DXO590238 HHW590199:HIE590238 KSM590199:KSU590238 ODC590199:ODK590238 RNS590199:ROA590238 UYI590199:UYQ590238 AMQ917879:AMY917918 DXG917879:DXO917918 HHW917879:HIE917918 KSM917879:KSU917918 ODC917879:ODK917918 RNS917879:ROA917918 UYI917879:UYQ917918 AWM262519:AWU262558 EHC262519:EHK262558 HRS262519:HSA262558 LCI262519:LCQ262558 OMY262519:ONG262558 RXO262519:RXW262558 VIE262519:VIM262558 AWM590199:AWU590238 EHC590199:EHK590238 HRS590199:HSA590238 LCI590199:LCQ590238 OMY590199:ONG590238 RXO590199:RXW590238 VIE590199:VIM590238 AWM917879:AWU917918 EHC917879:EHK917918 HRS917879:HSA917918 LCI917879:LCQ917918 OMY917879:ONG917918 RXO917879:RXW917918 VIE917879:VIM917918 BGI262519:BGQ262558 EQY262519:ERG262558 IBO262519:IBW262558 LME262519:LMM262558 OWU262519:OXC262558 SHK262519:SHS262558 VSA262519:VSI262558 BGI590199:BGQ590238 EQY590199:ERG590238 IBO590199:IBW590238 LME590199:LMM590238 OWU590199:OXC590238 SHK590199:SHS590238 VSA590199:VSI590238 BGI917879:BGQ917918 EQY917879:ERG917918 IBO917879:IBW917918 LME917879:LMM917918 OWU917879:OXC917918 SHK917879:SHS917918 VSA917879:VSI917918 BQE262519:BQM262558 FAU262519:FBC262558 ILK262519:ILS262558 LWA262519:LWI262558 PGQ262519:PGY262558 SRG262519:SRO262558 WBW262519:WCE262558 BQE590199:BQM590238 FAU590199:FBC590238 ILK590199:ILS590238 LWA590199:LWI590238 PGQ590199:PGY590238 SRG590199:SRO590238 WBW590199:WCE590238 BQE917879:BQM917918 FAU917879:FBC917918 ILK917879:ILS917918 LWA917879:LWI917918 PGQ917879:PGY917918 SRG917879:SRO917918 WBW917879:WCE917918 CAA262519:CAI262558 FKQ262519:FKY262558 IVG262519:IVO262558 MFW262519:MGE262558 PQM262519:PQU262558 TBC262519:TBK262558 WLS262519:WMA262558 CAA590199:CAI590238 FKQ590199:FKY590238 IVG590199:IVO590238 MFW590199:MGE590238 PQM590199:PQU590238 TBC590199:TBK590238 WLS590199:WMA590238 CAA917879:CAI917918 FKQ917879:FKY917918 IVG917879:IVO917918 MFW917879:MGE917918 PQM917879:PQU917918 TBC917879:TBK917918 WLS917879:WMA917918 CJW262519:CKE262558 FUM262519:FUU262558 JFC262519:JFK262558 MPS262519:MQA262558 QAI262519:QAQ262558 TKY262519:TLG262558 WVO262519:WVW262558 CJW590199:CKE590238 FUM590199:FUU590238 JFC590199:JFK590238 MPS590199:MQA590238 QAI590199:QAQ590238 TKY590199:TLG590238 WVO590199:WVW590238 CJW917879:CKE917918 FUM917879:FUU917918 JFC917879:JFK917918 MPS917879:MQA917918 QAI917879:QAQ917918 TKY917879:TLG917918 WVO917879:WVW917918 I328055:R328094 I655735:R655774 I983415:R983454 JC328055:JK328094 CTS328055:CUA328094 GEI328055:GEQ328094 JOY328055:JPG328094 MZO328055:MZW328094 QKE328055:QKM328094 TUU328055:TVC328094 JC655735:JK655774 CTS655735:CUA655774 GEI655735:GEQ655774 JOY655735:JPG655774 MZO655735:MZW655774 QKE655735:QKM655774 TUU655735:TVC655774 JC983415:JK983454 CTS983415:CUA983454 GEI983415:GEQ983454 JOY983415:JPG983454 MZO983415:MZW983454 QKE983415:QKM983454 TUU983415:TVC983454 SY328055:TG328094 DDO328055:DDW328094 GOE328055:GOM328094 JYU328055:JZC328094 NJK328055:NJS328094 QUA328055:QUI328094 UEQ328055:UEY328094 SY655735:TG655774 DDO655735:DDW655774 GOE655735:GOM655774 JYU655735:JZC655774 NJK655735:NJS655774 QUA655735:QUI655774 UEQ655735:UEY655774 SY983415:TG983454 DDO983415:DDW983454 GOE983415:GOM983454 JYU983415:JZC983454 NJK983415:NJS983454 QUA983415:QUI983454 UEQ983415:UEY983454 ACU328055:ADC328094 DNK328055:DNS328094 GYA328055:GYI328094 KIQ328055:KIY328094 NTG328055:NTO328094 RDW328055:REE328094 UOM328055:UOU328094 ACU655735:ADC655774 DNK655735:DNS655774 GYA655735:GYI655774 KIQ655735:KIY655774 NTG655735:NTO655774 RDW655735:REE655774 UOM655735:UOU655774 ACU983415:ADC983454 DNK983415:DNS983454 GYA983415:GYI983454 KIQ983415:KIY983454 NTG983415:NTO983454 RDW983415:REE983454 UOM983415:UOU983454 AMQ328055:AMY328094 DXG328055:DXO328094 HHW328055:HIE328094 KSM328055:KSU328094 ODC328055:ODK328094 RNS328055:ROA328094 UYI328055:UYQ328094 AMQ655735:AMY655774 DXG655735:DXO655774 HHW655735:HIE655774 KSM655735:KSU655774 ODC655735:ODK655774 RNS655735:ROA655774 UYI655735:UYQ655774 AMQ983415:AMY983454 DXG983415:DXO983454 HHW983415:HIE983454 KSM983415:KSU983454 ODC983415:ODK983454 RNS983415:ROA983454 UYI983415:UYQ983454 AWM328055:AWU328094 EHC328055:EHK328094 HRS328055:HSA328094 LCI328055:LCQ328094 OMY328055:ONG328094 RXO328055:RXW328094 VIE328055:VIM328094 AWM655735:AWU655774 EHC655735:EHK655774 HRS655735:HSA655774 LCI655735:LCQ655774 OMY655735:ONG655774 RXO655735:RXW655774 VIE655735:VIM655774 AWM983415:AWU983454 EHC983415:EHK983454 HRS983415:HSA983454 LCI983415:LCQ983454 OMY983415:ONG983454 RXO983415:RXW983454 VIE983415:VIM983454 BGI328055:BGQ328094 EQY328055:ERG328094 IBO328055:IBW328094 LME328055:LMM328094 OWU328055:OXC328094 SHK328055:SHS328094 VSA328055:VSI328094 BGI655735:BGQ655774 EQY655735:ERG655774 IBO655735:IBW655774 LME655735:LMM655774 OWU655735:OXC655774 SHK655735:SHS655774 VSA655735:VSI655774 BGI983415:BGQ983454 EQY983415:ERG983454 IBO983415:IBW983454 LME983415:LMM983454 OWU983415:OXC983454 SHK983415:SHS983454 VSA983415:VSI983454 BQE328055:BQM328094 FAU328055:FBC328094 ILK328055:ILS328094 LWA328055:LWI328094 PGQ328055:PGY328094 SRG328055:SRO328094 WBW328055:WCE328094 BQE655735:BQM655774 FAU655735:FBC655774 ILK655735:ILS655774 LWA655735:LWI655774 PGQ655735:PGY655774 SRG655735:SRO655774 WBW655735:WCE655774 BQE983415:BQM983454 FAU983415:FBC983454 ILK983415:ILS983454 LWA983415:LWI983454 PGQ983415:PGY983454 SRG983415:SRO983454 WBW983415:WCE983454 CAA328055:CAI328094 FKQ328055:FKY328094 IVG328055:IVO328094 MFW328055:MGE328094 PQM328055:PQU328094 TBC328055:TBK328094 WLS328055:WMA328094 CAA655735:CAI655774 FKQ655735:FKY655774 IVG655735:IVO655774 MFW655735:MGE655774 PQM655735:PQU655774 TBC655735:TBK655774 WLS655735:WMA655774 CAA983415:CAI983454 FKQ983415:FKY983454 IVG983415:IVO983454 MFW983415:MGE983454 PQM983415:PQU983454 TBC983415:TBK983454 WLS983415:WMA983454 CJW328055:CKE328094 FUM328055:FUU328094 JFC328055:JFK328094 MPS328055:MQA328094 QAI328055:QAQ328094 TKY328055:TLG328094 WVO328055:WVW328094 CJW655735:CKE655774 FUM655735:FUU655774 JFC655735:JFK655774 MPS655735:MQA655774 QAI655735:QAQ655774 TKY655735:TLG655774 WVO655735:WVW655774 CJW983415:CKE983454 FUM983415:FUU983454 JFC983415:JFK983454 MPS983415:MQA983454 QAI983415:QAQ983454 TKY983415:TLG983454 WVO983415:WVW983454 CJW262430:CKE262517 FUM262430:FUU262517 JFC262430:JFK262517 MPS262430:MQA262517 QAI262430:QAQ262517 TKY262430:TLG262517 WVO262430:WVW262517 CJW983326:CKE983413 FUM983326:FUU983413 JFC983326:JFK983413 MPS983326:MQA983413 QAI983326:QAQ983413 TKY983326:TLG983413 WVO983326:WVW983413 I65822:R65909 I786718:R786805 JC65822:JK65909 CTS65822:CUA65909 GEI65822:GEQ65909 JOY65822:JPG65909 MZO65822:MZW65909 QKE65822:QKM65909 TUU65822:TVC65909 JC786718:JK786805 CTS786718:CUA786805 GEI786718:GEQ786805 JOY786718:JPG786805 MZO786718:MZW786805 QKE786718:QKM786805 TUU786718:TVC786805 SY65822:TG65909 DDO65822:DDW65909 GOE65822:GOM65909 JYU65822:JZC65909 NJK65822:NJS65909 QUA65822:QUI65909 UEQ65822:UEY65909 SY786718:TG786805 DDO786718:DDW786805 GOE786718:GOM786805 JYU786718:JZC786805 NJK786718:NJS786805 QUA786718:QUI786805 UEQ786718:UEY786805 ACU65822:ADC65909 DNK65822:DNS65909 GYA65822:GYI65909 KIQ65822:KIY65909 NTG65822:NTO65909 RDW65822:REE65909 UOM65822:UOU65909 ACU786718:ADC786805 DNK786718:DNS786805 GYA786718:GYI786805 KIQ786718:KIY786805 NTG786718:NTO786805 RDW786718:REE786805 UOM786718:UOU786805 AMQ65822:AMY65909 DXG65822:DXO65909 HHW65822:HIE65909 KSM65822:KSU65909 ODC65822:ODK65909 RNS65822:ROA65909 UYI65822:UYQ65909 AMQ786718:AMY786805 DXG786718:DXO786805 HHW786718:HIE786805 KSM786718:KSU786805 ODC786718:ODK786805 RNS786718:ROA786805 UYI786718:UYQ786805 AWM65822:AWU65909 EHC65822:EHK65909 HRS65822:HSA65909 LCI65822:LCQ65909 OMY65822:ONG65909 RXO65822:RXW65909 VIE65822:VIM65909 AWM786718:AWU786805 EHC786718:EHK786805 HRS786718:HSA786805 LCI786718:LCQ786805 OMY786718:ONG786805 RXO786718:RXW786805 VIE786718:VIM786805 BGI65822:BGQ65909 EQY65822:ERG65909 IBO65822:IBW65909 LME65822:LMM65909 OWU65822:OXC65909 SHK65822:SHS65909 VSA65822:VSI65909 BGI786718:BGQ786805 EQY786718:ERG786805 IBO786718:IBW786805 LME786718:LMM786805 OWU786718:OXC786805 SHK786718:SHS786805 VSA786718:VSI786805 BQE65822:BQM65909 FAU65822:FBC65909 ILK65822:ILS65909 LWA65822:LWI65909 PGQ65822:PGY65909 SRG65822:SRO65909 WBW65822:WCE65909 BQE786718:BQM786805 FAU786718:FBC786805 ILK786718:ILS786805 LWA786718:LWI786805 PGQ786718:PGY786805 SRG786718:SRO786805 WBW786718:WCE786805 CAA65822:CAI65909 FKQ65822:FKY65909 IVG65822:IVO65909 MFW65822:MGE65909 PQM65822:PQU65909 TBC65822:TBK65909 WLS65822:WMA65909 CAA786718:CAI786805 FKQ786718:FKY786805 IVG786718:IVO786805 MFW786718:MGE786805 PQM786718:PQU786805 TBC786718:TBK786805 WLS786718:WMA786805 CJW65822:CKE65909 FUM65822:FUU65909 JFC65822:JFK65909 MPS65822:MQA65909 QAI65822:QAQ65909 TKY65822:TLG65909 WVO65822:WVW65909 CJW786718:CKE786805 FUM786718:FUU786805 JFC786718:JFK786805 MPS786718:MQA786805 QAI786718:QAQ786805 TKY786718:TLG786805 WVO786718:WVW786805 I131358:R131445 I852254:R852341 JC131358:JK131445 CTS131358:CUA131445 GEI131358:GEQ131445 JOY131358:JPG131445 MZO131358:MZW131445 QKE131358:QKM131445 TUU131358:TVC131445 JC852254:JK852341 CTS852254:CUA852341 GEI852254:GEQ852341 JOY852254:JPG852341 MZO852254:MZW852341 QKE852254:QKM852341 TUU852254:TVC852341 SY131358:TG131445 DDO131358:DDW131445 GOE131358:GOM131445 JYU131358:JZC131445 NJK131358:NJS131445 QUA131358:QUI131445 UEQ131358:UEY131445 SY852254:TG852341 DDO852254:DDW852341 GOE852254:GOM852341 JYU852254:JZC852341 NJK852254:NJS852341 QUA852254:QUI852341 UEQ852254:UEY852341 ACU131358:ADC131445 DNK131358:DNS131445 GYA131358:GYI131445 KIQ131358:KIY131445 NTG131358:NTO131445 RDW131358:REE131445 UOM131358:UOU131445 ACU852254:ADC852341 DNK852254:DNS852341 GYA852254:GYI852341 KIQ852254:KIY852341 NTG852254:NTO852341 RDW852254:REE852341 UOM852254:UOU852341 AMQ131358:AMY131445 DXG131358:DXO131445 HHW131358:HIE131445 KSM131358:KSU131445 ODC131358:ODK131445 RNS131358:ROA131445 UYI131358:UYQ131445 AMQ852254:AMY852341 DXG852254:DXO852341 HHW852254:HIE852341 KSM852254:KSU852341 ODC852254:ODK852341 RNS852254:ROA852341 UYI852254:UYQ852341 AWM131358:AWU131445 EHC131358:EHK131445 HRS131358:HSA131445 LCI131358:LCQ131445 OMY131358:ONG131445 RXO131358:RXW131445 VIE131358:VIM131445 AWM852254:AWU852341 EHC852254:EHK852341 HRS852254:HSA852341 LCI852254:LCQ852341 OMY852254:ONG852341 RXO852254:RXW852341 VIE852254:VIM852341 BGI131358:BGQ131445 EQY131358:ERG131445 IBO131358:IBW131445 LME131358:LMM131445 OWU131358:OXC131445 SHK131358:SHS131445 VSA131358:VSI131445 BGI852254:BGQ852341 EQY852254:ERG852341 IBO852254:IBW852341 LME852254:LMM852341 OWU852254:OXC852341 SHK852254:SHS852341 VSA852254:VSI852341 BQE131358:BQM131445 FAU131358:FBC131445 ILK131358:ILS131445 LWA131358:LWI131445 PGQ131358:PGY131445 SRG131358:SRO131445 WBW131358:WCE131445 BQE852254:BQM852341 FAU852254:FBC852341 ILK852254:ILS852341 LWA852254:LWI852341 PGQ852254:PGY852341 SRG852254:SRO852341 WBW852254:WCE852341 CAA131358:CAI131445 FKQ131358:FKY131445 IVG131358:IVO131445 MFW131358:MGE131445 PQM131358:PQU131445 TBC131358:TBK131445 WLS131358:WMA131445 CAA852254:CAI852341 FKQ852254:FKY852341 IVG852254:IVO852341 MFW852254:MGE852341 PQM852254:PQU852341 TBC852254:TBK852341 WLS852254:WMA852341 CJW131358:CKE131445 FUM131358:FUU131445 JFC131358:JFK131445 MPS131358:MQA131445 QAI131358:QAQ131445 TKY131358:TLG131445 WVO131358:WVW131445 CJW852254:CKE852341 FUM852254:FUU852341 JFC852254:JFK852341 MPS852254:MQA852341 QAI852254:QAQ852341 TKY852254:TLG852341 WVO852254:WVW852341 I196894:R196981 I917790:R917877 JC196894:JK196981 CTS196894:CUA196981 GEI196894:GEQ196981 JOY196894:JPG196981 MZO196894:MZW196981 QKE196894:QKM196981 TUU196894:TVC196981 JC917790:JK917877 CTS917790:CUA917877 GEI917790:GEQ917877 JOY917790:JPG917877 MZO917790:MZW917877 QKE917790:QKM917877 TUU917790:TVC917877 SY196894:TG196981 DDO196894:DDW196981 GOE196894:GOM196981 JYU196894:JZC196981 NJK196894:NJS196981 QUA196894:QUI196981 UEQ196894:UEY196981 SY917790:TG917877 DDO917790:DDW917877 GOE917790:GOM917877 JYU917790:JZC917877 NJK917790:NJS917877 QUA917790:QUI917877 UEQ917790:UEY917877 ACU196894:ADC196981 DNK196894:DNS196981 GYA196894:GYI196981 KIQ196894:KIY196981 NTG196894:NTO196981 RDW196894:REE196981 UOM196894:UOU196981 ACU917790:ADC917877 DNK917790:DNS917877 GYA917790:GYI917877 KIQ917790:KIY917877 NTG917790:NTO917877 RDW917790:REE917877 UOM917790:UOU917877 AMQ196894:AMY196981 DXG196894:DXO196981 HHW196894:HIE196981 KSM196894:KSU196981 ODC196894:ODK196981 RNS196894:ROA196981 UYI196894:UYQ196981 AMQ917790:AMY917877 DXG917790:DXO917877 HHW917790:HIE917877 KSM917790:KSU917877 ODC917790:ODK917877 RNS917790:ROA917877 UYI917790:UYQ917877 AWM196894:AWU196981 EHC196894:EHK196981 HRS196894:HSA196981 LCI196894:LCQ196981 OMY196894:ONG196981 RXO196894:RXW196981 VIE196894:VIM196981 AWM917790:AWU917877 EHC917790:EHK917877 HRS917790:HSA917877 LCI917790:LCQ917877 OMY917790:ONG917877 RXO917790:RXW917877 VIE917790:VIM917877 BGI196894:BGQ196981 EQY196894:ERG196981 IBO196894:IBW196981 LME196894:LMM196981 OWU196894:OXC196981 SHK196894:SHS196981 VSA196894:VSI196981 BGI917790:BGQ917877 EQY917790:ERG917877 IBO917790:IBW917877 LME917790:LMM917877 OWU917790:OXC917877 SHK917790:SHS917877 VSA917790:VSI917877 BQE196894:BQM196981 FAU196894:FBC196981 ILK196894:ILS196981 LWA196894:LWI196981 PGQ196894:PGY196981 SRG196894:SRO196981 WBW196894:WCE196981 BQE917790:BQM917877 FAU917790:FBC917877 ILK917790:ILS917877 LWA917790:LWI917877 PGQ917790:PGY917877 SRG917790:SRO917877 WBW917790:WCE917877 CAA196894:CAI196981 FKQ196894:FKY196981 IVG196894:IVO196981 MFW196894:MGE196981 PQM196894:PQU196981 TBC196894:TBK196981 WLS196894:WMA196981 CAA917790:CAI917877 FKQ917790:FKY917877 IVG917790:IVO917877 MFW917790:MGE917877 PQM917790:PQU917877 TBC917790:TBK917877 WLS917790:WMA917877 CJW196894:CKE196981 FUM196894:FUU196981 JFC196894:JFK196981 MPS196894:MQA196981 QAI196894:QAQ196981 TKY196894:TLG196981 WVO196894:WVW196981 CJW917790:CKE917877 FUM917790:FUU917877 JFC917790:JFK917877 MPS917790:MQA917877 QAI917790:QAQ917877 TKY917790:TLG917877 WVO917790:WVW917877 I262430:R262517 I983326:R983413 JC262430:JK262517 CTS262430:CUA262517 GEI262430:GEQ262517 JOY262430:JPG262517 MZO262430:MZW262517 QKE262430:QKM262517 TUU262430:TVC262517 JC983326:JK983413 CTS983326:CUA983413 GEI983326:GEQ983413 JOY983326:JPG983413 MZO983326:MZW983413 QKE983326:QKM983413 TUU983326:TVC983413 SY262430:TG262517 DDO262430:DDW262517 GOE262430:GOM262517 JYU262430:JZC262517 NJK262430:NJS262517 QUA262430:QUI262517 UEQ262430:UEY262517 SY983326:TG983413 DDO983326:DDW983413 GOE983326:GOM983413 JYU983326:JZC983413 NJK983326:NJS983413 QUA983326:QUI983413 UEQ983326:UEY983413 ACU262430:ADC262517 DNK262430:DNS262517 GYA262430:GYI262517 KIQ262430:KIY262517 NTG262430:NTO262517 RDW262430:REE262517 UOM262430:UOU262517 ACU983326:ADC983413 DNK983326:DNS983413 GYA983326:GYI983413 KIQ983326:KIY983413 NTG983326:NTO983413 RDW983326:REE983413 UOM983326:UOU983413 AMQ262430:AMY262517 DXG262430:DXO262517 HHW262430:HIE262517 KSM262430:KSU262517 ODC262430:ODK262517 RNS262430:ROA262517 UYI262430:UYQ262517 AMQ983326:AMY983413 DXG983326:DXO983413 HHW983326:HIE983413 KSM983326:KSU983413 ODC983326:ODK983413 RNS983326:ROA983413 UYI983326:UYQ983413 AWM262430:AWU262517 EHC262430:EHK262517 HRS262430:HSA262517 LCI262430:LCQ262517 OMY262430:ONG262517 RXO262430:RXW262517 VIE262430:VIM262517 AWM983326:AWU983413 EHC983326:EHK983413 HRS983326:HSA983413 LCI983326:LCQ983413 OMY983326:ONG983413 RXO983326:RXW983413 VIE983326:VIM983413 BGI262430:BGQ262517 EQY262430:ERG262517 IBO262430:IBW262517 LME262430:LMM262517 OWU262430:OXC262517 SHK262430:SHS262517 VSA262430:VSI262517 BGI983326:BGQ983413 EQY983326:ERG983413 IBO983326:IBW983413 LME983326:LMM983413 OWU983326:OXC983413 SHK983326:SHS983413 VSA983326:VSI983413 BQE262430:BQM262517 FAU262430:FBC262517 ILK262430:ILS262517 LWA262430:LWI262517 PGQ262430:PGY262517 SRG262430:SRO262517 WBW262430:WCE262517 BQE983326:BQM983413 FAU983326:FBC983413 ILK983326:ILS983413 LWA983326:LWI983413 PGQ983326:PGY983413 SRG983326:SRO983413 WBW983326:WCE983413 CAA262430:CAI262517 FKQ262430:FKY262517 IVG262430:IVO262517 MFW262430:MGE262517 PQM262430:PQU262517 TBC262430:TBK262517 WLS262430:WMA262517 CAA983326:CAI983413 FKQ983326:FKY983413 IVG983326:IVO983413 MFW983326:MGE983413 PQM983326:PQU983413 TBC983326:TBK983413 WLS983326:WMA983413 I327966:R328053 JC327966:JK328053 CTS327966:CUA328053 GEI327966:GEQ328053 JOY327966:JPG328053 MZO327966:MZW328053 QKE327966:QKM328053 TUU327966:TVC328053 SY327966:TG328053 DDO327966:DDW328053 GOE327966:GOM328053 JYU327966:JZC328053 NJK327966:NJS328053 QUA327966:QUI328053 UEQ327966:UEY328053 ACU327966:ADC328053 DNK327966:DNS328053 GYA327966:GYI328053 KIQ327966:KIY328053 NTG327966:NTO328053 RDW327966:REE328053 UOM327966:UOU328053 AMQ327966:AMY328053 DXG327966:DXO328053 HHW327966:HIE328053 KSM327966:KSU328053 ODC327966:ODK328053 RNS327966:ROA328053 UYI327966:UYQ328053 AWM327966:AWU328053 EHC327966:EHK328053 HRS327966:HSA328053 LCI327966:LCQ328053 OMY327966:ONG328053 RXO327966:RXW328053 VIE327966:VIM328053 BGI327966:BGQ328053 EQY327966:ERG328053 IBO327966:IBW328053 LME327966:LMM328053 OWU327966:OXC328053 SHK327966:SHS328053 VSA327966:VSI328053 BQE327966:BQM328053 FAU327966:FBC328053 ILK327966:ILS328053 LWA327966:LWI328053 PGQ327966:PGY328053 SRG327966:SRO328053 WBW327966:WCE328053 CAA327966:CAI328053 FKQ327966:FKY328053 IVG327966:IVO328053 MFW327966:MGE328053 PQM327966:PQU328053 TBC327966:TBK328053 WLS327966:WMA328053 CJW327966:CKE328053 FUM327966:FUU328053 JFC327966:JFK328053 MPS327966:MQA328053 QAI327966:QAQ328053 TKY327966:TLG328053 WVO327966:WVW328053 I393502:R393589 JC393502:JK393589 CTS393502:CUA393589 GEI393502:GEQ393589 JOY393502:JPG393589 MZO393502:MZW393589 QKE393502:QKM393589 TUU393502:TVC393589 SY393502:TG393589 DDO393502:DDW393589 GOE393502:GOM393589 JYU393502:JZC393589 NJK393502:NJS393589 QUA393502:QUI393589 UEQ393502:UEY393589 ACU393502:ADC393589 DNK393502:DNS393589 GYA393502:GYI393589 KIQ393502:KIY393589 NTG393502:NTO393589 RDW393502:REE393589 UOM393502:UOU393589 AMQ393502:AMY393589 DXG393502:DXO393589 HHW393502:HIE393589 KSM393502:KSU393589 ODC393502:ODK393589 RNS393502:ROA393589 UYI393502:UYQ393589 AWM393502:AWU393589 EHC393502:EHK393589 HRS393502:HSA393589 LCI393502:LCQ393589 OMY393502:ONG393589 RXO393502:RXW393589 VIE393502:VIM393589 BGI393502:BGQ393589 EQY393502:ERG393589 IBO393502:IBW393589 LME393502:LMM393589 OWU393502:OXC393589 SHK393502:SHS393589 VSA393502:VSI393589 BQE393502:BQM393589 FAU393502:FBC393589 ILK393502:ILS393589 LWA393502:LWI393589 PGQ393502:PGY393589 SRG393502:SRO393589 WBW393502:WCE393589 CAA393502:CAI393589 FKQ393502:FKY393589 IVG393502:IVO393589 MFW393502:MGE393589 PQM393502:PQU393589 TBC393502:TBK393589 WLS393502:WMA393589 CJW393502:CKE393589 FUM393502:FUU393589 JFC393502:JFK393589 MPS393502:MQA393589 QAI393502:QAQ393589 TKY393502:TLG393589 WVO393502:WVW393589 I459038:R459125 JC459038:JK459125 CTS459038:CUA459125 GEI459038:GEQ459125 JOY459038:JPG459125 MZO459038:MZW459125 QKE459038:QKM459125 TUU459038:TVC459125 SY459038:TG459125 DDO459038:DDW459125 GOE459038:GOM459125 JYU459038:JZC459125 NJK459038:NJS459125 QUA459038:QUI459125 UEQ459038:UEY459125 ACU459038:ADC459125 DNK459038:DNS459125 GYA459038:GYI459125 KIQ459038:KIY459125 NTG459038:NTO459125 RDW459038:REE459125 UOM459038:UOU459125 AMQ459038:AMY459125 DXG459038:DXO459125 HHW459038:HIE459125 KSM459038:KSU459125 ODC459038:ODK459125 RNS459038:ROA459125 UYI459038:UYQ459125 AWM459038:AWU459125 EHC459038:EHK459125 HRS459038:HSA459125 LCI459038:LCQ459125 OMY459038:ONG459125 RXO459038:RXW459125 VIE459038:VIM459125 BGI459038:BGQ459125 EQY459038:ERG459125 IBO459038:IBW459125 LME459038:LMM459125 OWU459038:OXC459125 SHK459038:SHS459125 VSA459038:VSI459125 BQE459038:BQM459125 FAU459038:FBC459125 ILK459038:ILS459125 LWA459038:LWI459125 PGQ459038:PGY459125 SRG459038:SRO459125 WBW459038:WCE459125 CAA459038:CAI459125 FKQ459038:FKY459125 IVG459038:IVO459125 MFW459038:MGE459125 PQM459038:PQU459125 TBC459038:TBK459125 WLS459038:WMA459125 CJW459038:CKE459125 FUM459038:FUU459125 JFC459038:JFK459125 MPS459038:MQA459125 QAI459038:QAQ459125 TKY459038:TLG459125 WVO459038:WVW459125 I524574:R524661 JC524574:JK524661 CTS524574:CUA524661 GEI524574:GEQ524661 JOY524574:JPG524661 MZO524574:MZW524661 QKE524574:QKM524661 TUU524574:TVC524661 SY524574:TG524661 DDO524574:DDW524661 GOE524574:GOM524661 JYU524574:JZC524661 NJK524574:NJS524661 QUA524574:QUI524661 UEQ524574:UEY524661 ACU524574:ADC524661 DNK524574:DNS524661 GYA524574:GYI524661 KIQ524574:KIY524661 NTG524574:NTO524661 RDW524574:REE524661 UOM524574:UOU524661 AMQ524574:AMY524661 DXG524574:DXO524661 HHW524574:HIE524661 KSM524574:KSU524661 ODC524574:ODK524661 RNS524574:ROA524661 UYI524574:UYQ524661 AWM524574:AWU524661 EHC524574:EHK524661 HRS524574:HSA524661 LCI524574:LCQ524661 OMY524574:ONG524661 RXO524574:RXW524661 VIE524574:VIM524661 BGI524574:BGQ524661 EQY524574:ERG524661 IBO524574:IBW524661 LME524574:LMM524661 OWU524574:OXC524661 SHK524574:SHS524661 VSA524574:VSI524661 BQE524574:BQM524661 FAU524574:FBC524661 ILK524574:ILS524661 LWA524574:LWI524661 PGQ524574:PGY524661 SRG524574:SRO524661 WBW524574:WCE524661 CAA524574:CAI524661 FKQ524574:FKY524661 IVG524574:IVO524661 MFW524574:MGE524661 PQM524574:PQU524661 TBC524574:TBK524661 WLS524574:WMA524661 CJW524574:CKE524661 FUM524574:FUU524661 JFC524574:JFK524661 MPS524574:MQA524661 QAI524574:QAQ524661 TKY524574:TLG524661 WVO524574:WVW524661 I590110:R590197 JC590110:JK590197 CTS590110:CUA590197 GEI590110:GEQ590197 JOY590110:JPG590197 MZO590110:MZW590197 QKE590110:QKM590197 TUU590110:TVC590197 SY590110:TG590197 DDO590110:DDW590197 GOE590110:GOM590197 JYU590110:JZC590197 NJK590110:NJS590197 QUA590110:QUI590197 UEQ590110:UEY590197 ACU590110:ADC590197 DNK590110:DNS590197 GYA590110:GYI590197 KIQ590110:KIY590197 NTG590110:NTO590197 RDW590110:REE590197 UOM590110:UOU590197 AMQ590110:AMY590197 DXG590110:DXO590197 HHW590110:HIE590197 KSM590110:KSU590197 ODC590110:ODK590197 RNS590110:ROA590197 UYI590110:UYQ590197 AWM590110:AWU590197 EHC590110:EHK590197 HRS590110:HSA590197 LCI590110:LCQ590197 OMY590110:ONG590197 RXO590110:RXW590197 VIE590110:VIM590197 BGI590110:BGQ590197 EQY590110:ERG590197 IBO590110:IBW590197 LME590110:LMM590197 OWU590110:OXC590197 SHK590110:SHS590197 VSA590110:VSI590197 BQE590110:BQM590197 FAU590110:FBC590197 ILK590110:ILS590197 LWA590110:LWI590197 PGQ590110:PGY590197 SRG590110:SRO590197 WBW590110:WCE590197 CAA590110:CAI590197 FKQ590110:FKY590197 IVG590110:IVO590197 MFW590110:MGE590197 PQM590110:PQU590197 TBC590110:TBK590197 WLS590110:WMA590197 CJW590110:CKE590197 FUM590110:FUU590197 JFC590110:JFK590197 MPS590110:MQA590197 QAI590110:QAQ590197 TKY590110:TLG590197 WVO590110:WVW590197 I655646:R655733 JC655646:JK655733 CTS655646:CUA655733 GEI655646:GEQ655733 JOY655646:JPG655733 MZO655646:MZW655733 QKE655646:QKM655733 TUU655646:TVC655733 SY655646:TG655733 DDO655646:DDW655733 GOE655646:GOM655733 JYU655646:JZC655733 NJK655646:NJS655733 QUA655646:QUI655733 UEQ655646:UEY655733 ACU655646:ADC655733 DNK655646:DNS655733 GYA655646:GYI655733 KIQ655646:KIY655733 NTG655646:NTO655733 RDW655646:REE655733 UOM655646:UOU655733 AMQ655646:AMY655733 DXG655646:DXO655733 HHW655646:HIE655733 KSM655646:KSU655733 ODC655646:ODK655733 RNS655646:ROA655733 UYI655646:UYQ655733 AWM655646:AWU655733 EHC655646:EHK655733 HRS655646:HSA655733 LCI655646:LCQ655733 OMY655646:ONG655733 RXO655646:RXW655733 VIE655646:VIM655733 BGI655646:BGQ655733 EQY655646:ERG655733 IBO655646:IBW655733 LME655646:LMM655733 OWU655646:OXC655733 SHK655646:SHS655733 VSA655646:VSI655733 BQE655646:BQM655733 FAU655646:FBC655733 ILK655646:ILS655733 LWA655646:LWI655733 PGQ655646:PGY655733 SRG655646:SRO655733 WBW655646:WCE655733 CAA655646:CAI655733 FKQ655646:FKY655733 IVG655646:IVO655733 MFW655646:MGE655733 PQM655646:PQU655733 TBC655646:TBK655733 WLS655646:WMA655733 CJW655646:CKE655733 FUM655646:FUU655733 JFC655646:JFK655733 MPS655646:MQA655733 QAI655646:QAQ655733 TKY655646:TLG655733 WVO655646:WVW655733 I721182:R721269 JC721182:JK721269 CTS721182:CUA721269 GEI721182:GEQ721269 JOY721182:JPG721269 MZO721182:MZW721269 QKE721182:QKM721269 TUU721182:TVC721269 SY721182:TG721269 DDO721182:DDW721269 GOE721182:GOM721269 JYU721182:JZC721269 NJK721182:NJS721269 QUA721182:QUI721269 UEQ721182:UEY721269 ACU721182:ADC721269 DNK721182:DNS721269 GYA721182:GYI721269 KIQ721182:KIY721269 NTG721182:NTO721269 RDW721182:REE721269 UOM721182:UOU721269 AMQ721182:AMY721269 DXG721182:DXO721269 HHW721182:HIE721269 KSM721182:KSU721269 ODC721182:ODK721269 RNS721182:ROA721269 UYI721182:UYQ721269 AWM721182:AWU721269 EHC721182:EHK721269 HRS721182:HSA721269 LCI721182:LCQ721269 OMY721182:ONG721269 RXO721182:RXW721269 VIE721182:VIM721269 BGI721182:BGQ721269 EQY721182:ERG721269 IBO721182:IBW721269 LME721182:LMM721269 OWU721182:OXC721269 SHK721182:SHS721269 VSA721182:VSI721269 BQE721182:BQM721269 FAU721182:FBC721269 ILK721182:ILS721269 LWA721182:LWI721269 PGQ721182:PGY721269 SRG721182:SRO721269 WBW721182:WCE721269 CAA721182:CAI721269 FKQ721182:FKY721269 IVG721182:IVO721269 MFW721182:MGE721269 PQM721182:PQU721269 TBC721182:TBK721269 WLS721182:WMA721269 CJW721182:CKE721269 FUM721182:FUU721269 JFC721182:JFK721269 MPS721182:MQA721269 QAI721182:QAQ721269 TKY721182:TLG721269 WVO721182:WVW721269 H234:K348 IV234:JD348 CTL234:CTT348 GEB234:GEJ348 JOR234:JOZ348 MZH234:MZP348 QJX234:QKF348 TUN234:TUV348 SR234:SZ348 DDH234:DDP348 GNX234:GOF348 JYN234:JYV348 NJD234:NJL348 QTT234:QUB348 UEJ234:UER348 ACN234:ACV348 DND234:DNL348 GXT234:GYB348 KIJ234:KIR348 NSZ234:NTH348 RDP234:RDX348 UOF234:UON348 AMJ234:AMR348 DWZ234:DXH348 HHP234:HHX348 KSF234:KSN348 OCV234:ODD348 RNL234:RNT348 UYB234:UYJ348 AWF234:AWN348 EGV234:EHD348 HRL234:HRT348 LCB234:LCJ348 OMR234:OMZ348 RXH234:RXP348 VHX234:VIF348 BGB234:BGJ348 EQR234:EQZ348 IBH234:IBP348 LLX234:LMF348 OWN234:OWV348 SHD234:SHL348 VRT234:VSB348 BPX234:BQF348 FAN234:FAV348 ILD234:ILL348 LVT234:LWB348 PGJ234:PGR348 SQZ234:SRH348 WBP234:WBX348 BZT234:CAB348 FKJ234:FKR348 IUZ234:IVH348 MFP234:MFX348 PQF234:PQN348 TAV234:TBD348 WLL234:WLT348 CJP234:CJX348 FUF234:FUN348 JEV234:JFD348 MPL234:MPT348 QAB234:QAJ348 TKR234:TKZ348 H14:K39 SR14:SZ39 DDH14:DDP39 GNX14:GOF39 JYN14:JYV39 NJD14:NJL39 QTT14:QUB39 UEJ14:UER39 IV14:JD39 CTL14:CTT39 GEB14:GEJ39 JOR14:JOZ39 MZH14:MZP39 QJX14:QKF39 TUN14:TUV39 CJP14:CJX39 FUF14:FUN39 JEV14:JFD39 MPL14:MPT39 QAB14:QAJ39 TKR14:TKZ39 WVH14:WVP39 BZT14:CAB39 FKJ14:FKR39 IUZ14:IVH39 MFP14:MFX39 PQF14:PQN39 TAV14:TBD39 WLL14:WLT39 BPX14:BQF39 FAN14:FAV39 ILD14:ILL39 LVT14:LWB39 PGJ14:PGR39 SQZ14:SRH39 WBP14:WBX39 BGB14:BGJ39 EQR14:EQZ39 IBH14:IBP39 LLX14:LMF39 OWN14:OWV39 SHD14:SHL39 VRT14:VSB39 AWF14:AWN39 EGV14:EHD39 HRL14:HRT39 LCB14:LCJ39 OMR14:OMZ39 RXH14:RXP39 VHX14:VIF39 AMJ14:AMR39 DWZ14:DXH39 HHP14:HHX39 KSF14:KSN39 OCV14:ODD39 RNL14:RNT39 UYB14:UYJ39 ACN14:ACV39 DND14:DNL39 GXT14:GYB39 KIJ14:KIR39 NSZ14:NTH39 RDP14:RDX39 UOF14:UON39 RDP45:RDX227 NSZ45:NTH227 KIJ45:KIR227 GXT45:GYB227 DND45:DNL227 ACN45:ACV227 UEJ45:UER227 QTT45:QUB227 NJD45:NJL227 JYN45:JYV227 GNX45:GOF227 DDH45:DDP227 SR45:SZ227 TUN45:TUV227 QJX45:QKF227 MZH45:MZP227 JOR45:JOZ227 GEB45:GEJ227 CTL45:CTT227 IV45:JD227 WVH45:WVP227 TKR45:TKZ227 QAB45:QAJ227 MPL45:MPT227 JEV45:JFD227 FUF45:FUN227 CJP45:CJX227 WLL45:WLT227 TAV45:TBD227 PQF45:PQN227 MFP45:MFX227 IUZ45:IVH227 FKJ45:FKR227 BZT45:CAB227 WBP45:WBX227 SQZ45:SRH227 PGJ45:PGR227 LVT45:LWB227 ILD45:ILL227 FAN45:FAV227 BPX45:BQF227 VRT45:VSB227 SHD45:SHL227 OWN45:OWV227 LLX45:LMF227 IBH45:IBP227 EQR45:EQZ227 BGB45:BGJ227 VHX45:VIF227 RXH45:RXP227 OMR45:OMZ227 LCB45:LCJ227 HRL45:HRT227 EGV45:EHD227 AWF45:AWN227 H352:K414 UYB45:UYJ227 RNL45:RNT227 OCV45:ODD227 KSF45:KSN227 HHP45:HHX227 DWZ45:DXH227 AMJ45:AMR227 H45:K227" xr:uid="{71B44FF6-4340-4E15-9A6C-E90C263044DF}">
      <formula1>"OK,NG,対象外"</formula1>
    </dataValidation>
  </dataValidations>
  <pageMargins left="0.62992125984252001" right="0.23622047244094499" top="0.59055118110236204" bottom="0.39370078740157499" header="0.196850393700787" footer="0.196850393700787"/>
  <pageSetup paperSize="9" scale="36" fitToHeight="0" orientation="portrait" horizontalDpi="300" verticalDpi="300" r:id="rId1"/>
  <headerFooter alignWithMargins="0">
    <oddFooter>&amp;C&amp;P/&amp;N&amp;RAll Rights Reserved, Copyright (c)ACT BRAIN VIETNAM CORPORATION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AF6E-5A59-407A-A019-BB09444AF98E}">
  <dimension ref="B1:N32"/>
  <sheetViews>
    <sheetView zoomScale="85" zoomScaleNormal="85" workbookViewId="0"/>
  </sheetViews>
  <sheetFormatPr defaultRowHeight="16.5"/>
  <cols>
    <col min="1" max="1" width="3.625" customWidth="1"/>
    <col min="2" max="2" width="5.625" customWidth="1"/>
    <col min="3" max="4" width="16" customWidth="1"/>
    <col min="5" max="11" width="6.875" customWidth="1"/>
    <col min="12" max="12" width="45.125" customWidth="1"/>
    <col min="13" max="13" width="36" customWidth="1"/>
  </cols>
  <sheetData>
    <row r="1" spans="2:14">
      <c r="B1" t="s">
        <v>32</v>
      </c>
    </row>
    <row r="2" spans="2:14">
      <c r="C2" t="s">
        <v>33</v>
      </c>
    </row>
    <row r="4" spans="2:14">
      <c r="E4" s="187" t="s">
        <v>34</v>
      </c>
      <c r="F4" s="188"/>
      <c r="G4" s="188"/>
      <c r="H4" s="189"/>
      <c r="I4" s="187" t="s">
        <v>35</v>
      </c>
      <c r="J4" s="188"/>
      <c r="K4" s="189"/>
    </row>
    <row r="5" spans="2:14" ht="32.25" customHeight="1">
      <c r="B5" s="190" t="s">
        <v>0</v>
      </c>
      <c r="C5" s="190" t="s">
        <v>36</v>
      </c>
      <c r="D5" s="190" t="s">
        <v>37</v>
      </c>
      <c r="E5" s="192" t="s">
        <v>38</v>
      </c>
      <c r="F5" s="194" t="s">
        <v>39</v>
      </c>
      <c r="G5" s="188"/>
      <c r="H5" s="189"/>
      <c r="I5" s="194" t="s">
        <v>40</v>
      </c>
      <c r="J5" s="195"/>
      <c r="K5" s="196"/>
      <c r="L5" s="185" t="s">
        <v>41</v>
      </c>
      <c r="M5" s="185" t="s">
        <v>42</v>
      </c>
    </row>
    <row r="6" spans="2:14" ht="32.25" customHeight="1">
      <c r="B6" s="191"/>
      <c r="C6" s="191"/>
      <c r="D6" s="191"/>
      <c r="E6" s="193"/>
      <c r="F6" s="25" t="s">
        <v>43</v>
      </c>
      <c r="G6" s="24" t="s">
        <v>44</v>
      </c>
      <c r="H6" s="24" t="s">
        <v>45</v>
      </c>
      <c r="I6" s="25" t="s">
        <v>43</v>
      </c>
      <c r="J6" s="24" t="s">
        <v>44</v>
      </c>
      <c r="K6" s="24" t="s">
        <v>45</v>
      </c>
      <c r="L6" s="186"/>
      <c r="M6" s="186"/>
    </row>
    <row r="7" spans="2:14" ht="33">
      <c r="B7" s="137">
        <f>ROW()-6</f>
        <v>1</v>
      </c>
      <c r="C7" s="137" t="s">
        <v>493</v>
      </c>
      <c r="D7" s="26" t="s">
        <v>46</v>
      </c>
      <c r="E7" s="27" t="s">
        <v>47</v>
      </c>
      <c r="F7" s="28" t="s">
        <v>47</v>
      </c>
      <c r="G7" s="28" t="s">
        <v>47</v>
      </c>
      <c r="H7" s="28" t="s">
        <v>47</v>
      </c>
      <c r="I7" s="28" t="s">
        <v>47</v>
      </c>
      <c r="J7" s="28" t="s">
        <v>47</v>
      </c>
      <c r="K7" s="28" t="s">
        <v>47</v>
      </c>
      <c r="L7" s="28" t="s">
        <v>47</v>
      </c>
      <c r="M7" s="23" t="s">
        <v>48</v>
      </c>
      <c r="N7" s="26"/>
    </row>
    <row r="8" spans="2:14" ht="49.5">
      <c r="B8" s="137">
        <f t="shared" ref="B8:B32" si="0">ROW()-6</f>
        <v>2</v>
      </c>
      <c r="C8" s="137" t="s">
        <v>493</v>
      </c>
      <c r="D8" s="26" t="s">
        <v>49</v>
      </c>
      <c r="E8" s="26" t="s">
        <v>50</v>
      </c>
      <c r="F8" s="28" t="s">
        <v>47</v>
      </c>
      <c r="G8" s="28" t="s">
        <v>47</v>
      </c>
      <c r="H8" s="28" t="s">
        <v>47</v>
      </c>
      <c r="I8" s="28" t="s">
        <v>47</v>
      </c>
      <c r="J8" s="28" t="s">
        <v>47</v>
      </c>
      <c r="K8" s="28" t="s">
        <v>47</v>
      </c>
      <c r="L8" s="28" t="s">
        <v>47</v>
      </c>
      <c r="M8" s="23" t="s">
        <v>51</v>
      </c>
      <c r="N8" s="26"/>
    </row>
    <row r="9" spans="2:14" ht="49.5">
      <c r="B9" s="137">
        <f t="shared" si="0"/>
        <v>3</v>
      </c>
      <c r="C9" s="137" t="s">
        <v>493</v>
      </c>
      <c r="D9" s="26" t="s">
        <v>49</v>
      </c>
      <c r="E9" s="26" t="s">
        <v>52</v>
      </c>
      <c r="F9" s="28" t="s">
        <v>47</v>
      </c>
      <c r="G9" s="28" t="s">
        <v>47</v>
      </c>
      <c r="H9" s="28" t="s">
        <v>47</v>
      </c>
      <c r="I9" s="28" t="s">
        <v>47</v>
      </c>
      <c r="J9" s="28" t="s">
        <v>47</v>
      </c>
      <c r="K9" s="28" t="s">
        <v>47</v>
      </c>
      <c r="L9" s="28" t="s">
        <v>47</v>
      </c>
      <c r="M9" s="23" t="s">
        <v>51</v>
      </c>
      <c r="N9" s="26"/>
    </row>
    <row r="10" spans="2:14" ht="49.5">
      <c r="B10" s="137">
        <f t="shared" si="0"/>
        <v>4</v>
      </c>
      <c r="C10" s="137" t="s">
        <v>493</v>
      </c>
      <c r="D10" s="26" t="s">
        <v>49</v>
      </c>
      <c r="E10" s="26" t="s">
        <v>777</v>
      </c>
      <c r="F10" s="137" t="s">
        <v>53</v>
      </c>
      <c r="G10" s="28" t="s">
        <v>47</v>
      </c>
      <c r="H10" s="28" t="s">
        <v>47</v>
      </c>
      <c r="I10" s="28" t="s">
        <v>47</v>
      </c>
      <c r="J10" s="28" t="s">
        <v>47</v>
      </c>
      <c r="K10" s="28" t="s">
        <v>47</v>
      </c>
      <c r="L10" s="28" t="s">
        <v>47</v>
      </c>
      <c r="M10" s="23" t="s">
        <v>54</v>
      </c>
      <c r="N10" s="26"/>
    </row>
    <row r="11" spans="2:14">
      <c r="B11" s="137">
        <f t="shared" si="0"/>
        <v>5</v>
      </c>
      <c r="C11" s="137" t="s">
        <v>493</v>
      </c>
      <c r="D11" s="26" t="s">
        <v>49</v>
      </c>
      <c r="E11" s="26" t="s">
        <v>777</v>
      </c>
      <c r="F11" s="28" t="s">
        <v>47</v>
      </c>
      <c r="G11" s="137" t="s">
        <v>53</v>
      </c>
      <c r="H11" s="28" t="s">
        <v>47</v>
      </c>
      <c r="I11" s="28" t="s">
        <v>47</v>
      </c>
      <c r="J11" s="137" t="s">
        <v>53</v>
      </c>
      <c r="K11" s="28" t="s">
        <v>47</v>
      </c>
      <c r="L11" s="28" t="s">
        <v>47</v>
      </c>
      <c r="M11" s="23" t="s">
        <v>55</v>
      </c>
      <c r="N11" s="26"/>
    </row>
    <row r="12" spans="2:14" ht="49.5">
      <c r="B12" s="137">
        <f t="shared" si="0"/>
        <v>6</v>
      </c>
      <c r="C12" s="137" t="s">
        <v>493</v>
      </c>
      <c r="D12" s="26" t="s">
        <v>49</v>
      </c>
      <c r="E12" s="26" t="s">
        <v>777</v>
      </c>
      <c r="F12" s="28" t="s">
        <v>47</v>
      </c>
      <c r="G12" s="137" t="s">
        <v>53</v>
      </c>
      <c r="H12" s="28" t="s">
        <v>47</v>
      </c>
      <c r="I12" s="28" t="s">
        <v>47</v>
      </c>
      <c r="J12" s="28" t="s">
        <v>47</v>
      </c>
      <c r="K12" s="137" t="s">
        <v>53</v>
      </c>
      <c r="L12" s="28" t="s">
        <v>47</v>
      </c>
      <c r="M12" s="23" t="s">
        <v>56</v>
      </c>
      <c r="N12" s="26"/>
    </row>
    <row r="13" spans="2:14">
      <c r="B13" s="137">
        <f t="shared" si="0"/>
        <v>7</v>
      </c>
      <c r="C13" s="137" t="s">
        <v>493</v>
      </c>
      <c r="D13" s="26" t="s">
        <v>49</v>
      </c>
      <c r="E13" s="26" t="s">
        <v>777</v>
      </c>
      <c r="F13" s="28" t="s">
        <v>47</v>
      </c>
      <c r="G13" s="137" t="s">
        <v>53</v>
      </c>
      <c r="H13" s="28" t="s">
        <v>47</v>
      </c>
      <c r="I13" s="28" t="s">
        <v>47</v>
      </c>
      <c r="J13" s="28" t="s">
        <v>47</v>
      </c>
      <c r="K13" s="28" t="s">
        <v>47</v>
      </c>
      <c r="L13" s="137" t="s">
        <v>53</v>
      </c>
      <c r="M13" s="23" t="s">
        <v>55</v>
      </c>
      <c r="N13" s="26"/>
    </row>
    <row r="14" spans="2:14" ht="49.5">
      <c r="B14" s="137">
        <f t="shared" si="0"/>
        <v>8</v>
      </c>
      <c r="C14" s="137" t="s">
        <v>493</v>
      </c>
      <c r="D14" s="26" t="s">
        <v>49</v>
      </c>
      <c r="E14" s="26" t="s">
        <v>777</v>
      </c>
      <c r="F14" s="28" t="s">
        <v>47</v>
      </c>
      <c r="G14" s="28" t="s">
        <v>47</v>
      </c>
      <c r="H14" s="137" t="s">
        <v>53</v>
      </c>
      <c r="I14" s="28" t="s">
        <v>47</v>
      </c>
      <c r="J14" s="137" t="s">
        <v>53</v>
      </c>
      <c r="K14" s="28" t="s">
        <v>47</v>
      </c>
      <c r="L14" s="28" t="s">
        <v>47</v>
      </c>
      <c r="M14" s="23" t="s">
        <v>57</v>
      </c>
      <c r="N14" s="26"/>
    </row>
    <row r="15" spans="2:14" ht="49.5">
      <c r="B15" s="137">
        <f t="shared" si="0"/>
        <v>9</v>
      </c>
      <c r="C15" s="137" t="s">
        <v>493</v>
      </c>
      <c r="D15" s="26" t="s">
        <v>49</v>
      </c>
      <c r="E15" s="26" t="s">
        <v>777</v>
      </c>
      <c r="F15" s="28" t="s">
        <v>47</v>
      </c>
      <c r="G15" s="28" t="s">
        <v>47</v>
      </c>
      <c r="H15" s="137" t="s">
        <v>53</v>
      </c>
      <c r="I15" s="28" t="s">
        <v>47</v>
      </c>
      <c r="J15" s="28" t="s">
        <v>47</v>
      </c>
      <c r="K15" s="137" t="s">
        <v>53</v>
      </c>
      <c r="L15" s="28" t="s">
        <v>47</v>
      </c>
      <c r="M15" s="23" t="s">
        <v>57</v>
      </c>
      <c r="N15" s="26"/>
    </row>
    <row r="16" spans="2:14" ht="49.5">
      <c r="B16" s="137">
        <f t="shared" si="0"/>
        <v>10</v>
      </c>
      <c r="C16" s="137" t="s">
        <v>493</v>
      </c>
      <c r="D16" s="26" t="s">
        <v>49</v>
      </c>
      <c r="E16" s="26" t="s">
        <v>777</v>
      </c>
      <c r="F16" s="28" t="s">
        <v>47</v>
      </c>
      <c r="G16" s="28" t="s">
        <v>47</v>
      </c>
      <c r="H16" s="137" t="s">
        <v>53</v>
      </c>
      <c r="I16" s="28" t="s">
        <v>47</v>
      </c>
      <c r="J16" s="28" t="s">
        <v>47</v>
      </c>
      <c r="K16" s="28" t="s">
        <v>47</v>
      </c>
      <c r="L16" s="137" t="s">
        <v>53</v>
      </c>
      <c r="M16" s="23" t="s">
        <v>57</v>
      </c>
      <c r="N16" s="26"/>
    </row>
    <row r="17" spans="2:14">
      <c r="B17" s="137">
        <f t="shared" si="0"/>
        <v>11</v>
      </c>
      <c r="C17" s="137" t="s">
        <v>493</v>
      </c>
      <c r="D17" s="26" t="s">
        <v>49</v>
      </c>
      <c r="E17" s="26" t="s">
        <v>777</v>
      </c>
      <c r="F17" s="28" t="s">
        <v>47</v>
      </c>
      <c r="G17" s="28" t="s">
        <v>47</v>
      </c>
      <c r="H17" s="28" t="s">
        <v>47</v>
      </c>
      <c r="I17" s="137" t="s">
        <v>53</v>
      </c>
      <c r="J17" s="137" t="s">
        <v>53</v>
      </c>
      <c r="K17" s="28" t="s">
        <v>47</v>
      </c>
      <c r="L17" s="28" t="s">
        <v>47</v>
      </c>
      <c r="M17" s="23" t="s">
        <v>55</v>
      </c>
      <c r="N17" s="26"/>
    </row>
    <row r="18" spans="2:14" ht="49.5">
      <c r="B18" s="137">
        <f t="shared" si="0"/>
        <v>12</v>
      </c>
      <c r="C18" s="137" t="s">
        <v>493</v>
      </c>
      <c r="D18" s="26" t="s">
        <v>49</v>
      </c>
      <c r="E18" s="26" t="s">
        <v>777</v>
      </c>
      <c r="F18" s="28" t="s">
        <v>47</v>
      </c>
      <c r="G18" s="28" t="s">
        <v>47</v>
      </c>
      <c r="H18" s="28" t="s">
        <v>47</v>
      </c>
      <c r="I18" s="137" t="s">
        <v>53</v>
      </c>
      <c r="J18" s="28" t="s">
        <v>47</v>
      </c>
      <c r="K18" s="137" t="s">
        <v>53</v>
      </c>
      <c r="L18" s="28" t="s">
        <v>47</v>
      </c>
      <c r="M18" s="23" t="s">
        <v>56</v>
      </c>
      <c r="N18" s="26"/>
    </row>
    <row r="19" spans="2:14">
      <c r="B19" s="137">
        <f t="shared" si="0"/>
        <v>13</v>
      </c>
      <c r="C19" s="137" t="s">
        <v>493</v>
      </c>
      <c r="D19" s="26" t="s">
        <v>49</v>
      </c>
      <c r="E19" s="26" t="s">
        <v>777</v>
      </c>
      <c r="F19" s="28" t="s">
        <v>47</v>
      </c>
      <c r="G19" s="28" t="s">
        <v>47</v>
      </c>
      <c r="H19" s="28" t="s">
        <v>47</v>
      </c>
      <c r="I19" s="137" t="s">
        <v>53</v>
      </c>
      <c r="J19" s="28" t="s">
        <v>47</v>
      </c>
      <c r="K19" s="28" t="s">
        <v>47</v>
      </c>
      <c r="L19" s="137" t="s">
        <v>53</v>
      </c>
      <c r="M19" s="23" t="s">
        <v>55</v>
      </c>
      <c r="N19" s="26"/>
    </row>
    <row r="20" spans="2:14" ht="33">
      <c r="B20" s="137">
        <f t="shared" si="0"/>
        <v>14</v>
      </c>
      <c r="C20" s="137" t="s">
        <v>776</v>
      </c>
      <c r="D20" s="26" t="s">
        <v>46</v>
      </c>
      <c r="E20" s="27" t="s">
        <v>47</v>
      </c>
      <c r="F20" s="28" t="s">
        <v>47</v>
      </c>
      <c r="G20" s="28" t="s">
        <v>47</v>
      </c>
      <c r="H20" s="28" t="s">
        <v>47</v>
      </c>
      <c r="I20" s="28" t="s">
        <v>47</v>
      </c>
      <c r="J20" s="28" t="s">
        <v>47</v>
      </c>
      <c r="K20" s="28" t="s">
        <v>47</v>
      </c>
      <c r="L20" s="28" t="s">
        <v>47</v>
      </c>
      <c r="M20" s="23" t="s">
        <v>48</v>
      </c>
      <c r="N20" s="26"/>
    </row>
    <row r="21" spans="2:14" ht="49.5">
      <c r="B21" s="137">
        <f t="shared" si="0"/>
        <v>15</v>
      </c>
      <c r="C21" s="137" t="s">
        <v>776</v>
      </c>
      <c r="D21" s="26" t="s">
        <v>49</v>
      </c>
      <c r="E21" s="26" t="s">
        <v>50</v>
      </c>
      <c r="F21" s="28" t="s">
        <v>47</v>
      </c>
      <c r="G21" s="28" t="s">
        <v>47</v>
      </c>
      <c r="H21" s="28" t="s">
        <v>47</v>
      </c>
      <c r="I21" s="28" t="s">
        <v>47</v>
      </c>
      <c r="J21" s="28" t="s">
        <v>47</v>
      </c>
      <c r="K21" s="28" t="s">
        <v>47</v>
      </c>
      <c r="L21" s="28" t="s">
        <v>47</v>
      </c>
      <c r="M21" s="23" t="s">
        <v>51</v>
      </c>
      <c r="N21" s="26"/>
    </row>
    <row r="22" spans="2:14" ht="49.5">
      <c r="B22" s="137">
        <f t="shared" si="0"/>
        <v>16</v>
      </c>
      <c r="C22" s="137" t="s">
        <v>776</v>
      </c>
      <c r="D22" s="26" t="s">
        <v>49</v>
      </c>
      <c r="E22" s="26" t="s">
        <v>52</v>
      </c>
      <c r="F22" s="28" t="s">
        <v>47</v>
      </c>
      <c r="G22" s="28" t="s">
        <v>47</v>
      </c>
      <c r="H22" s="28" t="s">
        <v>47</v>
      </c>
      <c r="I22" s="28" t="s">
        <v>47</v>
      </c>
      <c r="J22" s="28" t="s">
        <v>47</v>
      </c>
      <c r="K22" s="28" t="s">
        <v>47</v>
      </c>
      <c r="L22" s="28" t="s">
        <v>47</v>
      </c>
      <c r="M22" s="23" t="s">
        <v>51</v>
      </c>
      <c r="N22" s="26"/>
    </row>
    <row r="23" spans="2:14" ht="49.5">
      <c r="B23" s="137">
        <f t="shared" si="0"/>
        <v>17</v>
      </c>
      <c r="C23" s="137" t="s">
        <v>776</v>
      </c>
      <c r="D23" s="26" t="s">
        <v>49</v>
      </c>
      <c r="E23" s="26" t="s">
        <v>777</v>
      </c>
      <c r="F23" s="137" t="s">
        <v>53</v>
      </c>
      <c r="G23" s="28" t="s">
        <v>47</v>
      </c>
      <c r="H23" s="28" t="s">
        <v>47</v>
      </c>
      <c r="I23" s="28" t="s">
        <v>47</v>
      </c>
      <c r="J23" s="28" t="s">
        <v>47</v>
      </c>
      <c r="K23" s="28" t="s">
        <v>47</v>
      </c>
      <c r="L23" s="28" t="s">
        <v>47</v>
      </c>
      <c r="M23" s="23" t="s">
        <v>54</v>
      </c>
      <c r="N23" s="26"/>
    </row>
    <row r="24" spans="2:14">
      <c r="B24" s="137">
        <f t="shared" si="0"/>
        <v>18</v>
      </c>
      <c r="C24" s="137" t="s">
        <v>776</v>
      </c>
      <c r="D24" s="26" t="s">
        <v>49</v>
      </c>
      <c r="E24" s="26" t="s">
        <v>777</v>
      </c>
      <c r="F24" s="28" t="s">
        <v>47</v>
      </c>
      <c r="G24" s="137" t="s">
        <v>53</v>
      </c>
      <c r="H24" s="28" t="s">
        <v>47</v>
      </c>
      <c r="I24" s="28" t="s">
        <v>47</v>
      </c>
      <c r="J24" s="137" t="s">
        <v>53</v>
      </c>
      <c r="K24" s="28" t="s">
        <v>47</v>
      </c>
      <c r="L24" s="28" t="s">
        <v>47</v>
      </c>
      <c r="M24" s="23" t="s">
        <v>55</v>
      </c>
      <c r="N24" s="26"/>
    </row>
    <row r="25" spans="2:14" ht="49.5">
      <c r="B25" s="137">
        <f t="shared" si="0"/>
        <v>19</v>
      </c>
      <c r="C25" s="137" t="s">
        <v>776</v>
      </c>
      <c r="D25" s="26" t="s">
        <v>49</v>
      </c>
      <c r="E25" s="26" t="s">
        <v>777</v>
      </c>
      <c r="F25" s="28" t="s">
        <v>47</v>
      </c>
      <c r="G25" s="137" t="s">
        <v>53</v>
      </c>
      <c r="H25" s="28" t="s">
        <v>47</v>
      </c>
      <c r="I25" s="28" t="s">
        <v>47</v>
      </c>
      <c r="J25" s="28" t="s">
        <v>47</v>
      </c>
      <c r="K25" s="137" t="s">
        <v>53</v>
      </c>
      <c r="L25" s="28" t="s">
        <v>47</v>
      </c>
      <c r="M25" s="23" t="s">
        <v>56</v>
      </c>
      <c r="N25" s="26"/>
    </row>
    <row r="26" spans="2:14">
      <c r="B26" s="137">
        <f t="shared" si="0"/>
        <v>20</v>
      </c>
      <c r="C26" s="137" t="s">
        <v>776</v>
      </c>
      <c r="D26" s="26" t="s">
        <v>49</v>
      </c>
      <c r="E26" s="26" t="s">
        <v>777</v>
      </c>
      <c r="F26" s="28" t="s">
        <v>47</v>
      </c>
      <c r="G26" s="137" t="s">
        <v>53</v>
      </c>
      <c r="H26" s="28" t="s">
        <v>47</v>
      </c>
      <c r="I26" s="28" t="s">
        <v>47</v>
      </c>
      <c r="J26" s="28" t="s">
        <v>47</v>
      </c>
      <c r="K26" s="28" t="s">
        <v>47</v>
      </c>
      <c r="L26" s="137" t="s">
        <v>53</v>
      </c>
      <c r="M26" s="23" t="s">
        <v>55</v>
      </c>
      <c r="N26" s="26"/>
    </row>
    <row r="27" spans="2:14" ht="49.5">
      <c r="B27" s="137">
        <f t="shared" si="0"/>
        <v>21</v>
      </c>
      <c r="C27" s="137" t="s">
        <v>776</v>
      </c>
      <c r="D27" s="26" t="s">
        <v>49</v>
      </c>
      <c r="E27" s="26" t="s">
        <v>777</v>
      </c>
      <c r="F27" s="28" t="s">
        <v>47</v>
      </c>
      <c r="G27" s="28" t="s">
        <v>47</v>
      </c>
      <c r="H27" s="137" t="s">
        <v>53</v>
      </c>
      <c r="I27" s="28" t="s">
        <v>47</v>
      </c>
      <c r="J27" s="137" t="s">
        <v>53</v>
      </c>
      <c r="K27" s="28" t="s">
        <v>47</v>
      </c>
      <c r="L27" s="28" t="s">
        <v>47</v>
      </c>
      <c r="M27" s="23" t="s">
        <v>57</v>
      </c>
      <c r="N27" s="26"/>
    </row>
    <row r="28" spans="2:14" ht="49.5">
      <c r="B28" s="137">
        <f t="shared" si="0"/>
        <v>22</v>
      </c>
      <c r="C28" s="137" t="s">
        <v>776</v>
      </c>
      <c r="D28" s="26" t="s">
        <v>49</v>
      </c>
      <c r="E28" s="26" t="s">
        <v>777</v>
      </c>
      <c r="F28" s="28" t="s">
        <v>47</v>
      </c>
      <c r="G28" s="28" t="s">
        <v>47</v>
      </c>
      <c r="H28" s="137" t="s">
        <v>53</v>
      </c>
      <c r="I28" s="28" t="s">
        <v>47</v>
      </c>
      <c r="J28" s="28" t="s">
        <v>47</v>
      </c>
      <c r="K28" s="137" t="s">
        <v>53</v>
      </c>
      <c r="L28" s="28" t="s">
        <v>47</v>
      </c>
      <c r="M28" s="23" t="s">
        <v>57</v>
      </c>
      <c r="N28" s="26"/>
    </row>
    <row r="29" spans="2:14" ht="49.5">
      <c r="B29" s="137">
        <f t="shared" si="0"/>
        <v>23</v>
      </c>
      <c r="C29" s="137" t="s">
        <v>776</v>
      </c>
      <c r="D29" s="26" t="s">
        <v>49</v>
      </c>
      <c r="E29" s="26" t="s">
        <v>777</v>
      </c>
      <c r="F29" s="28" t="s">
        <v>47</v>
      </c>
      <c r="G29" s="28" t="s">
        <v>47</v>
      </c>
      <c r="H29" s="137" t="s">
        <v>53</v>
      </c>
      <c r="I29" s="28" t="s">
        <v>47</v>
      </c>
      <c r="J29" s="28" t="s">
        <v>47</v>
      </c>
      <c r="K29" s="28" t="s">
        <v>47</v>
      </c>
      <c r="L29" s="137" t="s">
        <v>53</v>
      </c>
      <c r="M29" s="23" t="s">
        <v>57</v>
      </c>
      <c r="N29" s="26"/>
    </row>
    <row r="30" spans="2:14">
      <c r="B30" s="137">
        <f t="shared" si="0"/>
        <v>24</v>
      </c>
      <c r="C30" s="137" t="s">
        <v>776</v>
      </c>
      <c r="D30" s="26" t="s">
        <v>49</v>
      </c>
      <c r="E30" s="26" t="s">
        <v>777</v>
      </c>
      <c r="F30" s="28" t="s">
        <v>47</v>
      </c>
      <c r="G30" s="28" t="s">
        <v>47</v>
      </c>
      <c r="H30" s="28" t="s">
        <v>47</v>
      </c>
      <c r="I30" s="137" t="s">
        <v>53</v>
      </c>
      <c r="J30" s="137" t="s">
        <v>53</v>
      </c>
      <c r="K30" s="28" t="s">
        <v>47</v>
      </c>
      <c r="L30" s="28" t="s">
        <v>47</v>
      </c>
      <c r="M30" s="23" t="s">
        <v>55</v>
      </c>
      <c r="N30" s="26"/>
    </row>
    <row r="31" spans="2:14" ht="49.5">
      <c r="B31" s="137">
        <f t="shared" si="0"/>
        <v>25</v>
      </c>
      <c r="C31" s="137" t="s">
        <v>776</v>
      </c>
      <c r="D31" s="26" t="s">
        <v>49</v>
      </c>
      <c r="E31" s="26" t="s">
        <v>777</v>
      </c>
      <c r="F31" s="28" t="s">
        <v>47</v>
      </c>
      <c r="G31" s="28" t="s">
        <v>47</v>
      </c>
      <c r="H31" s="28" t="s">
        <v>47</v>
      </c>
      <c r="I31" s="137" t="s">
        <v>53</v>
      </c>
      <c r="J31" s="28" t="s">
        <v>47</v>
      </c>
      <c r="K31" s="137" t="s">
        <v>53</v>
      </c>
      <c r="L31" s="28" t="s">
        <v>47</v>
      </c>
      <c r="M31" s="23" t="s">
        <v>56</v>
      </c>
      <c r="N31" s="26"/>
    </row>
    <row r="32" spans="2:14">
      <c r="B32" s="137">
        <f t="shared" si="0"/>
        <v>26</v>
      </c>
      <c r="C32" s="137" t="s">
        <v>776</v>
      </c>
      <c r="D32" s="26" t="s">
        <v>49</v>
      </c>
      <c r="E32" s="26" t="s">
        <v>777</v>
      </c>
      <c r="F32" s="28" t="s">
        <v>47</v>
      </c>
      <c r="G32" s="28" t="s">
        <v>47</v>
      </c>
      <c r="H32" s="28" t="s">
        <v>47</v>
      </c>
      <c r="I32" s="137" t="s">
        <v>53</v>
      </c>
      <c r="J32" s="28" t="s">
        <v>47</v>
      </c>
      <c r="K32" s="28" t="s">
        <v>47</v>
      </c>
      <c r="L32" s="137" t="s">
        <v>53</v>
      </c>
      <c r="M32" s="23" t="s">
        <v>55</v>
      </c>
      <c r="N32" s="26"/>
    </row>
  </sheetData>
  <mergeCells count="10">
    <mergeCell ref="L5:L6"/>
    <mergeCell ref="M5:M6"/>
    <mergeCell ref="E4:H4"/>
    <mergeCell ref="I4:K4"/>
    <mergeCell ref="B5:B6"/>
    <mergeCell ref="C5:C6"/>
    <mergeCell ref="D5:D6"/>
    <mergeCell ref="E5:E6"/>
    <mergeCell ref="F5:H5"/>
    <mergeCell ref="I5:K5"/>
  </mergeCells>
  <phoneticPr fontId="1"/>
  <conditionalFormatting sqref="B7:N32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5201-04CF-447B-A5C8-DBD59899A6B9}">
  <dimension ref="B1:W156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:Q5"/>
    </sheetView>
  </sheetViews>
  <sheetFormatPr defaultRowHeight="16.5" outlineLevelCol="1"/>
  <cols>
    <col min="1" max="1" width="3.625" customWidth="1"/>
    <col min="2" max="2" width="5.625" style="1" customWidth="1"/>
    <col min="3" max="3" width="22.875" hidden="1" customWidth="1" outlineLevel="1"/>
    <col min="4" max="4" width="15.125" customWidth="1" collapsed="1"/>
    <col min="5" max="5" width="10.125" customWidth="1"/>
    <col min="6" max="6" width="14" bestFit="1" customWidth="1"/>
    <col min="7" max="8" width="14.125" bestFit="1" customWidth="1"/>
    <col min="9" max="9" width="14" bestFit="1" customWidth="1"/>
    <col min="10" max="11" width="14.125" bestFit="1" customWidth="1"/>
    <col min="12" max="12" width="12.875" customWidth="1"/>
    <col min="13" max="13" width="12.25" customWidth="1"/>
    <col min="14" max="14" width="14.25" bestFit="1" customWidth="1"/>
    <col min="15" max="15" width="14" bestFit="1" customWidth="1"/>
    <col min="16" max="16" width="9.25" bestFit="1" customWidth="1"/>
    <col min="17" max="17" width="11.625" customWidth="1"/>
    <col min="18" max="18" width="24" customWidth="1"/>
    <col min="19" max="19" width="37.5" customWidth="1"/>
    <col min="20" max="20" width="24" customWidth="1"/>
    <col min="21" max="22" width="37.375" customWidth="1"/>
    <col min="23" max="23" width="40.375" customWidth="1"/>
  </cols>
  <sheetData>
    <row r="1" spans="2:23">
      <c r="B1" t="s">
        <v>32</v>
      </c>
    </row>
    <row r="3" spans="2:23" ht="27.75" customHeight="1">
      <c r="E3" s="197" t="s">
        <v>58</v>
      </c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4" t="s">
        <v>41</v>
      </c>
      <c r="S3" s="195"/>
      <c r="T3" s="195"/>
      <c r="U3" s="195"/>
      <c r="V3" s="196"/>
      <c r="W3" s="197" t="s">
        <v>42</v>
      </c>
    </row>
    <row r="4" spans="2:23" ht="48.75" customHeight="1">
      <c r="B4" s="24" t="s">
        <v>59</v>
      </c>
      <c r="C4" s="24" t="s">
        <v>36</v>
      </c>
      <c r="D4" s="24" t="s">
        <v>60</v>
      </c>
      <c r="E4" s="24" t="s">
        <v>61</v>
      </c>
      <c r="F4" s="24" t="s">
        <v>62</v>
      </c>
      <c r="G4" s="24" t="s">
        <v>63</v>
      </c>
      <c r="H4" s="24" t="s">
        <v>64</v>
      </c>
      <c r="I4" s="24" t="s">
        <v>65</v>
      </c>
      <c r="J4" s="24" t="s">
        <v>66</v>
      </c>
      <c r="K4" s="24" t="s">
        <v>67</v>
      </c>
      <c r="L4" s="24" t="s">
        <v>68</v>
      </c>
      <c r="M4" s="24" t="s">
        <v>69</v>
      </c>
      <c r="N4" s="24" t="s">
        <v>70</v>
      </c>
      <c r="O4" s="24" t="s">
        <v>71</v>
      </c>
      <c r="P4" s="24" t="s">
        <v>72</v>
      </c>
      <c r="Q4" s="24" t="s">
        <v>73</v>
      </c>
      <c r="R4" s="25" t="s">
        <v>74</v>
      </c>
      <c r="S4" s="25" t="s">
        <v>75</v>
      </c>
      <c r="T4" s="25" t="s">
        <v>76</v>
      </c>
      <c r="U4" s="24" t="s">
        <v>77</v>
      </c>
      <c r="V4" s="24" t="s">
        <v>78</v>
      </c>
      <c r="W4" s="197"/>
    </row>
    <row r="5" spans="2:23" ht="48.75" customHeight="1">
      <c r="B5" s="22">
        <f>ROW()-4</f>
        <v>1</v>
      </c>
      <c r="C5" s="26" t="s">
        <v>79</v>
      </c>
      <c r="D5" s="26" t="s">
        <v>80</v>
      </c>
      <c r="E5" s="198" t="s">
        <v>81</v>
      </c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29" t="s">
        <v>82</v>
      </c>
      <c r="S5" s="30" t="s">
        <v>81</v>
      </c>
      <c r="T5" s="29"/>
      <c r="U5" s="30" t="s">
        <v>81</v>
      </c>
      <c r="V5" s="30" t="s">
        <v>81</v>
      </c>
      <c r="W5" s="26"/>
    </row>
    <row r="6" spans="2:23" ht="48.75" customHeight="1">
      <c r="B6" s="22">
        <f t="shared" ref="B6:B69" si="0">ROW()-4</f>
        <v>2</v>
      </c>
      <c r="C6" s="26" t="s">
        <v>83</v>
      </c>
      <c r="D6" s="26" t="s">
        <v>84</v>
      </c>
      <c r="E6" s="198" t="s">
        <v>81</v>
      </c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29" t="s">
        <v>82</v>
      </c>
      <c r="S6" s="30" t="s">
        <v>81</v>
      </c>
      <c r="T6" s="29"/>
      <c r="U6" s="30" t="s">
        <v>81</v>
      </c>
      <c r="V6" s="30" t="s">
        <v>81</v>
      </c>
      <c r="W6" s="26"/>
    </row>
    <row r="7" spans="2:23" ht="16.5" customHeight="1">
      <c r="B7" s="127">
        <f t="shared" si="0"/>
        <v>3</v>
      </c>
      <c r="C7" s="199" t="s">
        <v>83</v>
      </c>
      <c r="D7" s="201" t="s">
        <v>80</v>
      </c>
      <c r="E7" s="127" t="s">
        <v>85</v>
      </c>
      <c r="F7" s="128" t="s">
        <v>86</v>
      </c>
      <c r="G7" s="128" t="s">
        <v>87</v>
      </c>
      <c r="H7" s="128" t="s">
        <v>87</v>
      </c>
      <c r="I7" s="128" t="s">
        <v>86</v>
      </c>
      <c r="J7" s="128" t="s">
        <v>87</v>
      </c>
      <c r="K7" s="128" t="s">
        <v>87</v>
      </c>
      <c r="L7" s="128" t="s">
        <v>87</v>
      </c>
      <c r="M7" s="128" t="s">
        <v>88</v>
      </c>
      <c r="N7" s="128" t="s">
        <v>87</v>
      </c>
      <c r="O7" s="128" t="s">
        <v>89</v>
      </c>
      <c r="P7" s="128" t="s">
        <v>87</v>
      </c>
      <c r="Q7" s="128" t="s">
        <v>89</v>
      </c>
      <c r="R7" s="200" t="s">
        <v>90</v>
      </c>
      <c r="S7" s="129" t="s">
        <v>91</v>
      </c>
      <c r="T7" s="200"/>
      <c r="U7" s="129" t="s">
        <v>92</v>
      </c>
      <c r="V7" s="129" t="s">
        <v>93</v>
      </c>
      <c r="W7" s="129"/>
    </row>
    <row r="8" spans="2:23">
      <c r="B8" s="127">
        <f t="shared" si="0"/>
        <v>4</v>
      </c>
      <c r="C8" s="199"/>
      <c r="D8" s="202"/>
      <c r="E8" s="127" t="s">
        <v>94</v>
      </c>
      <c r="F8" s="128" t="s">
        <v>86</v>
      </c>
      <c r="G8" s="128" t="s">
        <v>87</v>
      </c>
      <c r="H8" s="128" t="s">
        <v>87</v>
      </c>
      <c r="I8" s="128" t="s">
        <v>86</v>
      </c>
      <c r="J8" s="128" t="s">
        <v>87</v>
      </c>
      <c r="K8" s="128" t="s">
        <v>87</v>
      </c>
      <c r="L8" s="128" t="s">
        <v>87</v>
      </c>
      <c r="M8" s="128" t="s">
        <v>88</v>
      </c>
      <c r="N8" s="128" t="s">
        <v>87</v>
      </c>
      <c r="O8" s="128" t="s">
        <v>89</v>
      </c>
      <c r="P8" s="128" t="s">
        <v>87</v>
      </c>
      <c r="Q8" s="128" t="s">
        <v>89</v>
      </c>
      <c r="R8" s="200"/>
      <c r="S8" s="129" t="s">
        <v>91</v>
      </c>
      <c r="T8" s="200"/>
      <c r="U8" s="129" t="s">
        <v>92</v>
      </c>
      <c r="V8" s="129" t="s">
        <v>93</v>
      </c>
      <c r="W8" s="129"/>
    </row>
    <row r="9" spans="2:23">
      <c r="B9" s="127">
        <f t="shared" si="0"/>
        <v>5</v>
      </c>
      <c r="C9" s="199"/>
      <c r="D9" s="202"/>
      <c r="E9" s="127" t="s">
        <v>95</v>
      </c>
      <c r="F9" s="128" t="s">
        <v>85</v>
      </c>
      <c r="G9" s="128" t="s">
        <v>87</v>
      </c>
      <c r="H9" s="128" t="s">
        <v>87</v>
      </c>
      <c r="I9" s="128" t="s">
        <v>86</v>
      </c>
      <c r="J9" s="128" t="s">
        <v>87</v>
      </c>
      <c r="K9" s="128" t="s">
        <v>87</v>
      </c>
      <c r="L9" s="128" t="s">
        <v>87</v>
      </c>
      <c r="M9" s="128" t="s">
        <v>88</v>
      </c>
      <c r="N9" s="128" t="s">
        <v>87</v>
      </c>
      <c r="O9" s="128" t="s">
        <v>89</v>
      </c>
      <c r="P9" s="128" t="s">
        <v>87</v>
      </c>
      <c r="Q9" s="128" t="s">
        <v>89</v>
      </c>
      <c r="R9" s="200"/>
      <c r="S9" s="129" t="s">
        <v>96</v>
      </c>
      <c r="T9" s="200"/>
      <c r="U9" s="129" t="s">
        <v>97</v>
      </c>
      <c r="V9" s="129" t="s">
        <v>93</v>
      </c>
      <c r="W9" s="129"/>
    </row>
    <row r="10" spans="2:23">
      <c r="B10" s="127">
        <f t="shared" si="0"/>
        <v>6</v>
      </c>
      <c r="C10" s="199"/>
      <c r="D10" s="202"/>
      <c r="E10" s="127" t="s">
        <v>95</v>
      </c>
      <c r="F10" s="128" t="s">
        <v>86</v>
      </c>
      <c r="G10" s="128" t="s">
        <v>85</v>
      </c>
      <c r="H10" s="128" t="s">
        <v>87</v>
      </c>
      <c r="I10" s="128" t="s">
        <v>86</v>
      </c>
      <c r="J10" s="128" t="s">
        <v>87</v>
      </c>
      <c r="K10" s="128" t="s">
        <v>87</v>
      </c>
      <c r="L10" s="128" t="s">
        <v>87</v>
      </c>
      <c r="M10" s="128" t="s">
        <v>88</v>
      </c>
      <c r="N10" s="128" t="s">
        <v>87</v>
      </c>
      <c r="O10" s="128" t="s">
        <v>89</v>
      </c>
      <c r="P10" s="128" t="s">
        <v>87</v>
      </c>
      <c r="Q10" s="128" t="s">
        <v>89</v>
      </c>
      <c r="R10" s="200"/>
      <c r="S10" s="129" t="s">
        <v>98</v>
      </c>
      <c r="T10" s="200"/>
      <c r="U10" s="129" t="s">
        <v>99</v>
      </c>
      <c r="V10" s="129" t="s">
        <v>93</v>
      </c>
      <c r="W10" s="129"/>
    </row>
    <row r="11" spans="2:23">
      <c r="B11" s="127">
        <f t="shared" si="0"/>
        <v>7</v>
      </c>
      <c r="C11" s="199"/>
      <c r="D11" s="202"/>
      <c r="E11" s="127" t="s">
        <v>95</v>
      </c>
      <c r="F11" s="128" t="s">
        <v>86</v>
      </c>
      <c r="G11" s="128" t="s">
        <v>87</v>
      </c>
      <c r="H11" s="128" t="s">
        <v>85</v>
      </c>
      <c r="I11" s="128" t="s">
        <v>86</v>
      </c>
      <c r="J11" s="128" t="s">
        <v>87</v>
      </c>
      <c r="K11" s="128" t="s">
        <v>87</v>
      </c>
      <c r="L11" s="128" t="s">
        <v>87</v>
      </c>
      <c r="M11" s="128" t="s">
        <v>88</v>
      </c>
      <c r="N11" s="128" t="s">
        <v>87</v>
      </c>
      <c r="O11" s="128" t="s">
        <v>89</v>
      </c>
      <c r="P11" s="128" t="s">
        <v>87</v>
      </c>
      <c r="Q11" s="128" t="s">
        <v>89</v>
      </c>
      <c r="R11" s="200"/>
      <c r="S11" s="129" t="s">
        <v>100</v>
      </c>
      <c r="T11" s="200"/>
      <c r="U11" s="129" t="s">
        <v>101</v>
      </c>
      <c r="V11" s="129" t="s">
        <v>93</v>
      </c>
      <c r="W11" s="129"/>
    </row>
    <row r="12" spans="2:23">
      <c r="B12" s="127">
        <f t="shared" si="0"/>
        <v>8</v>
      </c>
      <c r="C12" s="199"/>
      <c r="D12" s="202"/>
      <c r="E12" s="127" t="s">
        <v>95</v>
      </c>
      <c r="F12" s="128" t="s">
        <v>86</v>
      </c>
      <c r="G12" s="128" t="s">
        <v>87</v>
      </c>
      <c r="H12" s="128" t="s">
        <v>87</v>
      </c>
      <c r="I12" s="128" t="s">
        <v>85</v>
      </c>
      <c r="J12" s="128" t="s">
        <v>87</v>
      </c>
      <c r="K12" s="128" t="s">
        <v>87</v>
      </c>
      <c r="L12" s="128" t="s">
        <v>87</v>
      </c>
      <c r="M12" s="128" t="s">
        <v>88</v>
      </c>
      <c r="N12" s="128" t="s">
        <v>87</v>
      </c>
      <c r="O12" s="128" t="s">
        <v>89</v>
      </c>
      <c r="P12" s="128" t="s">
        <v>87</v>
      </c>
      <c r="Q12" s="128" t="s">
        <v>89</v>
      </c>
      <c r="R12" s="200"/>
      <c r="S12" s="129" t="s">
        <v>102</v>
      </c>
      <c r="T12" s="200"/>
      <c r="U12" s="129" t="s">
        <v>103</v>
      </c>
      <c r="V12" s="129" t="s">
        <v>93</v>
      </c>
      <c r="W12" s="129"/>
    </row>
    <row r="13" spans="2:23">
      <c r="B13" s="127">
        <f t="shared" si="0"/>
        <v>9</v>
      </c>
      <c r="C13" s="199"/>
      <c r="D13" s="202"/>
      <c r="E13" s="127" t="s">
        <v>95</v>
      </c>
      <c r="F13" s="128" t="s">
        <v>86</v>
      </c>
      <c r="G13" s="128" t="s">
        <v>87</v>
      </c>
      <c r="H13" s="128" t="s">
        <v>87</v>
      </c>
      <c r="I13" s="128" t="s">
        <v>86</v>
      </c>
      <c r="J13" s="128" t="s">
        <v>85</v>
      </c>
      <c r="K13" s="128" t="s">
        <v>87</v>
      </c>
      <c r="L13" s="128" t="s">
        <v>87</v>
      </c>
      <c r="M13" s="128" t="s">
        <v>88</v>
      </c>
      <c r="N13" s="128" t="s">
        <v>87</v>
      </c>
      <c r="O13" s="128" t="s">
        <v>89</v>
      </c>
      <c r="P13" s="128" t="s">
        <v>87</v>
      </c>
      <c r="Q13" s="128" t="s">
        <v>89</v>
      </c>
      <c r="R13" s="200"/>
      <c r="S13" s="129" t="s">
        <v>104</v>
      </c>
      <c r="T13" s="200"/>
      <c r="U13" s="129" t="s">
        <v>105</v>
      </c>
      <c r="V13" s="129" t="s">
        <v>93</v>
      </c>
      <c r="W13" s="129"/>
    </row>
    <row r="14" spans="2:23">
      <c r="B14" s="127">
        <f t="shared" si="0"/>
        <v>10</v>
      </c>
      <c r="C14" s="199"/>
      <c r="D14" s="202"/>
      <c r="E14" s="127" t="s">
        <v>95</v>
      </c>
      <c r="F14" s="128" t="s">
        <v>86</v>
      </c>
      <c r="G14" s="128" t="s">
        <v>87</v>
      </c>
      <c r="H14" s="128" t="s">
        <v>87</v>
      </c>
      <c r="I14" s="128" t="s">
        <v>86</v>
      </c>
      <c r="J14" s="128" t="s">
        <v>87</v>
      </c>
      <c r="K14" s="128" t="s">
        <v>87</v>
      </c>
      <c r="L14" s="128" t="s">
        <v>85</v>
      </c>
      <c r="M14" s="128" t="s">
        <v>88</v>
      </c>
      <c r="N14" s="128" t="s">
        <v>87</v>
      </c>
      <c r="O14" s="128" t="s">
        <v>89</v>
      </c>
      <c r="P14" s="128" t="s">
        <v>87</v>
      </c>
      <c r="Q14" s="128" t="s">
        <v>89</v>
      </c>
      <c r="R14" s="200"/>
      <c r="S14" s="129" t="s">
        <v>878</v>
      </c>
      <c r="T14" s="200"/>
      <c r="U14" s="129" t="s">
        <v>879</v>
      </c>
      <c r="V14" s="129" t="s">
        <v>93</v>
      </c>
      <c r="W14" s="129"/>
    </row>
    <row r="15" spans="2:23">
      <c r="B15" s="127">
        <f t="shared" si="0"/>
        <v>11</v>
      </c>
      <c r="C15" s="199"/>
      <c r="D15" s="202"/>
      <c r="E15" s="127" t="s">
        <v>95</v>
      </c>
      <c r="F15" s="128" t="s">
        <v>86</v>
      </c>
      <c r="G15" s="128" t="s">
        <v>87</v>
      </c>
      <c r="H15" s="128" t="s">
        <v>87</v>
      </c>
      <c r="I15" s="128" t="s">
        <v>86</v>
      </c>
      <c r="J15" s="128" t="s">
        <v>87</v>
      </c>
      <c r="K15" s="128" t="s">
        <v>87</v>
      </c>
      <c r="L15" s="128" t="s">
        <v>87</v>
      </c>
      <c r="M15" s="128" t="s">
        <v>85</v>
      </c>
      <c r="N15" s="128" t="s">
        <v>87</v>
      </c>
      <c r="O15" s="128" t="s">
        <v>89</v>
      </c>
      <c r="P15" s="128" t="s">
        <v>87</v>
      </c>
      <c r="Q15" s="128" t="s">
        <v>89</v>
      </c>
      <c r="R15" s="200"/>
      <c r="S15" s="129" t="s">
        <v>106</v>
      </c>
      <c r="T15" s="200"/>
      <c r="U15" s="129" t="s">
        <v>107</v>
      </c>
      <c r="V15" s="129" t="s">
        <v>93</v>
      </c>
      <c r="W15" s="129"/>
    </row>
    <row r="16" spans="2:23">
      <c r="B16" s="127">
        <f t="shared" si="0"/>
        <v>12</v>
      </c>
      <c r="C16" s="199"/>
      <c r="D16" s="202"/>
      <c r="E16" s="127" t="s">
        <v>95</v>
      </c>
      <c r="F16" s="128" t="s">
        <v>86</v>
      </c>
      <c r="G16" s="128" t="s">
        <v>87</v>
      </c>
      <c r="H16" s="128" t="s">
        <v>87</v>
      </c>
      <c r="I16" s="128" t="s">
        <v>86</v>
      </c>
      <c r="J16" s="128" t="s">
        <v>87</v>
      </c>
      <c r="K16" s="128" t="s">
        <v>87</v>
      </c>
      <c r="L16" s="128" t="s">
        <v>87</v>
      </c>
      <c r="M16" s="128" t="s">
        <v>88</v>
      </c>
      <c r="N16" s="128" t="s">
        <v>85</v>
      </c>
      <c r="O16" s="128" t="s">
        <v>89</v>
      </c>
      <c r="P16" s="128" t="s">
        <v>87</v>
      </c>
      <c r="Q16" s="128" t="s">
        <v>89</v>
      </c>
      <c r="R16" s="200"/>
      <c r="S16" s="129" t="s">
        <v>108</v>
      </c>
      <c r="T16" s="200"/>
      <c r="U16" s="129" t="s">
        <v>109</v>
      </c>
      <c r="V16" s="129" t="s">
        <v>93</v>
      </c>
      <c r="W16" s="129"/>
    </row>
    <row r="17" spans="2:23">
      <c r="B17" s="127">
        <f t="shared" si="0"/>
        <v>13</v>
      </c>
      <c r="C17" s="199"/>
      <c r="D17" s="202"/>
      <c r="E17" s="127" t="s">
        <v>95</v>
      </c>
      <c r="F17" s="128" t="s">
        <v>86</v>
      </c>
      <c r="G17" s="128" t="s">
        <v>87</v>
      </c>
      <c r="H17" s="128" t="s">
        <v>87</v>
      </c>
      <c r="I17" s="128" t="s">
        <v>86</v>
      </c>
      <c r="J17" s="128" t="s">
        <v>87</v>
      </c>
      <c r="K17" s="128" t="s">
        <v>87</v>
      </c>
      <c r="L17" s="128" t="s">
        <v>87</v>
      </c>
      <c r="M17" s="128" t="s">
        <v>88</v>
      </c>
      <c r="N17" s="128" t="s">
        <v>87</v>
      </c>
      <c r="O17" s="128" t="s">
        <v>85</v>
      </c>
      <c r="P17" s="128" t="s">
        <v>87</v>
      </c>
      <c r="Q17" s="128" t="s">
        <v>89</v>
      </c>
      <c r="R17" s="200"/>
      <c r="S17" s="129" t="s">
        <v>110</v>
      </c>
      <c r="T17" s="200"/>
      <c r="U17" s="129" t="s">
        <v>111</v>
      </c>
      <c r="V17" s="129" t="s">
        <v>93</v>
      </c>
      <c r="W17" s="129"/>
    </row>
    <row r="18" spans="2:23">
      <c r="B18" s="127">
        <f t="shared" si="0"/>
        <v>14</v>
      </c>
      <c r="C18" s="199"/>
      <c r="D18" s="202"/>
      <c r="E18" s="127" t="s">
        <v>95</v>
      </c>
      <c r="F18" s="128" t="s">
        <v>86</v>
      </c>
      <c r="G18" s="128" t="s">
        <v>87</v>
      </c>
      <c r="H18" s="128" t="s">
        <v>87</v>
      </c>
      <c r="I18" s="128" t="s">
        <v>86</v>
      </c>
      <c r="J18" s="128" t="s">
        <v>87</v>
      </c>
      <c r="K18" s="128" t="s">
        <v>87</v>
      </c>
      <c r="L18" s="128" t="s">
        <v>87</v>
      </c>
      <c r="M18" s="128" t="s">
        <v>88</v>
      </c>
      <c r="N18" s="128" t="s">
        <v>87</v>
      </c>
      <c r="O18" s="128" t="s">
        <v>87</v>
      </c>
      <c r="P18" s="128" t="s">
        <v>85</v>
      </c>
      <c r="Q18" s="128" t="s">
        <v>89</v>
      </c>
      <c r="R18" s="200"/>
      <c r="S18" s="129" t="s">
        <v>112</v>
      </c>
      <c r="T18" s="200"/>
      <c r="U18" s="129" t="s">
        <v>113</v>
      </c>
      <c r="V18" s="129" t="s">
        <v>93</v>
      </c>
      <c r="W18" s="129"/>
    </row>
    <row r="19" spans="2:23">
      <c r="B19" s="127">
        <f t="shared" si="0"/>
        <v>15</v>
      </c>
      <c r="C19" s="199"/>
      <c r="D19" s="202"/>
      <c r="E19" s="127" t="s">
        <v>95</v>
      </c>
      <c r="F19" s="128" t="s">
        <v>86</v>
      </c>
      <c r="G19" s="128" t="s">
        <v>87</v>
      </c>
      <c r="H19" s="128" t="s">
        <v>87</v>
      </c>
      <c r="I19" s="128" t="s">
        <v>86</v>
      </c>
      <c r="J19" s="128" t="s">
        <v>87</v>
      </c>
      <c r="K19" s="128" t="s">
        <v>87</v>
      </c>
      <c r="L19" s="128" t="s">
        <v>87</v>
      </c>
      <c r="M19" s="128" t="s">
        <v>88</v>
      </c>
      <c r="N19" s="128" t="s">
        <v>87</v>
      </c>
      <c r="O19" s="128" t="s">
        <v>87</v>
      </c>
      <c r="P19" s="128" t="s">
        <v>87</v>
      </c>
      <c r="Q19" s="128" t="s">
        <v>85</v>
      </c>
      <c r="R19" s="200"/>
      <c r="S19" s="129" t="s">
        <v>114</v>
      </c>
      <c r="T19" s="200"/>
      <c r="U19" s="129" t="s">
        <v>115</v>
      </c>
      <c r="V19" s="129" t="s">
        <v>93</v>
      </c>
      <c r="W19" s="129"/>
    </row>
    <row r="20" spans="2:23">
      <c r="B20" s="127">
        <f t="shared" si="0"/>
        <v>16</v>
      </c>
      <c r="C20" s="199"/>
      <c r="D20" s="202"/>
      <c r="E20" s="127" t="s">
        <v>95</v>
      </c>
      <c r="F20" s="128" t="s">
        <v>86</v>
      </c>
      <c r="G20" s="128" t="s">
        <v>87</v>
      </c>
      <c r="H20" s="128" t="s">
        <v>87</v>
      </c>
      <c r="I20" s="128" t="s">
        <v>86</v>
      </c>
      <c r="J20" s="128" t="s">
        <v>87</v>
      </c>
      <c r="K20" s="128" t="s">
        <v>87</v>
      </c>
      <c r="L20" s="128" t="s">
        <v>87</v>
      </c>
      <c r="M20" s="128" t="s">
        <v>88</v>
      </c>
      <c r="N20" s="128" t="s">
        <v>87</v>
      </c>
      <c r="O20" s="128" t="s">
        <v>87</v>
      </c>
      <c r="P20" s="128" t="s">
        <v>87</v>
      </c>
      <c r="Q20" s="128" t="s">
        <v>116</v>
      </c>
      <c r="R20" s="200"/>
      <c r="S20" s="129" t="s">
        <v>117</v>
      </c>
      <c r="T20" s="200"/>
      <c r="U20" s="129" t="s">
        <v>118</v>
      </c>
      <c r="V20" s="129" t="s">
        <v>93</v>
      </c>
      <c r="W20" s="129"/>
    </row>
    <row r="21" spans="2:23">
      <c r="B21" s="127">
        <f t="shared" si="0"/>
        <v>17</v>
      </c>
      <c r="C21" s="199"/>
      <c r="D21" s="202"/>
      <c r="E21" s="127" t="s">
        <v>95</v>
      </c>
      <c r="F21" s="128" t="s">
        <v>119</v>
      </c>
      <c r="G21" s="128" t="s">
        <v>87</v>
      </c>
      <c r="H21" s="128" t="s">
        <v>87</v>
      </c>
      <c r="I21" s="128" t="s">
        <v>86</v>
      </c>
      <c r="J21" s="128" t="s">
        <v>87</v>
      </c>
      <c r="K21" s="128" t="s">
        <v>87</v>
      </c>
      <c r="L21" s="128" t="s">
        <v>87</v>
      </c>
      <c r="M21" s="128" t="s">
        <v>88</v>
      </c>
      <c r="N21" s="128" t="s">
        <v>87</v>
      </c>
      <c r="O21" s="128" t="s">
        <v>89</v>
      </c>
      <c r="P21" s="128" t="s">
        <v>87</v>
      </c>
      <c r="Q21" s="128" t="s">
        <v>89</v>
      </c>
      <c r="R21" s="200"/>
      <c r="S21" s="129" t="s">
        <v>120</v>
      </c>
      <c r="T21" s="200"/>
      <c r="U21" s="129" t="s">
        <v>121</v>
      </c>
      <c r="V21" s="129" t="s">
        <v>93</v>
      </c>
      <c r="W21" s="129" t="s">
        <v>122</v>
      </c>
    </row>
    <row r="22" spans="2:23">
      <c r="B22" s="127">
        <f t="shared" si="0"/>
        <v>18</v>
      </c>
      <c r="C22" s="199"/>
      <c r="D22" s="202"/>
      <c r="E22" s="127" t="s">
        <v>95</v>
      </c>
      <c r="F22" s="128" t="s">
        <v>86</v>
      </c>
      <c r="G22" s="130" t="s">
        <v>123</v>
      </c>
      <c r="H22" s="128" t="s">
        <v>87</v>
      </c>
      <c r="I22" s="128" t="s">
        <v>86</v>
      </c>
      <c r="J22" s="128" t="s">
        <v>87</v>
      </c>
      <c r="K22" s="128" t="s">
        <v>87</v>
      </c>
      <c r="L22" s="128" t="s">
        <v>87</v>
      </c>
      <c r="M22" s="128" t="s">
        <v>88</v>
      </c>
      <c r="N22" s="128" t="s">
        <v>87</v>
      </c>
      <c r="O22" s="128" t="s">
        <v>89</v>
      </c>
      <c r="P22" s="128" t="s">
        <v>87</v>
      </c>
      <c r="Q22" s="128" t="s">
        <v>89</v>
      </c>
      <c r="R22" s="200"/>
      <c r="S22" s="129" t="s">
        <v>124</v>
      </c>
      <c r="T22" s="200"/>
      <c r="U22" s="129" t="s">
        <v>125</v>
      </c>
      <c r="V22" s="129" t="s">
        <v>93</v>
      </c>
      <c r="W22" s="129" t="s">
        <v>126</v>
      </c>
    </row>
    <row r="23" spans="2:23">
      <c r="B23" s="127">
        <f t="shared" si="0"/>
        <v>19</v>
      </c>
      <c r="C23" s="199"/>
      <c r="D23" s="202"/>
      <c r="E23" s="127" t="s">
        <v>95</v>
      </c>
      <c r="F23" s="128" t="s">
        <v>86</v>
      </c>
      <c r="G23" s="128" t="s">
        <v>87</v>
      </c>
      <c r="H23" s="130" t="s">
        <v>123</v>
      </c>
      <c r="I23" s="128" t="s">
        <v>86</v>
      </c>
      <c r="J23" s="128" t="s">
        <v>87</v>
      </c>
      <c r="K23" s="128" t="s">
        <v>87</v>
      </c>
      <c r="L23" s="128" t="s">
        <v>87</v>
      </c>
      <c r="M23" s="128" t="s">
        <v>88</v>
      </c>
      <c r="N23" s="128" t="s">
        <v>87</v>
      </c>
      <c r="O23" s="128" t="s">
        <v>89</v>
      </c>
      <c r="P23" s="128" t="s">
        <v>87</v>
      </c>
      <c r="Q23" s="128" t="s">
        <v>89</v>
      </c>
      <c r="R23" s="200"/>
      <c r="S23" s="129" t="s">
        <v>127</v>
      </c>
      <c r="T23" s="200"/>
      <c r="U23" s="129" t="s">
        <v>128</v>
      </c>
      <c r="V23" s="129" t="s">
        <v>93</v>
      </c>
      <c r="W23" s="129" t="s">
        <v>129</v>
      </c>
    </row>
    <row r="24" spans="2:23">
      <c r="B24" s="127">
        <f t="shared" si="0"/>
        <v>20</v>
      </c>
      <c r="C24" s="199"/>
      <c r="D24" s="202"/>
      <c r="E24" s="127" t="s">
        <v>95</v>
      </c>
      <c r="F24" s="128" t="s">
        <v>86</v>
      </c>
      <c r="G24" s="128" t="s">
        <v>87</v>
      </c>
      <c r="H24" s="128" t="s">
        <v>87</v>
      </c>
      <c r="I24" s="128" t="s">
        <v>119</v>
      </c>
      <c r="J24" s="128" t="s">
        <v>87</v>
      </c>
      <c r="K24" s="128" t="s">
        <v>87</v>
      </c>
      <c r="L24" s="128" t="s">
        <v>87</v>
      </c>
      <c r="M24" s="128" t="s">
        <v>88</v>
      </c>
      <c r="N24" s="128" t="s">
        <v>87</v>
      </c>
      <c r="O24" s="128" t="s">
        <v>89</v>
      </c>
      <c r="P24" s="128" t="s">
        <v>87</v>
      </c>
      <c r="Q24" s="128" t="s">
        <v>89</v>
      </c>
      <c r="R24" s="200"/>
      <c r="S24" s="129" t="s">
        <v>130</v>
      </c>
      <c r="T24" s="200"/>
      <c r="U24" s="129" t="s">
        <v>131</v>
      </c>
      <c r="V24" s="129" t="s">
        <v>93</v>
      </c>
      <c r="W24" s="129" t="s">
        <v>132</v>
      </c>
    </row>
    <row r="25" spans="2:23">
      <c r="B25" s="127">
        <f t="shared" si="0"/>
        <v>21</v>
      </c>
      <c r="C25" s="199"/>
      <c r="D25" s="202"/>
      <c r="E25" s="127" t="s">
        <v>95</v>
      </c>
      <c r="F25" s="128" t="s">
        <v>86</v>
      </c>
      <c r="G25" s="128" t="s">
        <v>87</v>
      </c>
      <c r="H25" s="128" t="s">
        <v>87</v>
      </c>
      <c r="I25" s="128" t="s">
        <v>86</v>
      </c>
      <c r="J25" s="130" t="s">
        <v>123</v>
      </c>
      <c r="K25" s="128" t="s">
        <v>87</v>
      </c>
      <c r="L25" s="128" t="s">
        <v>87</v>
      </c>
      <c r="M25" s="128" t="s">
        <v>88</v>
      </c>
      <c r="N25" s="128" t="s">
        <v>87</v>
      </c>
      <c r="O25" s="128" t="s">
        <v>89</v>
      </c>
      <c r="P25" s="128" t="s">
        <v>87</v>
      </c>
      <c r="Q25" s="128" t="s">
        <v>89</v>
      </c>
      <c r="R25" s="200"/>
      <c r="S25" s="129" t="s">
        <v>133</v>
      </c>
      <c r="T25" s="200"/>
      <c r="U25" s="129" t="s">
        <v>134</v>
      </c>
      <c r="V25" s="129" t="s">
        <v>93</v>
      </c>
      <c r="W25" s="129" t="s">
        <v>135</v>
      </c>
    </row>
    <row r="26" spans="2:23">
      <c r="B26" s="127">
        <f t="shared" si="0"/>
        <v>22</v>
      </c>
      <c r="C26" s="199"/>
      <c r="D26" s="202"/>
      <c r="E26" s="127" t="s">
        <v>95</v>
      </c>
      <c r="F26" s="128" t="s">
        <v>86</v>
      </c>
      <c r="G26" s="128" t="s">
        <v>87</v>
      </c>
      <c r="H26" s="128" t="s">
        <v>87</v>
      </c>
      <c r="I26" s="128" t="s">
        <v>86</v>
      </c>
      <c r="J26" s="128" t="s">
        <v>87</v>
      </c>
      <c r="K26" s="130" t="s">
        <v>123</v>
      </c>
      <c r="L26" s="128" t="s">
        <v>87</v>
      </c>
      <c r="M26" s="128" t="s">
        <v>88</v>
      </c>
      <c r="N26" s="128" t="s">
        <v>87</v>
      </c>
      <c r="O26" s="128" t="s">
        <v>89</v>
      </c>
      <c r="P26" s="128" t="s">
        <v>87</v>
      </c>
      <c r="Q26" s="128" t="s">
        <v>89</v>
      </c>
      <c r="R26" s="200"/>
      <c r="S26" s="129" t="s">
        <v>136</v>
      </c>
      <c r="T26" s="200"/>
      <c r="U26" s="129" t="s">
        <v>137</v>
      </c>
      <c r="V26" s="129" t="s">
        <v>93</v>
      </c>
      <c r="W26" s="129" t="s">
        <v>138</v>
      </c>
    </row>
    <row r="27" spans="2:23">
      <c r="B27" s="127">
        <f t="shared" si="0"/>
        <v>23</v>
      </c>
      <c r="C27" s="199"/>
      <c r="D27" s="202"/>
      <c r="E27" s="127" t="s">
        <v>95</v>
      </c>
      <c r="F27" s="128" t="s">
        <v>86</v>
      </c>
      <c r="G27" s="128">
        <v>3333</v>
      </c>
      <c r="H27" s="128" t="s">
        <v>87</v>
      </c>
      <c r="I27" s="128" t="s">
        <v>86</v>
      </c>
      <c r="J27" s="128" t="s">
        <v>87</v>
      </c>
      <c r="K27" s="128" t="s">
        <v>87</v>
      </c>
      <c r="L27" s="128" t="s">
        <v>87</v>
      </c>
      <c r="M27" s="128" t="s">
        <v>88</v>
      </c>
      <c r="N27" s="128" t="s">
        <v>87</v>
      </c>
      <c r="O27" s="128" t="s">
        <v>89</v>
      </c>
      <c r="P27" s="128" t="s">
        <v>87</v>
      </c>
      <c r="Q27" s="128" t="s">
        <v>89</v>
      </c>
      <c r="R27" s="200"/>
      <c r="S27" s="129" t="s">
        <v>139</v>
      </c>
      <c r="T27" s="200"/>
      <c r="U27" s="129" t="s">
        <v>140</v>
      </c>
      <c r="V27" s="129" t="s">
        <v>93</v>
      </c>
      <c r="W27" s="129" t="s">
        <v>141</v>
      </c>
    </row>
    <row r="28" spans="2:23">
      <c r="B28" s="127">
        <f t="shared" si="0"/>
        <v>24</v>
      </c>
      <c r="C28" s="199"/>
      <c r="D28" s="202"/>
      <c r="E28" s="127" t="s">
        <v>95</v>
      </c>
      <c r="F28" s="128" t="s">
        <v>86</v>
      </c>
      <c r="G28" s="128" t="s">
        <v>87</v>
      </c>
      <c r="H28" s="128" t="s">
        <v>87</v>
      </c>
      <c r="I28" s="128" t="s">
        <v>86</v>
      </c>
      <c r="J28" s="128">
        <v>3333</v>
      </c>
      <c r="K28" s="128" t="s">
        <v>87</v>
      </c>
      <c r="L28" s="128" t="s">
        <v>87</v>
      </c>
      <c r="M28" s="128" t="s">
        <v>88</v>
      </c>
      <c r="N28" s="128" t="s">
        <v>87</v>
      </c>
      <c r="O28" s="128" t="s">
        <v>89</v>
      </c>
      <c r="P28" s="128" t="s">
        <v>87</v>
      </c>
      <c r="Q28" s="128" t="s">
        <v>89</v>
      </c>
      <c r="R28" s="200"/>
      <c r="S28" s="129" t="s">
        <v>139</v>
      </c>
      <c r="T28" s="200"/>
      <c r="U28" s="129" t="s">
        <v>140</v>
      </c>
      <c r="V28" s="129" t="s">
        <v>93</v>
      </c>
      <c r="W28" s="129" t="s">
        <v>141</v>
      </c>
    </row>
    <row r="29" spans="2:23">
      <c r="B29" s="127">
        <f t="shared" si="0"/>
        <v>25</v>
      </c>
      <c r="C29" s="199"/>
      <c r="D29" s="202"/>
      <c r="E29" s="127" t="s">
        <v>95</v>
      </c>
      <c r="F29" s="128" t="s">
        <v>142</v>
      </c>
      <c r="G29" s="128">
        <v>2222</v>
      </c>
      <c r="H29" s="128">
        <v>555</v>
      </c>
      <c r="I29" s="128" t="s">
        <v>143</v>
      </c>
      <c r="J29" s="128">
        <v>6666</v>
      </c>
      <c r="K29" s="128" t="s">
        <v>87</v>
      </c>
      <c r="L29" s="128" t="s">
        <v>87</v>
      </c>
      <c r="M29" s="128" t="s">
        <v>88</v>
      </c>
      <c r="N29" s="128" t="s">
        <v>87</v>
      </c>
      <c r="O29" s="128" t="s">
        <v>89</v>
      </c>
      <c r="P29" s="128" t="s">
        <v>87</v>
      </c>
      <c r="Q29" s="128" t="s">
        <v>89</v>
      </c>
      <c r="R29" s="200"/>
      <c r="S29" s="129" t="s">
        <v>144</v>
      </c>
      <c r="T29" s="200"/>
      <c r="U29" s="129" t="s">
        <v>145</v>
      </c>
      <c r="V29" s="129" t="s">
        <v>93</v>
      </c>
      <c r="W29" s="129" t="s">
        <v>146</v>
      </c>
    </row>
    <row r="30" spans="2:23">
      <c r="B30" s="127">
        <f t="shared" si="0"/>
        <v>26</v>
      </c>
      <c r="C30" s="199"/>
      <c r="D30" s="202"/>
      <c r="E30" s="127" t="s">
        <v>95</v>
      </c>
      <c r="F30" s="128" t="s">
        <v>147</v>
      </c>
      <c r="G30" s="128" t="s">
        <v>87</v>
      </c>
      <c r="H30" s="128" t="s">
        <v>87</v>
      </c>
      <c r="I30" s="128" t="s">
        <v>86</v>
      </c>
      <c r="J30" s="128" t="s">
        <v>87</v>
      </c>
      <c r="K30" s="128" t="s">
        <v>87</v>
      </c>
      <c r="L30" s="128" t="s">
        <v>87</v>
      </c>
      <c r="M30" s="128" t="s">
        <v>88</v>
      </c>
      <c r="N30" s="128" t="s">
        <v>87</v>
      </c>
      <c r="O30" s="128" t="s">
        <v>89</v>
      </c>
      <c r="P30" s="128" t="s">
        <v>87</v>
      </c>
      <c r="Q30" s="128" t="s">
        <v>89</v>
      </c>
      <c r="R30" s="200"/>
      <c r="S30" s="129" t="s">
        <v>148</v>
      </c>
      <c r="T30" s="200"/>
      <c r="U30" s="129" t="s">
        <v>149</v>
      </c>
      <c r="V30" s="129" t="s">
        <v>93</v>
      </c>
      <c r="W30" s="129" t="s">
        <v>150</v>
      </c>
    </row>
    <row r="31" spans="2:23">
      <c r="B31" s="127">
        <f t="shared" si="0"/>
        <v>27</v>
      </c>
      <c r="C31" s="199"/>
      <c r="D31" s="202"/>
      <c r="E31" s="127" t="s">
        <v>95</v>
      </c>
      <c r="F31" s="128" t="s">
        <v>86</v>
      </c>
      <c r="G31" s="128" t="s">
        <v>151</v>
      </c>
      <c r="H31" s="128" t="s">
        <v>87</v>
      </c>
      <c r="I31" s="128" t="s">
        <v>86</v>
      </c>
      <c r="J31" s="128" t="s">
        <v>87</v>
      </c>
      <c r="K31" s="128" t="s">
        <v>87</v>
      </c>
      <c r="L31" s="128" t="s">
        <v>87</v>
      </c>
      <c r="M31" s="128" t="s">
        <v>88</v>
      </c>
      <c r="N31" s="128" t="s">
        <v>87</v>
      </c>
      <c r="O31" s="128" t="s">
        <v>89</v>
      </c>
      <c r="P31" s="128" t="s">
        <v>87</v>
      </c>
      <c r="Q31" s="128" t="s">
        <v>89</v>
      </c>
      <c r="R31" s="200"/>
      <c r="S31" s="129" t="s">
        <v>152</v>
      </c>
      <c r="T31" s="200"/>
      <c r="U31" s="129" t="s">
        <v>153</v>
      </c>
      <c r="V31" s="129" t="s">
        <v>93</v>
      </c>
      <c r="W31" s="129" t="s">
        <v>150</v>
      </c>
    </row>
    <row r="32" spans="2:23">
      <c r="B32" s="127">
        <f t="shared" si="0"/>
        <v>28</v>
      </c>
      <c r="C32" s="199"/>
      <c r="D32" s="202"/>
      <c r="E32" s="127" t="s">
        <v>95</v>
      </c>
      <c r="F32" s="128" t="s">
        <v>86</v>
      </c>
      <c r="G32" s="128" t="s">
        <v>87</v>
      </c>
      <c r="H32" s="128" t="s">
        <v>151</v>
      </c>
      <c r="I32" s="128" t="s">
        <v>86</v>
      </c>
      <c r="J32" s="128" t="s">
        <v>87</v>
      </c>
      <c r="K32" s="128" t="s">
        <v>87</v>
      </c>
      <c r="L32" s="128" t="s">
        <v>87</v>
      </c>
      <c r="M32" s="128" t="s">
        <v>88</v>
      </c>
      <c r="N32" s="128" t="s">
        <v>87</v>
      </c>
      <c r="O32" s="128" t="s">
        <v>89</v>
      </c>
      <c r="P32" s="128" t="s">
        <v>87</v>
      </c>
      <c r="Q32" s="128" t="s">
        <v>89</v>
      </c>
      <c r="R32" s="200"/>
      <c r="S32" s="129" t="s">
        <v>154</v>
      </c>
      <c r="T32" s="200"/>
      <c r="U32" s="129" t="s">
        <v>155</v>
      </c>
      <c r="V32" s="129" t="s">
        <v>93</v>
      </c>
      <c r="W32" s="129" t="s">
        <v>150</v>
      </c>
    </row>
    <row r="33" spans="2:23">
      <c r="B33" s="127">
        <f t="shared" si="0"/>
        <v>29</v>
      </c>
      <c r="C33" s="199"/>
      <c r="D33" s="202"/>
      <c r="E33" s="127" t="s">
        <v>95</v>
      </c>
      <c r="F33" s="128" t="s">
        <v>86</v>
      </c>
      <c r="G33" s="128" t="s">
        <v>87</v>
      </c>
      <c r="H33" s="128" t="s">
        <v>87</v>
      </c>
      <c r="I33" s="128" t="s">
        <v>156</v>
      </c>
      <c r="J33" s="128" t="s">
        <v>87</v>
      </c>
      <c r="K33" s="128" t="s">
        <v>87</v>
      </c>
      <c r="L33" s="128" t="s">
        <v>87</v>
      </c>
      <c r="M33" s="128" t="s">
        <v>88</v>
      </c>
      <c r="N33" s="128" t="s">
        <v>87</v>
      </c>
      <c r="O33" s="128" t="s">
        <v>89</v>
      </c>
      <c r="P33" s="128" t="s">
        <v>87</v>
      </c>
      <c r="Q33" s="128" t="s">
        <v>89</v>
      </c>
      <c r="R33" s="200"/>
      <c r="S33" s="129" t="s">
        <v>157</v>
      </c>
      <c r="T33" s="200"/>
      <c r="U33" s="129" t="s">
        <v>158</v>
      </c>
      <c r="V33" s="129" t="s">
        <v>93</v>
      </c>
      <c r="W33" s="129" t="s">
        <v>150</v>
      </c>
    </row>
    <row r="34" spans="2:23">
      <c r="B34" s="127">
        <f t="shared" si="0"/>
        <v>30</v>
      </c>
      <c r="C34" s="199"/>
      <c r="D34" s="202"/>
      <c r="E34" s="127" t="s">
        <v>95</v>
      </c>
      <c r="F34" s="128" t="s">
        <v>86</v>
      </c>
      <c r="G34" s="128" t="s">
        <v>87</v>
      </c>
      <c r="H34" s="128" t="s">
        <v>87</v>
      </c>
      <c r="I34" s="128" t="s">
        <v>86</v>
      </c>
      <c r="J34" s="128" t="s">
        <v>151</v>
      </c>
      <c r="K34" s="128" t="s">
        <v>87</v>
      </c>
      <c r="L34" s="128" t="s">
        <v>87</v>
      </c>
      <c r="M34" s="128" t="s">
        <v>88</v>
      </c>
      <c r="N34" s="128" t="s">
        <v>87</v>
      </c>
      <c r="O34" s="128" t="s">
        <v>89</v>
      </c>
      <c r="P34" s="128" t="s">
        <v>87</v>
      </c>
      <c r="Q34" s="128" t="s">
        <v>89</v>
      </c>
      <c r="R34" s="200"/>
      <c r="S34" s="129" t="s">
        <v>159</v>
      </c>
      <c r="T34" s="200"/>
      <c r="U34" s="129" t="s">
        <v>160</v>
      </c>
      <c r="V34" s="129" t="s">
        <v>93</v>
      </c>
      <c r="W34" s="129" t="s">
        <v>150</v>
      </c>
    </row>
    <row r="35" spans="2:23">
      <c r="B35" s="127">
        <f t="shared" si="0"/>
        <v>31</v>
      </c>
      <c r="C35" s="199"/>
      <c r="D35" s="202"/>
      <c r="E35" s="127" t="s">
        <v>95</v>
      </c>
      <c r="F35" s="128" t="s">
        <v>86</v>
      </c>
      <c r="G35" s="128" t="s">
        <v>87</v>
      </c>
      <c r="H35" s="128" t="s">
        <v>87</v>
      </c>
      <c r="I35" s="128" t="s">
        <v>86</v>
      </c>
      <c r="J35" s="128" t="s">
        <v>87</v>
      </c>
      <c r="K35" s="128" t="s">
        <v>151</v>
      </c>
      <c r="L35" s="128" t="s">
        <v>87</v>
      </c>
      <c r="M35" s="128" t="s">
        <v>88</v>
      </c>
      <c r="N35" s="128" t="s">
        <v>87</v>
      </c>
      <c r="O35" s="128" t="s">
        <v>89</v>
      </c>
      <c r="P35" s="128" t="s">
        <v>87</v>
      </c>
      <c r="Q35" s="128" t="s">
        <v>89</v>
      </c>
      <c r="R35" s="200"/>
      <c r="S35" s="129" t="s">
        <v>161</v>
      </c>
      <c r="T35" s="200"/>
      <c r="U35" s="129" t="s">
        <v>162</v>
      </c>
      <c r="V35" s="129" t="s">
        <v>93</v>
      </c>
      <c r="W35" s="129" t="s">
        <v>150</v>
      </c>
    </row>
    <row r="36" spans="2:23">
      <c r="B36" s="127">
        <f t="shared" si="0"/>
        <v>32</v>
      </c>
      <c r="C36" s="199"/>
      <c r="D36" s="202"/>
      <c r="E36" s="127" t="s">
        <v>95</v>
      </c>
      <c r="F36" s="128" t="s">
        <v>86</v>
      </c>
      <c r="G36" s="128" t="s">
        <v>87</v>
      </c>
      <c r="H36" s="128" t="s">
        <v>87</v>
      </c>
      <c r="I36" s="128" t="s">
        <v>86</v>
      </c>
      <c r="J36" s="128" t="s">
        <v>87</v>
      </c>
      <c r="K36" s="128" t="s">
        <v>87</v>
      </c>
      <c r="L36" s="128" t="s">
        <v>163</v>
      </c>
      <c r="M36" s="128" t="s">
        <v>88</v>
      </c>
      <c r="N36" s="128" t="s">
        <v>87</v>
      </c>
      <c r="O36" s="128" t="s">
        <v>89</v>
      </c>
      <c r="P36" s="128" t="s">
        <v>87</v>
      </c>
      <c r="Q36" s="128" t="s">
        <v>89</v>
      </c>
      <c r="R36" s="200"/>
      <c r="S36" s="129" t="s">
        <v>164</v>
      </c>
      <c r="T36" s="200"/>
      <c r="U36" s="129" t="s">
        <v>165</v>
      </c>
      <c r="V36" s="129" t="s">
        <v>93</v>
      </c>
      <c r="W36" s="129" t="s">
        <v>150</v>
      </c>
    </row>
    <row r="37" spans="2:23">
      <c r="B37" s="127">
        <f t="shared" si="0"/>
        <v>33</v>
      </c>
      <c r="C37" s="199"/>
      <c r="D37" s="202"/>
      <c r="E37" s="127" t="s">
        <v>95</v>
      </c>
      <c r="F37" s="128" t="s">
        <v>86</v>
      </c>
      <c r="G37" s="128" t="s">
        <v>87</v>
      </c>
      <c r="H37" s="128" t="s">
        <v>87</v>
      </c>
      <c r="I37" s="128" t="s">
        <v>86</v>
      </c>
      <c r="J37" s="128" t="s">
        <v>87</v>
      </c>
      <c r="K37" s="128" t="s">
        <v>87</v>
      </c>
      <c r="L37" s="128" t="s">
        <v>87</v>
      </c>
      <c r="M37" s="128" t="s">
        <v>166</v>
      </c>
      <c r="N37" s="128" t="s">
        <v>87</v>
      </c>
      <c r="O37" s="128" t="s">
        <v>89</v>
      </c>
      <c r="P37" s="128" t="s">
        <v>87</v>
      </c>
      <c r="Q37" s="128" t="s">
        <v>89</v>
      </c>
      <c r="R37" s="200"/>
      <c r="S37" s="129" t="s">
        <v>167</v>
      </c>
      <c r="T37" s="200"/>
      <c r="U37" s="129" t="s">
        <v>168</v>
      </c>
      <c r="V37" s="129" t="s">
        <v>93</v>
      </c>
      <c r="W37" s="129" t="s">
        <v>150</v>
      </c>
    </row>
    <row r="38" spans="2:23">
      <c r="B38" s="127">
        <f t="shared" si="0"/>
        <v>34</v>
      </c>
      <c r="C38" s="199"/>
      <c r="D38" s="202"/>
      <c r="E38" s="127" t="s">
        <v>95</v>
      </c>
      <c r="F38" s="128" t="s">
        <v>86</v>
      </c>
      <c r="G38" s="128" t="s">
        <v>87</v>
      </c>
      <c r="H38" s="128" t="s">
        <v>87</v>
      </c>
      <c r="I38" s="128" t="s">
        <v>86</v>
      </c>
      <c r="J38" s="128" t="s">
        <v>87</v>
      </c>
      <c r="K38" s="128" t="s">
        <v>87</v>
      </c>
      <c r="L38" s="128" t="s">
        <v>87</v>
      </c>
      <c r="M38" s="128" t="s">
        <v>88</v>
      </c>
      <c r="N38" s="128" t="s">
        <v>151</v>
      </c>
      <c r="O38" s="128" t="s">
        <v>89</v>
      </c>
      <c r="P38" s="128" t="s">
        <v>87</v>
      </c>
      <c r="Q38" s="128" t="s">
        <v>89</v>
      </c>
      <c r="R38" s="200"/>
      <c r="S38" s="129" t="s">
        <v>169</v>
      </c>
      <c r="T38" s="200"/>
      <c r="U38" s="129" t="s">
        <v>170</v>
      </c>
      <c r="V38" s="129" t="s">
        <v>93</v>
      </c>
      <c r="W38" s="129" t="s">
        <v>150</v>
      </c>
    </row>
    <row r="39" spans="2:23">
      <c r="B39" s="127">
        <f t="shared" si="0"/>
        <v>35</v>
      </c>
      <c r="C39" s="199"/>
      <c r="D39" s="202"/>
      <c r="E39" s="127" t="s">
        <v>95</v>
      </c>
      <c r="F39" s="128" t="s">
        <v>86</v>
      </c>
      <c r="G39" s="128" t="s">
        <v>87</v>
      </c>
      <c r="H39" s="128" t="s">
        <v>87</v>
      </c>
      <c r="I39" s="128" t="s">
        <v>86</v>
      </c>
      <c r="J39" s="128" t="s">
        <v>87</v>
      </c>
      <c r="K39" s="128" t="s">
        <v>87</v>
      </c>
      <c r="L39" s="128" t="s">
        <v>87</v>
      </c>
      <c r="M39" s="128" t="s">
        <v>88</v>
      </c>
      <c r="N39" s="128" t="s">
        <v>87</v>
      </c>
      <c r="O39" s="128" t="s">
        <v>171</v>
      </c>
      <c r="P39" s="128" t="s">
        <v>87</v>
      </c>
      <c r="Q39" s="128" t="s">
        <v>89</v>
      </c>
      <c r="R39" s="200"/>
      <c r="S39" s="129" t="s">
        <v>172</v>
      </c>
      <c r="T39" s="200"/>
      <c r="U39" s="129" t="s">
        <v>173</v>
      </c>
      <c r="V39" s="129" t="s">
        <v>93</v>
      </c>
      <c r="W39" s="129" t="s">
        <v>150</v>
      </c>
    </row>
    <row r="40" spans="2:23">
      <c r="B40" s="127">
        <f t="shared" si="0"/>
        <v>36</v>
      </c>
      <c r="C40" s="199"/>
      <c r="D40" s="202"/>
      <c r="E40" s="127" t="s">
        <v>95</v>
      </c>
      <c r="F40" s="128" t="s">
        <v>86</v>
      </c>
      <c r="G40" s="128" t="s">
        <v>87</v>
      </c>
      <c r="H40" s="128" t="s">
        <v>87</v>
      </c>
      <c r="I40" s="128" t="s">
        <v>86</v>
      </c>
      <c r="J40" s="128" t="s">
        <v>87</v>
      </c>
      <c r="K40" s="128" t="s">
        <v>87</v>
      </c>
      <c r="L40" s="128" t="s">
        <v>87</v>
      </c>
      <c r="M40" s="128" t="s">
        <v>88</v>
      </c>
      <c r="N40" s="128" t="s">
        <v>87</v>
      </c>
      <c r="O40" s="128" t="s">
        <v>89</v>
      </c>
      <c r="P40" s="128" t="s">
        <v>151</v>
      </c>
      <c r="Q40" s="128" t="s">
        <v>89</v>
      </c>
      <c r="R40" s="200"/>
      <c r="S40" s="129" t="s">
        <v>174</v>
      </c>
      <c r="T40" s="200"/>
      <c r="U40" s="129" t="s">
        <v>175</v>
      </c>
      <c r="V40" s="129" t="s">
        <v>93</v>
      </c>
      <c r="W40" s="129" t="s">
        <v>150</v>
      </c>
    </row>
    <row r="41" spans="2:23">
      <c r="B41" s="127">
        <f t="shared" si="0"/>
        <v>37</v>
      </c>
      <c r="C41" s="199"/>
      <c r="D41" s="202"/>
      <c r="E41" s="127" t="s">
        <v>95</v>
      </c>
      <c r="F41" s="128" t="s">
        <v>86</v>
      </c>
      <c r="G41" s="128" t="s">
        <v>87</v>
      </c>
      <c r="H41" s="128" t="s">
        <v>87</v>
      </c>
      <c r="I41" s="128" t="s">
        <v>86</v>
      </c>
      <c r="J41" s="128" t="s">
        <v>87</v>
      </c>
      <c r="K41" s="128" t="s">
        <v>87</v>
      </c>
      <c r="L41" s="128" t="s">
        <v>87</v>
      </c>
      <c r="M41" s="128" t="s">
        <v>88</v>
      </c>
      <c r="N41" s="128" t="s">
        <v>87</v>
      </c>
      <c r="O41" s="128" t="s">
        <v>89</v>
      </c>
      <c r="P41" s="128" t="s">
        <v>87</v>
      </c>
      <c r="Q41" s="128" t="s">
        <v>171</v>
      </c>
      <c r="R41" s="200"/>
      <c r="S41" s="129" t="s">
        <v>176</v>
      </c>
      <c r="T41" s="200"/>
      <c r="U41" s="129" t="s">
        <v>177</v>
      </c>
      <c r="V41" s="129" t="s">
        <v>93</v>
      </c>
      <c r="W41" s="129" t="s">
        <v>150</v>
      </c>
    </row>
    <row r="42" spans="2:23">
      <c r="B42" s="127">
        <f t="shared" si="0"/>
        <v>38</v>
      </c>
      <c r="C42" s="199"/>
      <c r="D42" s="202"/>
      <c r="E42" s="127" t="s">
        <v>95</v>
      </c>
      <c r="F42" s="127" t="s">
        <v>647</v>
      </c>
      <c r="G42" s="128" t="s">
        <v>87</v>
      </c>
      <c r="H42" s="128" t="s">
        <v>87</v>
      </c>
      <c r="I42" s="128" t="s">
        <v>86</v>
      </c>
      <c r="J42" s="128" t="s">
        <v>87</v>
      </c>
      <c r="K42" s="128" t="s">
        <v>87</v>
      </c>
      <c r="L42" s="128" t="s">
        <v>87</v>
      </c>
      <c r="M42" s="128" t="s">
        <v>88</v>
      </c>
      <c r="N42" s="128" t="s">
        <v>87</v>
      </c>
      <c r="O42" s="128" t="s">
        <v>89</v>
      </c>
      <c r="P42" s="128" t="s">
        <v>87</v>
      </c>
      <c r="Q42" s="128" t="s">
        <v>89</v>
      </c>
      <c r="R42" s="200"/>
      <c r="S42" s="129" t="s">
        <v>649</v>
      </c>
      <c r="T42" s="200"/>
      <c r="U42" s="129" t="s">
        <v>648</v>
      </c>
      <c r="V42" s="129" t="s">
        <v>93</v>
      </c>
      <c r="W42" s="129"/>
    </row>
    <row r="43" spans="2:23">
      <c r="B43" s="127">
        <f t="shared" si="0"/>
        <v>39</v>
      </c>
      <c r="C43" s="199"/>
      <c r="D43" s="202"/>
      <c r="E43" s="127" t="s">
        <v>95</v>
      </c>
      <c r="F43" s="128" t="s">
        <v>86</v>
      </c>
      <c r="G43" s="128" t="s">
        <v>87</v>
      </c>
      <c r="H43" s="128" t="s">
        <v>87</v>
      </c>
      <c r="I43" s="127" t="s">
        <v>647</v>
      </c>
      <c r="J43" s="128" t="s">
        <v>87</v>
      </c>
      <c r="K43" s="128" t="s">
        <v>87</v>
      </c>
      <c r="L43" s="128" t="s">
        <v>87</v>
      </c>
      <c r="M43" s="128" t="s">
        <v>88</v>
      </c>
      <c r="N43" s="128" t="s">
        <v>87</v>
      </c>
      <c r="O43" s="128" t="s">
        <v>89</v>
      </c>
      <c r="P43" s="128" t="s">
        <v>87</v>
      </c>
      <c r="Q43" s="128" t="s">
        <v>89</v>
      </c>
      <c r="R43" s="200"/>
      <c r="S43" s="129" t="s">
        <v>649</v>
      </c>
      <c r="T43" s="200"/>
      <c r="U43" s="129" t="s">
        <v>648</v>
      </c>
      <c r="V43" s="129" t="s">
        <v>93</v>
      </c>
      <c r="W43" s="129"/>
    </row>
    <row r="44" spans="2:23">
      <c r="B44" s="127">
        <f t="shared" si="0"/>
        <v>40</v>
      </c>
      <c r="C44" s="199"/>
      <c r="D44" s="202"/>
      <c r="E44" s="127" t="s">
        <v>178</v>
      </c>
      <c r="F44" s="127" t="s">
        <v>85</v>
      </c>
      <c r="G44" s="127" t="s">
        <v>87</v>
      </c>
      <c r="H44" s="127" t="s">
        <v>87</v>
      </c>
      <c r="I44" s="127" t="s">
        <v>86</v>
      </c>
      <c r="J44" s="127" t="s">
        <v>87</v>
      </c>
      <c r="K44" s="127" t="s">
        <v>87</v>
      </c>
      <c r="L44" s="127" t="s">
        <v>87</v>
      </c>
      <c r="M44" s="127" t="s">
        <v>88</v>
      </c>
      <c r="N44" s="127" t="s">
        <v>87</v>
      </c>
      <c r="O44" s="127" t="s">
        <v>89</v>
      </c>
      <c r="P44" s="127" t="s">
        <v>87</v>
      </c>
      <c r="Q44" s="127" t="s">
        <v>89</v>
      </c>
      <c r="R44" s="200"/>
      <c r="S44" s="129" t="s">
        <v>96</v>
      </c>
      <c r="T44" s="200"/>
      <c r="U44" s="129" t="s">
        <v>92</v>
      </c>
      <c r="V44" s="129" t="s">
        <v>93</v>
      </c>
      <c r="W44" s="129"/>
    </row>
    <row r="45" spans="2:23">
      <c r="B45" s="127">
        <f t="shared" si="0"/>
        <v>41</v>
      </c>
      <c r="C45" s="199"/>
      <c r="D45" s="202"/>
      <c r="E45" s="127" t="s">
        <v>178</v>
      </c>
      <c r="F45" s="127" t="s">
        <v>86</v>
      </c>
      <c r="G45" s="127" t="s">
        <v>85</v>
      </c>
      <c r="H45" s="127" t="s">
        <v>87</v>
      </c>
      <c r="I45" s="127" t="s">
        <v>86</v>
      </c>
      <c r="J45" s="127" t="s">
        <v>87</v>
      </c>
      <c r="K45" s="127" t="s">
        <v>87</v>
      </c>
      <c r="L45" s="127" t="s">
        <v>87</v>
      </c>
      <c r="M45" s="127" t="s">
        <v>88</v>
      </c>
      <c r="N45" s="127" t="s">
        <v>87</v>
      </c>
      <c r="O45" s="127" t="s">
        <v>89</v>
      </c>
      <c r="P45" s="127" t="s">
        <v>87</v>
      </c>
      <c r="Q45" s="127" t="s">
        <v>89</v>
      </c>
      <c r="R45" s="200"/>
      <c r="S45" s="129" t="s">
        <v>98</v>
      </c>
      <c r="T45" s="200"/>
      <c r="U45" s="129" t="s">
        <v>97</v>
      </c>
      <c r="V45" s="129" t="s">
        <v>93</v>
      </c>
      <c r="W45" s="129"/>
    </row>
    <row r="46" spans="2:23">
      <c r="B46" s="127">
        <f t="shared" si="0"/>
        <v>42</v>
      </c>
      <c r="C46" s="199"/>
      <c r="D46" s="202"/>
      <c r="E46" s="127" t="s">
        <v>178</v>
      </c>
      <c r="F46" s="127" t="s">
        <v>86</v>
      </c>
      <c r="G46" s="127" t="s">
        <v>87</v>
      </c>
      <c r="H46" s="127" t="s">
        <v>85</v>
      </c>
      <c r="I46" s="127" t="s">
        <v>86</v>
      </c>
      <c r="J46" s="127" t="s">
        <v>87</v>
      </c>
      <c r="K46" s="127" t="s">
        <v>87</v>
      </c>
      <c r="L46" s="127" t="s">
        <v>87</v>
      </c>
      <c r="M46" s="127" t="s">
        <v>88</v>
      </c>
      <c r="N46" s="127" t="s">
        <v>87</v>
      </c>
      <c r="O46" s="127" t="s">
        <v>89</v>
      </c>
      <c r="P46" s="127" t="s">
        <v>87</v>
      </c>
      <c r="Q46" s="127" t="s">
        <v>89</v>
      </c>
      <c r="R46" s="200"/>
      <c r="S46" s="129" t="s">
        <v>100</v>
      </c>
      <c r="T46" s="200"/>
      <c r="U46" s="129" t="s">
        <v>99</v>
      </c>
      <c r="V46" s="129" t="s">
        <v>93</v>
      </c>
      <c r="W46" s="129"/>
    </row>
    <row r="47" spans="2:23">
      <c r="B47" s="127">
        <f t="shared" si="0"/>
        <v>43</v>
      </c>
      <c r="C47" s="199"/>
      <c r="D47" s="202"/>
      <c r="E47" s="127" t="s">
        <v>178</v>
      </c>
      <c r="F47" s="127" t="s">
        <v>86</v>
      </c>
      <c r="G47" s="127" t="s">
        <v>87</v>
      </c>
      <c r="H47" s="127" t="s">
        <v>87</v>
      </c>
      <c r="I47" s="127" t="s">
        <v>85</v>
      </c>
      <c r="J47" s="127" t="s">
        <v>87</v>
      </c>
      <c r="K47" s="127" t="s">
        <v>87</v>
      </c>
      <c r="L47" s="127" t="s">
        <v>87</v>
      </c>
      <c r="M47" s="127" t="s">
        <v>88</v>
      </c>
      <c r="N47" s="127" t="s">
        <v>87</v>
      </c>
      <c r="O47" s="127" t="s">
        <v>89</v>
      </c>
      <c r="P47" s="127" t="s">
        <v>87</v>
      </c>
      <c r="Q47" s="127" t="s">
        <v>89</v>
      </c>
      <c r="R47" s="200"/>
      <c r="S47" s="129" t="s">
        <v>102</v>
      </c>
      <c r="T47" s="200"/>
      <c r="U47" s="129" t="s">
        <v>101</v>
      </c>
      <c r="V47" s="129" t="s">
        <v>93</v>
      </c>
      <c r="W47" s="129"/>
    </row>
    <row r="48" spans="2:23">
      <c r="B48" s="127">
        <f t="shared" si="0"/>
        <v>44</v>
      </c>
      <c r="C48" s="199"/>
      <c r="D48" s="202"/>
      <c r="E48" s="127" t="s">
        <v>178</v>
      </c>
      <c r="F48" s="127" t="s">
        <v>86</v>
      </c>
      <c r="G48" s="127" t="s">
        <v>87</v>
      </c>
      <c r="H48" s="127" t="s">
        <v>87</v>
      </c>
      <c r="I48" s="127" t="s">
        <v>86</v>
      </c>
      <c r="J48" s="127" t="s">
        <v>85</v>
      </c>
      <c r="K48" s="127" t="s">
        <v>87</v>
      </c>
      <c r="L48" s="127" t="s">
        <v>87</v>
      </c>
      <c r="M48" s="127" t="s">
        <v>88</v>
      </c>
      <c r="N48" s="127" t="s">
        <v>87</v>
      </c>
      <c r="O48" s="127" t="s">
        <v>89</v>
      </c>
      <c r="P48" s="127" t="s">
        <v>87</v>
      </c>
      <c r="Q48" s="127" t="s">
        <v>89</v>
      </c>
      <c r="R48" s="200"/>
      <c r="S48" s="129" t="s">
        <v>104</v>
      </c>
      <c r="T48" s="200"/>
      <c r="U48" s="129" t="s">
        <v>103</v>
      </c>
      <c r="V48" s="129" t="s">
        <v>93</v>
      </c>
      <c r="W48" s="129"/>
    </row>
    <row r="49" spans="2:23">
      <c r="B49" s="127">
        <f t="shared" si="0"/>
        <v>45</v>
      </c>
      <c r="C49" s="199"/>
      <c r="D49" s="202"/>
      <c r="E49" s="127" t="s">
        <v>178</v>
      </c>
      <c r="F49" s="127" t="s">
        <v>86</v>
      </c>
      <c r="G49" s="127" t="s">
        <v>87</v>
      </c>
      <c r="H49" s="127" t="s">
        <v>87</v>
      </c>
      <c r="I49" s="127" t="s">
        <v>86</v>
      </c>
      <c r="J49" s="127" t="s">
        <v>87</v>
      </c>
      <c r="K49" s="127" t="s">
        <v>87</v>
      </c>
      <c r="L49" s="127" t="s">
        <v>87</v>
      </c>
      <c r="M49" s="127" t="s">
        <v>88</v>
      </c>
      <c r="N49" s="127" t="s">
        <v>87</v>
      </c>
      <c r="O49" s="127" t="s">
        <v>89</v>
      </c>
      <c r="P49" s="127" t="s">
        <v>87</v>
      </c>
      <c r="Q49" s="127" t="s">
        <v>116</v>
      </c>
      <c r="R49" s="200"/>
      <c r="S49" s="129" t="s">
        <v>117</v>
      </c>
      <c r="T49" s="200"/>
      <c r="U49" s="129" t="s">
        <v>118</v>
      </c>
      <c r="V49" s="129" t="s">
        <v>93</v>
      </c>
      <c r="W49" s="129"/>
    </row>
    <row r="50" spans="2:23">
      <c r="B50" s="127">
        <f t="shared" si="0"/>
        <v>46</v>
      </c>
      <c r="C50" s="199"/>
      <c r="D50" s="202"/>
      <c r="E50" s="127" t="s">
        <v>178</v>
      </c>
      <c r="F50" s="127" t="s">
        <v>179</v>
      </c>
      <c r="G50" s="127">
        <v>11111</v>
      </c>
      <c r="H50" s="127">
        <v>11111</v>
      </c>
      <c r="I50" s="127" t="s">
        <v>180</v>
      </c>
      <c r="J50" s="127">
        <v>22222</v>
      </c>
      <c r="K50" s="127" t="s">
        <v>87</v>
      </c>
      <c r="L50" s="127" t="s">
        <v>87</v>
      </c>
      <c r="M50" s="127" t="s">
        <v>88</v>
      </c>
      <c r="N50" s="127" t="s">
        <v>87</v>
      </c>
      <c r="O50" s="127" t="s">
        <v>89</v>
      </c>
      <c r="P50" s="127" t="s">
        <v>87</v>
      </c>
      <c r="Q50" s="127" t="s">
        <v>89</v>
      </c>
      <c r="R50" s="200"/>
      <c r="S50" s="129" t="s">
        <v>181</v>
      </c>
      <c r="T50" s="200"/>
      <c r="U50" s="129" t="s">
        <v>182</v>
      </c>
      <c r="V50" s="129" t="s">
        <v>93</v>
      </c>
      <c r="W50" s="129" t="s">
        <v>183</v>
      </c>
    </row>
    <row r="51" spans="2:23">
      <c r="B51" s="127">
        <f t="shared" si="0"/>
        <v>47</v>
      </c>
      <c r="C51" s="199"/>
      <c r="D51" s="202"/>
      <c r="E51" s="127" t="s">
        <v>178</v>
      </c>
      <c r="F51" s="128" t="s">
        <v>147</v>
      </c>
      <c r="G51" s="128" t="s">
        <v>87</v>
      </c>
      <c r="H51" s="128" t="s">
        <v>87</v>
      </c>
      <c r="I51" s="128" t="s">
        <v>86</v>
      </c>
      <c r="J51" s="128" t="s">
        <v>87</v>
      </c>
      <c r="K51" s="128" t="s">
        <v>87</v>
      </c>
      <c r="L51" s="128" t="s">
        <v>87</v>
      </c>
      <c r="M51" s="128" t="s">
        <v>88</v>
      </c>
      <c r="N51" s="128" t="s">
        <v>87</v>
      </c>
      <c r="O51" s="128" t="s">
        <v>89</v>
      </c>
      <c r="P51" s="128" t="s">
        <v>87</v>
      </c>
      <c r="Q51" s="128" t="s">
        <v>89</v>
      </c>
      <c r="R51" s="200"/>
      <c r="S51" s="129" t="s">
        <v>148</v>
      </c>
      <c r="T51" s="200"/>
      <c r="U51" s="129" t="s">
        <v>149</v>
      </c>
      <c r="V51" s="129" t="s">
        <v>93</v>
      </c>
      <c r="W51" s="129"/>
    </row>
    <row r="52" spans="2:23">
      <c r="B52" s="127">
        <f t="shared" si="0"/>
        <v>48</v>
      </c>
      <c r="C52" s="199"/>
      <c r="D52" s="202"/>
      <c r="E52" s="127" t="s">
        <v>178</v>
      </c>
      <c r="F52" s="128" t="s">
        <v>86</v>
      </c>
      <c r="G52" s="128" t="s">
        <v>151</v>
      </c>
      <c r="H52" s="128" t="s">
        <v>87</v>
      </c>
      <c r="I52" s="128" t="s">
        <v>86</v>
      </c>
      <c r="J52" s="128" t="s">
        <v>87</v>
      </c>
      <c r="K52" s="128" t="s">
        <v>87</v>
      </c>
      <c r="L52" s="128" t="s">
        <v>87</v>
      </c>
      <c r="M52" s="128" t="s">
        <v>88</v>
      </c>
      <c r="N52" s="128" t="s">
        <v>87</v>
      </c>
      <c r="O52" s="128" t="s">
        <v>89</v>
      </c>
      <c r="P52" s="128" t="s">
        <v>87</v>
      </c>
      <c r="Q52" s="128" t="s">
        <v>89</v>
      </c>
      <c r="R52" s="200"/>
      <c r="S52" s="129" t="s">
        <v>152</v>
      </c>
      <c r="T52" s="200"/>
      <c r="U52" s="129" t="s">
        <v>153</v>
      </c>
      <c r="V52" s="129" t="s">
        <v>93</v>
      </c>
      <c r="W52" s="129"/>
    </row>
    <row r="53" spans="2:23">
      <c r="B53" s="127">
        <f t="shared" si="0"/>
        <v>49</v>
      </c>
      <c r="C53" s="199"/>
      <c r="D53" s="202"/>
      <c r="E53" s="127" t="s">
        <v>178</v>
      </c>
      <c r="F53" s="128" t="s">
        <v>86</v>
      </c>
      <c r="G53" s="128" t="s">
        <v>87</v>
      </c>
      <c r="H53" s="128" t="s">
        <v>151</v>
      </c>
      <c r="I53" s="128" t="s">
        <v>86</v>
      </c>
      <c r="J53" s="128" t="s">
        <v>87</v>
      </c>
      <c r="K53" s="128" t="s">
        <v>87</v>
      </c>
      <c r="L53" s="128" t="s">
        <v>87</v>
      </c>
      <c r="M53" s="128" t="s">
        <v>88</v>
      </c>
      <c r="N53" s="128" t="s">
        <v>87</v>
      </c>
      <c r="O53" s="128" t="s">
        <v>89</v>
      </c>
      <c r="P53" s="128" t="s">
        <v>87</v>
      </c>
      <c r="Q53" s="128" t="s">
        <v>89</v>
      </c>
      <c r="R53" s="200"/>
      <c r="S53" s="129" t="s">
        <v>154</v>
      </c>
      <c r="T53" s="200"/>
      <c r="U53" s="129" t="s">
        <v>155</v>
      </c>
      <c r="V53" s="129" t="s">
        <v>93</v>
      </c>
      <c r="W53" s="129"/>
    </row>
    <row r="54" spans="2:23">
      <c r="B54" s="127">
        <f t="shared" si="0"/>
        <v>50</v>
      </c>
      <c r="C54" s="199"/>
      <c r="D54" s="202"/>
      <c r="E54" s="127" t="s">
        <v>178</v>
      </c>
      <c r="F54" s="128" t="s">
        <v>86</v>
      </c>
      <c r="G54" s="128" t="s">
        <v>87</v>
      </c>
      <c r="H54" s="128" t="s">
        <v>87</v>
      </c>
      <c r="I54" s="128" t="s">
        <v>156</v>
      </c>
      <c r="J54" s="128" t="s">
        <v>87</v>
      </c>
      <c r="K54" s="128" t="s">
        <v>87</v>
      </c>
      <c r="L54" s="128" t="s">
        <v>87</v>
      </c>
      <c r="M54" s="128" t="s">
        <v>88</v>
      </c>
      <c r="N54" s="128" t="s">
        <v>87</v>
      </c>
      <c r="O54" s="128" t="s">
        <v>89</v>
      </c>
      <c r="P54" s="128" t="s">
        <v>87</v>
      </c>
      <c r="Q54" s="128" t="s">
        <v>89</v>
      </c>
      <c r="R54" s="200"/>
      <c r="S54" s="129" t="s">
        <v>157</v>
      </c>
      <c r="T54" s="200"/>
      <c r="U54" s="129" t="s">
        <v>158</v>
      </c>
      <c r="V54" s="129" t="s">
        <v>93</v>
      </c>
      <c r="W54" s="129"/>
    </row>
    <row r="55" spans="2:23">
      <c r="B55" s="127">
        <f t="shared" si="0"/>
        <v>51</v>
      </c>
      <c r="C55" s="199"/>
      <c r="D55" s="202"/>
      <c r="E55" s="127" t="s">
        <v>178</v>
      </c>
      <c r="F55" s="128" t="s">
        <v>86</v>
      </c>
      <c r="G55" s="128" t="s">
        <v>87</v>
      </c>
      <c r="H55" s="128" t="s">
        <v>87</v>
      </c>
      <c r="I55" s="128" t="s">
        <v>86</v>
      </c>
      <c r="J55" s="128" t="s">
        <v>151</v>
      </c>
      <c r="K55" s="128" t="s">
        <v>87</v>
      </c>
      <c r="L55" s="128" t="s">
        <v>87</v>
      </c>
      <c r="M55" s="128" t="s">
        <v>88</v>
      </c>
      <c r="N55" s="128" t="s">
        <v>87</v>
      </c>
      <c r="O55" s="128" t="s">
        <v>89</v>
      </c>
      <c r="P55" s="128" t="s">
        <v>87</v>
      </c>
      <c r="Q55" s="128" t="s">
        <v>89</v>
      </c>
      <c r="R55" s="200"/>
      <c r="S55" s="129" t="s">
        <v>159</v>
      </c>
      <c r="T55" s="200"/>
      <c r="U55" s="129" t="s">
        <v>160</v>
      </c>
      <c r="V55" s="129" t="s">
        <v>93</v>
      </c>
      <c r="W55" s="129"/>
    </row>
    <row r="56" spans="2:23">
      <c r="B56" s="127">
        <f t="shared" si="0"/>
        <v>52</v>
      </c>
      <c r="C56" s="199"/>
      <c r="D56" s="202"/>
      <c r="E56" s="127" t="s">
        <v>178</v>
      </c>
      <c r="F56" s="128" t="s">
        <v>86</v>
      </c>
      <c r="G56" s="128" t="s">
        <v>87</v>
      </c>
      <c r="H56" s="128" t="s">
        <v>87</v>
      </c>
      <c r="I56" s="128" t="s">
        <v>86</v>
      </c>
      <c r="J56" s="128" t="s">
        <v>87</v>
      </c>
      <c r="K56" s="128" t="s">
        <v>151</v>
      </c>
      <c r="L56" s="128" t="s">
        <v>87</v>
      </c>
      <c r="M56" s="128" t="s">
        <v>88</v>
      </c>
      <c r="N56" s="128" t="s">
        <v>87</v>
      </c>
      <c r="O56" s="128" t="s">
        <v>89</v>
      </c>
      <c r="P56" s="128" t="s">
        <v>87</v>
      </c>
      <c r="Q56" s="128" t="s">
        <v>89</v>
      </c>
      <c r="R56" s="200"/>
      <c r="S56" s="129" t="s">
        <v>161</v>
      </c>
      <c r="T56" s="200"/>
      <c r="U56" s="129" t="s">
        <v>162</v>
      </c>
      <c r="V56" s="129" t="s">
        <v>93</v>
      </c>
      <c r="W56" s="129"/>
    </row>
    <row r="57" spans="2:23">
      <c r="B57" s="127">
        <f t="shared" si="0"/>
        <v>53</v>
      </c>
      <c r="C57" s="199"/>
      <c r="D57" s="202"/>
      <c r="E57" s="127" t="s">
        <v>178</v>
      </c>
      <c r="F57" s="128" t="s">
        <v>86</v>
      </c>
      <c r="G57" s="128" t="s">
        <v>87</v>
      </c>
      <c r="H57" s="128" t="s">
        <v>87</v>
      </c>
      <c r="I57" s="128" t="s">
        <v>86</v>
      </c>
      <c r="J57" s="128" t="s">
        <v>87</v>
      </c>
      <c r="K57" s="128" t="s">
        <v>87</v>
      </c>
      <c r="L57" s="128" t="s">
        <v>163</v>
      </c>
      <c r="M57" s="128" t="s">
        <v>88</v>
      </c>
      <c r="N57" s="128" t="s">
        <v>87</v>
      </c>
      <c r="O57" s="128" t="s">
        <v>89</v>
      </c>
      <c r="P57" s="128" t="s">
        <v>87</v>
      </c>
      <c r="Q57" s="128" t="s">
        <v>89</v>
      </c>
      <c r="R57" s="200"/>
      <c r="S57" s="129" t="s">
        <v>164</v>
      </c>
      <c r="T57" s="200"/>
      <c r="U57" s="129" t="s">
        <v>165</v>
      </c>
      <c r="V57" s="129" t="s">
        <v>93</v>
      </c>
      <c r="W57" s="129"/>
    </row>
    <row r="58" spans="2:23">
      <c r="B58" s="127">
        <f t="shared" si="0"/>
        <v>54</v>
      </c>
      <c r="C58" s="199"/>
      <c r="D58" s="202"/>
      <c r="E58" s="127" t="s">
        <v>178</v>
      </c>
      <c r="F58" s="128" t="s">
        <v>86</v>
      </c>
      <c r="G58" s="128" t="s">
        <v>87</v>
      </c>
      <c r="H58" s="128" t="s">
        <v>87</v>
      </c>
      <c r="I58" s="128" t="s">
        <v>86</v>
      </c>
      <c r="J58" s="128" t="s">
        <v>87</v>
      </c>
      <c r="K58" s="128" t="s">
        <v>87</v>
      </c>
      <c r="L58" s="128" t="s">
        <v>87</v>
      </c>
      <c r="M58" s="128" t="s">
        <v>166</v>
      </c>
      <c r="N58" s="128" t="s">
        <v>87</v>
      </c>
      <c r="O58" s="128" t="s">
        <v>89</v>
      </c>
      <c r="P58" s="128" t="s">
        <v>87</v>
      </c>
      <c r="Q58" s="128" t="s">
        <v>89</v>
      </c>
      <c r="R58" s="200"/>
      <c r="S58" s="129" t="s">
        <v>167</v>
      </c>
      <c r="T58" s="200"/>
      <c r="U58" s="129" t="s">
        <v>168</v>
      </c>
      <c r="V58" s="129" t="s">
        <v>93</v>
      </c>
      <c r="W58" s="129"/>
    </row>
    <row r="59" spans="2:23">
      <c r="B59" s="127">
        <f t="shared" si="0"/>
        <v>55</v>
      </c>
      <c r="C59" s="199"/>
      <c r="D59" s="202"/>
      <c r="E59" s="127" t="s">
        <v>178</v>
      </c>
      <c r="F59" s="128" t="s">
        <v>86</v>
      </c>
      <c r="G59" s="128" t="s">
        <v>87</v>
      </c>
      <c r="H59" s="128" t="s">
        <v>87</v>
      </c>
      <c r="I59" s="128" t="s">
        <v>86</v>
      </c>
      <c r="J59" s="128" t="s">
        <v>87</v>
      </c>
      <c r="K59" s="128" t="s">
        <v>87</v>
      </c>
      <c r="L59" s="128" t="s">
        <v>87</v>
      </c>
      <c r="M59" s="128" t="s">
        <v>88</v>
      </c>
      <c r="N59" s="128" t="s">
        <v>151</v>
      </c>
      <c r="O59" s="128" t="s">
        <v>89</v>
      </c>
      <c r="P59" s="128" t="s">
        <v>87</v>
      </c>
      <c r="Q59" s="128" t="s">
        <v>89</v>
      </c>
      <c r="R59" s="200"/>
      <c r="S59" s="129" t="s">
        <v>169</v>
      </c>
      <c r="T59" s="200"/>
      <c r="U59" s="129" t="s">
        <v>170</v>
      </c>
      <c r="V59" s="129" t="s">
        <v>93</v>
      </c>
      <c r="W59" s="129"/>
    </row>
    <row r="60" spans="2:23">
      <c r="B60" s="127">
        <f t="shared" si="0"/>
        <v>56</v>
      </c>
      <c r="C60" s="199"/>
      <c r="D60" s="202"/>
      <c r="E60" s="127" t="s">
        <v>178</v>
      </c>
      <c r="F60" s="128" t="s">
        <v>86</v>
      </c>
      <c r="G60" s="128" t="s">
        <v>87</v>
      </c>
      <c r="H60" s="128" t="s">
        <v>87</v>
      </c>
      <c r="I60" s="128" t="s">
        <v>86</v>
      </c>
      <c r="J60" s="128" t="s">
        <v>87</v>
      </c>
      <c r="K60" s="128" t="s">
        <v>87</v>
      </c>
      <c r="L60" s="128" t="s">
        <v>87</v>
      </c>
      <c r="M60" s="128" t="s">
        <v>88</v>
      </c>
      <c r="N60" s="128" t="s">
        <v>87</v>
      </c>
      <c r="O60" s="128" t="s">
        <v>171</v>
      </c>
      <c r="P60" s="128" t="s">
        <v>87</v>
      </c>
      <c r="Q60" s="128" t="s">
        <v>89</v>
      </c>
      <c r="R60" s="200"/>
      <c r="S60" s="129" t="s">
        <v>172</v>
      </c>
      <c r="T60" s="200"/>
      <c r="U60" s="129" t="s">
        <v>173</v>
      </c>
      <c r="V60" s="129" t="s">
        <v>93</v>
      </c>
      <c r="W60" s="129"/>
    </row>
    <row r="61" spans="2:23">
      <c r="B61" s="127">
        <f t="shared" si="0"/>
        <v>57</v>
      </c>
      <c r="C61" s="199"/>
      <c r="D61" s="202"/>
      <c r="E61" s="127" t="s">
        <v>178</v>
      </c>
      <c r="F61" s="128" t="s">
        <v>86</v>
      </c>
      <c r="G61" s="128" t="s">
        <v>87</v>
      </c>
      <c r="H61" s="128" t="s">
        <v>87</v>
      </c>
      <c r="I61" s="128" t="s">
        <v>86</v>
      </c>
      <c r="J61" s="128" t="s">
        <v>87</v>
      </c>
      <c r="K61" s="128" t="s">
        <v>87</v>
      </c>
      <c r="L61" s="128" t="s">
        <v>87</v>
      </c>
      <c r="M61" s="128" t="s">
        <v>88</v>
      </c>
      <c r="N61" s="128" t="s">
        <v>87</v>
      </c>
      <c r="O61" s="128" t="s">
        <v>89</v>
      </c>
      <c r="P61" s="128" t="s">
        <v>151</v>
      </c>
      <c r="Q61" s="128" t="s">
        <v>89</v>
      </c>
      <c r="R61" s="200"/>
      <c r="S61" s="129" t="s">
        <v>174</v>
      </c>
      <c r="T61" s="200"/>
      <c r="U61" s="129" t="s">
        <v>175</v>
      </c>
      <c r="V61" s="129" t="s">
        <v>93</v>
      </c>
      <c r="W61" s="129"/>
    </row>
    <row r="62" spans="2:23">
      <c r="B62" s="127">
        <f t="shared" si="0"/>
        <v>58</v>
      </c>
      <c r="C62" s="199"/>
      <c r="D62" s="202"/>
      <c r="E62" s="127" t="s">
        <v>178</v>
      </c>
      <c r="F62" s="128" t="s">
        <v>86</v>
      </c>
      <c r="G62" s="128" t="s">
        <v>87</v>
      </c>
      <c r="H62" s="128" t="s">
        <v>87</v>
      </c>
      <c r="I62" s="128" t="s">
        <v>86</v>
      </c>
      <c r="J62" s="128" t="s">
        <v>87</v>
      </c>
      <c r="K62" s="128" t="s">
        <v>87</v>
      </c>
      <c r="L62" s="128" t="s">
        <v>87</v>
      </c>
      <c r="M62" s="128" t="s">
        <v>88</v>
      </c>
      <c r="N62" s="128" t="s">
        <v>87</v>
      </c>
      <c r="O62" s="128" t="s">
        <v>89</v>
      </c>
      <c r="P62" s="128" t="s">
        <v>87</v>
      </c>
      <c r="Q62" s="128" t="s">
        <v>171</v>
      </c>
      <c r="R62" s="200"/>
      <c r="S62" s="129" t="s">
        <v>176</v>
      </c>
      <c r="T62" s="200"/>
      <c r="U62" s="129" t="s">
        <v>177</v>
      </c>
      <c r="V62" s="129" t="s">
        <v>93</v>
      </c>
      <c r="W62" s="129"/>
    </row>
    <row r="63" spans="2:23">
      <c r="B63" s="127">
        <f t="shared" si="0"/>
        <v>59</v>
      </c>
      <c r="C63" s="199"/>
      <c r="D63" s="202"/>
      <c r="E63" s="127" t="s">
        <v>184</v>
      </c>
      <c r="F63" s="127" t="s">
        <v>85</v>
      </c>
      <c r="G63" s="127" t="s">
        <v>87</v>
      </c>
      <c r="H63" s="127" t="s">
        <v>87</v>
      </c>
      <c r="I63" s="127" t="s">
        <v>86</v>
      </c>
      <c r="J63" s="127" t="s">
        <v>87</v>
      </c>
      <c r="K63" s="127" t="s">
        <v>87</v>
      </c>
      <c r="L63" s="127" t="s">
        <v>87</v>
      </c>
      <c r="M63" s="127" t="s">
        <v>88</v>
      </c>
      <c r="N63" s="127" t="s">
        <v>87</v>
      </c>
      <c r="O63" s="127" t="s">
        <v>89</v>
      </c>
      <c r="P63" s="127" t="s">
        <v>87</v>
      </c>
      <c r="Q63" s="127" t="s">
        <v>89</v>
      </c>
      <c r="R63" s="200"/>
      <c r="S63" s="129" t="s">
        <v>185</v>
      </c>
      <c r="T63" s="200"/>
      <c r="U63" s="129" t="s">
        <v>186</v>
      </c>
      <c r="V63" s="129" t="s">
        <v>93</v>
      </c>
      <c r="W63" s="129"/>
    </row>
    <row r="64" spans="2:23">
      <c r="B64" s="127">
        <f t="shared" si="0"/>
        <v>60</v>
      </c>
      <c r="C64" s="199"/>
      <c r="D64" s="202"/>
      <c r="E64" s="127" t="s">
        <v>184</v>
      </c>
      <c r="F64" s="127" t="s">
        <v>86</v>
      </c>
      <c r="G64" s="127" t="s">
        <v>85</v>
      </c>
      <c r="H64" s="127" t="s">
        <v>87</v>
      </c>
      <c r="I64" s="127" t="s">
        <v>86</v>
      </c>
      <c r="J64" s="127" t="s">
        <v>87</v>
      </c>
      <c r="K64" s="127" t="s">
        <v>87</v>
      </c>
      <c r="L64" s="127" t="s">
        <v>87</v>
      </c>
      <c r="M64" s="127" t="s">
        <v>88</v>
      </c>
      <c r="N64" s="127" t="s">
        <v>87</v>
      </c>
      <c r="O64" s="127" t="s">
        <v>89</v>
      </c>
      <c r="P64" s="127" t="s">
        <v>87</v>
      </c>
      <c r="Q64" s="127" t="s">
        <v>89</v>
      </c>
      <c r="R64" s="200"/>
      <c r="S64" s="129" t="s">
        <v>96</v>
      </c>
      <c r="T64" s="200"/>
      <c r="U64" s="129" t="s">
        <v>97</v>
      </c>
      <c r="V64" s="129" t="s">
        <v>93</v>
      </c>
      <c r="W64" s="129"/>
    </row>
    <row r="65" spans="2:23">
      <c r="B65" s="127">
        <f t="shared" si="0"/>
        <v>61</v>
      </c>
      <c r="C65" s="199"/>
      <c r="D65" s="202"/>
      <c r="E65" s="127" t="s">
        <v>184</v>
      </c>
      <c r="F65" s="127" t="s">
        <v>86</v>
      </c>
      <c r="G65" s="127" t="s">
        <v>87</v>
      </c>
      <c r="H65" s="127" t="s">
        <v>85</v>
      </c>
      <c r="I65" s="127" t="s">
        <v>86</v>
      </c>
      <c r="J65" s="127" t="s">
        <v>87</v>
      </c>
      <c r="K65" s="127" t="s">
        <v>87</v>
      </c>
      <c r="L65" s="127" t="s">
        <v>87</v>
      </c>
      <c r="M65" s="127" t="s">
        <v>88</v>
      </c>
      <c r="N65" s="127" t="s">
        <v>87</v>
      </c>
      <c r="O65" s="127" t="s">
        <v>89</v>
      </c>
      <c r="P65" s="127" t="s">
        <v>87</v>
      </c>
      <c r="Q65" s="127" t="s">
        <v>89</v>
      </c>
      <c r="R65" s="200"/>
      <c r="S65" s="129" t="s">
        <v>98</v>
      </c>
      <c r="T65" s="200"/>
      <c r="U65" s="129" t="s">
        <v>99</v>
      </c>
      <c r="V65" s="129" t="s">
        <v>93</v>
      </c>
      <c r="W65" s="129"/>
    </row>
    <row r="66" spans="2:23">
      <c r="B66" s="127">
        <f t="shared" si="0"/>
        <v>62</v>
      </c>
      <c r="C66" s="129"/>
      <c r="D66" s="202"/>
      <c r="E66" s="127" t="s">
        <v>184</v>
      </c>
      <c r="F66" s="127" t="s">
        <v>86</v>
      </c>
      <c r="G66" s="127" t="s">
        <v>87</v>
      </c>
      <c r="H66" s="127" t="s">
        <v>87</v>
      </c>
      <c r="I66" s="127" t="s">
        <v>85</v>
      </c>
      <c r="J66" s="127" t="s">
        <v>87</v>
      </c>
      <c r="K66" s="127" t="s">
        <v>87</v>
      </c>
      <c r="L66" s="127" t="s">
        <v>87</v>
      </c>
      <c r="M66" s="127" t="s">
        <v>88</v>
      </c>
      <c r="N66" s="127" t="s">
        <v>87</v>
      </c>
      <c r="O66" s="127" t="s">
        <v>89</v>
      </c>
      <c r="P66" s="127" t="s">
        <v>87</v>
      </c>
      <c r="Q66" s="127" t="s">
        <v>89</v>
      </c>
      <c r="R66" s="200"/>
      <c r="S66" s="129" t="s">
        <v>100</v>
      </c>
      <c r="T66" s="200"/>
      <c r="U66" s="129" t="s">
        <v>101</v>
      </c>
      <c r="V66" s="129" t="s">
        <v>93</v>
      </c>
      <c r="W66" s="129"/>
    </row>
    <row r="67" spans="2:23">
      <c r="B67" s="127">
        <f t="shared" si="0"/>
        <v>63</v>
      </c>
      <c r="C67" s="129"/>
      <c r="D67" s="202"/>
      <c r="E67" s="127" t="s">
        <v>184</v>
      </c>
      <c r="F67" s="127" t="s">
        <v>86</v>
      </c>
      <c r="G67" s="127" t="s">
        <v>87</v>
      </c>
      <c r="H67" s="127" t="s">
        <v>87</v>
      </c>
      <c r="I67" s="127" t="s">
        <v>86</v>
      </c>
      <c r="J67" s="127" t="s">
        <v>85</v>
      </c>
      <c r="K67" s="127" t="s">
        <v>87</v>
      </c>
      <c r="L67" s="127" t="s">
        <v>87</v>
      </c>
      <c r="M67" s="127" t="s">
        <v>88</v>
      </c>
      <c r="N67" s="127" t="s">
        <v>87</v>
      </c>
      <c r="O67" s="127" t="s">
        <v>89</v>
      </c>
      <c r="P67" s="127" t="s">
        <v>87</v>
      </c>
      <c r="Q67" s="127" t="s">
        <v>89</v>
      </c>
      <c r="R67" s="200"/>
      <c r="S67" s="129" t="s">
        <v>102</v>
      </c>
      <c r="T67" s="200"/>
      <c r="U67" s="129" t="s">
        <v>103</v>
      </c>
      <c r="V67" s="129" t="s">
        <v>93</v>
      </c>
      <c r="W67" s="129"/>
    </row>
    <row r="68" spans="2:23">
      <c r="B68" s="127">
        <f t="shared" si="0"/>
        <v>64</v>
      </c>
      <c r="C68" s="129"/>
      <c r="D68" s="202"/>
      <c r="E68" s="127" t="s">
        <v>184</v>
      </c>
      <c r="F68" s="127" t="s">
        <v>86</v>
      </c>
      <c r="G68" s="127" t="s">
        <v>87</v>
      </c>
      <c r="H68" s="127" t="s">
        <v>87</v>
      </c>
      <c r="I68" s="127" t="s">
        <v>86</v>
      </c>
      <c r="J68" s="127" t="s">
        <v>87</v>
      </c>
      <c r="K68" s="127" t="s">
        <v>87</v>
      </c>
      <c r="L68" s="127" t="s">
        <v>87</v>
      </c>
      <c r="M68" s="127" t="s">
        <v>88</v>
      </c>
      <c r="N68" s="127" t="s">
        <v>87</v>
      </c>
      <c r="O68" s="127" t="s">
        <v>89</v>
      </c>
      <c r="P68" s="127" t="s">
        <v>87</v>
      </c>
      <c r="Q68" s="127" t="s">
        <v>116</v>
      </c>
      <c r="R68" s="200"/>
      <c r="S68" s="129" t="s">
        <v>117</v>
      </c>
      <c r="T68" s="200"/>
      <c r="U68" s="129" t="s">
        <v>118</v>
      </c>
      <c r="V68" s="129" t="s">
        <v>93</v>
      </c>
      <c r="W68" s="129"/>
    </row>
    <row r="69" spans="2:23">
      <c r="B69" s="127">
        <f t="shared" si="0"/>
        <v>65</v>
      </c>
      <c r="C69" s="129"/>
      <c r="D69" s="202"/>
      <c r="E69" s="127" t="s">
        <v>184</v>
      </c>
      <c r="F69" s="127" t="s">
        <v>179</v>
      </c>
      <c r="G69" s="127">
        <v>11111</v>
      </c>
      <c r="H69" s="127">
        <v>11111</v>
      </c>
      <c r="I69" s="127" t="s">
        <v>180</v>
      </c>
      <c r="J69" s="127">
        <v>22222</v>
      </c>
      <c r="K69" s="127" t="s">
        <v>87</v>
      </c>
      <c r="L69" s="127" t="s">
        <v>87</v>
      </c>
      <c r="M69" s="127" t="s">
        <v>88</v>
      </c>
      <c r="N69" s="127" t="s">
        <v>87</v>
      </c>
      <c r="O69" s="127" t="s">
        <v>89</v>
      </c>
      <c r="P69" s="127" t="s">
        <v>87</v>
      </c>
      <c r="Q69" s="127" t="s">
        <v>89</v>
      </c>
      <c r="R69" s="200"/>
      <c r="S69" s="129" t="s">
        <v>181</v>
      </c>
      <c r="T69" s="200"/>
      <c r="U69" s="129" t="s">
        <v>182</v>
      </c>
      <c r="V69" s="129" t="s">
        <v>93</v>
      </c>
      <c r="W69" s="129" t="s">
        <v>183</v>
      </c>
    </row>
    <row r="70" spans="2:23">
      <c r="B70" s="127">
        <f t="shared" ref="B70:B133" si="1">ROW()-4</f>
        <v>66</v>
      </c>
      <c r="C70" s="129"/>
      <c r="D70" s="202"/>
      <c r="E70" s="127" t="s">
        <v>184</v>
      </c>
      <c r="F70" s="128" t="s">
        <v>147</v>
      </c>
      <c r="G70" s="128" t="s">
        <v>87</v>
      </c>
      <c r="H70" s="128" t="s">
        <v>87</v>
      </c>
      <c r="I70" s="128" t="s">
        <v>86</v>
      </c>
      <c r="J70" s="128" t="s">
        <v>87</v>
      </c>
      <c r="K70" s="128" t="s">
        <v>87</v>
      </c>
      <c r="L70" s="128" t="s">
        <v>87</v>
      </c>
      <c r="M70" s="128" t="s">
        <v>88</v>
      </c>
      <c r="N70" s="128" t="s">
        <v>87</v>
      </c>
      <c r="O70" s="128" t="s">
        <v>89</v>
      </c>
      <c r="P70" s="128" t="s">
        <v>87</v>
      </c>
      <c r="Q70" s="128" t="s">
        <v>89</v>
      </c>
      <c r="R70" s="200"/>
      <c r="S70" s="129" t="s">
        <v>148</v>
      </c>
      <c r="T70" s="200"/>
      <c r="U70" s="129" t="s">
        <v>149</v>
      </c>
      <c r="V70" s="129" t="s">
        <v>93</v>
      </c>
      <c r="W70" s="129"/>
    </row>
    <row r="71" spans="2:23">
      <c r="B71" s="127">
        <f t="shared" si="1"/>
        <v>67</v>
      </c>
      <c r="C71" s="129"/>
      <c r="D71" s="202"/>
      <c r="E71" s="127" t="s">
        <v>184</v>
      </c>
      <c r="F71" s="128" t="s">
        <v>86</v>
      </c>
      <c r="G71" s="128" t="s">
        <v>151</v>
      </c>
      <c r="H71" s="128" t="s">
        <v>87</v>
      </c>
      <c r="I71" s="128" t="s">
        <v>86</v>
      </c>
      <c r="J71" s="128" t="s">
        <v>87</v>
      </c>
      <c r="K71" s="128" t="s">
        <v>87</v>
      </c>
      <c r="L71" s="128" t="s">
        <v>87</v>
      </c>
      <c r="M71" s="128" t="s">
        <v>88</v>
      </c>
      <c r="N71" s="128" t="s">
        <v>87</v>
      </c>
      <c r="O71" s="128" t="s">
        <v>89</v>
      </c>
      <c r="P71" s="128" t="s">
        <v>87</v>
      </c>
      <c r="Q71" s="128" t="s">
        <v>89</v>
      </c>
      <c r="R71" s="200"/>
      <c r="S71" s="129" t="s">
        <v>152</v>
      </c>
      <c r="T71" s="200"/>
      <c r="U71" s="129" t="s">
        <v>153</v>
      </c>
      <c r="V71" s="129" t="s">
        <v>93</v>
      </c>
      <c r="W71" s="129"/>
    </row>
    <row r="72" spans="2:23">
      <c r="B72" s="127">
        <f t="shared" si="1"/>
        <v>68</v>
      </c>
      <c r="C72" s="129"/>
      <c r="D72" s="202"/>
      <c r="E72" s="127" t="s">
        <v>184</v>
      </c>
      <c r="F72" s="128" t="s">
        <v>86</v>
      </c>
      <c r="G72" s="128" t="s">
        <v>87</v>
      </c>
      <c r="H72" s="128" t="s">
        <v>151</v>
      </c>
      <c r="I72" s="128" t="s">
        <v>86</v>
      </c>
      <c r="J72" s="128" t="s">
        <v>87</v>
      </c>
      <c r="K72" s="128" t="s">
        <v>87</v>
      </c>
      <c r="L72" s="128" t="s">
        <v>87</v>
      </c>
      <c r="M72" s="128" t="s">
        <v>88</v>
      </c>
      <c r="N72" s="128" t="s">
        <v>87</v>
      </c>
      <c r="O72" s="128" t="s">
        <v>89</v>
      </c>
      <c r="P72" s="128" t="s">
        <v>87</v>
      </c>
      <c r="Q72" s="128" t="s">
        <v>89</v>
      </c>
      <c r="R72" s="200"/>
      <c r="S72" s="129" t="s">
        <v>154</v>
      </c>
      <c r="T72" s="200"/>
      <c r="U72" s="129" t="s">
        <v>155</v>
      </c>
      <c r="V72" s="129" t="s">
        <v>93</v>
      </c>
      <c r="W72" s="129"/>
    </row>
    <row r="73" spans="2:23">
      <c r="B73" s="127">
        <f t="shared" si="1"/>
        <v>69</v>
      </c>
      <c r="C73" s="129"/>
      <c r="D73" s="202"/>
      <c r="E73" s="127" t="s">
        <v>184</v>
      </c>
      <c r="F73" s="128" t="s">
        <v>86</v>
      </c>
      <c r="G73" s="128" t="s">
        <v>87</v>
      </c>
      <c r="H73" s="128" t="s">
        <v>87</v>
      </c>
      <c r="I73" s="128" t="s">
        <v>156</v>
      </c>
      <c r="J73" s="128" t="s">
        <v>87</v>
      </c>
      <c r="K73" s="128" t="s">
        <v>87</v>
      </c>
      <c r="L73" s="128" t="s">
        <v>87</v>
      </c>
      <c r="M73" s="128" t="s">
        <v>88</v>
      </c>
      <c r="N73" s="128" t="s">
        <v>87</v>
      </c>
      <c r="O73" s="128" t="s">
        <v>89</v>
      </c>
      <c r="P73" s="128" t="s">
        <v>87</v>
      </c>
      <c r="Q73" s="128" t="s">
        <v>89</v>
      </c>
      <c r="R73" s="200"/>
      <c r="S73" s="129" t="s">
        <v>157</v>
      </c>
      <c r="T73" s="200"/>
      <c r="U73" s="129" t="s">
        <v>158</v>
      </c>
      <c r="V73" s="129" t="s">
        <v>93</v>
      </c>
      <c r="W73" s="129"/>
    </row>
    <row r="74" spans="2:23">
      <c r="B74" s="127">
        <f t="shared" si="1"/>
        <v>70</v>
      </c>
      <c r="C74" s="129"/>
      <c r="D74" s="202"/>
      <c r="E74" s="127" t="s">
        <v>184</v>
      </c>
      <c r="F74" s="128" t="s">
        <v>86</v>
      </c>
      <c r="G74" s="128" t="s">
        <v>87</v>
      </c>
      <c r="H74" s="128" t="s">
        <v>87</v>
      </c>
      <c r="I74" s="128" t="s">
        <v>86</v>
      </c>
      <c r="J74" s="128" t="s">
        <v>151</v>
      </c>
      <c r="K74" s="128" t="s">
        <v>87</v>
      </c>
      <c r="L74" s="128" t="s">
        <v>87</v>
      </c>
      <c r="M74" s="128" t="s">
        <v>88</v>
      </c>
      <c r="N74" s="128" t="s">
        <v>87</v>
      </c>
      <c r="O74" s="128" t="s">
        <v>89</v>
      </c>
      <c r="P74" s="128" t="s">
        <v>87</v>
      </c>
      <c r="Q74" s="128" t="s">
        <v>89</v>
      </c>
      <c r="R74" s="200"/>
      <c r="S74" s="129" t="s">
        <v>159</v>
      </c>
      <c r="T74" s="200"/>
      <c r="U74" s="129" t="s">
        <v>160</v>
      </c>
      <c r="V74" s="129" t="s">
        <v>93</v>
      </c>
      <c r="W74" s="129"/>
    </row>
    <row r="75" spans="2:23">
      <c r="B75" s="127">
        <f t="shared" si="1"/>
        <v>71</v>
      </c>
      <c r="C75" s="129"/>
      <c r="D75" s="202"/>
      <c r="E75" s="127" t="s">
        <v>184</v>
      </c>
      <c r="F75" s="128" t="s">
        <v>86</v>
      </c>
      <c r="G75" s="128" t="s">
        <v>87</v>
      </c>
      <c r="H75" s="128" t="s">
        <v>87</v>
      </c>
      <c r="I75" s="128" t="s">
        <v>86</v>
      </c>
      <c r="J75" s="128" t="s">
        <v>87</v>
      </c>
      <c r="K75" s="128" t="s">
        <v>151</v>
      </c>
      <c r="L75" s="128" t="s">
        <v>87</v>
      </c>
      <c r="M75" s="128" t="s">
        <v>88</v>
      </c>
      <c r="N75" s="128" t="s">
        <v>87</v>
      </c>
      <c r="O75" s="128" t="s">
        <v>89</v>
      </c>
      <c r="P75" s="128" t="s">
        <v>87</v>
      </c>
      <c r="Q75" s="128" t="s">
        <v>89</v>
      </c>
      <c r="R75" s="200"/>
      <c r="S75" s="129" t="s">
        <v>161</v>
      </c>
      <c r="T75" s="200"/>
      <c r="U75" s="129" t="s">
        <v>162</v>
      </c>
      <c r="V75" s="129" t="s">
        <v>93</v>
      </c>
      <c r="W75" s="129"/>
    </row>
    <row r="76" spans="2:23">
      <c r="B76" s="127">
        <f t="shared" si="1"/>
        <v>72</v>
      </c>
      <c r="C76" s="129"/>
      <c r="D76" s="202"/>
      <c r="E76" s="127" t="s">
        <v>184</v>
      </c>
      <c r="F76" s="128" t="s">
        <v>86</v>
      </c>
      <c r="G76" s="128" t="s">
        <v>87</v>
      </c>
      <c r="H76" s="128" t="s">
        <v>87</v>
      </c>
      <c r="I76" s="128" t="s">
        <v>86</v>
      </c>
      <c r="J76" s="128" t="s">
        <v>87</v>
      </c>
      <c r="K76" s="128" t="s">
        <v>87</v>
      </c>
      <c r="L76" s="128" t="s">
        <v>163</v>
      </c>
      <c r="M76" s="128" t="s">
        <v>88</v>
      </c>
      <c r="N76" s="128" t="s">
        <v>87</v>
      </c>
      <c r="O76" s="128" t="s">
        <v>89</v>
      </c>
      <c r="P76" s="128" t="s">
        <v>87</v>
      </c>
      <c r="Q76" s="128" t="s">
        <v>89</v>
      </c>
      <c r="R76" s="200"/>
      <c r="S76" s="129" t="s">
        <v>164</v>
      </c>
      <c r="T76" s="200"/>
      <c r="U76" s="129" t="s">
        <v>165</v>
      </c>
      <c r="V76" s="129" t="s">
        <v>93</v>
      </c>
      <c r="W76" s="129"/>
    </row>
    <row r="77" spans="2:23">
      <c r="B77" s="127">
        <f t="shared" si="1"/>
        <v>73</v>
      </c>
      <c r="C77" s="129"/>
      <c r="D77" s="202"/>
      <c r="E77" s="127" t="s">
        <v>184</v>
      </c>
      <c r="F77" s="128" t="s">
        <v>86</v>
      </c>
      <c r="G77" s="128" t="s">
        <v>87</v>
      </c>
      <c r="H77" s="128" t="s">
        <v>87</v>
      </c>
      <c r="I77" s="128" t="s">
        <v>86</v>
      </c>
      <c r="J77" s="128" t="s">
        <v>87</v>
      </c>
      <c r="K77" s="128" t="s">
        <v>87</v>
      </c>
      <c r="L77" s="128" t="s">
        <v>87</v>
      </c>
      <c r="M77" s="128" t="s">
        <v>166</v>
      </c>
      <c r="N77" s="128" t="s">
        <v>87</v>
      </c>
      <c r="O77" s="128" t="s">
        <v>89</v>
      </c>
      <c r="P77" s="128" t="s">
        <v>87</v>
      </c>
      <c r="Q77" s="128" t="s">
        <v>89</v>
      </c>
      <c r="R77" s="200"/>
      <c r="S77" s="129" t="s">
        <v>167</v>
      </c>
      <c r="T77" s="200"/>
      <c r="U77" s="129" t="s">
        <v>168</v>
      </c>
      <c r="V77" s="129" t="s">
        <v>93</v>
      </c>
      <c r="W77" s="129"/>
    </row>
    <row r="78" spans="2:23">
      <c r="B78" s="127">
        <f t="shared" si="1"/>
        <v>74</v>
      </c>
      <c r="C78" s="129"/>
      <c r="D78" s="202"/>
      <c r="E78" s="127" t="s">
        <v>184</v>
      </c>
      <c r="F78" s="128" t="s">
        <v>86</v>
      </c>
      <c r="G78" s="128" t="s">
        <v>87</v>
      </c>
      <c r="H78" s="128" t="s">
        <v>87</v>
      </c>
      <c r="I78" s="128" t="s">
        <v>86</v>
      </c>
      <c r="J78" s="128" t="s">
        <v>87</v>
      </c>
      <c r="K78" s="128" t="s">
        <v>87</v>
      </c>
      <c r="L78" s="128" t="s">
        <v>87</v>
      </c>
      <c r="M78" s="128" t="s">
        <v>88</v>
      </c>
      <c r="N78" s="128" t="s">
        <v>151</v>
      </c>
      <c r="O78" s="128" t="s">
        <v>89</v>
      </c>
      <c r="P78" s="128" t="s">
        <v>87</v>
      </c>
      <c r="Q78" s="128" t="s">
        <v>89</v>
      </c>
      <c r="R78" s="200"/>
      <c r="S78" s="129" t="s">
        <v>169</v>
      </c>
      <c r="T78" s="200"/>
      <c r="U78" s="129" t="s">
        <v>170</v>
      </c>
      <c r="V78" s="129" t="s">
        <v>93</v>
      </c>
      <c r="W78" s="129"/>
    </row>
    <row r="79" spans="2:23">
      <c r="B79" s="127">
        <f t="shared" si="1"/>
        <v>75</v>
      </c>
      <c r="C79" s="129"/>
      <c r="D79" s="202"/>
      <c r="E79" s="127" t="s">
        <v>184</v>
      </c>
      <c r="F79" s="128" t="s">
        <v>86</v>
      </c>
      <c r="G79" s="128" t="s">
        <v>87</v>
      </c>
      <c r="H79" s="128" t="s">
        <v>87</v>
      </c>
      <c r="I79" s="128" t="s">
        <v>86</v>
      </c>
      <c r="J79" s="128" t="s">
        <v>87</v>
      </c>
      <c r="K79" s="128" t="s">
        <v>87</v>
      </c>
      <c r="L79" s="128" t="s">
        <v>87</v>
      </c>
      <c r="M79" s="128" t="s">
        <v>88</v>
      </c>
      <c r="N79" s="128" t="s">
        <v>87</v>
      </c>
      <c r="O79" s="128" t="s">
        <v>171</v>
      </c>
      <c r="P79" s="128" t="s">
        <v>87</v>
      </c>
      <c r="Q79" s="128" t="s">
        <v>89</v>
      </c>
      <c r="R79" s="200"/>
      <c r="S79" s="129" t="s">
        <v>172</v>
      </c>
      <c r="T79" s="200"/>
      <c r="U79" s="129" t="s">
        <v>173</v>
      </c>
      <c r="V79" s="129" t="s">
        <v>93</v>
      </c>
      <c r="W79" s="129"/>
    </row>
    <row r="80" spans="2:23">
      <c r="B80" s="127">
        <f t="shared" si="1"/>
        <v>76</v>
      </c>
      <c r="C80" s="129"/>
      <c r="D80" s="202"/>
      <c r="E80" s="127" t="s">
        <v>184</v>
      </c>
      <c r="F80" s="128" t="s">
        <v>86</v>
      </c>
      <c r="G80" s="128" t="s">
        <v>87</v>
      </c>
      <c r="H80" s="128" t="s">
        <v>87</v>
      </c>
      <c r="I80" s="128" t="s">
        <v>86</v>
      </c>
      <c r="J80" s="128" t="s">
        <v>87</v>
      </c>
      <c r="K80" s="128" t="s">
        <v>87</v>
      </c>
      <c r="L80" s="128" t="s">
        <v>87</v>
      </c>
      <c r="M80" s="128" t="s">
        <v>88</v>
      </c>
      <c r="N80" s="128" t="s">
        <v>87</v>
      </c>
      <c r="O80" s="128" t="s">
        <v>89</v>
      </c>
      <c r="P80" s="128" t="s">
        <v>151</v>
      </c>
      <c r="Q80" s="128" t="s">
        <v>89</v>
      </c>
      <c r="R80" s="200"/>
      <c r="S80" s="129" t="s">
        <v>174</v>
      </c>
      <c r="T80" s="200"/>
      <c r="U80" s="129" t="s">
        <v>175</v>
      </c>
      <c r="V80" s="129" t="s">
        <v>93</v>
      </c>
      <c r="W80" s="129"/>
    </row>
    <row r="81" spans="2:23">
      <c r="B81" s="127">
        <f t="shared" si="1"/>
        <v>77</v>
      </c>
      <c r="C81" s="129"/>
      <c r="D81" s="202"/>
      <c r="E81" s="127" t="s">
        <v>184</v>
      </c>
      <c r="F81" s="128" t="s">
        <v>86</v>
      </c>
      <c r="G81" s="128" t="s">
        <v>87</v>
      </c>
      <c r="H81" s="128" t="s">
        <v>87</v>
      </c>
      <c r="I81" s="128" t="s">
        <v>86</v>
      </c>
      <c r="J81" s="128" t="s">
        <v>87</v>
      </c>
      <c r="K81" s="128" t="s">
        <v>87</v>
      </c>
      <c r="L81" s="128" t="s">
        <v>87</v>
      </c>
      <c r="M81" s="128" t="s">
        <v>88</v>
      </c>
      <c r="N81" s="128" t="s">
        <v>87</v>
      </c>
      <c r="O81" s="128" t="s">
        <v>89</v>
      </c>
      <c r="P81" s="128" t="s">
        <v>87</v>
      </c>
      <c r="Q81" s="128" t="s">
        <v>171</v>
      </c>
      <c r="R81" s="200"/>
      <c r="S81" s="129" t="s">
        <v>176</v>
      </c>
      <c r="T81" s="200"/>
      <c r="U81" s="129" t="s">
        <v>177</v>
      </c>
      <c r="V81" s="129" t="s">
        <v>93</v>
      </c>
      <c r="W81" s="129"/>
    </row>
    <row r="82" spans="2:23">
      <c r="B82" s="127">
        <f t="shared" si="1"/>
        <v>78</v>
      </c>
      <c r="C82" s="129"/>
      <c r="D82" s="202"/>
      <c r="E82" s="131" t="s">
        <v>95</v>
      </c>
      <c r="F82" s="132" t="s">
        <v>647</v>
      </c>
      <c r="G82" s="132">
        <v>4444</v>
      </c>
      <c r="H82" s="132">
        <v>4444</v>
      </c>
      <c r="I82" s="132" t="s">
        <v>763</v>
      </c>
      <c r="J82" s="132">
        <v>4444</v>
      </c>
      <c r="K82" s="132">
        <v>4444</v>
      </c>
      <c r="L82" s="132" t="s">
        <v>87</v>
      </c>
      <c r="M82" s="132" t="s">
        <v>88</v>
      </c>
      <c r="N82" s="132" t="s">
        <v>87</v>
      </c>
      <c r="O82" s="132" t="s">
        <v>89</v>
      </c>
      <c r="P82" s="132" t="s">
        <v>87</v>
      </c>
      <c r="Q82" s="132" t="s">
        <v>89</v>
      </c>
      <c r="R82" s="200"/>
      <c r="S82" s="133" t="s">
        <v>649</v>
      </c>
      <c r="T82" s="200"/>
      <c r="U82" s="134" t="s">
        <v>648</v>
      </c>
      <c r="V82" s="133" t="s">
        <v>93</v>
      </c>
      <c r="W82" s="129"/>
    </row>
    <row r="83" spans="2:23">
      <c r="B83" s="127">
        <f t="shared" si="1"/>
        <v>79</v>
      </c>
      <c r="C83" s="129"/>
      <c r="D83" s="202"/>
      <c r="E83" s="131" t="s">
        <v>178</v>
      </c>
      <c r="F83" s="132" t="s">
        <v>647</v>
      </c>
      <c r="G83" s="132">
        <v>4444</v>
      </c>
      <c r="H83" s="132">
        <v>4444</v>
      </c>
      <c r="I83" s="132" t="s">
        <v>763</v>
      </c>
      <c r="J83" s="132">
        <v>5555</v>
      </c>
      <c r="K83" s="132">
        <v>5555</v>
      </c>
      <c r="L83" s="132" t="s">
        <v>87</v>
      </c>
      <c r="M83" s="132" t="s">
        <v>88</v>
      </c>
      <c r="N83" s="132" t="s">
        <v>87</v>
      </c>
      <c r="O83" s="132" t="s">
        <v>89</v>
      </c>
      <c r="P83" s="132" t="s">
        <v>87</v>
      </c>
      <c r="Q83" s="132" t="s">
        <v>89</v>
      </c>
      <c r="R83" s="200"/>
      <c r="S83" s="133" t="s">
        <v>649</v>
      </c>
      <c r="T83" s="200"/>
      <c r="U83" s="134" t="s">
        <v>648</v>
      </c>
      <c r="V83" s="133" t="s">
        <v>93</v>
      </c>
      <c r="W83" s="129"/>
    </row>
    <row r="84" spans="2:23">
      <c r="B84" s="127">
        <f t="shared" si="1"/>
        <v>80</v>
      </c>
      <c r="C84" s="129"/>
      <c r="D84" s="202"/>
      <c r="E84" s="131" t="s">
        <v>178</v>
      </c>
      <c r="F84" s="132" t="s">
        <v>647</v>
      </c>
      <c r="G84" s="132">
        <v>4444</v>
      </c>
      <c r="H84" s="132">
        <v>4444</v>
      </c>
      <c r="I84" s="132" t="s">
        <v>86</v>
      </c>
      <c r="J84" s="132" t="s">
        <v>87</v>
      </c>
      <c r="K84" s="132" t="s">
        <v>87</v>
      </c>
      <c r="L84" s="132" t="s">
        <v>87</v>
      </c>
      <c r="M84" s="132" t="s">
        <v>88</v>
      </c>
      <c r="N84" s="132" t="s">
        <v>87</v>
      </c>
      <c r="O84" s="132" t="s">
        <v>89</v>
      </c>
      <c r="P84" s="132" t="s">
        <v>87</v>
      </c>
      <c r="Q84" s="132" t="s">
        <v>89</v>
      </c>
      <c r="R84" s="200"/>
      <c r="S84" s="133" t="s">
        <v>649</v>
      </c>
      <c r="T84" s="200"/>
      <c r="U84" s="134" t="s">
        <v>648</v>
      </c>
      <c r="V84" s="133" t="s">
        <v>93</v>
      </c>
      <c r="W84" s="129"/>
    </row>
    <row r="85" spans="2:23">
      <c r="B85" s="127">
        <f t="shared" si="1"/>
        <v>81</v>
      </c>
      <c r="C85" s="129"/>
      <c r="D85" s="202"/>
      <c r="E85" s="131" t="s">
        <v>178</v>
      </c>
      <c r="F85" s="132" t="s">
        <v>86</v>
      </c>
      <c r="G85" s="132" t="s">
        <v>87</v>
      </c>
      <c r="H85" s="132" t="s">
        <v>87</v>
      </c>
      <c r="I85" s="132" t="s">
        <v>763</v>
      </c>
      <c r="J85" s="132">
        <v>5555</v>
      </c>
      <c r="K85" s="132">
        <v>5555</v>
      </c>
      <c r="L85" s="132" t="s">
        <v>87</v>
      </c>
      <c r="M85" s="132" t="s">
        <v>88</v>
      </c>
      <c r="N85" s="132" t="s">
        <v>87</v>
      </c>
      <c r="O85" s="132" t="s">
        <v>89</v>
      </c>
      <c r="P85" s="132" t="s">
        <v>87</v>
      </c>
      <c r="Q85" s="132" t="s">
        <v>89</v>
      </c>
      <c r="R85" s="200"/>
      <c r="S85" s="133" t="s">
        <v>649</v>
      </c>
      <c r="T85" s="200"/>
      <c r="U85" s="134" t="s">
        <v>648</v>
      </c>
      <c r="V85" s="133" t="s">
        <v>93</v>
      </c>
      <c r="W85" s="129"/>
    </row>
    <row r="86" spans="2:23">
      <c r="B86" s="127">
        <f t="shared" si="1"/>
        <v>82</v>
      </c>
      <c r="C86" s="129"/>
      <c r="D86" s="202"/>
      <c r="E86" s="131" t="s">
        <v>184</v>
      </c>
      <c r="F86" s="132" t="s">
        <v>647</v>
      </c>
      <c r="G86" s="132">
        <v>4444</v>
      </c>
      <c r="H86" s="132">
        <v>4444</v>
      </c>
      <c r="I86" s="132" t="s">
        <v>763</v>
      </c>
      <c r="J86" s="132">
        <v>5555</v>
      </c>
      <c r="K86" s="132">
        <v>5555</v>
      </c>
      <c r="L86" s="132" t="s">
        <v>87</v>
      </c>
      <c r="M86" s="132" t="s">
        <v>88</v>
      </c>
      <c r="N86" s="132" t="s">
        <v>87</v>
      </c>
      <c r="O86" s="132" t="s">
        <v>89</v>
      </c>
      <c r="P86" s="132" t="s">
        <v>87</v>
      </c>
      <c r="Q86" s="132" t="s">
        <v>89</v>
      </c>
      <c r="R86" s="200"/>
      <c r="S86" s="133" t="s">
        <v>649</v>
      </c>
      <c r="T86" s="200"/>
      <c r="U86" s="134" t="s">
        <v>648</v>
      </c>
      <c r="V86" s="133" t="s">
        <v>93</v>
      </c>
      <c r="W86" s="129"/>
    </row>
    <row r="87" spans="2:23">
      <c r="B87" s="127">
        <f t="shared" si="1"/>
        <v>83</v>
      </c>
      <c r="C87" s="129"/>
      <c r="D87" s="202"/>
      <c r="E87" s="131" t="s">
        <v>184</v>
      </c>
      <c r="F87" s="132" t="s">
        <v>647</v>
      </c>
      <c r="G87" s="132">
        <v>4444</v>
      </c>
      <c r="H87" s="132">
        <v>4444</v>
      </c>
      <c r="I87" s="132" t="s">
        <v>86</v>
      </c>
      <c r="J87" s="132" t="s">
        <v>87</v>
      </c>
      <c r="K87" s="132" t="s">
        <v>87</v>
      </c>
      <c r="L87" s="132" t="s">
        <v>87</v>
      </c>
      <c r="M87" s="132" t="s">
        <v>88</v>
      </c>
      <c r="N87" s="132" t="s">
        <v>87</v>
      </c>
      <c r="O87" s="132" t="s">
        <v>89</v>
      </c>
      <c r="P87" s="132" t="s">
        <v>87</v>
      </c>
      <c r="Q87" s="132" t="s">
        <v>89</v>
      </c>
      <c r="R87" s="200"/>
      <c r="S87" s="133" t="s">
        <v>649</v>
      </c>
      <c r="T87" s="200"/>
      <c r="U87" s="134" t="s">
        <v>648</v>
      </c>
      <c r="V87" s="133" t="s">
        <v>93</v>
      </c>
      <c r="W87" s="129"/>
    </row>
    <row r="88" spans="2:23">
      <c r="B88" s="127">
        <f t="shared" si="1"/>
        <v>84</v>
      </c>
      <c r="C88" s="129"/>
      <c r="D88" s="203"/>
      <c r="E88" s="131" t="s">
        <v>184</v>
      </c>
      <c r="F88" s="132" t="s">
        <v>86</v>
      </c>
      <c r="G88" s="132" t="s">
        <v>87</v>
      </c>
      <c r="H88" s="132" t="s">
        <v>87</v>
      </c>
      <c r="I88" s="132" t="s">
        <v>763</v>
      </c>
      <c r="J88" s="132">
        <v>5555</v>
      </c>
      <c r="K88" s="132">
        <v>5555</v>
      </c>
      <c r="L88" s="132" t="s">
        <v>87</v>
      </c>
      <c r="M88" s="132" t="s">
        <v>88</v>
      </c>
      <c r="N88" s="132" t="s">
        <v>87</v>
      </c>
      <c r="O88" s="132" t="s">
        <v>89</v>
      </c>
      <c r="P88" s="132" t="s">
        <v>87</v>
      </c>
      <c r="Q88" s="132" t="s">
        <v>89</v>
      </c>
      <c r="R88" s="200"/>
      <c r="S88" s="133" t="s">
        <v>649</v>
      </c>
      <c r="T88" s="200"/>
      <c r="U88" s="134" t="s">
        <v>648</v>
      </c>
      <c r="V88" s="133" t="s">
        <v>93</v>
      </c>
      <c r="W88" s="129"/>
    </row>
    <row r="89" spans="2:23" ht="49.5">
      <c r="B89" s="137">
        <f t="shared" si="1"/>
        <v>85</v>
      </c>
      <c r="C89" s="206" t="s">
        <v>776</v>
      </c>
      <c r="D89" s="26" t="s">
        <v>80</v>
      </c>
      <c r="E89" s="198" t="s">
        <v>81</v>
      </c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29" t="s">
        <v>82</v>
      </c>
      <c r="S89" s="30" t="s">
        <v>81</v>
      </c>
      <c r="T89" s="29"/>
      <c r="U89" s="30" t="s">
        <v>81</v>
      </c>
      <c r="V89" s="30" t="s">
        <v>81</v>
      </c>
      <c r="W89" s="26"/>
    </row>
    <row r="90" spans="2:23" ht="49.5">
      <c r="B90" s="137">
        <f t="shared" si="1"/>
        <v>86</v>
      </c>
      <c r="C90" s="202"/>
      <c r="D90" s="26" t="s">
        <v>84</v>
      </c>
      <c r="E90" s="198" t="s">
        <v>81</v>
      </c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29" t="s">
        <v>82</v>
      </c>
      <c r="S90" s="30" t="s">
        <v>81</v>
      </c>
      <c r="T90" s="29"/>
      <c r="U90" s="30" t="s">
        <v>81</v>
      </c>
      <c r="V90" s="30" t="s">
        <v>81</v>
      </c>
      <c r="W90" s="26"/>
    </row>
    <row r="91" spans="2:23">
      <c r="B91" s="137">
        <f t="shared" si="1"/>
        <v>87</v>
      </c>
      <c r="C91" s="202"/>
      <c r="D91" s="201" t="s">
        <v>80</v>
      </c>
      <c r="E91" s="137" t="s">
        <v>85</v>
      </c>
      <c r="F91" s="138" t="s">
        <v>86</v>
      </c>
      <c r="G91" s="138" t="s">
        <v>87</v>
      </c>
      <c r="H91" s="138" t="s">
        <v>87</v>
      </c>
      <c r="I91" s="138" t="s">
        <v>86</v>
      </c>
      <c r="J91" s="138" t="s">
        <v>87</v>
      </c>
      <c r="K91" s="138" t="s">
        <v>87</v>
      </c>
      <c r="L91" s="138" t="s">
        <v>87</v>
      </c>
      <c r="M91" s="138" t="s">
        <v>88</v>
      </c>
      <c r="N91" s="138" t="s">
        <v>87</v>
      </c>
      <c r="O91" s="138" t="s">
        <v>89</v>
      </c>
      <c r="P91" s="138" t="s">
        <v>87</v>
      </c>
      <c r="Q91" s="138" t="s">
        <v>89</v>
      </c>
      <c r="R91" s="204" t="s">
        <v>859</v>
      </c>
      <c r="S91" s="26" t="s">
        <v>91</v>
      </c>
      <c r="T91" s="204" t="s">
        <v>860</v>
      </c>
      <c r="U91" s="26" t="s">
        <v>92</v>
      </c>
      <c r="V91" s="26" t="s">
        <v>93</v>
      </c>
      <c r="W91" s="26"/>
    </row>
    <row r="92" spans="2:23">
      <c r="B92" s="137">
        <f t="shared" si="1"/>
        <v>88</v>
      </c>
      <c r="C92" s="202"/>
      <c r="D92" s="202"/>
      <c r="E92" s="137" t="s">
        <v>94</v>
      </c>
      <c r="F92" s="138" t="s">
        <v>86</v>
      </c>
      <c r="G92" s="138" t="s">
        <v>87</v>
      </c>
      <c r="H92" s="138" t="s">
        <v>87</v>
      </c>
      <c r="I92" s="138" t="s">
        <v>86</v>
      </c>
      <c r="J92" s="138" t="s">
        <v>87</v>
      </c>
      <c r="K92" s="138" t="s">
        <v>87</v>
      </c>
      <c r="L92" s="138" t="s">
        <v>87</v>
      </c>
      <c r="M92" s="138" t="s">
        <v>88</v>
      </c>
      <c r="N92" s="138" t="s">
        <v>87</v>
      </c>
      <c r="O92" s="138" t="s">
        <v>89</v>
      </c>
      <c r="P92" s="138" t="s">
        <v>87</v>
      </c>
      <c r="Q92" s="138" t="s">
        <v>89</v>
      </c>
      <c r="R92" s="205"/>
      <c r="S92" s="26" t="s">
        <v>91</v>
      </c>
      <c r="T92" s="205"/>
      <c r="U92" s="26" t="s">
        <v>92</v>
      </c>
      <c r="V92" s="26" t="s">
        <v>93</v>
      </c>
      <c r="W92" s="26"/>
    </row>
    <row r="93" spans="2:23">
      <c r="B93" s="137">
        <f t="shared" si="1"/>
        <v>89</v>
      </c>
      <c r="C93" s="202"/>
      <c r="D93" s="202"/>
      <c r="E93" s="137" t="s">
        <v>95</v>
      </c>
      <c r="F93" s="138" t="s">
        <v>85</v>
      </c>
      <c r="G93" s="138" t="s">
        <v>87</v>
      </c>
      <c r="H93" s="138" t="s">
        <v>87</v>
      </c>
      <c r="I93" s="138" t="s">
        <v>86</v>
      </c>
      <c r="J93" s="138" t="s">
        <v>87</v>
      </c>
      <c r="K93" s="138" t="s">
        <v>87</v>
      </c>
      <c r="L93" s="138" t="s">
        <v>87</v>
      </c>
      <c r="M93" s="138" t="s">
        <v>88</v>
      </c>
      <c r="N93" s="138" t="s">
        <v>87</v>
      </c>
      <c r="O93" s="138" t="s">
        <v>89</v>
      </c>
      <c r="P93" s="138" t="s">
        <v>87</v>
      </c>
      <c r="Q93" s="138" t="s">
        <v>89</v>
      </c>
      <c r="R93" s="205"/>
      <c r="S93" s="26" t="s">
        <v>96</v>
      </c>
      <c r="T93" s="205"/>
      <c r="U93" s="26" t="s">
        <v>97</v>
      </c>
      <c r="V93" s="26" t="s">
        <v>93</v>
      </c>
      <c r="W93" s="26"/>
    </row>
    <row r="94" spans="2:23">
      <c r="B94" s="137">
        <f t="shared" si="1"/>
        <v>90</v>
      </c>
      <c r="C94" s="202"/>
      <c r="D94" s="202"/>
      <c r="E94" s="137" t="s">
        <v>95</v>
      </c>
      <c r="F94" s="138" t="s">
        <v>86</v>
      </c>
      <c r="G94" s="138" t="s">
        <v>85</v>
      </c>
      <c r="H94" s="138" t="s">
        <v>87</v>
      </c>
      <c r="I94" s="138" t="s">
        <v>86</v>
      </c>
      <c r="J94" s="138" t="s">
        <v>87</v>
      </c>
      <c r="K94" s="138" t="s">
        <v>87</v>
      </c>
      <c r="L94" s="138" t="s">
        <v>87</v>
      </c>
      <c r="M94" s="138" t="s">
        <v>88</v>
      </c>
      <c r="N94" s="138" t="s">
        <v>87</v>
      </c>
      <c r="O94" s="138" t="s">
        <v>89</v>
      </c>
      <c r="P94" s="138" t="s">
        <v>87</v>
      </c>
      <c r="Q94" s="138" t="s">
        <v>89</v>
      </c>
      <c r="R94" s="205"/>
      <c r="S94" s="26" t="s">
        <v>98</v>
      </c>
      <c r="T94" s="205"/>
      <c r="U94" s="26" t="s">
        <v>99</v>
      </c>
      <c r="V94" s="26" t="s">
        <v>93</v>
      </c>
      <c r="W94" s="26"/>
    </row>
    <row r="95" spans="2:23">
      <c r="B95" s="137">
        <f t="shared" si="1"/>
        <v>91</v>
      </c>
      <c r="C95" s="202"/>
      <c r="D95" s="202"/>
      <c r="E95" s="137" t="s">
        <v>95</v>
      </c>
      <c r="F95" s="138" t="s">
        <v>86</v>
      </c>
      <c r="G95" s="138" t="s">
        <v>87</v>
      </c>
      <c r="H95" s="138" t="s">
        <v>85</v>
      </c>
      <c r="I95" s="138" t="s">
        <v>86</v>
      </c>
      <c r="J95" s="138" t="s">
        <v>87</v>
      </c>
      <c r="K95" s="138" t="s">
        <v>87</v>
      </c>
      <c r="L95" s="138" t="s">
        <v>87</v>
      </c>
      <c r="M95" s="138" t="s">
        <v>88</v>
      </c>
      <c r="N95" s="138" t="s">
        <v>87</v>
      </c>
      <c r="O95" s="138" t="s">
        <v>89</v>
      </c>
      <c r="P95" s="138" t="s">
        <v>87</v>
      </c>
      <c r="Q95" s="138" t="s">
        <v>89</v>
      </c>
      <c r="R95" s="205"/>
      <c r="S95" s="26" t="s">
        <v>100</v>
      </c>
      <c r="T95" s="205"/>
      <c r="U95" s="26" t="s">
        <v>101</v>
      </c>
      <c r="V95" s="26" t="s">
        <v>93</v>
      </c>
      <c r="W95" s="26"/>
    </row>
    <row r="96" spans="2:23">
      <c r="B96" s="137">
        <f t="shared" si="1"/>
        <v>92</v>
      </c>
      <c r="C96" s="202"/>
      <c r="D96" s="202"/>
      <c r="E96" s="137" t="s">
        <v>95</v>
      </c>
      <c r="F96" s="138" t="s">
        <v>86</v>
      </c>
      <c r="G96" s="138" t="s">
        <v>87</v>
      </c>
      <c r="H96" s="138" t="s">
        <v>87</v>
      </c>
      <c r="I96" s="138" t="s">
        <v>85</v>
      </c>
      <c r="J96" s="138" t="s">
        <v>87</v>
      </c>
      <c r="K96" s="138" t="s">
        <v>87</v>
      </c>
      <c r="L96" s="138" t="s">
        <v>87</v>
      </c>
      <c r="M96" s="138" t="s">
        <v>88</v>
      </c>
      <c r="N96" s="138" t="s">
        <v>87</v>
      </c>
      <c r="O96" s="138" t="s">
        <v>89</v>
      </c>
      <c r="P96" s="138" t="s">
        <v>87</v>
      </c>
      <c r="Q96" s="138" t="s">
        <v>89</v>
      </c>
      <c r="R96" s="205"/>
      <c r="S96" s="26" t="s">
        <v>102</v>
      </c>
      <c r="T96" s="205"/>
      <c r="U96" s="26" t="s">
        <v>103</v>
      </c>
      <c r="V96" s="26" t="s">
        <v>93</v>
      </c>
      <c r="W96" s="26"/>
    </row>
    <row r="97" spans="2:23">
      <c r="B97" s="137">
        <f t="shared" si="1"/>
        <v>93</v>
      </c>
      <c r="C97" s="202"/>
      <c r="D97" s="202"/>
      <c r="E97" s="137" t="s">
        <v>95</v>
      </c>
      <c r="F97" s="138" t="s">
        <v>86</v>
      </c>
      <c r="G97" s="138" t="s">
        <v>87</v>
      </c>
      <c r="H97" s="138" t="s">
        <v>87</v>
      </c>
      <c r="I97" s="138" t="s">
        <v>86</v>
      </c>
      <c r="J97" s="138" t="s">
        <v>85</v>
      </c>
      <c r="K97" s="138" t="s">
        <v>87</v>
      </c>
      <c r="L97" s="138" t="s">
        <v>87</v>
      </c>
      <c r="M97" s="138" t="s">
        <v>88</v>
      </c>
      <c r="N97" s="138" t="s">
        <v>87</v>
      </c>
      <c r="O97" s="138" t="s">
        <v>89</v>
      </c>
      <c r="P97" s="138" t="s">
        <v>87</v>
      </c>
      <c r="Q97" s="138" t="s">
        <v>89</v>
      </c>
      <c r="R97" s="205"/>
      <c r="S97" s="26" t="s">
        <v>104</v>
      </c>
      <c r="T97" s="205"/>
      <c r="U97" s="26" t="s">
        <v>105</v>
      </c>
      <c r="V97" s="26" t="s">
        <v>93</v>
      </c>
      <c r="W97" s="26"/>
    </row>
    <row r="98" spans="2:23">
      <c r="B98" s="137">
        <f t="shared" si="1"/>
        <v>94</v>
      </c>
      <c r="C98" s="202"/>
      <c r="D98" s="202"/>
      <c r="E98" s="137" t="s">
        <v>95</v>
      </c>
      <c r="F98" s="138" t="s">
        <v>86</v>
      </c>
      <c r="G98" s="138" t="s">
        <v>87</v>
      </c>
      <c r="H98" s="138" t="s">
        <v>87</v>
      </c>
      <c r="I98" s="138" t="s">
        <v>86</v>
      </c>
      <c r="J98" s="138" t="s">
        <v>87</v>
      </c>
      <c r="K98" s="138" t="s">
        <v>87</v>
      </c>
      <c r="L98" s="138" t="s">
        <v>85</v>
      </c>
      <c r="M98" s="138" t="s">
        <v>88</v>
      </c>
      <c r="N98" s="138" t="s">
        <v>87</v>
      </c>
      <c r="O98" s="138" t="s">
        <v>89</v>
      </c>
      <c r="P98" s="138" t="s">
        <v>87</v>
      </c>
      <c r="Q98" s="138" t="s">
        <v>89</v>
      </c>
      <c r="R98" s="205"/>
      <c r="S98" s="129" t="s">
        <v>878</v>
      </c>
      <c r="T98" s="205"/>
      <c r="U98" s="26" t="s">
        <v>879</v>
      </c>
      <c r="V98" s="26" t="s">
        <v>93</v>
      </c>
      <c r="W98" s="26"/>
    </row>
    <row r="99" spans="2:23">
      <c r="B99" s="137">
        <f t="shared" si="1"/>
        <v>95</v>
      </c>
      <c r="C99" s="202"/>
      <c r="D99" s="202"/>
      <c r="E99" s="137" t="s">
        <v>95</v>
      </c>
      <c r="F99" s="138" t="s">
        <v>86</v>
      </c>
      <c r="G99" s="138" t="s">
        <v>87</v>
      </c>
      <c r="H99" s="138" t="s">
        <v>87</v>
      </c>
      <c r="I99" s="138" t="s">
        <v>86</v>
      </c>
      <c r="J99" s="138" t="s">
        <v>87</v>
      </c>
      <c r="K99" s="138" t="s">
        <v>87</v>
      </c>
      <c r="L99" s="138" t="s">
        <v>87</v>
      </c>
      <c r="M99" s="138" t="s">
        <v>85</v>
      </c>
      <c r="N99" s="138" t="s">
        <v>87</v>
      </c>
      <c r="O99" s="138" t="s">
        <v>89</v>
      </c>
      <c r="P99" s="138" t="s">
        <v>87</v>
      </c>
      <c r="Q99" s="138" t="s">
        <v>89</v>
      </c>
      <c r="R99" s="205"/>
      <c r="S99" s="26" t="s">
        <v>106</v>
      </c>
      <c r="T99" s="205"/>
      <c r="U99" s="26" t="s">
        <v>107</v>
      </c>
      <c r="V99" s="26" t="s">
        <v>93</v>
      </c>
      <c r="W99" s="26"/>
    </row>
    <row r="100" spans="2:23">
      <c r="B100" s="137">
        <f t="shared" si="1"/>
        <v>96</v>
      </c>
      <c r="C100" s="202"/>
      <c r="D100" s="202"/>
      <c r="E100" s="137" t="s">
        <v>95</v>
      </c>
      <c r="F100" s="138" t="s">
        <v>86</v>
      </c>
      <c r="G100" s="138" t="s">
        <v>87</v>
      </c>
      <c r="H100" s="138" t="s">
        <v>87</v>
      </c>
      <c r="I100" s="138" t="s">
        <v>86</v>
      </c>
      <c r="J100" s="138" t="s">
        <v>87</v>
      </c>
      <c r="K100" s="138" t="s">
        <v>87</v>
      </c>
      <c r="L100" s="138" t="s">
        <v>87</v>
      </c>
      <c r="M100" s="138" t="s">
        <v>88</v>
      </c>
      <c r="N100" s="138" t="s">
        <v>85</v>
      </c>
      <c r="O100" s="138" t="s">
        <v>89</v>
      </c>
      <c r="P100" s="138" t="s">
        <v>87</v>
      </c>
      <c r="Q100" s="138" t="s">
        <v>89</v>
      </c>
      <c r="R100" s="205"/>
      <c r="S100" s="26" t="s">
        <v>108</v>
      </c>
      <c r="T100" s="205"/>
      <c r="U100" s="26" t="s">
        <v>109</v>
      </c>
      <c r="V100" s="26" t="s">
        <v>93</v>
      </c>
      <c r="W100" s="26"/>
    </row>
    <row r="101" spans="2:23">
      <c r="B101" s="137">
        <f t="shared" si="1"/>
        <v>97</v>
      </c>
      <c r="C101" s="202"/>
      <c r="D101" s="202"/>
      <c r="E101" s="137" t="s">
        <v>95</v>
      </c>
      <c r="F101" s="138" t="s">
        <v>86</v>
      </c>
      <c r="G101" s="138" t="s">
        <v>87</v>
      </c>
      <c r="H101" s="138" t="s">
        <v>87</v>
      </c>
      <c r="I101" s="138" t="s">
        <v>86</v>
      </c>
      <c r="J101" s="138" t="s">
        <v>87</v>
      </c>
      <c r="K101" s="138" t="s">
        <v>87</v>
      </c>
      <c r="L101" s="138" t="s">
        <v>87</v>
      </c>
      <c r="M101" s="138" t="s">
        <v>88</v>
      </c>
      <c r="N101" s="138" t="s">
        <v>87</v>
      </c>
      <c r="O101" s="138" t="s">
        <v>85</v>
      </c>
      <c r="P101" s="138" t="s">
        <v>87</v>
      </c>
      <c r="Q101" s="138" t="s">
        <v>89</v>
      </c>
      <c r="R101" s="205"/>
      <c r="S101" s="26" t="s">
        <v>110</v>
      </c>
      <c r="T101" s="205"/>
      <c r="U101" s="26" t="s">
        <v>111</v>
      </c>
      <c r="V101" s="26" t="s">
        <v>93</v>
      </c>
      <c r="W101" s="26"/>
    </row>
    <row r="102" spans="2:23">
      <c r="B102" s="137">
        <f t="shared" si="1"/>
        <v>98</v>
      </c>
      <c r="C102" s="202"/>
      <c r="D102" s="202"/>
      <c r="E102" s="137" t="s">
        <v>95</v>
      </c>
      <c r="F102" s="138" t="s">
        <v>86</v>
      </c>
      <c r="G102" s="138" t="s">
        <v>87</v>
      </c>
      <c r="H102" s="138" t="s">
        <v>87</v>
      </c>
      <c r="I102" s="138" t="s">
        <v>86</v>
      </c>
      <c r="J102" s="138" t="s">
        <v>87</v>
      </c>
      <c r="K102" s="138" t="s">
        <v>87</v>
      </c>
      <c r="L102" s="138" t="s">
        <v>87</v>
      </c>
      <c r="M102" s="138" t="s">
        <v>88</v>
      </c>
      <c r="N102" s="138" t="s">
        <v>87</v>
      </c>
      <c r="O102" s="138" t="s">
        <v>87</v>
      </c>
      <c r="P102" s="138" t="s">
        <v>85</v>
      </c>
      <c r="Q102" s="138" t="s">
        <v>89</v>
      </c>
      <c r="R102" s="205"/>
      <c r="S102" s="26" t="s">
        <v>112</v>
      </c>
      <c r="T102" s="205"/>
      <c r="U102" s="26" t="s">
        <v>113</v>
      </c>
      <c r="V102" s="26" t="s">
        <v>93</v>
      </c>
      <c r="W102" s="26"/>
    </row>
    <row r="103" spans="2:23">
      <c r="B103" s="137">
        <f t="shared" si="1"/>
        <v>99</v>
      </c>
      <c r="C103" s="202"/>
      <c r="D103" s="202"/>
      <c r="E103" s="137" t="s">
        <v>95</v>
      </c>
      <c r="F103" s="138" t="s">
        <v>86</v>
      </c>
      <c r="G103" s="138" t="s">
        <v>87</v>
      </c>
      <c r="H103" s="138" t="s">
        <v>87</v>
      </c>
      <c r="I103" s="138" t="s">
        <v>86</v>
      </c>
      <c r="J103" s="138" t="s">
        <v>87</v>
      </c>
      <c r="K103" s="138" t="s">
        <v>87</v>
      </c>
      <c r="L103" s="138" t="s">
        <v>87</v>
      </c>
      <c r="M103" s="138" t="s">
        <v>88</v>
      </c>
      <c r="N103" s="138" t="s">
        <v>87</v>
      </c>
      <c r="O103" s="138" t="s">
        <v>87</v>
      </c>
      <c r="P103" s="138" t="s">
        <v>87</v>
      </c>
      <c r="Q103" s="138" t="s">
        <v>85</v>
      </c>
      <c r="R103" s="205"/>
      <c r="S103" s="26" t="s">
        <v>114</v>
      </c>
      <c r="T103" s="205"/>
      <c r="U103" s="26" t="s">
        <v>115</v>
      </c>
      <c r="V103" s="26" t="s">
        <v>93</v>
      </c>
      <c r="W103" s="26"/>
    </row>
    <row r="104" spans="2:23">
      <c r="B104" s="137">
        <f t="shared" si="1"/>
        <v>100</v>
      </c>
      <c r="C104" s="202"/>
      <c r="D104" s="202"/>
      <c r="E104" s="137" t="s">
        <v>95</v>
      </c>
      <c r="F104" s="138" t="s">
        <v>86</v>
      </c>
      <c r="G104" s="138" t="s">
        <v>87</v>
      </c>
      <c r="H104" s="138" t="s">
        <v>87</v>
      </c>
      <c r="I104" s="138" t="s">
        <v>86</v>
      </c>
      <c r="J104" s="138" t="s">
        <v>87</v>
      </c>
      <c r="K104" s="138" t="s">
        <v>87</v>
      </c>
      <c r="L104" s="138" t="s">
        <v>87</v>
      </c>
      <c r="M104" s="138" t="s">
        <v>88</v>
      </c>
      <c r="N104" s="138" t="s">
        <v>87</v>
      </c>
      <c r="O104" s="138" t="s">
        <v>87</v>
      </c>
      <c r="P104" s="138" t="s">
        <v>87</v>
      </c>
      <c r="Q104" s="138" t="s">
        <v>116</v>
      </c>
      <c r="R104" s="205"/>
      <c r="S104" s="26" t="s">
        <v>117</v>
      </c>
      <c r="T104" s="205"/>
      <c r="U104" s="26" t="s">
        <v>118</v>
      </c>
      <c r="V104" s="26" t="s">
        <v>93</v>
      </c>
      <c r="W104" s="26"/>
    </row>
    <row r="105" spans="2:23">
      <c r="B105" s="137">
        <f t="shared" si="1"/>
        <v>101</v>
      </c>
      <c r="C105" s="202"/>
      <c r="D105" s="202"/>
      <c r="E105" s="137" t="s">
        <v>95</v>
      </c>
      <c r="F105" s="138" t="s">
        <v>119</v>
      </c>
      <c r="G105" s="138" t="s">
        <v>87</v>
      </c>
      <c r="H105" s="138" t="s">
        <v>87</v>
      </c>
      <c r="I105" s="138" t="s">
        <v>86</v>
      </c>
      <c r="J105" s="138" t="s">
        <v>87</v>
      </c>
      <c r="K105" s="138" t="s">
        <v>87</v>
      </c>
      <c r="L105" s="138" t="s">
        <v>87</v>
      </c>
      <c r="M105" s="138" t="s">
        <v>88</v>
      </c>
      <c r="N105" s="138" t="s">
        <v>87</v>
      </c>
      <c r="O105" s="138" t="s">
        <v>89</v>
      </c>
      <c r="P105" s="138" t="s">
        <v>87</v>
      </c>
      <c r="Q105" s="138" t="s">
        <v>89</v>
      </c>
      <c r="R105" s="205"/>
      <c r="S105" s="26" t="s">
        <v>120</v>
      </c>
      <c r="T105" s="205"/>
      <c r="U105" s="26" t="s">
        <v>121</v>
      </c>
      <c r="V105" s="26" t="s">
        <v>93</v>
      </c>
      <c r="W105" s="26" t="s">
        <v>122</v>
      </c>
    </row>
    <row r="106" spans="2:23">
      <c r="B106" s="137">
        <f t="shared" si="1"/>
        <v>102</v>
      </c>
      <c r="C106" s="202"/>
      <c r="D106" s="202"/>
      <c r="E106" s="137" t="s">
        <v>95</v>
      </c>
      <c r="F106" s="138" t="s">
        <v>86</v>
      </c>
      <c r="G106" s="139" t="s">
        <v>123</v>
      </c>
      <c r="H106" s="138" t="s">
        <v>87</v>
      </c>
      <c r="I106" s="138" t="s">
        <v>86</v>
      </c>
      <c r="J106" s="138" t="s">
        <v>87</v>
      </c>
      <c r="K106" s="138" t="s">
        <v>87</v>
      </c>
      <c r="L106" s="138" t="s">
        <v>87</v>
      </c>
      <c r="M106" s="138" t="s">
        <v>88</v>
      </c>
      <c r="N106" s="138" t="s">
        <v>87</v>
      </c>
      <c r="O106" s="138" t="s">
        <v>89</v>
      </c>
      <c r="P106" s="138" t="s">
        <v>87</v>
      </c>
      <c r="Q106" s="138" t="s">
        <v>89</v>
      </c>
      <c r="R106" s="205"/>
      <c r="S106" s="26" t="s">
        <v>124</v>
      </c>
      <c r="T106" s="205"/>
      <c r="U106" s="26" t="s">
        <v>125</v>
      </c>
      <c r="V106" s="26" t="s">
        <v>93</v>
      </c>
      <c r="W106" s="26" t="s">
        <v>126</v>
      </c>
    </row>
    <row r="107" spans="2:23">
      <c r="B107" s="137">
        <f t="shared" si="1"/>
        <v>103</v>
      </c>
      <c r="C107" s="202"/>
      <c r="D107" s="202"/>
      <c r="E107" s="137" t="s">
        <v>95</v>
      </c>
      <c r="F107" s="138" t="s">
        <v>86</v>
      </c>
      <c r="G107" s="138" t="s">
        <v>87</v>
      </c>
      <c r="H107" s="139" t="s">
        <v>123</v>
      </c>
      <c r="I107" s="138" t="s">
        <v>86</v>
      </c>
      <c r="J107" s="138" t="s">
        <v>87</v>
      </c>
      <c r="K107" s="138" t="s">
        <v>87</v>
      </c>
      <c r="L107" s="138" t="s">
        <v>87</v>
      </c>
      <c r="M107" s="138" t="s">
        <v>88</v>
      </c>
      <c r="N107" s="138" t="s">
        <v>87</v>
      </c>
      <c r="O107" s="138" t="s">
        <v>89</v>
      </c>
      <c r="P107" s="138" t="s">
        <v>87</v>
      </c>
      <c r="Q107" s="138" t="s">
        <v>89</v>
      </c>
      <c r="R107" s="205"/>
      <c r="S107" s="26" t="s">
        <v>127</v>
      </c>
      <c r="T107" s="205"/>
      <c r="U107" s="26" t="s">
        <v>128</v>
      </c>
      <c r="V107" s="26" t="s">
        <v>93</v>
      </c>
      <c r="W107" s="26" t="s">
        <v>129</v>
      </c>
    </row>
    <row r="108" spans="2:23">
      <c r="B108" s="137">
        <f t="shared" si="1"/>
        <v>104</v>
      </c>
      <c r="C108" s="202"/>
      <c r="D108" s="202"/>
      <c r="E108" s="137" t="s">
        <v>95</v>
      </c>
      <c r="F108" s="138" t="s">
        <v>86</v>
      </c>
      <c r="G108" s="138" t="s">
        <v>87</v>
      </c>
      <c r="H108" s="138" t="s">
        <v>87</v>
      </c>
      <c r="I108" s="138" t="s">
        <v>119</v>
      </c>
      <c r="J108" s="138" t="s">
        <v>87</v>
      </c>
      <c r="K108" s="138" t="s">
        <v>87</v>
      </c>
      <c r="L108" s="138" t="s">
        <v>87</v>
      </c>
      <c r="M108" s="138" t="s">
        <v>88</v>
      </c>
      <c r="N108" s="138" t="s">
        <v>87</v>
      </c>
      <c r="O108" s="138" t="s">
        <v>89</v>
      </c>
      <c r="P108" s="138" t="s">
        <v>87</v>
      </c>
      <c r="Q108" s="138" t="s">
        <v>89</v>
      </c>
      <c r="R108" s="205"/>
      <c r="S108" s="26" t="s">
        <v>130</v>
      </c>
      <c r="T108" s="205"/>
      <c r="U108" s="26" t="s">
        <v>131</v>
      </c>
      <c r="V108" s="26" t="s">
        <v>93</v>
      </c>
      <c r="W108" s="26" t="s">
        <v>132</v>
      </c>
    </row>
    <row r="109" spans="2:23">
      <c r="B109" s="137">
        <f t="shared" si="1"/>
        <v>105</v>
      </c>
      <c r="C109" s="202"/>
      <c r="D109" s="202"/>
      <c r="E109" s="137" t="s">
        <v>95</v>
      </c>
      <c r="F109" s="138" t="s">
        <v>86</v>
      </c>
      <c r="G109" s="138" t="s">
        <v>87</v>
      </c>
      <c r="H109" s="138" t="s">
        <v>87</v>
      </c>
      <c r="I109" s="138" t="s">
        <v>86</v>
      </c>
      <c r="J109" s="139" t="s">
        <v>123</v>
      </c>
      <c r="K109" s="138" t="s">
        <v>87</v>
      </c>
      <c r="L109" s="138" t="s">
        <v>87</v>
      </c>
      <c r="M109" s="138" t="s">
        <v>88</v>
      </c>
      <c r="N109" s="138" t="s">
        <v>87</v>
      </c>
      <c r="O109" s="138" t="s">
        <v>89</v>
      </c>
      <c r="P109" s="138" t="s">
        <v>87</v>
      </c>
      <c r="Q109" s="138" t="s">
        <v>89</v>
      </c>
      <c r="R109" s="205"/>
      <c r="S109" s="26" t="s">
        <v>133</v>
      </c>
      <c r="T109" s="205"/>
      <c r="U109" s="26" t="s">
        <v>134</v>
      </c>
      <c r="V109" s="26" t="s">
        <v>93</v>
      </c>
      <c r="W109" s="26" t="s">
        <v>135</v>
      </c>
    </row>
    <row r="110" spans="2:23">
      <c r="B110" s="137">
        <f t="shared" si="1"/>
        <v>106</v>
      </c>
      <c r="C110" s="202"/>
      <c r="D110" s="202"/>
      <c r="E110" s="137" t="s">
        <v>95</v>
      </c>
      <c r="F110" s="138" t="s">
        <v>86</v>
      </c>
      <c r="G110" s="138" t="s">
        <v>87</v>
      </c>
      <c r="H110" s="138" t="s">
        <v>87</v>
      </c>
      <c r="I110" s="138" t="s">
        <v>86</v>
      </c>
      <c r="J110" s="138" t="s">
        <v>87</v>
      </c>
      <c r="K110" s="139" t="s">
        <v>123</v>
      </c>
      <c r="L110" s="138" t="s">
        <v>87</v>
      </c>
      <c r="M110" s="138" t="s">
        <v>88</v>
      </c>
      <c r="N110" s="138" t="s">
        <v>87</v>
      </c>
      <c r="O110" s="138" t="s">
        <v>89</v>
      </c>
      <c r="P110" s="138" t="s">
        <v>87</v>
      </c>
      <c r="Q110" s="138" t="s">
        <v>89</v>
      </c>
      <c r="R110" s="205"/>
      <c r="S110" s="26" t="s">
        <v>136</v>
      </c>
      <c r="T110" s="205"/>
      <c r="U110" s="26" t="s">
        <v>137</v>
      </c>
      <c r="V110" s="26" t="s">
        <v>93</v>
      </c>
      <c r="W110" s="26" t="s">
        <v>138</v>
      </c>
    </row>
    <row r="111" spans="2:23">
      <c r="B111" s="137">
        <f t="shared" si="1"/>
        <v>107</v>
      </c>
      <c r="C111" s="202"/>
      <c r="D111" s="202"/>
      <c r="E111" s="137" t="s">
        <v>95</v>
      </c>
      <c r="F111" s="138" t="s">
        <v>86</v>
      </c>
      <c r="G111" s="138">
        <v>3333</v>
      </c>
      <c r="H111" s="138" t="s">
        <v>87</v>
      </c>
      <c r="I111" s="138" t="s">
        <v>86</v>
      </c>
      <c r="J111" s="138" t="s">
        <v>87</v>
      </c>
      <c r="K111" s="138" t="s">
        <v>87</v>
      </c>
      <c r="L111" s="138" t="s">
        <v>87</v>
      </c>
      <c r="M111" s="138" t="s">
        <v>88</v>
      </c>
      <c r="N111" s="138" t="s">
        <v>87</v>
      </c>
      <c r="O111" s="138" t="s">
        <v>89</v>
      </c>
      <c r="P111" s="138" t="s">
        <v>87</v>
      </c>
      <c r="Q111" s="138" t="s">
        <v>89</v>
      </c>
      <c r="R111" s="205"/>
      <c r="S111" s="26" t="s">
        <v>139</v>
      </c>
      <c r="T111" s="205"/>
      <c r="U111" s="26" t="s">
        <v>140</v>
      </c>
      <c r="V111" s="26" t="s">
        <v>93</v>
      </c>
      <c r="W111" s="26" t="s">
        <v>141</v>
      </c>
    </row>
    <row r="112" spans="2:23">
      <c r="B112" s="137">
        <f t="shared" si="1"/>
        <v>108</v>
      </c>
      <c r="C112" s="202"/>
      <c r="D112" s="202"/>
      <c r="E112" s="137" t="s">
        <v>95</v>
      </c>
      <c r="F112" s="138" t="s">
        <v>86</v>
      </c>
      <c r="G112" s="138" t="s">
        <v>87</v>
      </c>
      <c r="H112" s="138" t="s">
        <v>87</v>
      </c>
      <c r="I112" s="138" t="s">
        <v>86</v>
      </c>
      <c r="J112" s="138">
        <v>3333</v>
      </c>
      <c r="K112" s="138" t="s">
        <v>87</v>
      </c>
      <c r="L112" s="138" t="s">
        <v>87</v>
      </c>
      <c r="M112" s="138" t="s">
        <v>88</v>
      </c>
      <c r="N112" s="138" t="s">
        <v>87</v>
      </c>
      <c r="O112" s="138" t="s">
        <v>89</v>
      </c>
      <c r="P112" s="138" t="s">
        <v>87</v>
      </c>
      <c r="Q112" s="138" t="s">
        <v>89</v>
      </c>
      <c r="R112" s="205"/>
      <c r="S112" s="26" t="s">
        <v>139</v>
      </c>
      <c r="T112" s="205"/>
      <c r="U112" s="26" t="s">
        <v>140</v>
      </c>
      <c r="V112" s="26" t="s">
        <v>93</v>
      </c>
      <c r="W112" s="26" t="s">
        <v>141</v>
      </c>
    </row>
    <row r="113" spans="2:23">
      <c r="B113" s="137">
        <f t="shared" si="1"/>
        <v>109</v>
      </c>
      <c r="C113" s="202"/>
      <c r="D113" s="202"/>
      <c r="E113" s="137" t="s">
        <v>95</v>
      </c>
      <c r="F113" s="138" t="s">
        <v>142</v>
      </c>
      <c r="G113" s="138">
        <v>2222</v>
      </c>
      <c r="H113" s="138">
        <v>555</v>
      </c>
      <c r="I113" s="138" t="s">
        <v>143</v>
      </c>
      <c r="J113" s="138">
        <v>6666</v>
      </c>
      <c r="K113" s="138" t="s">
        <v>87</v>
      </c>
      <c r="L113" s="138" t="s">
        <v>87</v>
      </c>
      <c r="M113" s="138" t="s">
        <v>88</v>
      </c>
      <c r="N113" s="138" t="s">
        <v>87</v>
      </c>
      <c r="O113" s="138" t="s">
        <v>89</v>
      </c>
      <c r="P113" s="138" t="s">
        <v>87</v>
      </c>
      <c r="Q113" s="138" t="s">
        <v>89</v>
      </c>
      <c r="R113" s="205"/>
      <c r="S113" s="26" t="s">
        <v>144</v>
      </c>
      <c r="T113" s="205"/>
      <c r="U113" s="26" t="s">
        <v>145</v>
      </c>
      <c r="V113" s="26" t="s">
        <v>93</v>
      </c>
      <c r="W113" s="26" t="s">
        <v>146</v>
      </c>
    </row>
    <row r="114" spans="2:23">
      <c r="B114" s="137">
        <f t="shared" si="1"/>
        <v>110</v>
      </c>
      <c r="C114" s="202"/>
      <c r="D114" s="202"/>
      <c r="E114" s="137" t="s">
        <v>95</v>
      </c>
      <c r="F114" s="138" t="s">
        <v>147</v>
      </c>
      <c r="G114" s="138" t="s">
        <v>87</v>
      </c>
      <c r="H114" s="138" t="s">
        <v>87</v>
      </c>
      <c r="I114" s="138" t="s">
        <v>86</v>
      </c>
      <c r="J114" s="138" t="s">
        <v>87</v>
      </c>
      <c r="K114" s="138" t="s">
        <v>87</v>
      </c>
      <c r="L114" s="138" t="s">
        <v>87</v>
      </c>
      <c r="M114" s="138" t="s">
        <v>88</v>
      </c>
      <c r="N114" s="138" t="s">
        <v>87</v>
      </c>
      <c r="O114" s="138" t="s">
        <v>89</v>
      </c>
      <c r="P114" s="138" t="s">
        <v>87</v>
      </c>
      <c r="Q114" s="138" t="s">
        <v>89</v>
      </c>
      <c r="R114" s="205"/>
      <c r="S114" s="26" t="s">
        <v>148</v>
      </c>
      <c r="T114" s="205"/>
      <c r="U114" s="26" t="s">
        <v>149</v>
      </c>
      <c r="V114" s="26" t="s">
        <v>93</v>
      </c>
      <c r="W114" s="26" t="s">
        <v>150</v>
      </c>
    </row>
    <row r="115" spans="2:23">
      <c r="B115" s="137">
        <f t="shared" si="1"/>
        <v>111</v>
      </c>
      <c r="C115" s="202"/>
      <c r="D115" s="202"/>
      <c r="E115" s="137" t="s">
        <v>95</v>
      </c>
      <c r="F115" s="138" t="s">
        <v>86</v>
      </c>
      <c r="G115" s="138" t="s">
        <v>151</v>
      </c>
      <c r="H115" s="138" t="s">
        <v>87</v>
      </c>
      <c r="I115" s="138" t="s">
        <v>86</v>
      </c>
      <c r="J115" s="138" t="s">
        <v>87</v>
      </c>
      <c r="K115" s="138" t="s">
        <v>87</v>
      </c>
      <c r="L115" s="138" t="s">
        <v>87</v>
      </c>
      <c r="M115" s="138" t="s">
        <v>88</v>
      </c>
      <c r="N115" s="138" t="s">
        <v>87</v>
      </c>
      <c r="O115" s="138" t="s">
        <v>89</v>
      </c>
      <c r="P115" s="138" t="s">
        <v>87</v>
      </c>
      <c r="Q115" s="138" t="s">
        <v>89</v>
      </c>
      <c r="R115" s="205"/>
      <c r="S115" s="26" t="s">
        <v>152</v>
      </c>
      <c r="T115" s="205"/>
      <c r="U115" s="26" t="s">
        <v>153</v>
      </c>
      <c r="V115" s="26" t="s">
        <v>93</v>
      </c>
      <c r="W115" s="26" t="s">
        <v>150</v>
      </c>
    </row>
    <row r="116" spans="2:23">
      <c r="B116" s="137">
        <f t="shared" si="1"/>
        <v>112</v>
      </c>
      <c r="C116" s="202"/>
      <c r="D116" s="202"/>
      <c r="E116" s="137" t="s">
        <v>95</v>
      </c>
      <c r="F116" s="138" t="s">
        <v>86</v>
      </c>
      <c r="G116" s="138" t="s">
        <v>87</v>
      </c>
      <c r="H116" s="138" t="s">
        <v>151</v>
      </c>
      <c r="I116" s="138" t="s">
        <v>86</v>
      </c>
      <c r="J116" s="138" t="s">
        <v>87</v>
      </c>
      <c r="K116" s="138" t="s">
        <v>87</v>
      </c>
      <c r="L116" s="138" t="s">
        <v>87</v>
      </c>
      <c r="M116" s="138" t="s">
        <v>88</v>
      </c>
      <c r="N116" s="138" t="s">
        <v>87</v>
      </c>
      <c r="O116" s="138" t="s">
        <v>89</v>
      </c>
      <c r="P116" s="138" t="s">
        <v>87</v>
      </c>
      <c r="Q116" s="138" t="s">
        <v>89</v>
      </c>
      <c r="R116" s="205"/>
      <c r="S116" s="26" t="s">
        <v>154</v>
      </c>
      <c r="T116" s="205"/>
      <c r="U116" s="26" t="s">
        <v>155</v>
      </c>
      <c r="V116" s="26" t="s">
        <v>93</v>
      </c>
      <c r="W116" s="26" t="s">
        <v>150</v>
      </c>
    </row>
    <row r="117" spans="2:23">
      <c r="B117" s="137">
        <f t="shared" si="1"/>
        <v>113</v>
      </c>
      <c r="C117" s="202"/>
      <c r="D117" s="202"/>
      <c r="E117" s="137" t="s">
        <v>95</v>
      </c>
      <c r="F117" s="138" t="s">
        <v>86</v>
      </c>
      <c r="G117" s="138" t="s">
        <v>87</v>
      </c>
      <c r="H117" s="138" t="s">
        <v>87</v>
      </c>
      <c r="I117" s="138" t="s">
        <v>156</v>
      </c>
      <c r="J117" s="138" t="s">
        <v>87</v>
      </c>
      <c r="K117" s="138" t="s">
        <v>87</v>
      </c>
      <c r="L117" s="138" t="s">
        <v>87</v>
      </c>
      <c r="M117" s="138" t="s">
        <v>88</v>
      </c>
      <c r="N117" s="138" t="s">
        <v>87</v>
      </c>
      <c r="O117" s="138" t="s">
        <v>89</v>
      </c>
      <c r="P117" s="138" t="s">
        <v>87</v>
      </c>
      <c r="Q117" s="138" t="s">
        <v>89</v>
      </c>
      <c r="R117" s="205"/>
      <c r="S117" s="26" t="s">
        <v>157</v>
      </c>
      <c r="T117" s="205"/>
      <c r="U117" s="26" t="s">
        <v>158</v>
      </c>
      <c r="V117" s="26" t="s">
        <v>93</v>
      </c>
      <c r="W117" s="26" t="s">
        <v>150</v>
      </c>
    </row>
    <row r="118" spans="2:23">
      <c r="B118" s="137">
        <f t="shared" si="1"/>
        <v>114</v>
      </c>
      <c r="C118" s="202"/>
      <c r="D118" s="202"/>
      <c r="E118" s="137" t="s">
        <v>95</v>
      </c>
      <c r="F118" s="138" t="s">
        <v>86</v>
      </c>
      <c r="G118" s="138" t="s">
        <v>87</v>
      </c>
      <c r="H118" s="138" t="s">
        <v>87</v>
      </c>
      <c r="I118" s="138" t="s">
        <v>86</v>
      </c>
      <c r="J118" s="138" t="s">
        <v>151</v>
      </c>
      <c r="K118" s="138" t="s">
        <v>87</v>
      </c>
      <c r="L118" s="138" t="s">
        <v>87</v>
      </c>
      <c r="M118" s="138" t="s">
        <v>88</v>
      </c>
      <c r="N118" s="138" t="s">
        <v>87</v>
      </c>
      <c r="O118" s="138" t="s">
        <v>89</v>
      </c>
      <c r="P118" s="138" t="s">
        <v>87</v>
      </c>
      <c r="Q118" s="138" t="s">
        <v>89</v>
      </c>
      <c r="R118" s="205"/>
      <c r="S118" s="26" t="s">
        <v>159</v>
      </c>
      <c r="T118" s="205"/>
      <c r="U118" s="26" t="s">
        <v>160</v>
      </c>
      <c r="V118" s="26" t="s">
        <v>93</v>
      </c>
      <c r="W118" s="26" t="s">
        <v>150</v>
      </c>
    </row>
    <row r="119" spans="2:23">
      <c r="B119" s="137">
        <f t="shared" si="1"/>
        <v>115</v>
      </c>
      <c r="C119" s="202"/>
      <c r="D119" s="202"/>
      <c r="E119" s="137" t="s">
        <v>95</v>
      </c>
      <c r="F119" s="138" t="s">
        <v>86</v>
      </c>
      <c r="G119" s="138" t="s">
        <v>87</v>
      </c>
      <c r="H119" s="138" t="s">
        <v>87</v>
      </c>
      <c r="I119" s="138" t="s">
        <v>86</v>
      </c>
      <c r="J119" s="138" t="s">
        <v>87</v>
      </c>
      <c r="K119" s="138" t="s">
        <v>151</v>
      </c>
      <c r="L119" s="138" t="s">
        <v>87</v>
      </c>
      <c r="M119" s="138" t="s">
        <v>88</v>
      </c>
      <c r="N119" s="138" t="s">
        <v>87</v>
      </c>
      <c r="O119" s="138" t="s">
        <v>89</v>
      </c>
      <c r="P119" s="138" t="s">
        <v>87</v>
      </c>
      <c r="Q119" s="138" t="s">
        <v>89</v>
      </c>
      <c r="R119" s="205"/>
      <c r="S119" s="26" t="s">
        <v>161</v>
      </c>
      <c r="T119" s="205"/>
      <c r="U119" s="26" t="s">
        <v>162</v>
      </c>
      <c r="V119" s="26" t="s">
        <v>93</v>
      </c>
      <c r="W119" s="26" t="s">
        <v>150</v>
      </c>
    </row>
    <row r="120" spans="2:23">
      <c r="B120" s="137">
        <f t="shared" si="1"/>
        <v>116</v>
      </c>
      <c r="C120" s="202"/>
      <c r="D120" s="202"/>
      <c r="E120" s="137" t="s">
        <v>95</v>
      </c>
      <c r="F120" s="138" t="s">
        <v>86</v>
      </c>
      <c r="G120" s="138" t="s">
        <v>87</v>
      </c>
      <c r="H120" s="138" t="s">
        <v>87</v>
      </c>
      <c r="I120" s="138" t="s">
        <v>86</v>
      </c>
      <c r="J120" s="138" t="s">
        <v>87</v>
      </c>
      <c r="K120" s="138" t="s">
        <v>87</v>
      </c>
      <c r="L120" s="138" t="s">
        <v>163</v>
      </c>
      <c r="M120" s="138" t="s">
        <v>88</v>
      </c>
      <c r="N120" s="138" t="s">
        <v>87</v>
      </c>
      <c r="O120" s="138" t="s">
        <v>89</v>
      </c>
      <c r="P120" s="138" t="s">
        <v>87</v>
      </c>
      <c r="Q120" s="138" t="s">
        <v>89</v>
      </c>
      <c r="R120" s="205"/>
      <c r="S120" s="26" t="s">
        <v>164</v>
      </c>
      <c r="T120" s="205"/>
      <c r="U120" s="26" t="s">
        <v>165</v>
      </c>
      <c r="V120" s="26" t="s">
        <v>93</v>
      </c>
      <c r="W120" s="26" t="s">
        <v>150</v>
      </c>
    </row>
    <row r="121" spans="2:23">
      <c r="B121" s="137">
        <f t="shared" si="1"/>
        <v>117</v>
      </c>
      <c r="C121" s="202"/>
      <c r="D121" s="202"/>
      <c r="E121" s="137" t="s">
        <v>95</v>
      </c>
      <c r="F121" s="138" t="s">
        <v>86</v>
      </c>
      <c r="G121" s="138" t="s">
        <v>87</v>
      </c>
      <c r="H121" s="138" t="s">
        <v>87</v>
      </c>
      <c r="I121" s="138" t="s">
        <v>86</v>
      </c>
      <c r="J121" s="138" t="s">
        <v>87</v>
      </c>
      <c r="K121" s="138" t="s">
        <v>87</v>
      </c>
      <c r="L121" s="138" t="s">
        <v>87</v>
      </c>
      <c r="M121" s="138" t="s">
        <v>166</v>
      </c>
      <c r="N121" s="138" t="s">
        <v>87</v>
      </c>
      <c r="O121" s="138" t="s">
        <v>89</v>
      </c>
      <c r="P121" s="138" t="s">
        <v>87</v>
      </c>
      <c r="Q121" s="138" t="s">
        <v>89</v>
      </c>
      <c r="R121" s="205"/>
      <c r="S121" s="26" t="s">
        <v>167</v>
      </c>
      <c r="T121" s="205"/>
      <c r="U121" s="26" t="s">
        <v>168</v>
      </c>
      <c r="V121" s="26" t="s">
        <v>93</v>
      </c>
      <c r="W121" s="26" t="s">
        <v>150</v>
      </c>
    </row>
    <row r="122" spans="2:23">
      <c r="B122" s="137">
        <f t="shared" si="1"/>
        <v>118</v>
      </c>
      <c r="C122" s="202"/>
      <c r="D122" s="202"/>
      <c r="E122" s="137" t="s">
        <v>95</v>
      </c>
      <c r="F122" s="138" t="s">
        <v>86</v>
      </c>
      <c r="G122" s="138" t="s">
        <v>87</v>
      </c>
      <c r="H122" s="138" t="s">
        <v>87</v>
      </c>
      <c r="I122" s="138" t="s">
        <v>86</v>
      </c>
      <c r="J122" s="138" t="s">
        <v>87</v>
      </c>
      <c r="K122" s="138" t="s">
        <v>87</v>
      </c>
      <c r="L122" s="138" t="s">
        <v>87</v>
      </c>
      <c r="M122" s="138" t="s">
        <v>88</v>
      </c>
      <c r="N122" s="138" t="s">
        <v>151</v>
      </c>
      <c r="O122" s="138" t="s">
        <v>89</v>
      </c>
      <c r="P122" s="138" t="s">
        <v>87</v>
      </c>
      <c r="Q122" s="138" t="s">
        <v>89</v>
      </c>
      <c r="R122" s="205"/>
      <c r="S122" s="26" t="s">
        <v>169</v>
      </c>
      <c r="T122" s="205"/>
      <c r="U122" s="26" t="s">
        <v>170</v>
      </c>
      <c r="V122" s="26" t="s">
        <v>93</v>
      </c>
      <c r="W122" s="26" t="s">
        <v>150</v>
      </c>
    </row>
    <row r="123" spans="2:23">
      <c r="B123" s="137">
        <f t="shared" si="1"/>
        <v>119</v>
      </c>
      <c r="C123" s="202"/>
      <c r="D123" s="202"/>
      <c r="E123" s="137" t="s">
        <v>95</v>
      </c>
      <c r="F123" s="138" t="s">
        <v>86</v>
      </c>
      <c r="G123" s="138" t="s">
        <v>87</v>
      </c>
      <c r="H123" s="138" t="s">
        <v>87</v>
      </c>
      <c r="I123" s="138" t="s">
        <v>86</v>
      </c>
      <c r="J123" s="138" t="s">
        <v>87</v>
      </c>
      <c r="K123" s="138" t="s">
        <v>87</v>
      </c>
      <c r="L123" s="138" t="s">
        <v>87</v>
      </c>
      <c r="M123" s="138" t="s">
        <v>88</v>
      </c>
      <c r="N123" s="138" t="s">
        <v>87</v>
      </c>
      <c r="O123" s="138" t="s">
        <v>171</v>
      </c>
      <c r="P123" s="138" t="s">
        <v>87</v>
      </c>
      <c r="Q123" s="138" t="s">
        <v>89</v>
      </c>
      <c r="R123" s="205"/>
      <c r="S123" s="26" t="s">
        <v>172</v>
      </c>
      <c r="T123" s="205"/>
      <c r="U123" s="26" t="s">
        <v>173</v>
      </c>
      <c r="V123" s="26" t="s">
        <v>93</v>
      </c>
      <c r="W123" s="26" t="s">
        <v>150</v>
      </c>
    </row>
    <row r="124" spans="2:23">
      <c r="B124" s="137">
        <f t="shared" si="1"/>
        <v>120</v>
      </c>
      <c r="C124" s="202"/>
      <c r="D124" s="202"/>
      <c r="E124" s="137" t="s">
        <v>95</v>
      </c>
      <c r="F124" s="138" t="s">
        <v>86</v>
      </c>
      <c r="G124" s="138" t="s">
        <v>87</v>
      </c>
      <c r="H124" s="138" t="s">
        <v>87</v>
      </c>
      <c r="I124" s="138" t="s">
        <v>86</v>
      </c>
      <c r="J124" s="138" t="s">
        <v>87</v>
      </c>
      <c r="K124" s="138" t="s">
        <v>87</v>
      </c>
      <c r="L124" s="138" t="s">
        <v>87</v>
      </c>
      <c r="M124" s="138" t="s">
        <v>88</v>
      </c>
      <c r="N124" s="138" t="s">
        <v>87</v>
      </c>
      <c r="O124" s="138" t="s">
        <v>89</v>
      </c>
      <c r="P124" s="138" t="s">
        <v>151</v>
      </c>
      <c r="Q124" s="138" t="s">
        <v>89</v>
      </c>
      <c r="R124" s="205"/>
      <c r="S124" s="26" t="s">
        <v>174</v>
      </c>
      <c r="T124" s="205"/>
      <c r="U124" s="26" t="s">
        <v>175</v>
      </c>
      <c r="V124" s="26" t="s">
        <v>93</v>
      </c>
      <c r="W124" s="26" t="s">
        <v>150</v>
      </c>
    </row>
    <row r="125" spans="2:23">
      <c r="B125" s="137">
        <f t="shared" si="1"/>
        <v>121</v>
      </c>
      <c r="C125" s="202"/>
      <c r="D125" s="202"/>
      <c r="E125" s="137" t="s">
        <v>95</v>
      </c>
      <c r="F125" s="138" t="s">
        <v>86</v>
      </c>
      <c r="G125" s="138" t="s">
        <v>87</v>
      </c>
      <c r="H125" s="138" t="s">
        <v>87</v>
      </c>
      <c r="I125" s="138" t="s">
        <v>86</v>
      </c>
      <c r="J125" s="138" t="s">
        <v>87</v>
      </c>
      <c r="K125" s="138" t="s">
        <v>87</v>
      </c>
      <c r="L125" s="138" t="s">
        <v>87</v>
      </c>
      <c r="M125" s="138" t="s">
        <v>88</v>
      </c>
      <c r="N125" s="138" t="s">
        <v>87</v>
      </c>
      <c r="O125" s="138" t="s">
        <v>89</v>
      </c>
      <c r="P125" s="138" t="s">
        <v>87</v>
      </c>
      <c r="Q125" s="138" t="s">
        <v>171</v>
      </c>
      <c r="R125" s="205"/>
      <c r="S125" s="26" t="s">
        <v>176</v>
      </c>
      <c r="T125" s="205"/>
      <c r="U125" s="26" t="s">
        <v>177</v>
      </c>
      <c r="V125" s="26" t="s">
        <v>93</v>
      </c>
      <c r="W125" s="26" t="s">
        <v>150</v>
      </c>
    </row>
    <row r="126" spans="2:23">
      <c r="B126" s="137">
        <f t="shared" si="1"/>
        <v>122</v>
      </c>
      <c r="C126" s="202"/>
      <c r="D126" s="202"/>
      <c r="E126" s="137" t="s">
        <v>178</v>
      </c>
      <c r="F126" s="137" t="s">
        <v>85</v>
      </c>
      <c r="G126" s="137" t="s">
        <v>87</v>
      </c>
      <c r="H126" s="137" t="s">
        <v>87</v>
      </c>
      <c r="I126" s="137" t="s">
        <v>86</v>
      </c>
      <c r="J126" s="137" t="s">
        <v>87</v>
      </c>
      <c r="K126" s="137" t="s">
        <v>87</v>
      </c>
      <c r="L126" s="137" t="s">
        <v>87</v>
      </c>
      <c r="M126" s="137" t="s">
        <v>88</v>
      </c>
      <c r="N126" s="137" t="s">
        <v>87</v>
      </c>
      <c r="O126" s="137" t="s">
        <v>89</v>
      </c>
      <c r="P126" s="137" t="s">
        <v>87</v>
      </c>
      <c r="Q126" s="137" t="s">
        <v>89</v>
      </c>
      <c r="R126" s="205"/>
      <c r="S126" s="26" t="s">
        <v>181</v>
      </c>
      <c r="T126" s="205"/>
      <c r="U126" s="26" t="s">
        <v>92</v>
      </c>
      <c r="V126" s="26" t="s">
        <v>93</v>
      </c>
      <c r="W126" s="26"/>
    </row>
    <row r="127" spans="2:23">
      <c r="B127" s="137">
        <f t="shared" si="1"/>
        <v>123</v>
      </c>
      <c r="C127" s="202"/>
      <c r="D127" s="202"/>
      <c r="E127" s="137" t="s">
        <v>178</v>
      </c>
      <c r="F127" s="137" t="s">
        <v>86</v>
      </c>
      <c r="G127" s="137" t="s">
        <v>85</v>
      </c>
      <c r="H127" s="137" t="s">
        <v>87</v>
      </c>
      <c r="I127" s="137" t="s">
        <v>86</v>
      </c>
      <c r="J127" s="137" t="s">
        <v>87</v>
      </c>
      <c r="K127" s="137" t="s">
        <v>87</v>
      </c>
      <c r="L127" s="137" t="s">
        <v>87</v>
      </c>
      <c r="M127" s="137" t="s">
        <v>88</v>
      </c>
      <c r="N127" s="137" t="s">
        <v>87</v>
      </c>
      <c r="O127" s="137" t="s">
        <v>89</v>
      </c>
      <c r="P127" s="137" t="s">
        <v>87</v>
      </c>
      <c r="Q127" s="137" t="s">
        <v>89</v>
      </c>
      <c r="R127" s="205"/>
      <c r="S127" s="26" t="s">
        <v>181</v>
      </c>
      <c r="T127" s="205"/>
      <c r="U127" s="26" t="s">
        <v>97</v>
      </c>
      <c r="V127" s="26" t="s">
        <v>93</v>
      </c>
      <c r="W127" s="26"/>
    </row>
    <row r="128" spans="2:23">
      <c r="B128" s="137">
        <f t="shared" si="1"/>
        <v>124</v>
      </c>
      <c r="C128" s="202"/>
      <c r="D128" s="202"/>
      <c r="E128" s="137" t="s">
        <v>178</v>
      </c>
      <c r="F128" s="137" t="s">
        <v>86</v>
      </c>
      <c r="G128" s="137" t="s">
        <v>87</v>
      </c>
      <c r="H128" s="137" t="s">
        <v>85</v>
      </c>
      <c r="I128" s="137" t="s">
        <v>86</v>
      </c>
      <c r="J128" s="137" t="s">
        <v>87</v>
      </c>
      <c r="K128" s="137" t="s">
        <v>87</v>
      </c>
      <c r="L128" s="137" t="s">
        <v>87</v>
      </c>
      <c r="M128" s="137" t="s">
        <v>88</v>
      </c>
      <c r="N128" s="137" t="s">
        <v>87</v>
      </c>
      <c r="O128" s="137" t="s">
        <v>89</v>
      </c>
      <c r="P128" s="137" t="s">
        <v>87</v>
      </c>
      <c r="Q128" s="137" t="s">
        <v>89</v>
      </c>
      <c r="R128" s="205"/>
      <c r="S128" s="26" t="s">
        <v>181</v>
      </c>
      <c r="T128" s="205"/>
      <c r="U128" s="26" t="s">
        <v>99</v>
      </c>
      <c r="V128" s="26" t="s">
        <v>93</v>
      </c>
      <c r="W128" s="26"/>
    </row>
    <row r="129" spans="2:23">
      <c r="B129" s="137">
        <f t="shared" si="1"/>
        <v>125</v>
      </c>
      <c r="C129" s="202"/>
      <c r="D129" s="202"/>
      <c r="E129" s="137" t="s">
        <v>178</v>
      </c>
      <c r="F129" s="137" t="s">
        <v>86</v>
      </c>
      <c r="G129" s="137" t="s">
        <v>87</v>
      </c>
      <c r="H129" s="137" t="s">
        <v>87</v>
      </c>
      <c r="I129" s="137" t="s">
        <v>85</v>
      </c>
      <c r="J129" s="137" t="s">
        <v>87</v>
      </c>
      <c r="K129" s="137" t="s">
        <v>87</v>
      </c>
      <c r="L129" s="137" t="s">
        <v>87</v>
      </c>
      <c r="M129" s="137" t="s">
        <v>88</v>
      </c>
      <c r="N129" s="137" t="s">
        <v>87</v>
      </c>
      <c r="O129" s="137" t="s">
        <v>89</v>
      </c>
      <c r="P129" s="137" t="s">
        <v>87</v>
      </c>
      <c r="Q129" s="137" t="s">
        <v>89</v>
      </c>
      <c r="R129" s="205"/>
      <c r="S129" s="26" t="s">
        <v>181</v>
      </c>
      <c r="T129" s="205"/>
      <c r="U129" s="26" t="s">
        <v>101</v>
      </c>
      <c r="V129" s="26" t="s">
        <v>93</v>
      </c>
      <c r="W129" s="26"/>
    </row>
    <row r="130" spans="2:23">
      <c r="B130" s="137">
        <f t="shared" si="1"/>
        <v>126</v>
      </c>
      <c r="C130" s="202"/>
      <c r="D130" s="202"/>
      <c r="E130" s="137" t="s">
        <v>178</v>
      </c>
      <c r="F130" s="137" t="s">
        <v>86</v>
      </c>
      <c r="G130" s="137" t="s">
        <v>87</v>
      </c>
      <c r="H130" s="137" t="s">
        <v>87</v>
      </c>
      <c r="I130" s="137" t="s">
        <v>86</v>
      </c>
      <c r="J130" s="137" t="s">
        <v>85</v>
      </c>
      <c r="K130" s="137" t="s">
        <v>87</v>
      </c>
      <c r="L130" s="137" t="s">
        <v>87</v>
      </c>
      <c r="M130" s="137" t="s">
        <v>88</v>
      </c>
      <c r="N130" s="137" t="s">
        <v>87</v>
      </c>
      <c r="O130" s="137" t="s">
        <v>89</v>
      </c>
      <c r="P130" s="137" t="s">
        <v>87</v>
      </c>
      <c r="Q130" s="137" t="s">
        <v>89</v>
      </c>
      <c r="R130" s="205"/>
      <c r="S130" s="26" t="s">
        <v>181</v>
      </c>
      <c r="T130" s="205"/>
      <c r="U130" s="26" t="s">
        <v>103</v>
      </c>
      <c r="V130" s="26" t="s">
        <v>93</v>
      </c>
      <c r="W130" s="26"/>
    </row>
    <row r="131" spans="2:23">
      <c r="B131" s="137">
        <f t="shared" si="1"/>
        <v>127</v>
      </c>
      <c r="C131" s="202"/>
      <c r="D131" s="202"/>
      <c r="E131" s="137" t="s">
        <v>178</v>
      </c>
      <c r="F131" s="137" t="s">
        <v>86</v>
      </c>
      <c r="G131" s="137" t="s">
        <v>87</v>
      </c>
      <c r="H131" s="137" t="s">
        <v>87</v>
      </c>
      <c r="I131" s="137" t="s">
        <v>86</v>
      </c>
      <c r="J131" s="137" t="s">
        <v>87</v>
      </c>
      <c r="K131" s="137" t="s">
        <v>87</v>
      </c>
      <c r="L131" s="137" t="s">
        <v>87</v>
      </c>
      <c r="M131" s="137" t="s">
        <v>88</v>
      </c>
      <c r="N131" s="137" t="s">
        <v>87</v>
      </c>
      <c r="O131" s="137" t="s">
        <v>89</v>
      </c>
      <c r="P131" s="137" t="s">
        <v>87</v>
      </c>
      <c r="Q131" s="137" t="s">
        <v>116</v>
      </c>
      <c r="R131" s="205"/>
      <c r="S131" s="26" t="s">
        <v>117</v>
      </c>
      <c r="T131" s="205"/>
      <c r="U131" s="26" t="s">
        <v>118</v>
      </c>
      <c r="V131" s="26" t="s">
        <v>93</v>
      </c>
      <c r="W131" s="26"/>
    </row>
    <row r="132" spans="2:23">
      <c r="B132" s="137">
        <f t="shared" si="1"/>
        <v>128</v>
      </c>
      <c r="C132" s="202"/>
      <c r="D132" s="202"/>
      <c r="E132" s="137" t="s">
        <v>178</v>
      </c>
      <c r="F132" s="137" t="s">
        <v>179</v>
      </c>
      <c r="G132" s="137">
        <v>11111</v>
      </c>
      <c r="H132" s="137">
        <v>11111</v>
      </c>
      <c r="I132" s="137" t="s">
        <v>180</v>
      </c>
      <c r="J132" s="137">
        <v>22222</v>
      </c>
      <c r="K132" s="137" t="s">
        <v>87</v>
      </c>
      <c r="L132" s="137" t="s">
        <v>87</v>
      </c>
      <c r="M132" s="137" t="s">
        <v>88</v>
      </c>
      <c r="N132" s="137" t="s">
        <v>87</v>
      </c>
      <c r="O132" s="137" t="s">
        <v>89</v>
      </c>
      <c r="P132" s="137" t="s">
        <v>87</v>
      </c>
      <c r="Q132" s="137" t="s">
        <v>89</v>
      </c>
      <c r="R132" s="205"/>
      <c r="S132" s="26" t="s">
        <v>181</v>
      </c>
      <c r="T132" s="205"/>
      <c r="U132" s="26" t="s">
        <v>182</v>
      </c>
      <c r="V132" s="26" t="s">
        <v>93</v>
      </c>
      <c r="W132" s="26" t="s">
        <v>183</v>
      </c>
    </row>
    <row r="133" spans="2:23">
      <c r="B133" s="137">
        <f t="shared" si="1"/>
        <v>129</v>
      </c>
      <c r="C133" s="202"/>
      <c r="D133" s="202"/>
      <c r="E133" s="137" t="s">
        <v>178</v>
      </c>
      <c r="F133" s="138" t="s">
        <v>147</v>
      </c>
      <c r="G133" s="138" t="s">
        <v>87</v>
      </c>
      <c r="H133" s="138" t="s">
        <v>87</v>
      </c>
      <c r="I133" s="138" t="s">
        <v>86</v>
      </c>
      <c r="J133" s="138" t="s">
        <v>87</v>
      </c>
      <c r="K133" s="138" t="s">
        <v>87</v>
      </c>
      <c r="L133" s="138" t="s">
        <v>87</v>
      </c>
      <c r="M133" s="138" t="s">
        <v>88</v>
      </c>
      <c r="N133" s="138" t="s">
        <v>87</v>
      </c>
      <c r="O133" s="138" t="s">
        <v>89</v>
      </c>
      <c r="P133" s="138" t="s">
        <v>87</v>
      </c>
      <c r="Q133" s="138" t="s">
        <v>89</v>
      </c>
      <c r="R133" s="205"/>
      <c r="S133" s="140" t="s">
        <v>181</v>
      </c>
      <c r="T133" s="205"/>
      <c r="U133" s="26" t="s">
        <v>149</v>
      </c>
      <c r="V133" s="26" t="s">
        <v>93</v>
      </c>
      <c r="W133" s="26"/>
    </row>
    <row r="134" spans="2:23">
      <c r="B134" s="137">
        <f t="shared" ref="B134:B156" si="2">ROW()-4</f>
        <v>130</v>
      </c>
      <c r="C134" s="202"/>
      <c r="D134" s="202"/>
      <c r="E134" s="137" t="s">
        <v>178</v>
      </c>
      <c r="F134" s="138" t="s">
        <v>86</v>
      </c>
      <c r="G134" s="138" t="s">
        <v>151</v>
      </c>
      <c r="H134" s="138" t="s">
        <v>87</v>
      </c>
      <c r="I134" s="138" t="s">
        <v>86</v>
      </c>
      <c r="J134" s="138" t="s">
        <v>87</v>
      </c>
      <c r="K134" s="138" t="s">
        <v>87</v>
      </c>
      <c r="L134" s="138" t="s">
        <v>87</v>
      </c>
      <c r="M134" s="138" t="s">
        <v>88</v>
      </c>
      <c r="N134" s="138" t="s">
        <v>87</v>
      </c>
      <c r="O134" s="138" t="s">
        <v>89</v>
      </c>
      <c r="P134" s="138" t="s">
        <v>87</v>
      </c>
      <c r="Q134" s="138" t="s">
        <v>89</v>
      </c>
      <c r="R134" s="205"/>
      <c r="S134" s="140" t="s">
        <v>181</v>
      </c>
      <c r="T134" s="205"/>
      <c r="U134" s="26" t="s">
        <v>153</v>
      </c>
      <c r="V134" s="26" t="s">
        <v>93</v>
      </c>
      <c r="W134" s="26"/>
    </row>
    <row r="135" spans="2:23">
      <c r="B135" s="137">
        <f t="shared" si="2"/>
        <v>131</v>
      </c>
      <c r="C135" s="202"/>
      <c r="D135" s="202"/>
      <c r="E135" s="137" t="s">
        <v>178</v>
      </c>
      <c r="F135" s="138" t="s">
        <v>86</v>
      </c>
      <c r="G135" s="138" t="s">
        <v>87</v>
      </c>
      <c r="H135" s="138" t="s">
        <v>151</v>
      </c>
      <c r="I135" s="138" t="s">
        <v>86</v>
      </c>
      <c r="J135" s="138" t="s">
        <v>87</v>
      </c>
      <c r="K135" s="138" t="s">
        <v>87</v>
      </c>
      <c r="L135" s="138" t="s">
        <v>87</v>
      </c>
      <c r="M135" s="138" t="s">
        <v>88</v>
      </c>
      <c r="N135" s="138" t="s">
        <v>87</v>
      </c>
      <c r="O135" s="138" t="s">
        <v>89</v>
      </c>
      <c r="P135" s="138" t="s">
        <v>87</v>
      </c>
      <c r="Q135" s="138" t="s">
        <v>89</v>
      </c>
      <c r="R135" s="205"/>
      <c r="S135" s="140" t="s">
        <v>181</v>
      </c>
      <c r="T135" s="205"/>
      <c r="U135" s="26" t="s">
        <v>155</v>
      </c>
      <c r="V135" s="26" t="s">
        <v>93</v>
      </c>
      <c r="W135" s="26"/>
    </row>
    <row r="136" spans="2:23">
      <c r="B136" s="137">
        <f t="shared" si="2"/>
        <v>132</v>
      </c>
      <c r="C136" s="202"/>
      <c r="D136" s="202"/>
      <c r="E136" s="137" t="s">
        <v>178</v>
      </c>
      <c r="F136" s="138" t="s">
        <v>86</v>
      </c>
      <c r="G136" s="138" t="s">
        <v>87</v>
      </c>
      <c r="H136" s="138" t="s">
        <v>87</v>
      </c>
      <c r="I136" s="138" t="s">
        <v>156</v>
      </c>
      <c r="J136" s="138" t="s">
        <v>87</v>
      </c>
      <c r="K136" s="138" t="s">
        <v>87</v>
      </c>
      <c r="L136" s="138" t="s">
        <v>87</v>
      </c>
      <c r="M136" s="138" t="s">
        <v>88</v>
      </c>
      <c r="N136" s="138" t="s">
        <v>87</v>
      </c>
      <c r="O136" s="138" t="s">
        <v>89</v>
      </c>
      <c r="P136" s="138" t="s">
        <v>87</v>
      </c>
      <c r="Q136" s="138" t="s">
        <v>89</v>
      </c>
      <c r="R136" s="205"/>
      <c r="S136" s="140" t="s">
        <v>181</v>
      </c>
      <c r="T136" s="205"/>
      <c r="U136" s="26" t="s">
        <v>158</v>
      </c>
      <c r="V136" s="26" t="s">
        <v>93</v>
      </c>
      <c r="W136" s="26"/>
    </row>
    <row r="137" spans="2:23">
      <c r="B137" s="137">
        <f t="shared" si="2"/>
        <v>133</v>
      </c>
      <c r="C137" s="202"/>
      <c r="D137" s="202"/>
      <c r="E137" s="137" t="s">
        <v>178</v>
      </c>
      <c r="F137" s="138" t="s">
        <v>86</v>
      </c>
      <c r="G137" s="138" t="s">
        <v>87</v>
      </c>
      <c r="H137" s="138" t="s">
        <v>87</v>
      </c>
      <c r="I137" s="138" t="s">
        <v>86</v>
      </c>
      <c r="J137" s="138" t="s">
        <v>151</v>
      </c>
      <c r="K137" s="138" t="s">
        <v>87</v>
      </c>
      <c r="L137" s="138" t="s">
        <v>87</v>
      </c>
      <c r="M137" s="138" t="s">
        <v>88</v>
      </c>
      <c r="N137" s="138" t="s">
        <v>87</v>
      </c>
      <c r="O137" s="138" t="s">
        <v>89</v>
      </c>
      <c r="P137" s="138" t="s">
        <v>87</v>
      </c>
      <c r="Q137" s="138" t="s">
        <v>89</v>
      </c>
      <c r="R137" s="205"/>
      <c r="S137" s="140" t="s">
        <v>181</v>
      </c>
      <c r="T137" s="205"/>
      <c r="U137" s="26" t="s">
        <v>160</v>
      </c>
      <c r="V137" s="26" t="s">
        <v>93</v>
      </c>
      <c r="W137" s="26"/>
    </row>
    <row r="138" spans="2:23">
      <c r="B138" s="137">
        <f t="shared" si="2"/>
        <v>134</v>
      </c>
      <c r="C138" s="202"/>
      <c r="D138" s="202"/>
      <c r="E138" s="137" t="s">
        <v>178</v>
      </c>
      <c r="F138" s="138" t="s">
        <v>86</v>
      </c>
      <c r="G138" s="138" t="s">
        <v>87</v>
      </c>
      <c r="H138" s="138" t="s">
        <v>87</v>
      </c>
      <c r="I138" s="138" t="s">
        <v>86</v>
      </c>
      <c r="J138" s="138" t="s">
        <v>87</v>
      </c>
      <c r="K138" s="138" t="s">
        <v>151</v>
      </c>
      <c r="L138" s="138" t="s">
        <v>87</v>
      </c>
      <c r="M138" s="138" t="s">
        <v>88</v>
      </c>
      <c r="N138" s="138" t="s">
        <v>87</v>
      </c>
      <c r="O138" s="138" t="s">
        <v>89</v>
      </c>
      <c r="P138" s="138" t="s">
        <v>87</v>
      </c>
      <c r="Q138" s="138" t="s">
        <v>89</v>
      </c>
      <c r="R138" s="205"/>
      <c r="S138" s="26" t="s">
        <v>161</v>
      </c>
      <c r="T138" s="205"/>
      <c r="U138" s="26" t="s">
        <v>162</v>
      </c>
      <c r="V138" s="26" t="s">
        <v>93</v>
      </c>
      <c r="W138" s="26"/>
    </row>
    <row r="139" spans="2:23">
      <c r="B139" s="137">
        <f t="shared" si="2"/>
        <v>135</v>
      </c>
      <c r="C139" s="202"/>
      <c r="D139" s="202"/>
      <c r="E139" s="137" t="s">
        <v>178</v>
      </c>
      <c r="F139" s="138" t="s">
        <v>86</v>
      </c>
      <c r="G139" s="138" t="s">
        <v>87</v>
      </c>
      <c r="H139" s="138" t="s">
        <v>87</v>
      </c>
      <c r="I139" s="138" t="s">
        <v>86</v>
      </c>
      <c r="J139" s="138" t="s">
        <v>87</v>
      </c>
      <c r="K139" s="138" t="s">
        <v>87</v>
      </c>
      <c r="L139" s="138" t="s">
        <v>163</v>
      </c>
      <c r="M139" s="138" t="s">
        <v>88</v>
      </c>
      <c r="N139" s="138" t="s">
        <v>87</v>
      </c>
      <c r="O139" s="138" t="s">
        <v>89</v>
      </c>
      <c r="P139" s="138" t="s">
        <v>87</v>
      </c>
      <c r="Q139" s="138" t="s">
        <v>89</v>
      </c>
      <c r="R139" s="205"/>
      <c r="S139" s="26" t="s">
        <v>164</v>
      </c>
      <c r="T139" s="205"/>
      <c r="U139" s="26" t="s">
        <v>165</v>
      </c>
      <c r="V139" s="26" t="s">
        <v>93</v>
      </c>
      <c r="W139" s="26"/>
    </row>
    <row r="140" spans="2:23">
      <c r="B140" s="137">
        <f t="shared" si="2"/>
        <v>136</v>
      </c>
      <c r="C140" s="202"/>
      <c r="D140" s="202"/>
      <c r="E140" s="137" t="s">
        <v>178</v>
      </c>
      <c r="F140" s="138" t="s">
        <v>86</v>
      </c>
      <c r="G140" s="138" t="s">
        <v>87</v>
      </c>
      <c r="H140" s="138" t="s">
        <v>87</v>
      </c>
      <c r="I140" s="138" t="s">
        <v>86</v>
      </c>
      <c r="J140" s="138" t="s">
        <v>87</v>
      </c>
      <c r="K140" s="138" t="s">
        <v>87</v>
      </c>
      <c r="L140" s="138" t="s">
        <v>87</v>
      </c>
      <c r="M140" s="138" t="s">
        <v>166</v>
      </c>
      <c r="N140" s="138" t="s">
        <v>87</v>
      </c>
      <c r="O140" s="138" t="s">
        <v>89</v>
      </c>
      <c r="P140" s="138" t="s">
        <v>87</v>
      </c>
      <c r="Q140" s="138" t="s">
        <v>89</v>
      </c>
      <c r="R140" s="205"/>
      <c r="S140" s="26" t="s">
        <v>167</v>
      </c>
      <c r="T140" s="205"/>
      <c r="U140" s="26" t="s">
        <v>168</v>
      </c>
      <c r="V140" s="26" t="s">
        <v>93</v>
      </c>
      <c r="W140" s="26"/>
    </row>
    <row r="141" spans="2:23">
      <c r="B141" s="137">
        <f t="shared" si="2"/>
        <v>137</v>
      </c>
      <c r="C141" s="202"/>
      <c r="D141" s="202"/>
      <c r="E141" s="137" t="s">
        <v>178</v>
      </c>
      <c r="F141" s="138" t="s">
        <v>86</v>
      </c>
      <c r="G141" s="138" t="s">
        <v>87</v>
      </c>
      <c r="H141" s="138" t="s">
        <v>87</v>
      </c>
      <c r="I141" s="138" t="s">
        <v>86</v>
      </c>
      <c r="J141" s="138" t="s">
        <v>87</v>
      </c>
      <c r="K141" s="138" t="s">
        <v>87</v>
      </c>
      <c r="L141" s="138" t="s">
        <v>87</v>
      </c>
      <c r="M141" s="138" t="s">
        <v>88</v>
      </c>
      <c r="N141" s="138" t="s">
        <v>151</v>
      </c>
      <c r="O141" s="138" t="s">
        <v>89</v>
      </c>
      <c r="P141" s="138" t="s">
        <v>87</v>
      </c>
      <c r="Q141" s="138" t="s">
        <v>89</v>
      </c>
      <c r="R141" s="205"/>
      <c r="S141" s="26" t="s">
        <v>169</v>
      </c>
      <c r="T141" s="205"/>
      <c r="U141" s="26" t="s">
        <v>170</v>
      </c>
      <c r="V141" s="26" t="s">
        <v>93</v>
      </c>
      <c r="W141" s="26"/>
    </row>
    <row r="142" spans="2:23">
      <c r="B142" s="137">
        <f t="shared" si="2"/>
        <v>138</v>
      </c>
      <c r="C142" s="202"/>
      <c r="D142" s="202"/>
      <c r="E142" s="137" t="s">
        <v>178</v>
      </c>
      <c r="F142" s="138" t="s">
        <v>86</v>
      </c>
      <c r="G142" s="138" t="s">
        <v>87</v>
      </c>
      <c r="H142" s="138" t="s">
        <v>87</v>
      </c>
      <c r="I142" s="138" t="s">
        <v>86</v>
      </c>
      <c r="J142" s="138" t="s">
        <v>87</v>
      </c>
      <c r="K142" s="138" t="s">
        <v>87</v>
      </c>
      <c r="L142" s="138" t="s">
        <v>87</v>
      </c>
      <c r="M142" s="138" t="s">
        <v>88</v>
      </c>
      <c r="N142" s="138" t="s">
        <v>87</v>
      </c>
      <c r="O142" s="138" t="s">
        <v>171</v>
      </c>
      <c r="P142" s="138" t="s">
        <v>87</v>
      </c>
      <c r="Q142" s="138" t="s">
        <v>89</v>
      </c>
      <c r="R142" s="205"/>
      <c r="S142" s="26" t="s">
        <v>172</v>
      </c>
      <c r="T142" s="205"/>
      <c r="U142" s="26" t="s">
        <v>173</v>
      </c>
      <c r="V142" s="26" t="s">
        <v>93</v>
      </c>
      <c r="W142" s="26"/>
    </row>
    <row r="143" spans="2:23">
      <c r="B143" s="137">
        <f t="shared" si="2"/>
        <v>139</v>
      </c>
      <c r="C143" s="202"/>
      <c r="D143" s="202"/>
      <c r="E143" s="137" t="s">
        <v>178</v>
      </c>
      <c r="F143" s="138" t="s">
        <v>86</v>
      </c>
      <c r="G143" s="138" t="s">
        <v>87</v>
      </c>
      <c r="H143" s="138" t="s">
        <v>87</v>
      </c>
      <c r="I143" s="138" t="s">
        <v>86</v>
      </c>
      <c r="J143" s="138" t="s">
        <v>87</v>
      </c>
      <c r="K143" s="138" t="s">
        <v>87</v>
      </c>
      <c r="L143" s="138" t="s">
        <v>87</v>
      </c>
      <c r="M143" s="138" t="s">
        <v>88</v>
      </c>
      <c r="N143" s="138" t="s">
        <v>87</v>
      </c>
      <c r="O143" s="138" t="s">
        <v>89</v>
      </c>
      <c r="P143" s="138" t="s">
        <v>151</v>
      </c>
      <c r="Q143" s="138" t="s">
        <v>89</v>
      </c>
      <c r="R143" s="205"/>
      <c r="S143" s="26" t="s">
        <v>174</v>
      </c>
      <c r="T143" s="205"/>
      <c r="U143" s="26" t="s">
        <v>175</v>
      </c>
      <c r="V143" s="26" t="s">
        <v>93</v>
      </c>
      <c r="W143" s="26"/>
    </row>
    <row r="144" spans="2:23">
      <c r="B144" s="137">
        <f t="shared" si="2"/>
        <v>140</v>
      </c>
      <c r="C144" s="202"/>
      <c r="D144" s="202"/>
      <c r="E144" s="137" t="s">
        <v>178</v>
      </c>
      <c r="F144" s="138" t="s">
        <v>86</v>
      </c>
      <c r="G144" s="138" t="s">
        <v>87</v>
      </c>
      <c r="H144" s="138" t="s">
        <v>87</v>
      </c>
      <c r="I144" s="138" t="s">
        <v>86</v>
      </c>
      <c r="J144" s="138" t="s">
        <v>87</v>
      </c>
      <c r="K144" s="138" t="s">
        <v>87</v>
      </c>
      <c r="L144" s="138" t="s">
        <v>87</v>
      </c>
      <c r="M144" s="138" t="s">
        <v>88</v>
      </c>
      <c r="N144" s="138" t="s">
        <v>87</v>
      </c>
      <c r="O144" s="138" t="s">
        <v>89</v>
      </c>
      <c r="P144" s="138" t="s">
        <v>87</v>
      </c>
      <c r="Q144" s="138" t="s">
        <v>171</v>
      </c>
      <c r="R144" s="205"/>
      <c r="S144" s="26" t="s">
        <v>176</v>
      </c>
      <c r="T144" s="205"/>
      <c r="U144" s="26" t="s">
        <v>177</v>
      </c>
      <c r="V144" s="26" t="s">
        <v>93</v>
      </c>
      <c r="W144" s="26"/>
    </row>
    <row r="145" spans="2:23">
      <c r="B145" s="137">
        <f t="shared" si="2"/>
        <v>141</v>
      </c>
      <c r="C145" s="202"/>
      <c r="D145" s="202"/>
      <c r="E145" s="137" t="s">
        <v>184</v>
      </c>
      <c r="F145" s="137" t="s">
        <v>85</v>
      </c>
      <c r="G145" s="137" t="s">
        <v>87</v>
      </c>
      <c r="H145" s="137" t="s">
        <v>87</v>
      </c>
      <c r="I145" s="137" t="s">
        <v>86</v>
      </c>
      <c r="J145" s="137" t="s">
        <v>87</v>
      </c>
      <c r="K145" s="137" t="s">
        <v>87</v>
      </c>
      <c r="L145" s="137" t="s">
        <v>87</v>
      </c>
      <c r="M145" s="137" t="s">
        <v>88</v>
      </c>
      <c r="N145" s="137" t="s">
        <v>87</v>
      </c>
      <c r="O145" s="137" t="s">
        <v>89</v>
      </c>
      <c r="P145" s="137" t="s">
        <v>87</v>
      </c>
      <c r="Q145" s="137" t="s">
        <v>89</v>
      </c>
      <c r="R145" s="205"/>
      <c r="S145" s="140" t="s">
        <v>181</v>
      </c>
      <c r="T145" s="205"/>
      <c r="U145" s="140" t="s">
        <v>182</v>
      </c>
      <c r="V145" s="26" t="s">
        <v>93</v>
      </c>
      <c r="W145" s="26"/>
    </row>
    <row r="146" spans="2:23">
      <c r="B146" s="137">
        <f t="shared" si="2"/>
        <v>142</v>
      </c>
      <c r="C146" s="202"/>
      <c r="D146" s="202"/>
      <c r="E146" s="137" t="s">
        <v>184</v>
      </c>
      <c r="F146" s="137" t="s">
        <v>86</v>
      </c>
      <c r="G146" s="137" t="s">
        <v>85</v>
      </c>
      <c r="H146" s="137" t="s">
        <v>87</v>
      </c>
      <c r="I146" s="137" t="s">
        <v>86</v>
      </c>
      <c r="J146" s="137" t="s">
        <v>87</v>
      </c>
      <c r="K146" s="137" t="s">
        <v>87</v>
      </c>
      <c r="L146" s="137" t="s">
        <v>87</v>
      </c>
      <c r="M146" s="137" t="s">
        <v>88</v>
      </c>
      <c r="N146" s="137" t="s">
        <v>87</v>
      </c>
      <c r="O146" s="137" t="s">
        <v>89</v>
      </c>
      <c r="P146" s="137" t="s">
        <v>87</v>
      </c>
      <c r="Q146" s="137" t="s">
        <v>89</v>
      </c>
      <c r="R146" s="205"/>
      <c r="S146" s="140" t="s">
        <v>181</v>
      </c>
      <c r="T146" s="205"/>
      <c r="U146" s="140" t="s">
        <v>182</v>
      </c>
      <c r="V146" s="26" t="s">
        <v>93</v>
      </c>
      <c r="W146" s="26"/>
    </row>
    <row r="147" spans="2:23">
      <c r="B147" s="137">
        <f t="shared" si="2"/>
        <v>143</v>
      </c>
      <c r="C147" s="202"/>
      <c r="D147" s="202"/>
      <c r="E147" s="137" t="s">
        <v>184</v>
      </c>
      <c r="F147" s="137" t="s">
        <v>86</v>
      </c>
      <c r="G147" s="137" t="s">
        <v>87</v>
      </c>
      <c r="H147" s="137" t="s">
        <v>85</v>
      </c>
      <c r="I147" s="137" t="s">
        <v>86</v>
      </c>
      <c r="J147" s="137" t="s">
        <v>87</v>
      </c>
      <c r="K147" s="137" t="s">
        <v>87</v>
      </c>
      <c r="L147" s="137" t="s">
        <v>87</v>
      </c>
      <c r="M147" s="137" t="s">
        <v>88</v>
      </c>
      <c r="N147" s="137" t="s">
        <v>87</v>
      </c>
      <c r="O147" s="137" t="s">
        <v>89</v>
      </c>
      <c r="P147" s="137" t="s">
        <v>87</v>
      </c>
      <c r="Q147" s="137" t="s">
        <v>89</v>
      </c>
      <c r="R147" s="205"/>
      <c r="S147" s="140" t="s">
        <v>181</v>
      </c>
      <c r="T147" s="205"/>
      <c r="U147" s="140" t="s">
        <v>182</v>
      </c>
      <c r="V147" s="26" t="s">
        <v>93</v>
      </c>
      <c r="W147" s="26"/>
    </row>
    <row r="148" spans="2:23">
      <c r="B148" s="137">
        <f t="shared" si="2"/>
        <v>144</v>
      </c>
      <c r="C148" s="202"/>
      <c r="D148" s="202"/>
      <c r="E148" s="137" t="s">
        <v>184</v>
      </c>
      <c r="F148" s="137" t="s">
        <v>86</v>
      </c>
      <c r="G148" s="137" t="s">
        <v>87</v>
      </c>
      <c r="H148" s="137" t="s">
        <v>87</v>
      </c>
      <c r="I148" s="137" t="s">
        <v>85</v>
      </c>
      <c r="J148" s="137" t="s">
        <v>87</v>
      </c>
      <c r="K148" s="137" t="s">
        <v>87</v>
      </c>
      <c r="L148" s="137" t="s">
        <v>87</v>
      </c>
      <c r="M148" s="137" t="s">
        <v>88</v>
      </c>
      <c r="N148" s="137" t="s">
        <v>87</v>
      </c>
      <c r="O148" s="137" t="s">
        <v>89</v>
      </c>
      <c r="P148" s="137" t="s">
        <v>87</v>
      </c>
      <c r="Q148" s="137" t="s">
        <v>89</v>
      </c>
      <c r="R148" s="205"/>
      <c r="S148" s="140" t="s">
        <v>181</v>
      </c>
      <c r="T148" s="205"/>
      <c r="U148" s="140" t="s">
        <v>182</v>
      </c>
      <c r="V148" s="26" t="s">
        <v>93</v>
      </c>
      <c r="W148" s="26"/>
    </row>
    <row r="149" spans="2:23">
      <c r="B149" s="137">
        <f t="shared" si="2"/>
        <v>145</v>
      </c>
      <c r="C149" s="202"/>
      <c r="D149" s="202"/>
      <c r="E149" s="137" t="s">
        <v>184</v>
      </c>
      <c r="F149" s="137" t="s">
        <v>86</v>
      </c>
      <c r="G149" s="137" t="s">
        <v>87</v>
      </c>
      <c r="H149" s="137" t="s">
        <v>87</v>
      </c>
      <c r="I149" s="137" t="s">
        <v>86</v>
      </c>
      <c r="J149" s="137" t="s">
        <v>85</v>
      </c>
      <c r="K149" s="137" t="s">
        <v>87</v>
      </c>
      <c r="L149" s="137" t="s">
        <v>87</v>
      </c>
      <c r="M149" s="137" t="s">
        <v>88</v>
      </c>
      <c r="N149" s="137" t="s">
        <v>87</v>
      </c>
      <c r="O149" s="137" t="s">
        <v>89</v>
      </c>
      <c r="P149" s="137" t="s">
        <v>87</v>
      </c>
      <c r="Q149" s="137" t="s">
        <v>89</v>
      </c>
      <c r="R149" s="205"/>
      <c r="S149" s="140" t="s">
        <v>181</v>
      </c>
      <c r="T149" s="205"/>
      <c r="U149" s="140" t="s">
        <v>182</v>
      </c>
      <c r="V149" s="26" t="s">
        <v>93</v>
      </c>
      <c r="W149" s="26"/>
    </row>
    <row r="150" spans="2:23">
      <c r="B150" s="137">
        <f t="shared" si="2"/>
        <v>146</v>
      </c>
      <c r="C150" s="202"/>
      <c r="D150" s="202"/>
      <c r="E150" s="137" t="s">
        <v>184</v>
      </c>
      <c r="F150" s="137" t="s">
        <v>86</v>
      </c>
      <c r="G150" s="137" t="s">
        <v>87</v>
      </c>
      <c r="H150" s="137" t="s">
        <v>87</v>
      </c>
      <c r="I150" s="137" t="s">
        <v>86</v>
      </c>
      <c r="J150" s="137" t="s">
        <v>87</v>
      </c>
      <c r="K150" s="137" t="s">
        <v>87</v>
      </c>
      <c r="L150" s="137" t="s">
        <v>87</v>
      </c>
      <c r="M150" s="137" t="s">
        <v>88</v>
      </c>
      <c r="N150" s="137" t="s">
        <v>87</v>
      </c>
      <c r="O150" s="137" t="s">
        <v>89</v>
      </c>
      <c r="P150" s="137" t="s">
        <v>87</v>
      </c>
      <c r="Q150" s="137" t="s">
        <v>116</v>
      </c>
      <c r="R150" s="205"/>
      <c r="S150" s="26" t="s">
        <v>117</v>
      </c>
      <c r="T150" s="205"/>
      <c r="U150" s="26" t="s">
        <v>118</v>
      </c>
      <c r="V150" s="26" t="s">
        <v>93</v>
      </c>
      <c r="W150" s="26"/>
    </row>
    <row r="151" spans="2:23">
      <c r="B151" s="137">
        <f t="shared" si="2"/>
        <v>147</v>
      </c>
      <c r="C151" s="202"/>
      <c r="D151" s="202"/>
      <c r="E151" s="137" t="s">
        <v>184</v>
      </c>
      <c r="F151" s="137" t="s">
        <v>179</v>
      </c>
      <c r="G151" s="137">
        <v>11111</v>
      </c>
      <c r="H151" s="137">
        <v>11111</v>
      </c>
      <c r="I151" s="137" t="s">
        <v>180</v>
      </c>
      <c r="J151" s="137">
        <v>22222</v>
      </c>
      <c r="K151" s="137" t="s">
        <v>87</v>
      </c>
      <c r="L151" s="137" t="s">
        <v>87</v>
      </c>
      <c r="M151" s="137" t="s">
        <v>88</v>
      </c>
      <c r="N151" s="137" t="s">
        <v>87</v>
      </c>
      <c r="O151" s="137" t="s">
        <v>89</v>
      </c>
      <c r="P151" s="137" t="s">
        <v>87</v>
      </c>
      <c r="Q151" s="137" t="s">
        <v>89</v>
      </c>
      <c r="R151" s="205"/>
      <c r="S151" s="140" t="s">
        <v>181</v>
      </c>
      <c r="T151" s="205"/>
      <c r="U151" s="140" t="s">
        <v>182</v>
      </c>
      <c r="V151" s="26" t="s">
        <v>93</v>
      </c>
      <c r="W151" s="26" t="s">
        <v>183</v>
      </c>
    </row>
    <row r="152" spans="2:23">
      <c r="B152" s="137">
        <f t="shared" si="2"/>
        <v>148</v>
      </c>
      <c r="C152" s="202"/>
      <c r="D152" s="202"/>
      <c r="E152" s="137" t="s">
        <v>184</v>
      </c>
      <c r="F152" s="138" t="s">
        <v>147</v>
      </c>
      <c r="G152" s="138" t="s">
        <v>87</v>
      </c>
      <c r="H152" s="138" t="s">
        <v>87</v>
      </c>
      <c r="I152" s="138" t="s">
        <v>86</v>
      </c>
      <c r="J152" s="138" t="s">
        <v>87</v>
      </c>
      <c r="K152" s="138" t="s">
        <v>87</v>
      </c>
      <c r="L152" s="138" t="s">
        <v>87</v>
      </c>
      <c r="M152" s="138" t="s">
        <v>88</v>
      </c>
      <c r="N152" s="138" t="s">
        <v>87</v>
      </c>
      <c r="O152" s="138" t="s">
        <v>89</v>
      </c>
      <c r="P152" s="138" t="s">
        <v>87</v>
      </c>
      <c r="Q152" s="138" t="s">
        <v>89</v>
      </c>
      <c r="R152" s="205"/>
      <c r="S152" s="140" t="s">
        <v>181</v>
      </c>
      <c r="T152" s="205"/>
      <c r="U152" s="140" t="s">
        <v>182</v>
      </c>
      <c r="V152" s="26" t="s">
        <v>93</v>
      </c>
      <c r="W152" s="26"/>
    </row>
    <row r="153" spans="2:23">
      <c r="B153" s="137">
        <f t="shared" si="2"/>
        <v>149</v>
      </c>
      <c r="C153" s="202"/>
      <c r="D153" s="202"/>
      <c r="E153" s="137" t="s">
        <v>184</v>
      </c>
      <c r="F153" s="138" t="s">
        <v>86</v>
      </c>
      <c r="G153" s="138" t="s">
        <v>151</v>
      </c>
      <c r="H153" s="138" t="s">
        <v>87</v>
      </c>
      <c r="I153" s="138" t="s">
        <v>86</v>
      </c>
      <c r="J153" s="138" t="s">
        <v>87</v>
      </c>
      <c r="K153" s="138" t="s">
        <v>87</v>
      </c>
      <c r="L153" s="138" t="s">
        <v>87</v>
      </c>
      <c r="M153" s="138" t="s">
        <v>88</v>
      </c>
      <c r="N153" s="138" t="s">
        <v>87</v>
      </c>
      <c r="O153" s="138" t="s">
        <v>89</v>
      </c>
      <c r="P153" s="138" t="s">
        <v>87</v>
      </c>
      <c r="Q153" s="138" t="s">
        <v>89</v>
      </c>
      <c r="R153" s="205"/>
      <c r="S153" s="140" t="s">
        <v>181</v>
      </c>
      <c r="T153" s="205"/>
      <c r="U153" s="140" t="s">
        <v>182</v>
      </c>
      <c r="V153" s="26" t="s">
        <v>93</v>
      </c>
      <c r="W153" s="26"/>
    </row>
    <row r="154" spans="2:23">
      <c r="B154" s="137">
        <f t="shared" si="2"/>
        <v>150</v>
      </c>
      <c r="C154" s="202"/>
      <c r="D154" s="202"/>
      <c r="E154" s="137" t="s">
        <v>184</v>
      </c>
      <c r="F154" s="138" t="s">
        <v>86</v>
      </c>
      <c r="G154" s="138" t="s">
        <v>87</v>
      </c>
      <c r="H154" s="138" t="s">
        <v>151</v>
      </c>
      <c r="I154" s="138" t="s">
        <v>86</v>
      </c>
      <c r="J154" s="138" t="s">
        <v>87</v>
      </c>
      <c r="K154" s="138" t="s">
        <v>87</v>
      </c>
      <c r="L154" s="138" t="s">
        <v>87</v>
      </c>
      <c r="M154" s="138" t="s">
        <v>88</v>
      </c>
      <c r="N154" s="138" t="s">
        <v>87</v>
      </c>
      <c r="O154" s="138" t="s">
        <v>89</v>
      </c>
      <c r="P154" s="138" t="s">
        <v>87</v>
      </c>
      <c r="Q154" s="138" t="s">
        <v>89</v>
      </c>
      <c r="R154" s="205"/>
      <c r="S154" s="140" t="s">
        <v>181</v>
      </c>
      <c r="T154" s="205"/>
      <c r="U154" s="140" t="s">
        <v>182</v>
      </c>
      <c r="V154" s="26" t="s">
        <v>93</v>
      </c>
      <c r="W154" s="26"/>
    </row>
    <row r="155" spans="2:23">
      <c r="B155" s="137">
        <f t="shared" si="2"/>
        <v>151</v>
      </c>
      <c r="C155" s="202"/>
      <c r="D155" s="202"/>
      <c r="E155" s="137" t="s">
        <v>184</v>
      </c>
      <c r="F155" s="138" t="s">
        <v>86</v>
      </c>
      <c r="G155" s="138" t="s">
        <v>87</v>
      </c>
      <c r="H155" s="138" t="s">
        <v>87</v>
      </c>
      <c r="I155" s="138" t="s">
        <v>156</v>
      </c>
      <c r="J155" s="138" t="s">
        <v>87</v>
      </c>
      <c r="K155" s="138" t="s">
        <v>87</v>
      </c>
      <c r="L155" s="138" t="s">
        <v>87</v>
      </c>
      <c r="M155" s="138" t="s">
        <v>88</v>
      </c>
      <c r="N155" s="138" t="s">
        <v>87</v>
      </c>
      <c r="O155" s="138" t="s">
        <v>89</v>
      </c>
      <c r="P155" s="138" t="s">
        <v>87</v>
      </c>
      <c r="Q155" s="138" t="s">
        <v>89</v>
      </c>
      <c r="R155" s="205"/>
      <c r="S155" s="140" t="s">
        <v>181</v>
      </c>
      <c r="T155" s="205"/>
      <c r="U155" s="140" t="s">
        <v>182</v>
      </c>
      <c r="V155" s="26" t="s">
        <v>93</v>
      </c>
      <c r="W155" s="26"/>
    </row>
    <row r="156" spans="2:23">
      <c r="B156" s="137">
        <f t="shared" si="2"/>
        <v>152</v>
      </c>
      <c r="C156" s="203"/>
      <c r="D156" s="203"/>
      <c r="E156" s="137" t="s">
        <v>184</v>
      </c>
      <c r="F156" s="138" t="s">
        <v>86</v>
      </c>
      <c r="G156" s="138" t="s">
        <v>87</v>
      </c>
      <c r="H156" s="138" t="s">
        <v>87</v>
      </c>
      <c r="I156" s="138" t="s">
        <v>86</v>
      </c>
      <c r="J156" s="138" t="s">
        <v>151</v>
      </c>
      <c r="K156" s="138" t="s">
        <v>87</v>
      </c>
      <c r="L156" s="138" t="s">
        <v>87</v>
      </c>
      <c r="M156" s="138" t="s">
        <v>88</v>
      </c>
      <c r="N156" s="138" t="s">
        <v>87</v>
      </c>
      <c r="O156" s="138" t="s">
        <v>89</v>
      </c>
      <c r="P156" s="138" t="s">
        <v>87</v>
      </c>
      <c r="Q156" s="138" t="s">
        <v>89</v>
      </c>
      <c r="R156" s="205"/>
      <c r="S156" s="140" t="s">
        <v>181</v>
      </c>
      <c r="T156" s="205"/>
      <c r="U156" s="140" t="s">
        <v>182</v>
      </c>
      <c r="V156" s="26" t="s">
        <v>93</v>
      </c>
      <c r="W156" s="26"/>
    </row>
  </sheetData>
  <mergeCells count="15">
    <mergeCell ref="T91:T156"/>
    <mergeCell ref="C89:C156"/>
    <mergeCell ref="E89:Q89"/>
    <mergeCell ref="E90:Q90"/>
    <mergeCell ref="D91:D156"/>
    <mergeCell ref="R91:R156"/>
    <mergeCell ref="W3:W4"/>
    <mergeCell ref="E5:Q5"/>
    <mergeCell ref="E6:Q6"/>
    <mergeCell ref="C7:C65"/>
    <mergeCell ref="E3:Q3"/>
    <mergeCell ref="R3:V3"/>
    <mergeCell ref="T7:T88"/>
    <mergeCell ref="R7:R88"/>
    <mergeCell ref="D7:D88"/>
  </mergeCells>
  <phoneticPr fontI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68CC-F794-4E35-8B5B-8AE101D3CCA6}">
  <dimension ref="B1:G28"/>
  <sheetViews>
    <sheetView zoomScale="85" zoomScaleNormal="85" workbookViewId="0"/>
  </sheetViews>
  <sheetFormatPr defaultRowHeight="16.5"/>
  <cols>
    <col min="1" max="1" width="3.625" customWidth="1"/>
    <col min="2" max="2" width="5.625" customWidth="1"/>
    <col min="3" max="3" width="12.625" customWidth="1"/>
    <col min="4" max="4" width="11.625" customWidth="1"/>
    <col min="5" max="5" width="15.875" customWidth="1"/>
    <col min="6" max="6" width="8.25" bestFit="1" customWidth="1"/>
    <col min="7" max="7" width="11.625" bestFit="1" customWidth="1"/>
  </cols>
  <sheetData>
    <row r="1" spans="2:7">
      <c r="B1" t="s">
        <v>661</v>
      </c>
    </row>
    <row r="2" spans="2:7">
      <c r="B2" s="146" t="s">
        <v>59</v>
      </c>
      <c r="C2" s="147" t="s">
        <v>413</v>
      </c>
      <c r="D2" s="146" t="s">
        <v>665</v>
      </c>
      <c r="E2" s="146" t="s">
        <v>666</v>
      </c>
      <c r="F2" s="148" t="s">
        <v>672</v>
      </c>
      <c r="G2" s="148" t="s">
        <v>874</v>
      </c>
    </row>
    <row r="3" spans="2:7">
      <c r="B3" s="137">
        <f>ROW()-2</f>
        <v>1</v>
      </c>
      <c r="C3" s="141" t="s">
        <v>493</v>
      </c>
      <c r="D3" s="137" t="s">
        <v>47</v>
      </c>
      <c r="E3" s="137" t="s">
        <v>47</v>
      </c>
      <c r="F3" s="26">
        <v>0</v>
      </c>
      <c r="G3" s="137" t="s">
        <v>47</v>
      </c>
    </row>
    <row r="4" spans="2:7">
      <c r="B4" s="137">
        <f t="shared" ref="B4:B11" si="0">ROW()-2</f>
        <v>2</v>
      </c>
      <c r="C4" s="141" t="s">
        <v>493</v>
      </c>
      <c r="D4" s="137" t="s">
        <v>47</v>
      </c>
      <c r="E4" s="137" t="s">
        <v>47</v>
      </c>
      <c r="F4" s="26">
        <v>1</v>
      </c>
      <c r="G4" s="137" t="s">
        <v>673</v>
      </c>
    </row>
    <row r="5" spans="2:7">
      <c r="B5" s="137">
        <f t="shared" si="0"/>
        <v>3</v>
      </c>
      <c r="C5" s="141" t="s">
        <v>493</v>
      </c>
      <c r="D5" s="137" t="s">
        <v>47</v>
      </c>
      <c r="E5" s="137" t="s">
        <v>47</v>
      </c>
      <c r="F5" s="26">
        <v>21</v>
      </c>
      <c r="G5" s="137" t="s">
        <v>673</v>
      </c>
    </row>
    <row r="6" spans="2:7">
      <c r="B6" s="137">
        <f t="shared" si="0"/>
        <v>4</v>
      </c>
      <c r="C6" s="141" t="s">
        <v>493</v>
      </c>
      <c r="D6" s="137" t="s">
        <v>673</v>
      </c>
      <c r="E6" s="137" t="s">
        <v>47</v>
      </c>
      <c r="F6" s="26">
        <v>0</v>
      </c>
      <c r="G6" s="137" t="s">
        <v>47</v>
      </c>
    </row>
    <row r="7" spans="2:7">
      <c r="B7" s="137">
        <f t="shared" si="0"/>
        <v>5</v>
      </c>
      <c r="C7" s="141" t="s">
        <v>493</v>
      </c>
      <c r="D7" s="137" t="s">
        <v>673</v>
      </c>
      <c r="E7" s="137" t="s">
        <v>47</v>
      </c>
      <c r="F7" s="26">
        <v>1</v>
      </c>
      <c r="G7" s="137" t="s">
        <v>673</v>
      </c>
    </row>
    <row r="8" spans="2:7">
      <c r="B8" s="137">
        <f t="shared" si="0"/>
        <v>6</v>
      </c>
      <c r="C8" s="141" t="s">
        <v>493</v>
      </c>
      <c r="D8" s="137" t="s">
        <v>47</v>
      </c>
      <c r="E8" s="137" t="s">
        <v>673</v>
      </c>
      <c r="F8" s="26">
        <v>0</v>
      </c>
      <c r="G8" s="137" t="s">
        <v>47</v>
      </c>
    </row>
    <row r="9" spans="2:7">
      <c r="B9" s="137">
        <f t="shared" si="0"/>
        <v>7</v>
      </c>
      <c r="C9" s="141" t="s">
        <v>493</v>
      </c>
      <c r="D9" s="137" t="s">
        <v>47</v>
      </c>
      <c r="E9" s="137" t="s">
        <v>673</v>
      </c>
      <c r="F9" s="26">
        <v>1</v>
      </c>
      <c r="G9" s="137" t="s">
        <v>673</v>
      </c>
    </row>
    <row r="10" spans="2:7">
      <c r="B10" s="137">
        <f t="shared" si="0"/>
        <v>8</v>
      </c>
      <c r="C10" s="141" t="s">
        <v>493</v>
      </c>
      <c r="D10" s="137" t="s">
        <v>673</v>
      </c>
      <c r="E10" s="137" t="s">
        <v>673</v>
      </c>
      <c r="F10" s="26">
        <v>0</v>
      </c>
      <c r="G10" s="137" t="s">
        <v>47</v>
      </c>
    </row>
    <row r="11" spans="2:7">
      <c r="B11" s="137">
        <f t="shared" si="0"/>
        <v>9</v>
      </c>
      <c r="C11" s="141" t="s">
        <v>493</v>
      </c>
      <c r="D11" s="137" t="s">
        <v>673</v>
      </c>
      <c r="E11" s="137" t="s">
        <v>673</v>
      </c>
      <c r="F11" s="26">
        <v>1</v>
      </c>
      <c r="G11" s="137" t="s">
        <v>673</v>
      </c>
    </row>
    <row r="12" spans="2:7">
      <c r="B12" s="149">
        <v>10</v>
      </c>
      <c r="C12" s="141" t="s">
        <v>493</v>
      </c>
      <c r="D12" s="149" t="s">
        <v>675</v>
      </c>
      <c r="E12" s="149" t="s">
        <v>47</v>
      </c>
      <c r="F12" s="150" t="s">
        <v>658</v>
      </c>
      <c r="G12" s="149" t="s">
        <v>47</v>
      </c>
    </row>
    <row r="13" spans="2:7">
      <c r="B13" s="149">
        <f t="shared" ref="B13:B24" si="1">ROW()-2</f>
        <v>11</v>
      </c>
      <c r="C13" s="141" t="s">
        <v>493</v>
      </c>
      <c r="D13" s="151" t="s">
        <v>674</v>
      </c>
      <c r="E13" s="152" t="s">
        <v>47</v>
      </c>
      <c r="F13" s="150" t="s">
        <v>658</v>
      </c>
      <c r="G13" s="149" t="s">
        <v>47</v>
      </c>
    </row>
    <row r="14" spans="2:7">
      <c r="B14" s="149">
        <v>11</v>
      </c>
      <c r="C14" s="141" t="s">
        <v>493</v>
      </c>
      <c r="D14" s="149" t="s">
        <v>47</v>
      </c>
      <c r="E14" s="149" t="s">
        <v>675</v>
      </c>
      <c r="F14" s="150" t="s">
        <v>658</v>
      </c>
      <c r="G14" s="149" t="s">
        <v>47</v>
      </c>
    </row>
    <row r="15" spans="2:7">
      <c r="B15" s="149">
        <f t="shared" si="1"/>
        <v>13</v>
      </c>
      <c r="C15" s="141" t="s">
        <v>493</v>
      </c>
      <c r="D15" s="152" t="s">
        <v>47</v>
      </c>
      <c r="E15" s="149" t="s">
        <v>674</v>
      </c>
      <c r="F15" s="150" t="s">
        <v>658</v>
      </c>
      <c r="G15" s="149" t="s">
        <v>47</v>
      </c>
    </row>
    <row r="16" spans="2:7">
      <c r="B16" s="137">
        <f t="shared" si="1"/>
        <v>14</v>
      </c>
      <c r="C16" s="141" t="s">
        <v>776</v>
      </c>
      <c r="D16" s="137" t="s">
        <v>47</v>
      </c>
      <c r="E16" s="137" t="s">
        <v>47</v>
      </c>
      <c r="F16" s="26">
        <v>0</v>
      </c>
      <c r="G16" s="137" t="s">
        <v>47</v>
      </c>
    </row>
    <row r="17" spans="2:7">
      <c r="B17" s="137">
        <f t="shared" si="1"/>
        <v>15</v>
      </c>
      <c r="C17" s="141" t="s">
        <v>776</v>
      </c>
      <c r="D17" s="137" t="s">
        <v>47</v>
      </c>
      <c r="E17" s="137" t="s">
        <v>47</v>
      </c>
      <c r="F17" s="26">
        <v>1</v>
      </c>
      <c r="G17" s="137" t="s">
        <v>673</v>
      </c>
    </row>
    <row r="18" spans="2:7">
      <c r="B18" s="137">
        <f t="shared" si="1"/>
        <v>16</v>
      </c>
      <c r="C18" s="141" t="s">
        <v>776</v>
      </c>
      <c r="D18" s="137" t="s">
        <v>47</v>
      </c>
      <c r="E18" s="137" t="s">
        <v>47</v>
      </c>
      <c r="F18" s="26">
        <v>21</v>
      </c>
      <c r="G18" s="137" t="s">
        <v>673</v>
      </c>
    </row>
    <row r="19" spans="2:7">
      <c r="B19" s="137">
        <f t="shared" si="1"/>
        <v>17</v>
      </c>
      <c r="C19" s="141" t="s">
        <v>776</v>
      </c>
      <c r="D19" s="137" t="s">
        <v>673</v>
      </c>
      <c r="E19" s="137" t="s">
        <v>47</v>
      </c>
      <c r="F19" s="26">
        <v>0</v>
      </c>
      <c r="G19" s="137" t="s">
        <v>47</v>
      </c>
    </row>
    <row r="20" spans="2:7">
      <c r="B20" s="137">
        <f t="shared" si="1"/>
        <v>18</v>
      </c>
      <c r="C20" s="141" t="s">
        <v>776</v>
      </c>
      <c r="D20" s="137" t="s">
        <v>673</v>
      </c>
      <c r="E20" s="137" t="s">
        <v>47</v>
      </c>
      <c r="F20" s="26">
        <v>1</v>
      </c>
      <c r="G20" s="137" t="s">
        <v>673</v>
      </c>
    </row>
    <row r="21" spans="2:7">
      <c r="B21" s="137">
        <f t="shared" si="1"/>
        <v>19</v>
      </c>
      <c r="C21" s="141" t="s">
        <v>776</v>
      </c>
      <c r="D21" s="137" t="s">
        <v>47</v>
      </c>
      <c r="E21" s="137" t="s">
        <v>673</v>
      </c>
      <c r="F21" s="26">
        <v>0</v>
      </c>
      <c r="G21" s="137" t="s">
        <v>47</v>
      </c>
    </row>
    <row r="22" spans="2:7">
      <c r="B22" s="137">
        <f t="shared" si="1"/>
        <v>20</v>
      </c>
      <c r="C22" s="141" t="s">
        <v>776</v>
      </c>
      <c r="D22" s="137" t="s">
        <v>47</v>
      </c>
      <c r="E22" s="137" t="s">
        <v>673</v>
      </c>
      <c r="F22" s="26">
        <v>1</v>
      </c>
      <c r="G22" s="137" t="s">
        <v>673</v>
      </c>
    </row>
    <row r="23" spans="2:7">
      <c r="B23" s="137">
        <f t="shared" si="1"/>
        <v>21</v>
      </c>
      <c r="C23" s="141" t="s">
        <v>776</v>
      </c>
      <c r="D23" s="137" t="s">
        <v>673</v>
      </c>
      <c r="E23" s="137" t="s">
        <v>673</v>
      </c>
      <c r="F23" s="26">
        <v>0</v>
      </c>
      <c r="G23" s="137" t="s">
        <v>47</v>
      </c>
    </row>
    <row r="24" spans="2:7">
      <c r="B24" s="137">
        <f t="shared" si="1"/>
        <v>22</v>
      </c>
      <c r="C24" s="141" t="s">
        <v>776</v>
      </c>
      <c r="D24" s="137" t="s">
        <v>673</v>
      </c>
      <c r="E24" s="137" t="s">
        <v>673</v>
      </c>
      <c r="F24" s="26">
        <v>1</v>
      </c>
      <c r="G24" s="137" t="s">
        <v>673</v>
      </c>
    </row>
    <row r="25" spans="2:7">
      <c r="B25" s="142">
        <v>10</v>
      </c>
      <c r="C25" s="141" t="s">
        <v>776</v>
      </c>
      <c r="D25" s="142" t="s">
        <v>675</v>
      </c>
      <c r="E25" s="142" t="s">
        <v>47</v>
      </c>
      <c r="F25" s="143" t="s">
        <v>658</v>
      </c>
      <c r="G25" s="142" t="s">
        <v>47</v>
      </c>
    </row>
    <row r="26" spans="2:7">
      <c r="B26" s="142">
        <f t="shared" ref="B26:B28" si="2">ROW()-2</f>
        <v>24</v>
      </c>
      <c r="C26" s="141" t="s">
        <v>776</v>
      </c>
      <c r="D26" s="144" t="s">
        <v>674</v>
      </c>
      <c r="E26" s="145" t="s">
        <v>47</v>
      </c>
      <c r="F26" s="143" t="s">
        <v>658</v>
      </c>
      <c r="G26" s="142" t="s">
        <v>47</v>
      </c>
    </row>
    <row r="27" spans="2:7">
      <c r="B27" s="142">
        <v>11</v>
      </c>
      <c r="C27" s="141" t="s">
        <v>776</v>
      </c>
      <c r="D27" s="142" t="s">
        <v>47</v>
      </c>
      <c r="E27" s="142" t="s">
        <v>675</v>
      </c>
      <c r="F27" s="143" t="s">
        <v>658</v>
      </c>
      <c r="G27" s="142" t="s">
        <v>47</v>
      </c>
    </row>
    <row r="28" spans="2:7">
      <c r="B28" s="142">
        <f t="shared" si="2"/>
        <v>26</v>
      </c>
      <c r="C28" s="141" t="s">
        <v>776</v>
      </c>
      <c r="D28" s="145" t="s">
        <v>47</v>
      </c>
      <c r="E28" s="142" t="s">
        <v>674</v>
      </c>
      <c r="F28" s="143" t="s">
        <v>658</v>
      </c>
      <c r="G28" s="142" t="s">
        <v>47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791-E6B4-4AF6-8C2E-9396A1187D27}">
  <dimension ref="A1:N117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ColWidth="9" defaultRowHeight="16.5"/>
  <cols>
    <col min="1" max="1" width="3.625" style="57" customWidth="1"/>
    <col min="2" max="2" width="5.625" style="57" customWidth="1"/>
    <col min="3" max="3" width="15.5" style="57" customWidth="1"/>
    <col min="4" max="4" width="11.625" style="57" customWidth="1"/>
    <col min="5" max="5" width="9" style="57"/>
    <col min="6" max="6" width="11.375" style="57" customWidth="1"/>
    <col min="7" max="16384" width="9" style="57"/>
  </cols>
  <sheetData>
    <row r="1" spans="1:14">
      <c r="A1" s="56"/>
      <c r="B1" s="56" t="s">
        <v>662</v>
      </c>
      <c r="C1" s="56"/>
      <c r="D1" s="56"/>
      <c r="E1" s="56"/>
      <c r="F1" s="56"/>
      <c r="G1" s="56"/>
      <c r="H1" s="56"/>
      <c r="I1" s="56"/>
      <c r="J1" s="207" t="s">
        <v>655</v>
      </c>
      <c r="K1" s="207"/>
      <c r="L1" s="207" t="s">
        <v>663</v>
      </c>
      <c r="M1" s="207"/>
      <c r="N1" s="56"/>
    </row>
    <row r="2" spans="1:14">
      <c r="A2" s="56" t="s">
        <v>664</v>
      </c>
      <c r="B2" s="58" t="s">
        <v>59</v>
      </c>
      <c r="C2" s="58" t="s">
        <v>413</v>
      </c>
      <c r="D2" s="58" t="s">
        <v>665</v>
      </c>
      <c r="E2" s="58" t="s">
        <v>666</v>
      </c>
      <c r="F2" s="58" t="s">
        <v>667</v>
      </c>
      <c r="G2" s="59" t="s">
        <v>668</v>
      </c>
      <c r="H2" s="58" t="s">
        <v>669</v>
      </c>
      <c r="I2" s="59" t="s">
        <v>670</v>
      </c>
      <c r="J2" s="58" t="s">
        <v>654</v>
      </c>
      <c r="K2" s="58" t="s">
        <v>671</v>
      </c>
      <c r="L2" s="58" t="s">
        <v>654</v>
      </c>
      <c r="M2" s="58" t="s">
        <v>671</v>
      </c>
      <c r="N2" s="60" t="s">
        <v>672</v>
      </c>
    </row>
    <row r="3" spans="1:14">
      <c r="A3" s="56"/>
      <c r="B3" s="125">
        <f t="shared" ref="B3:B66" si="0">ROW()-2</f>
        <v>1</v>
      </c>
      <c r="C3" s="126" t="s">
        <v>423</v>
      </c>
      <c r="D3" s="125" t="s">
        <v>47</v>
      </c>
      <c r="E3" s="125" t="s">
        <v>47</v>
      </c>
      <c r="F3" s="63"/>
      <c r="G3" s="63"/>
      <c r="H3" s="125" t="s">
        <v>47</v>
      </c>
      <c r="I3" s="125" t="s">
        <v>47</v>
      </c>
      <c r="J3" s="125" t="s">
        <v>47</v>
      </c>
      <c r="K3" s="125" t="s">
        <v>47</v>
      </c>
      <c r="L3" s="125" t="s">
        <v>47</v>
      </c>
      <c r="M3" s="125" t="s">
        <v>47</v>
      </c>
      <c r="N3" s="126">
        <v>0</v>
      </c>
    </row>
    <row r="4" spans="1:14">
      <c r="A4" s="56"/>
      <c r="B4" s="125">
        <f t="shared" si="0"/>
        <v>2</v>
      </c>
      <c r="C4" s="126" t="s">
        <v>423</v>
      </c>
      <c r="D4" s="125" t="s">
        <v>47</v>
      </c>
      <c r="E4" s="125" t="s">
        <v>47</v>
      </c>
      <c r="F4" s="63"/>
      <c r="G4" s="63"/>
      <c r="H4" s="125" t="s">
        <v>47</v>
      </c>
      <c r="I4" s="125" t="s">
        <v>47</v>
      </c>
      <c r="J4" s="125" t="s">
        <v>47</v>
      </c>
      <c r="K4" s="125" t="s">
        <v>47</v>
      </c>
      <c r="L4" s="125" t="s">
        <v>47</v>
      </c>
      <c r="M4" s="125" t="s">
        <v>47</v>
      </c>
      <c r="N4" s="126">
        <v>1</v>
      </c>
    </row>
    <row r="5" spans="1:14">
      <c r="A5" s="56"/>
      <c r="B5" s="125">
        <f t="shared" si="0"/>
        <v>3</v>
      </c>
      <c r="C5" s="126" t="s">
        <v>423</v>
      </c>
      <c r="D5" s="125" t="s">
        <v>47</v>
      </c>
      <c r="E5" s="125" t="s">
        <v>47</v>
      </c>
      <c r="F5" s="63"/>
      <c r="G5" s="63"/>
      <c r="H5" s="125" t="s">
        <v>47</v>
      </c>
      <c r="I5" s="125" t="s">
        <v>47</v>
      </c>
      <c r="J5" s="125" t="s">
        <v>47</v>
      </c>
      <c r="K5" s="125" t="s">
        <v>47</v>
      </c>
      <c r="L5" s="125" t="s">
        <v>47</v>
      </c>
      <c r="M5" s="125" t="s">
        <v>47</v>
      </c>
      <c r="N5" s="126">
        <v>21</v>
      </c>
    </row>
    <row r="6" spans="1:14">
      <c r="A6" s="56"/>
      <c r="B6" s="125">
        <f t="shared" si="0"/>
        <v>4</v>
      </c>
      <c r="C6" s="126" t="s">
        <v>423</v>
      </c>
      <c r="D6" s="125" t="s">
        <v>673</v>
      </c>
      <c r="E6" s="125" t="s">
        <v>47</v>
      </c>
      <c r="F6" s="63"/>
      <c r="G6" s="63"/>
      <c r="H6" s="125" t="s">
        <v>47</v>
      </c>
      <c r="I6" s="125" t="s">
        <v>47</v>
      </c>
      <c r="J6" s="125" t="s">
        <v>47</v>
      </c>
      <c r="K6" s="125" t="s">
        <v>47</v>
      </c>
      <c r="L6" s="125" t="s">
        <v>47</v>
      </c>
      <c r="M6" s="125" t="s">
        <v>47</v>
      </c>
      <c r="N6" s="126">
        <v>0</v>
      </c>
    </row>
    <row r="7" spans="1:14">
      <c r="A7" s="56"/>
      <c r="B7" s="125">
        <f t="shared" si="0"/>
        <v>5</v>
      </c>
      <c r="C7" s="126" t="s">
        <v>423</v>
      </c>
      <c r="D7" s="125" t="s">
        <v>673</v>
      </c>
      <c r="E7" s="125" t="s">
        <v>47</v>
      </c>
      <c r="F7" s="63"/>
      <c r="G7" s="63"/>
      <c r="H7" s="125" t="s">
        <v>47</v>
      </c>
      <c r="I7" s="125" t="s">
        <v>47</v>
      </c>
      <c r="J7" s="125" t="s">
        <v>47</v>
      </c>
      <c r="K7" s="125" t="s">
        <v>47</v>
      </c>
      <c r="L7" s="125" t="s">
        <v>47</v>
      </c>
      <c r="M7" s="125" t="s">
        <v>47</v>
      </c>
      <c r="N7" s="126">
        <v>1</v>
      </c>
    </row>
    <row r="8" spans="1:14">
      <c r="A8" s="56"/>
      <c r="B8" s="125">
        <f t="shared" si="0"/>
        <v>6</v>
      </c>
      <c r="C8" s="126" t="s">
        <v>423</v>
      </c>
      <c r="D8" s="125" t="s">
        <v>47</v>
      </c>
      <c r="E8" s="125" t="s">
        <v>673</v>
      </c>
      <c r="F8" s="63"/>
      <c r="G8" s="63"/>
      <c r="H8" s="125" t="s">
        <v>47</v>
      </c>
      <c r="I8" s="125" t="s">
        <v>47</v>
      </c>
      <c r="J8" s="125" t="s">
        <v>47</v>
      </c>
      <c r="K8" s="125" t="s">
        <v>47</v>
      </c>
      <c r="L8" s="125" t="s">
        <v>47</v>
      </c>
      <c r="M8" s="125" t="s">
        <v>47</v>
      </c>
      <c r="N8" s="126">
        <v>0</v>
      </c>
    </row>
    <row r="9" spans="1:14">
      <c r="A9" s="56"/>
      <c r="B9" s="125">
        <f t="shared" si="0"/>
        <v>7</v>
      </c>
      <c r="C9" s="126" t="s">
        <v>423</v>
      </c>
      <c r="D9" s="125" t="s">
        <v>47</v>
      </c>
      <c r="E9" s="125" t="s">
        <v>673</v>
      </c>
      <c r="F9" s="63"/>
      <c r="G9" s="63"/>
      <c r="H9" s="125" t="s">
        <v>47</v>
      </c>
      <c r="I9" s="125" t="s">
        <v>47</v>
      </c>
      <c r="J9" s="125" t="s">
        <v>47</v>
      </c>
      <c r="K9" s="125" t="s">
        <v>47</v>
      </c>
      <c r="L9" s="125" t="s">
        <v>47</v>
      </c>
      <c r="M9" s="125" t="s">
        <v>47</v>
      </c>
      <c r="N9" s="126">
        <v>1</v>
      </c>
    </row>
    <row r="10" spans="1:14">
      <c r="A10" s="56"/>
      <c r="B10" s="125">
        <f t="shared" si="0"/>
        <v>8</v>
      </c>
      <c r="C10" s="126" t="s">
        <v>423</v>
      </c>
      <c r="D10" s="125" t="s">
        <v>47</v>
      </c>
      <c r="E10" s="125" t="s">
        <v>47</v>
      </c>
      <c r="F10" s="63"/>
      <c r="G10" s="63"/>
      <c r="H10" s="125" t="s">
        <v>673</v>
      </c>
      <c r="I10" s="125" t="s">
        <v>47</v>
      </c>
      <c r="J10" s="125" t="s">
        <v>47</v>
      </c>
      <c r="K10" s="125" t="s">
        <v>47</v>
      </c>
      <c r="L10" s="125" t="s">
        <v>47</v>
      </c>
      <c r="M10" s="125" t="s">
        <v>47</v>
      </c>
      <c r="N10" s="126">
        <v>0</v>
      </c>
    </row>
    <row r="11" spans="1:14">
      <c r="A11" s="56"/>
      <c r="B11" s="125">
        <f t="shared" si="0"/>
        <v>9</v>
      </c>
      <c r="C11" s="126" t="s">
        <v>423</v>
      </c>
      <c r="D11" s="125" t="s">
        <v>47</v>
      </c>
      <c r="E11" s="125" t="s">
        <v>47</v>
      </c>
      <c r="F11" s="63"/>
      <c r="G11" s="63"/>
      <c r="H11" s="125" t="s">
        <v>673</v>
      </c>
      <c r="I11" s="125" t="s">
        <v>47</v>
      </c>
      <c r="J11" s="125" t="s">
        <v>47</v>
      </c>
      <c r="K11" s="125" t="s">
        <v>47</v>
      </c>
      <c r="L11" s="125" t="s">
        <v>47</v>
      </c>
      <c r="M11" s="125" t="s">
        <v>47</v>
      </c>
      <c r="N11" s="126">
        <v>1</v>
      </c>
    </row>
    <row r="12" spans="1:14">
      <c r="A12" s="56"/>
      <c r="B12" s="125">
        <f t="shared" si="0"/>
        <v>10</v>
      </c>
      <c r="C12" s="126" t="s">
        <v>423</v>
      </c>
      <c r="D12" s="125" t="s">
        <v>47</v>
      </c>
      <c r="E12" s="125" t="s">
        <v>47</v>
      </c>
      <c r="F12" s="63"/>
      <c r="G12" s="63"/>
      <c r="H12" s="125" t="s">
        <v>47</v>
      </c>
      <c r="I12" s="125" t="s">
        <v>673</v>
      </c>
      <c r="J12" s="125" t="s">
        <v>47</v>
      </c>
      <c r="K12" s="125" t="s">
        <v>47</v>
      </c>
      <c r="L12" s="125" t="s">
        <v>47</v>
      </c>
      <c r="M12" s="125" t="s">
        <v>47</v>
      </c>
      <c r="N12" s="126">
        <v>0</v>
      </c>
    </row>
    <row r="13" spans="1:14">
      <c r="A13" s="56"/>
      <c r="B13" s="125">
        <f t="shared" si="0"/>
        <v>11</v>
      </c>
      <c r="C13" s="126" t="s">
        <v>423</v>
      </c>
      <c r="D13" s="125" t="s">
        <v>47</v>
      </c>
      <c r="E13" s="125" t="s">
        <v>47</v>
      </c>
      <c r="F13" s="63"/>
      <c r="G13" s="63"/>
      <c r="H13" s="125" t="s">
        <v>47</v>
      </c>
      <c r="I13" s="125" t="s">
        <v>673</v>
      </c>
      <c r="J13" s="125" t="s">
        <v>47</v>
      </c>
      <c r="K13" s="125" t="s">
        <v>47</v>
      </c>
      <c r="L13" s="125" t="s">
        <v>47</v>
      </c>
      <c r="M13" s="125" t="s">
        <v>47</v>
      </c>
      <c r="N13" s="126">
        <v>1</v>
      </c>
    </row>
    <row r="14" spans="1:14">
      <c r="A14" s="56"/>
      <c r="B14" s="125">
        <f t="shared" si="0"/>
        <v>12</v>
      </c>
      <c r="C14" s="62" t="s">
        <v>423</v>
      </c>
      <c r="D14" s="61" t="s">
        <v>47</v>
      </c>
      <c r="E14" s="61" t="s">
        <v>47</v>
      </c>
      <c r="F14" s="63"/>
      <c r="G14" s="63"/>
      <c r="H14" s="61" t="s">
        <v>47</v>
      </c>
      <c r="I14" s="61" t="s">
        <v>47</v>
      </c>
      <c r="J14" s="61" t="s">
        <v>673</v>
      </c>
      <c r="K14" s="61" t="s">
        <v>47</v>
      </c>
      <c r="L14" s="61" t="s">
        <v>47</v>
      </c>
      <c r="M14" s="61" t="s">
        <v>47</v>
      </c>
      <c r="N14" s="62">
        <v>0</v>
      </c>
    </row>
    <row r="15" spans="1:14">
      <c r="A15" s="56"/>
      <c r="B15" s="125">
        <f>ROW()-2</f>
        <v>13</v>
      </c>
      <c r="C15" s="62" t="s">
        <v>423</v>
      </c>
      <c r="D15" s="61" t="s">
        <v>47</v>
      </c>
      <c r="E15" s="61" t="s">
        <v>47</v>
      </c>
      <c r="F15" s="63"/>
      <c r="G15" s="63"/>
      <c r="H15" s="61" t="s">
        <v>47</v>
      </c>
      <c r="I15" s="61" t="s">
        <v>47</v>
      </c>
      <c r="J15" s="61" t="s">
        <v>673</v>
      </c>
      <c r="K15" s="61" t="s">
        <v>47</v>
      </c>
      <c r="L15" s="61" t="s">
        <v>47</v>
      </c>
      <c r="M15" s="61" t="s">
        <v>47</v>
      </c>
      <c r="N15" s="62">
        <v>1</v>
      </c>
    </row>
    <row r="16" spans="1:14">
      <c r="A16" s="56"/>
      <c r="B16" s="125">
        <f t="shared" si="0"/>
        <v>14</v>
      </c>
      <c r="C16" s="62" t="s">
        <v>423</v>
      </c>
      <c r="D16" s="61" t="s">
        <v>47</v>
      </c>
      <c r="E16" s="61" t="s">
        <v>47</v>
      </c>
      <c r="F16" s="63"/>
      <c r="G16" s="63"/>
      <c r="H16" s="61" t="s">
        <v>47</v>
      </c>
      <c r="I16" s="61" t="s">
        <v>47</v>
      </c>
      <c r="J16" s="61" t="s">
        <v>47</v>
      </c>
      <c r="K16" s="61" t="s">
        <v>673</v>
      </c>
      <c r="L16" s="61" t="s">
        <v>47</v>
      </c>
      <c r="M16" s="61" t="s">
        <v>47</v>
      </c>
      <c r="N16" s="62">
        <v>0</v>
      </c>
    </row>
    <row r="17" spans="1:14">
      <c r="A17" s="56"/>
      <c r="B17" s="125">
        <f t="shared" si="0"/>
        <v>15</v>
      </c>
      <c r="C17" s="62" t="s">
        <v>423</v>
      </c>
      <c r="D17" s="61" t="s">
        <v>47</v>
      </c>
      <c r="E17" s="61" t="s">
        <v>47</v>
      </c>
      <c r="F17" s="63"/>
      <c r="G17" s="63"/>
      <c r="H17" s="61" t="s">
        <v>47</v>
      </c>
      <c r="I17" s="61" t="s">
        <v>47</v>
      </c>
      <c r="J17" s="61" t="s">
        <v>47</v>
      </c>
      <c r="K17" s="61" t="s">
        <v>673</v>
      </c>
      <c r="L17" s="61" t="s">
        <v>47</v>
      </c>
      <c r="M17" s="61" t="s">
        <v>47</v>
      </c>
      <c r="N17" s="62">
        <v>1</v>
      </c>
    </row>
    <row r="18" spans="1:14">
      <c r="A18" s="56"/>
      <c r="B18" s="125">
        <f t="shared" si="0"/>
        <v>16</v>
      </c>
      <c r="C18" s="62" t="s">
        <v>423</v>
      </c>
      <c r="D18" s="61" t="s">
        <v>47</v>
      </c>
      <c r="E18" s="61" t="s">
        <v>47</v>
      </c>
      <c r="F18" s="63"/>
      <c r="G18" s="63"/>
      <c r="H18" s="61" t="s">
        <v>47</v>
      </c>
      <c r="I18" s="61" t="s">
        <v>47</v>
      </c>
      <c r="J18" s="61" t="s">
        <v>47</v>
      </c>
      <c r="K18" s="61" t="s">
        <v>47</v>
      </c>
      <c r="L18" s="61" t="s">
        <v>673</v>
      </c>
      <c r="M18" s="61" t="s">
        <v>47</v>
      </c>
      <c r="N18" s="62">
        <v>0</v>
      </c>
    </row>
    <row r="19" spans="1:14">
      <c r="A19" s="56"/>
      <c r="B19" s="125">
        <f t="shared" si="0"/>
        <v>17</v>
      </c>
      <c r="C19" s="62" t="s">
        <v>423</v>
      </c>
      <c r="D19" s="61" t="s">
        <v>47</v>
      </c>
      <c r="E19" s="61" t="s">
        <v>47</v>
      </c>
      <c r="F19" s="63"/>
      <c r="G19" s="63"/>
      <c r="H19" s="61" t="s">
        <v>47</v>
      </c>
      <c r="I19" s="61" t="s">
        <v>47</v>
      </c>
      <c r="J19" s="61" t="s">
        <v>47</v>
      </c>
      <c r="K19" s="61" t="s">
        <v>47</v>
      </c>
      <c r="L19" s="61" t="s">
        <v>673</v>
      </c>
      <c r="M19" s="61" t="s">
        <v>47</v>
      </c>
      <c r="N19" s="62">
        <v>1</v>
      </c>
    </row>
    <row r="20" spans="1:14">
      <c r="A20" s="56"/>
      <c r="B20" s="125">
        <f t="shared" si="0"/>
        <v>18</v>
      </c>
      <c r="C20" s="62" t="s">
        <v>423</v>
      </c>
      <c r="D20" s="61" t="s">
        <v>47</v>
      </c>
      <c r="E20" s="61" t="s">
        <v>47</v>
      </c>
      <c r="F20" s="63"/>
      <c r="G20" s="63"/>
      <c r="H20" s="61" t="s">
        <v>47</v>
      </c>
      <c r="I20" s="61" t="s">
        <v>47</v>
      </c>
      <c r="J20" s="61" t="s">
        <v>47</v>
      </c>
      <c r="K20" s="61" t="s">
        <v>47</v>
      </c>
      <c r="L20" s="61" t="s">
        <v>47</v>
      </c>
      <c r="M20" s="61" t="s">
        <v>673</v>
      </c>
      <c r="N20" s="62">
        <v>0</v>
      </c>
    </row>
    <row r="21" spans="1:14">
      <c r="A21" s="56"/>
      <c r="B21" s="125">
        <f t="shared" si="0"/>
        <v>19</v>
      </c>
      <c r="C21" s="62" t="s">
        <v>423</v>
      </c>
      <c r="D21" s="61" t="s">
        <v>47</v>
      </c>
      <c r="E21" s="61" t="s">
        <v>47</v>
      </c>
      <c r="F21" s="63"/>
      <c r="G21" s="63"/>
      <c r="H21" s="61" t="s">
        <v>47</v>
      </c>
      <c r="I21" s="61" t="s">
        <v>47</v>
      </c>
      <c r="J21" s="61" t="s">
        <v>47</v>
      </c>
      <c r="K21" s="61" t="s">
        <v>47</v>
      </c>
      <c r="L21" s="61" t="s">
        <v>47</v>
      </c>
      <c r="M21" s="61" t="s">
        <v>673</v>
      </c>
      <c r="N21" s="62">
        <v>1</v>
      </c>
    </row>
    <row r="22" spans="1:14">
      <c r="A22" s="56"/>
      <c r="B22" s="125">
        <f t="shared" si="0"/>
        <v>20</v>
      </c>
      <c r="C22" s="62" t="s">
        <v>423</v>
      </c>
      <c r="D22" s="61" t="s">
        <v>673</v>
      </c>
      <c r="E22" s="61" t="s">
        <v>673</v>
      </c>
      <c r="F22" s="63"/>
      <c r="G22" s="63"/>
      <c r="H22" s="61" t="s">
        <v>673</v>
      </c>
      <c r="I22" s="61" t="s">
        <v>673</v>
      </c>
      <c r="J22" s="61" t="s">
        <v>673</v>
      </c>
      <c r="K22" s="61" t="s">
        <v>673</v>
      </c>
      <c r="L22" s="61" t="s">
        <v>673</v>
      </c>
      <c r="M22" s="61" t="s">
        <v>673</v>
      </c>
      <c r="N22" s="62">
        <v>0</v>
      </c>
    </row>
    <row r="23" spans="1:14">
      <c r="A23" s="56"/>
      <c r="B23" s="125">
        <f t="shared" si="0"/>
        <v>21</v>
      </c>
      <c r="C23" s="62" t="s">
        <v>423</v>
      </c>
      <c r="D23" s="61" t="s">
        <v>673</v>
      </c>
      <c r="E23" s="61" t="s">
        <v>673</v>
      </c>
      <c r="F23" s="63"/>
      <c r="G23" s="63"/>
      <c r="H23" s="61" t="s">
        <v>673</v>
      </c>
      <c r="I23" s="61" t="s">
        <v>673</v>
      </c>
      <c r="J23" s="61" t="s">
        <v>673</v>
      </c>
      <c r="K23" s="61" t="s">
        <v>673</v>
      </c>
      <c r="L23" s="61" t="s">
        <v>673</v>
      </c>
      <c r="M23" s="61" t="s">
        <v>673</v>
      </c>
      <c r="N23" s="62">
        <v>1</v>
      </c>
    </row>
    <row r="24" spans="1:14">
      <c r="A24" s="56"/>
      <c r="B24" s="125">
        <f t="shared" si="0"/>
        <v>22</v>
      </c>
      <c r="C24" s="62" t="s">
        <v>423</v>
      </c>
      <c r="D24" s="61" t="s">
        <v>47</v>
      </c>
      <c r="E24" s="61" t="s">
        <v>47</v>
      </c>
      <c r="F24" s="63"/>
      <c r="G24" s="63"/>
      <c r="H24" s="61" t="s">
        <v>47</v>
      </c>
      <c r="I24" s="61" t="s">
        <v>47</v>
      </c>
      <c r="J24" s="61" t="s">
        <v>653</v>
      </c>
      <c r="K24" s="61" t="s">
        <v>653</v>
      </c>
      <c r="L24" s="61" t="s">
        <v>47</v>
      </c>
      <c r="M24" s="61" t="s">
        <v>47</v>
      </c>
      <c r="N24" s="62">
        <v>1</v>
      </c>
    </row>
    <row r="25" spans="1:14">
      <c r="A25" s="56"/>
      <c r="B25" s="125">
        <f t="shared" si="0"/>
        <v>23</v>
      </c>
      <c r="C25" s="62" t="s">
        <v>423</v>
      </c>
      <c r="D25" s="61" t="s">
        <v>47</v>
      </c>
      <c r="E25" s="61" t="s">
        <v>47</v>
      </c>
      <c r="F25" s="63"/>
      <c r="G25" s="63"/>
      <c r="H25" s="61" t="s">
        <v>47</v>
      </c>
      <c r="I25" s="61" t="s">
        <v>47</v>
      </c>
      <c r="J25" s="61" t="s">
        <v>656</v>
      </c>
      <c r="K25" s="61" t="s">
        <v>657</v>
      </c>
      <c r="L25" s="61" t="s">
        <v>47</v>
      </c>
      <c r="M25" s="61" t="s">
        <v>47</v>
      </c>
      <c r="N25" s="62" t="s">
        <v>658</v>
      </c>
    </row>
    <row r="26" spans="1:14">
      <c r="A26" s="56"/>
      <c r="B26" s="125">
        <f t="shared" si="0"/>
        <v>24</v>
      </c>
      <c r="C26" s="62" t="s">
        <v>423</v>
      </c>
      <c r="D26" s="61" t="s">
        <v>47</v>
      </c>
      <c r="E26" s="61" t="s">
        <v>47</v>
      </c>
      <c r="F26" s="63"/>
      <c r="G26" s="63"/>
      <c r="H26" s="61" t="s">
        <v>47</v>
      </c>
      <c r="I26" s="61" t="s">
        <v>47</v>
      </c>
      <c r="J26" s="61" t="s">
        <v>47</v>
      </c>
      <c r="K26" s="61" t="s">
        <v>47</v>
      </c>
      <c r="L26" s="61" t="s">
        <v>653</v>
      </c>
      <c r="M26" s="61" t="s">
        <v>653</v>
      </c>
      <c r="N26" s="62">
        <v>1</v>
      </c>
    </row>
    <row r="27" spans="1:14">
      <c r="A27" s="56"/>
      <c r="B27" s="125">
        <f t="shared" si="0"/>
        <v>25</v>
      </c>
      <c r="C27" s="62" t="s">
        <v>423</v>
      </c>
      <c r="D27" s="61" t="s">
        <v>47</v>
      </c>
      <c r="E27" s="61" t="s">
        <v>47</v>
      </c>
      <c r="F27" s="63"/>
      <c r="G27" s="63"/>
      <c r="H27" s="61" t="s">
        <v>47</v>
      </c>
      <c r="I27" s="61" t="s">
        <v>47</v>
      </c>
      <c r="J27" s="61" t="s">
        <v>47</v>
      </c>
      <c r="K27" s="61" t="s">
        <v>47</v>
      </c>
      <c r="L27" s="61" t="s">
        <v>656</v>
      </c>
      <c r="M27" s="61" t="s">
        <v>657</v>
      </c>
      <c r="N27" s="62" t="s">
        <v>658</v>
      </c>
    </row>
    <row r="28" spans="1:14">
      <c r="A28" s="56"/>
      <c r="B28" s="135">
        <f t="shared" si="0"/>
        <v>26</v>
      </c>
      <c r="C28" s="65" t="s">
        <v>423</v>
      </c>
      <c r="D28" s="64" t="s">
        <v>674</v>
      </c>
      <c r="E28" s="64" t="s">
        <v>47</v>
      </c>
      <c r="F28" s="66"/>
      <c r="G28" s="66"/>
      <c r="H28" s="64" t="s">
        <v>47</v>
      </c>
      <c r="I28" s="64" t="s">
        <v>47</v>
      </c>
      <c r="J28" s="64" t="s">
        <v>47</v>
      </c>
      <c r="K28" s="64" t="s">
        <v>47</v>
      </c>
      <c r="L28" s="64" t="s">
        <v>47</v>
      </c>
      <c r="M28" s="64" t="s">
        <v>47</v>
      </c>
      <c r="N28" s="65" t="s">
        <v>658</v>
      </c>
    </row>
    <row r="29" spans="1:14">
      <c r="A29" s="56"/>
      <c r="B29" s="135">
        <f t="shared" si="0"/>
        <v>27</v>
      </c>
      <c r="C29" s="65" t="s">
        <v>423</v>
      </c>
      <c r="D29" s="64" t="s">
        <v>675</v>
      </c>
      <c r="E29" s="64" t="s">
        <v>47</v>
      </c>
      <c r="F29" s="66"/>
      <c r="G29" s="66"/>
      <c r="H29" s="64" t="s">
        <v>47</v>
      </c>
      <c r="I29" s="64" t="s">
        <v>47</v>
      </c>
      <c r="J29" s="64" t="s">
        <v>47</v>
      </c>
      <c r="K29" s="64" t="s">
        <v>47</v>
      </c>
      <c r="L29" s="64" t="s">
        <v>47</v>
      </c>
      <c r="M29" s="64" t="s">
        <v>47</v>
      </c>
      <c r="N29" s="65" t="s">
        <v>658</v>
      </c>
    </row>
    <row r="30" spans="1:14">
      <c r="A30" s="56"/>
      <c r="B30" s="64">
        <f t="shared" si="0"/>
        <v>28</v>
      </c>
      <c r="C30" s="65" t="s">
        <v>423</v>
      </c>
      <c r="D30" s="64" t="s">
        <v>47</v>
      </c>
      <c r="E30" s="64" t="s">
        <v>674</v>
      </c>
      <c r="F30" s="66"/>
      <c r="G30" s="66"/>
      <c r="H30" s="64" t="s">
        <v>47</v>
      </c>
      <c r="I30" s="64" t="s">
        <v>47</v>
      </c>
      <c r="J30" s="64" t="s">
        <v>47</v>
      </c>
      <c r="K30" s="64" t="s">
        <v>47</v>
      </c>
      <c r="L30" s="64" t="s">
        <v>47</v>
      </c>
      <c r="M30" s="64" t="s">
        <v>47</v>
      </c>
      <c r="N30" s="65" t="s">
        <v>658</v>
      </c>
    </row>
    <row r="31" spans="1:14">
      <c r="A31" s="56"/>
      <c r="B31" s="64">
        <f t="shared" si="0"/>
        <v>29</v>
      </c>
      <c r="C31" s="65" t="s">
        <v>423</v>
      </c>
      <c r="D31" s="64" t="s">
        <v>47</v>
      </c>
      <c r="E31" s="64" t="s">
        <v>675</v>
      </c>
      <c r="F31" s="66"/>
      <c r="G31" s="66"/>
      <c r="H31" s="64" t="s">
        <v>47</v>
      </c>
      <c r="I31" s="64" t="s">
        <v>47</v>
      </c>
      <c r="J31" s="64" t="s">
        <v>47</v>
      </c>
      <c r="K31" s="64" t="s">
        <v>47</v>
      </c>
      <c r="L31" s="64" t="s">
        <v>47</v>
      </c>
      <c r="M31" s="64" t="s">
        <v>47</v>
      </c>
      <c r="N31" s="65" t="s">
        <v>658</v>
      </c>
    </row>
    <row r="32" spans="1:14">
      <c r="A32" s="56"/>
      <c r="B32" s="64">
        <f t="shared" si="0"/>
        <v>30</v>
      </c>
      <c r="C32" s="65" t="s">
        <v>423</v>
      </c>
      <c r="D32" s="64" t="s">
        <v>47</v>
      </c>
      <c r="E32" s="64" t="s">
        <v>47</v>
      </c>
      <c r="F32" s="66"/>
      <c r="G32" s="66"/>
      <c r="H32" s="64" t="s">
        <v>47</v>
      </c>
      <c r="I32" s="64" t="s">
        <v>47</v>
      </c>
      <c r="J32" s="64" t="s">
        <v>676</v>
      </c>
      <c r="K32" s="64" t="s">
        <v>47</v>
      </c>
      <c r="L32" s="64" t="s">
        <v>47</v>
      </c>
      <c r="M32" s="64" t="s">
        <v>47</v>
      </c>
      <c r="N32" s="65" t="s">
        <v>658</v>
      </c>
    </row>
    <row r="33" spans="1:14">
      <c r="A33" s="56"/>
      <c r="B33" s="64">
        <f t="shared" si="0"/>
        <v>31</v>
      </c>
      <c r="C33" s="65" t="s">
        <v>423</v>
      </c>
      <c r="D33" s="64" t="s">
        <v>47</v>
      </c>
      <c r="E33" s="64" t="s">
        <v>47</v>
      </c>
      <c r="F33" s="66"/>
      <c r="G33" s="66"/>
      <c r="H33" s="64" t="s">
        <v>47</v>
      </c>
      <c r="I33" s="64" t="s">
        <v>47</v>
      </c>
      <c r="J33" s="64" t="s">
        <v>47</v>
      </c>
      <c r="K33" s="64" t="s">
        <v>676</v>
      </c>
      <c r="L33" s="64" t="s">
        <v>47</v>
      </c>
      <c r="M33" s="64" t="s">
        <v>47</v>
      </c>
      <c r="N33" s="65" t="s">
        <v>658</v>
      </c>
    </row>
    <row r="34" spans="1:14">
      <c r="A34" s="56"/>
      <c r="B34" s="64">
        <f t="shared" si="0"/>
        <v>32</v>
      </c>
      <c r="C34" s="65" t="s">
        <v>423</v>
      </c>
      <c r="D34" s="64" t="s">
        <v>47</v>
      </c>
      <c r="E34" s="64" t="s">
        <v>47</v>
      </c>
      <c r="F34" s="66"/>
      <c r="G34" s="66"/>
      <c r="H34" s="64" t="s">
        <v>47</v>
      </c>
      <c r="I34" s="64" t="s">
        <v>47</v>
      </c>
      <c r="J34" s="64" t="s">
        <v>47</v>
      </c>
      <c r="K34" s="64" t="s">
        <v>47</v>
      </c>
      <c r="L34" s="64" t="s">
        <v>676</v>
      </c>
      <c r="M34" s="64" t="s">
        <v>47</v>
      </c>
      <c r="N34" s="65" t="s">
        <v>658</v>
      </c>
    </row>
    <row r="35" spans="1:14">
      <c r="A35" s="56"/>
      <c r="B35" s="64">
        <f t="shared" si="0"/>
        <v>33</v>
      </c>
      <c r="C35" s="65" t="s">
        <v>423</v>
      </c>
      <c r="D35" s="64" t="s">
        <v>47</v>
      </c>
      <c r="E35" s="64" t="s">
        <v>47</v>
      </c>
      <c r="F35" s="66"/>
      <c r="G35" s="66"/>
      <c r="H35" s="64" t="s">
        <v>47</v>
      </c>
      <c r="I35" s="64" t="s">
        <v>47</v>
      </c>
      <c r="J35" s="64" t="s">
        <v>47</v>
      </c>
      <c r="K35" s="64" t="s">
        <v>47</v>
      </c>
      <c r="L35" s="64" t="s">
        <v>47</v>
      </c>
      <c r="M35" s="64" t="s">
        <v>676</v>
      </c>
      <c r="N35" s="65" t="s">
        <v>658</v>
      </c>
    </row>
    <row r="36" spans="1:14">
      <c r="A36" s="56"/>
      <c r="B36" s="61">
        <f t="shared" si="0"/>
        <v>34</v>
      </c>
      <c r="C36" s="62" t="s">
        <v>455</v>
      </c>
      <c r="D36" s="61" t="s">
        <v>47</v>
      </c>
      <c r="E36" s="61" t="s">
        <v>47</v>
      </c>
      <c r="F36" s="63"/>
      <c r="G36" s="63"/>
      <c r="H36" s="61" t="s">
        <v>47</v>
      </c>
      <c r="I36" s="61" t="s">
        <v>47</v>
      </c>
      <c r="J36" s="61" t="s">
        <v>47</v>
      </c>
      <c r="K36" s="61" t="s">
        <v>47</v>
      </c>
      <c r="L36" s="61" t="s">
        <v>47</v>
      </c>
      <c r="M36" s="61" t="s">
        <v>47</v>
      </c>
      <c r="N36" s="62">
        <v>0</v>
      </c>
    </row>
    <row r="37" spans="1:14">
      <c r="A37" s="56"/>
      <c r="B37" s="61">
        <f t="shared" si="0"/>
        <v>35</v>
      </c>
      <c r="C37" s="62" t="s">
        <v>455</v>
      </c>
      <c r="D37" s="61" t="s">
        <v>47</v>
      </c>
      <c r="E37" s="61" t="s">
        <v>47</v>
      </c>
      <c r="F37" s="63"/>
      <c r="G37" s="63"/>
      <c r="H37" s="61" t="s">
        <v>47</v>
      </c>
      <c r="I37" s="61" t="s">
        <v>47</v>
      </c>
      <c r="J37" s="61" t="s">
        <v>47</v>
      </c>
      <c r="K37" s="61" t="s">
        <v>47</v>
      </c>
      <c r="L37" s="61" t="s">
        <v>47</v>
      </c>
      <c r="M37" s="61" t="s">
        <v>47</v>
      </c>
      <c r="N37" s="62">
        <v>1</v>
      </c>
    </row>
    <row r="38" spans="1:14">
      <c r="A38" s="56"/>
      <c r="B38" s="61">
        <f t="shared" si="0"/>
        <v>36</v>
      </c>
      <c r="C38" s="62" t="s">
        <v>455</v>
      </c>
      <c r="D38" s="61" t="s">
        <v>47</v>
      </c>
      <c r="E38" s="61" t="s">
        <v>47</v>
      </c>
      <c r="F38" s="63"/>
      <c r="G38" s="63"/>
      <c r="H38" s="61" t="s">
        <v>47</v>
      </c>
      <c r="I38" s="61" t="s">
        <v>47</v>
      </c>
      <c r="J38" s="61" t="s">
        <v>47</v>
      </c>
      <c r="K38" s="61" t="s">
        <v>47</v>
      </c>
      <c r="L38" s="61" t="s">
        <v>47</v>
      </c>
      <c r="M38" s="61" t="s">
        <v>47</v>
      </c>
      <c r="N38" s="62">
        <v>21</v>
      </c>
    </row>
    <row r="39" spans="1:14">
      <c r="A39" s="56"/>
      <c r="B39" s="61">
        <f t="shared" si="0"/>
        <v>37</v>
      </c>
      <c r="C39" s="62" t="s">
        <v>455</v>
      </c>
      <c r="D39" s="61" t="s">
        <v>673</v>
      </c>
      <c r="E39" s="61" t="s">
        <v>47</v>
      </c>
      <c r="F39" s="63"/>
      <c r="G39" s="63"/>
      <c r="H39" s="61" t="s">
        <v>47</v>
      </c>
      <c r="I39" s="61" t="s">
        <v>47</v>
      </c>
      <c r="J39" s="61" t="s">
        <v>47</v>
      </c>
      <c r="K39" s="61" t="s">
        <v>47</v>
      </c>
      <c r="L39" s="61" t="s">
        <v>47</v>
      </c>
      <c r="M39" s="61" t="s">
        <v>47</v>
      </c>
      <c r="N39" s="62">
        <v>0</v>
      </c>
    </row>
    <row r="40" spans="1:14">
      <c r="A40" s="56"/>
      <c r="B40" s="61">
        <f t="shared" si="0"/>
        <v>38</v>
      </c>
      <c r="C40" s="62" t="s">
        <v>455</v>
      </c>
      <c r="D40" s="61" t="s">
        <v>673</v>
      </c>
      <c r="E40" s="61" t="s">
        <v>47</v>
      </c>
      <c r="F40" s="63"/>
      <c r="G40" s="63"/>
      <c r="H40" s="61" t="s">
        <v>47</v>
      </c>
      <c r="I40" s="61" t="s">
        <v>47</v>
      </c>
      <c r="J40" s="61" t="s">
        <v>47</v>
      </c>
      <c r="K40" s="61" t="s">
        <v>47</v>
      </c>
      <c r="L40" s="61" t="s">
        <v>47</v>
      </c>
      <c r="M40" s="61" t="s">
        <v>47</v>
      </c>
      <c r="N40" s="62">
        <v>1</v>
      </c>
    </row>
    <row r="41" spans="1:14">
      <c r="A41" s="56"/>
      <c r="B41" s="61">
        <f t="shared" si="0"/>
        <v>39</v>
      </c>
      <c r="C41" s="62" t="s">
        <v>455</v>
      </c>
      <c r="D41" s="61" t="s">
        <v>47</v>
      </c>
      <c r="E41" s="61" t="s">
        <v>673</v>
      </c>
      <c r="F41" s="63"/>
      <c r="G41" s="63"/>
      <c r="H41" s="61" t="s">
        <v>47</v>
      </c>
      <c r="I41" s="61" t="s">
        <v>47</v>
      </c>
      <c r="J41" s="61" t="s">
        <v>47</v>
      </c>
      <c r="K41" s="61" t="s">
        <v>47</v>
      </c>
      <c r="L41" s="61" t="s">
        <v>47</v>
      </c>
      <c r="M41" s="61" t="s">
        <v>47</v>
      </c>
      <c r="N41" s="62">
        <v>0</v>
      </c>
    </row>
    <row r="42" spans="1:14">
      <c r="A42" s="56"/>
      <c r="B42" s="61">
        <f t="shared" si="0"/>
        <v>40</v>
      </c>
      <c r="C42" s="62" t="s">
        <v>455</v>
      </c>
      <c r="D42" s="61" t="s">
        <v>47</v>
      </c>
      <c r="E42" s="61" t="s">
        <v>673</v>
      </c>
      <c r="F42" s="63"/>
      <c r="G42" s="63"/>
      <c r="H42" s="61" t="s">
        <v>47</v>
      </c>
      <c r="I42" s="61" t="s">
        <v>47</v>
      </c>
      <c r="J42" s="61" t="s">
        <v>47</v>
      </c>
      <c r="K42" s="61" t="s">
        <v>47</v>
      </c>
      <c r="L42" s="61" t="s">
        <v>47</v>
      </c>
      <c r="M42" s="61" t="s">
        <v>47</v>
      </c>
      <c r="N42" s="62">
        <v>1</v>
      </c>
    </row>
    <row r="43" spans="1:14">
      <c r="A43" s="56"/>
      <c r="B43" s="61">
        <f t="shared" si="0"/>
        <v>41</v>
      </c>
      <c r="C43" s="62" t="s">
        <v>455</v>
      </c>
      <c r="D43" s="61" t="s">
        <v>47</v>
      </c>
      <c r="E43" s="61" t="s">
        <v>47</v>
      </c>
      <c r="F43" s="63"/>
      <c r="G43" s="63"/>
      <c r="H43" s="61" t="s">
        <v>673</v>
      </c>
      <c r="I43" s="61" t="s">
        <v>47</v>
      </c>
      <c r="J43" s="61" t="s">
        <v>47</v>
      </c>
      <c r="K43" s="61" t="s">
        <v>47</v>
      </c>
      <c r="L43" s="61" t="s">
        <v>47</v>
      </c>
      <c r="M43" s="61" t="s">
        <v>47</v>
      </c>
      <c r="N43" s="62">
        <v>0</v>
      </c>
    </row>
    <row r="44" spans="1:14">
      <c r="A44" s="56"/>
      <c r="B44" s="61">
        <f t="shared" si="0"/>
        <v>42</v>
      </c>
      <c r="C44" s="62" t="s">
        <v>455</v>
      </c>
      <c r="D44" s="61" t="s">
        <v>47</v>
      </c>
      <c r="E44" s="61" t="s">
        <v>47</v>
      </c>
      <c r="F44" s="63"/>
      <c r="G44" s="63"/>
      <c r="H44" s="61" t="s">
        <v>673</v>
      </c>
      <c r="I44" s="61" t="s">
        <v>47</v>
      </c>
      <c r="J44" s="61" t="s">
        <v>47</v>
      </c>
      <c r="K44" s="61" t="s">
        <v>47</v>
      </c>
      <c r="L44" s="61" t="s">
        <v>47</v>
      </c>
      <c r="M44" s="61" t="s">
        <v>47</v>
      </c>
      <c r="N44" s="62">
        <v>1</v>
      </c>
    </row>
    <row r="45" spans="1:14">
      <c r="A45" s="56"/>
      <c r="B45" s="61">
        <f t="shared" si="0"/>
        <v>43</v>
      </c>
      <c r="C45" s="67" t="s">
        <v>455</v>
      </c>
      <c r="D45" s="63" t="s">
        <v>47</v>
      </c>
      <c r="E45" s="63" t="s">
        <v>47</v>
      </c>
      <c r="F45" s="63"/>
      <c r="G45" s="63"/>
      <c r="H45" s="63" t="s">
        <v>47</v>
      </c>
      <c r="I45" s="63" t="s">
        <v>673</v>
      </c>
      <c r="J45" s="63" t="s">
        <v>47</v>
      </c>
      <c r="K45" s="63" t="s">
        <v>47</v>
      </c>
      <c r="L45" s="63" t="s">
        <v>47</v>
      </c>
      <c r="M45" s="63" t="s">
        <v>47</v>
      </c>
      <c r="N45" s="67">
        <v>0</v>
      </c>
    </row>
    <row r="46" spans="1:14">
      <c r="A46" s="56"/>
      <c r="B46" s="61">
        <f t="shared" si="0"/>
        <v>44</v>
      </c>
      <c r="C46" s="67" t="s">
        <v>455</v>
      </c>
      <c r="D46" s="63" t="s">
        <v>47</v>
      </c>
      <c r="E46" s="63" t="s">
        <v>47</v>
      </c>
      <c r="F46" s="63"/>
      <c r="G46" s="63"/>
      <c r="H46" s="63" t="s">
        <v>47</v>
      </c>
      <c r="I46" s="63" t="s">
        <v>673</v>
      </c>
      <c r="J46" s="63" t="s">
        <v>47</v>
      </c>
      <c r="K46" s="63" t="s">
        <v>47</v>
      </c>
      <c r="L46" s="63" t="s">
        <v>47</v>
      </c>
      <c r="M46" s="63" t="s">
        <v>47</v>
      </c>
      <c r="N46" s="67">
        <v>1</v>
      </c>
    </row>
    <row r="47" spans="1:14">
      <c r="A47" s="56"/>
      <c r="B47" s="61">
        <f t="shared" si="0"/>
        <v>45</v>
      </c>
      <c r="C47" s="62" t="s">
        <v>455</v>
      </c>
      <c r="D47" s="61" t="s">
        <v>47</v>
      </c>
      <c r="E47" s="61" t="s">
        <v>47</v>
      </c>
      <c r="F47" s="63"/>
      <c r="G47" s="63"/>
      <c r="H47" s="61" t="s">
        <v>47</v>
      </c>
      <c r="I47" s="61" t="s">
        <v>47</v>
      </c>
      <c r="J47" s="61" t="s">
        <v>673</v>
      </c>
      <c r="K47" s="61" t="s">
        <v>47</v>
      </c>
      <c r="L47" s="61" t="s">
        <v>47</v>
      </c>
      <c r="M47" s="61" t="s">
        <v>47</v>
      </c>
      <c r="N47" s="62">
        <v>0</v>
      </c>
    </row>
    <row r="48" spans="1:14">
      <c r="A48" s="56"/>
      <c r="B48" s="61">
        <f t="shared" si="0"/>
        <v>46</v>
      </c>
      <c r="C48" s="62" t="s">
        <v>455</v>
      </c>
      <c r="D48" s="61" t="s">
        <v>47</v>
      </c>
      <c r="E48" s="61" t="s">
        <v>47</v>
      </c>
      <c r="F48" s="63"/>
      <c r="G48" s="63"/>
      <c r="H48" s="61" t="s">
        <v>47</v>
      </c>
      <c r="I48" s="61" t="s">
        <v>47</v>
      </c>
      <c r="J48" s="61" t="s">
        <v>673</v>
      </c>
      <c r="K48" s="61" t="s">
        <v>47</v>
      </c>
      <c r="L48" s="61" t="s">
        <v>47</v>
      </c>
      <c r="M48" s="61" t="s">
        <v>47</v>
      </c>
      <c r="N48" s="62">
        <v>1</v>
      </c>
    </row>
    <row r="49" spans="1:14">
      <c r="A49" s="56"/>
      <c r="B49" s="61">
        <f t="shared" si="0"/>
        <v>47</v>
      </c>
      <c r="C49" s="62" t="s">
        <v>455</v>
      </c>
      <c r="D49" s="61" t="s">
        <v>47</v>
      </c>
      <c r="E49" s="61" t="s">
        <v>47</v>
      </c>
      <c r="F49" s="63"/>
      <c r="G49" s="63"/>
      <c r="H49" s="61" t="s">
        <v>47</v>
      </c>
      <c r="I49" s="61" t="s">
        <v>47</v>
      </c>
      <c r="J49" s="61" t="s">
        <v>47</v>
      </c>
      <c r="K49" s="61" t="s">
        <v>673</v>
      </c>
      <c r="L49" s="61" t="s">
        <v>47</v>
      </c>
      <c r="M49" s="61" t="s">
        <v>47</v>
      </c>
      <c r="N49" s="62">
        <v>0</v>
      </c>
    </row>
    <row r="50" spans="1:14">
      <c r="A50" s="56"/>
      <c r="B50" s="61">
        <f t="shared" si="0"/>
        <v>48</v>
      </c>
      <c r="C50" s="62" t="s">
        <v>455</v>
      </c>
      <c r="D50" s="61" t="s">
        <v>47</v>
      </c>
      <c r="E50" s="61" t="s">
        <v>47</v>
      </c>
      <c r="F50" s="63"/>
      <c r="G50" s="63"/>
      <c r="H50" s="61" t="s">
        <v>47</v>
      </c>
      <c r="I50" s="61" t="s">
        <v>47</v>
      </c>
      <c r="J50" s="61" t="s">
        <v>47</v>
      </c>
      <c r="K50" s="61" t="s">
        <v>673</v>
      </c>
      <c r="L50" s="61" t="s">
        <v>47</v>
      </c>
      <c r="M50" s="61" t="s">
        <v>47</v>
      </c>
      <c r="N50" s="62">
        <v>1</v>
      </c>
    </row>
    <row r="51" spans="1:14">
      <c r="A51" s="56"/>
      <c r="B51" s="61">
        <f t="shared" si="0"/>
        <v>49</v>
      </c>
      <c r="C51" s="62" t="s">
        <v>455</v>
      </c>
      <c r="D51" s="61" t="s">
        <v>47</v>
      </c>
      <c r="E51" s="61" t="s">
        <v>47</v>
      </c>
      <c r="F51" s="63"/>
      <c r="G51" s="63"/>
      <c r="H51" s="61" t="s">
        <v>47</v>
      </c>
      <c r="I51" s="61" t="s">
        <v>47</v>
      </c>
      <c r="J51" s="61" t="s">
        <v>47</v>
      </c>
      <c r="K51" s="61" t="s">
        <v>47</v>
      </c>
      <c r="L51" s="61" t="s">
        <v>673</v>
      </c>
      <c r="M51" s="61" t="s">
        <v>47</v>
      </c>
      <c r="N51" s="62">
        <v>0</v>
      </c>
    </row>
    <row r="52" spans="1:14">
      <c r="A52" s="56"/>
      <c r="B52" s="61">
        <f t="shared" si="0"/>
        <v>50</v>
      </c>
      <c r="C52" s="62" t="s">
        <v>455</v>
      </c>
      <c r="D52" s="61" t="s">
        <v>47</v>
      </c>
      <c r="E52" s="61" t="s">
        <v>47</v>
      </c>
      <c r="F52" s="63"/>
      <c r="G52" s="63"/>
      <c r="H52" s="61" t="s">
        <v>47</v>
      </c>
      <c r="I52" s="61" t="s">
        <v>47</v>
      </c>
      <c r="J52" s="61" t="s">
        <v>47</v>
      </c>
      <c r="K52" s="61" t="s">
        <v>47</v>
      </c>
      <c r="L52" s="61" t="s">
        <v>673</v>
      </c>
      <c r="M52" s="61" t="s">
        <v>47</v>
      </c>
      <c r="N52" s="62">
        <v>1</v>
      </c>
    </row>
    <row r="53" spans="1:14">
      <c r="A53" s="56"/>
      <c r="B53" s="61">
        <f t="shared" si="0"/>
        <v>51</v>
      </c>
      <c r="C53" s="62" t="s">
        <v>455</v>
      </c>
      <c r="D53" s="61" t="s">
        <v>47</v>
      </c>
      <c r="E53" s="61" t="s">
        <v>47</v>
      </c>
      <c r="F53" s="63"/>
      <c r="G53" s="63"/>
      <c r="H53" s="61" t="s">
        <v>47</v>
      </c>
      <c r="I53" s="61" t="s">
        <v>47</v>
      </c>
      <c r="J53" s="61" t="s">
        <v>47</v>
      </c>
      <c r="K53" s="61" t="s">
        <v>47</v>
      </c>
      <c r="L53" s="61" t="s">
        <v>47</v>
      </c>
      <c r="M53" s="61" t="s">
        <v>673</v>
      </c>
      <c r="N53" s="62">
        <v>0</v>
      </c>
    </row>
    <row r="54" spans="1:14">
      <c r="A54" s="56"/>
      <c r="B54" s="61">
        <f t="shared" si="0"/>
        <v>52</v>
      </c>
      <c r="C54" s="62" t="s">
        <v>455</v>
      </c>
      <c r="D54" s="61" t="s">
        <v>47</v>
      </c>
      <c r="E54" s="61" t="s">
        <v>47</v>
      </c>
      <c r="F54" s="63"/>
      <c r="G54" s="63"/>
      <c r="H54" s="61" t="s">
        <v>47</v>
      </c>
      <c r="I54" s="61" t="s">
        <v>47</v>
      </c>
      <c r="J54" s="61" t="s">
        <v>47</v>
      </c>
      <c r="K54" s="61" t="s">
        <v>47</v>
      </c>
      <c r="L54" s="61" t="s">
        <v>47</v>
      </c>
      <c r="M54" s="61" t="s">
        <v>673</v>
      </c>
      <c r="N54" s="62">
        <v>1</v>
      </c>
    </row>
    <row r="55" spans="1:14">
      <c r="A55" s="56"/>
      <c r="B55" s="61">
        <f t="shared" si="0"/>
        <v>53</v>
      </c>
      <c r="C55" s="62" t="s">
        <v>455</v>
      </c>
      <c r="D55" s="61" t="s">
        <v>673</v>
      </c>
      <c r="E55" s="61" t="s">
        <v>673</v>
      </c>
      <c r="F55" s="63"/>
      <c r="G55" s="63"/>
      <c r="H55" s="61" t="s">
        <v>673</v>
      </c>
      <c r="I55" s="61" t="s">
        <v>673</v>
      </c>
      <c r="J55" s="61" t="s">
        <v>673</v>
      </c>
      <c r="K55" s="61" t="s">
        <v>673</v>
      </c>
      <c r="L55" s="61" t="s">
        <v>673</v>
      </c>
      <c r="M55" s="61" t="s">
        <v>673</v>
      </c>
      <c r="N55" s="62">
        <v>0</v>
      </c>
    </row>
    <row r="56" spans="1:14">
      <c r="A56" s="56"/>
      <c r="B56" s="61">
        <f t="shared" si="0"/>
        <v>54</v>
      </c>
      <c r="C56" s="62" t="s">
        <v>455</v>
      </c>
      <c r="D56" s="61" t="s">
        <v>673</v>
      </c>
      <c r="E56" s="61" t="s">
        <v>673</v>
      </c>
      <c r="F56" s="63"/>
      <c r="G56" s="63"/>
      <c r="H56" s="61" t="s">
        <v>673</v>
      </c>
      <c r="I56" s="61" t="s">
        <v>673</v>
      </c>
      <c r="J56" s="61" t="s">
        <v>673</v>
      </c>
      <c r="K56" s="61" t="s">
        <v>673</v>
      </c>
      <c r="L56" s="61" t="s">
        <v>673</v>
      </c>
      <c r="M56" s="61" t="s">
        <v>673</v>
      </c>
      <c r="N56" s="62">
        <v>1</v>
      </c>
    </row>
    <row r="57" spans="1:14">
      <c r="A57" s="56"/>
      <c r="B57" s="61">
        <f t="shared" si="0"/>
        <v>55</v>
      </c>
      <c r="C57" s="62" t="s">
        <v>455</v>
      </c>
      <c r="D57" s="61" t="s">
        <v>47</v>
      </c>
      <c r="E57" s="61" t="s">
        <v>47</v>
      </c>
      <c r="F57" s="63"/>
      <c r="G57" s="63"/>
      <c r="H57" s="61" t="s">
        <v>47</v>
      </c>
      <c r="I57" s="61" t="s">
        <v>47</v>
      </c>
      <c r="J57" s="61" t="s">
        <v>653</v>
      </c>
      <c r="K57" s="61" t="s">
        <v>653</v>
      </c>
      <c r="L57" s="61" t="s">
        <v>47</v>
      </c>
      <c r="M57" s="61" t="s">
        <v>47</v>
      </c>
      <c r="N57" s="62">
        <v>1</v>
      </c>
    </row>
    <row r="58" spans="1:14">
      <c r="A58" s="56"/>
      <c r="B58" s="61">
        <f t="shared" si="0"/>
        <v>56</v>
      </c>
      <c r="C58" s="62" t="s">
        <v>455</v>
      </c>
      <c r="D58" s="61" t="s">
        <v>47</v>
      </c>
      <c r="E58" s="61" t="s">
        <v>47</v>
      </c>
      <c r="F58" s="63"/>
      <c r="G58" s="63"/>
      <c r="H58" s="61" t="s">
        <v>47</v>
      </c>
      <c r="I58" s="61" t="s">
        <v>47</v>
      </c>
      <c r="J58" s="61" t="s">
        <v>656</v>
      </c>
      <c r="K58" s="61" t="s">
        <v>657</v>
      </c>
      <c r="L58" s="61" t="s">
        <v>47</v>
      </c>
      <c r="M58" s="61" t="s">
        <v>47</v>
      </c>
      <c r="N58" s="62" t="s">
        <v>658</v>
      </c>
    </row>
    <row r="59" spans="1:14">
      <c r="A59" s="56"/>
      <c r="B59" s="61">
        <f t="shared" si="0"/>
        <v>57</v>
      </c>
      <c r="C59" s="62" t="s">
        <v>455</v>
      </c>
      <c r="D59" s="61" t="s">
        <v>47</v>
      </c>
      <c r="E59" s="61" t="s">
        <v>47</v>
      </c>
      <c r="F59" s="63"/>
      <c r="G59" s="63"/>
      <c r="H59" s="61" t="s">
        <v>47</v>
      </c>
      <c r="I59" s="61" t="s">
        <v>47</v>
      </c>
      <c r="J59" s="61" t="s">
        <v>47</v>
      </c>
      <c r="K59" s="61" t="s">
        <v>47</v>
      </c>
      <c r="L59" s="61" t="s">
        <v>653</v>
      </c>
      <c r="M59" s="61" t="s">
        <v>653</v>
      </c>
      <c r="N59" s="62">
        <v>1</v>
      </c>
    </row>
    <row r="60" spans="1:14">
      <c r="A60" s="56"/>
      <c r="B60" s="61">
        <f t="shared" si="0"/>
        <v>58</v>
      </c>
      <c r="C60" s="62" t="s">
        <v>455</v>
      </c>
      <c r="D60" s="61" t="s">
        <v>47</v>
      </c>
      <c r="E60" s="61" t="s">
        <v>47</v>
      </c>
      <c r="F60" s="63"/>
      <c r="G60" s="63"/>
      <c r="H60" s="61" t="s">
        <v>47</v>
      </c>
      <c r="I60" s="61" t="s">
        <v>47</v>
      </c>
      <c r="J60" s="61" t="s">
        <v>47</v>
      </c>
      <c r="K60" s="61" t="s">
        <v>47</v>
      </c>
      <c r="L60" s="61" t="s">
        <v>656</v>
      </c>
      <c r="M60" s="61" t="s">
        <v>657</v>
      </c>
      <c r="N60" s="62" t="s">
        <v>658</v>
      </c>
    </row>
    <row r="61" spans="1:14">
      <c r="A61" s="56"/>
      <c r="B61" s="64">
        <f t="shared" si="0"/>
        <v>59</v>
      </c>
      <c r="C61" s="65" t="s">
        <v>455</v>
      </c>
      <c r="D61" s="64" t="s">
        <v>674</v>
      </c>
      <c r="E61" s="64" t="s">
        <v>47</v>
      </c>
      <c r="F61" s="66"/>
      <c r="G61" s="66"/>
      <c r="H61" s="64" t="s">
        <v>47</v>
      </c>
      <c r="I61" s="64" t="s">
        <v>47</v>
      </c>
      <c r="J61" s="64" t="s">
        <v>47</v>
      </c>
      <c r="K61" s="64" t="s">
        <v>47</v>
      </c>
      <c r="L61" s="64" t="s">
        <v>47</v>
      </c>
      <c r="M61" s="64" t="s">
        <v>47</v>
      </c>
      <c r="N61" s="65" t="s">
        <v>658</v>
      </c>
    </row>
    <row r="62" spans="1:14">
      <c r="A62" s="56"/>
      <c r="B62" s="64">
        <f t="shared" si="0"/>
        <v>60</v>
      </c>
      <c r="C62" s="65" t="s">
        <v>455</v>
      </c>
      <c r="D62" s="64" t="s">
        <v>675</v>
      </c>
      <c r="E62" s="64" t="s">
        <v>47</v>
      </c>
      <c r="F62" s="66"/>
      <c r="G62" s="66"/>
      <c r="H62" s="64" t="s">
        <v>47</v>
      </c>
      <c r="I62" s="64" t="s">
        <v>47</v>
      </c>
      <c r="J62" s="64" t="s">
        <v>47</v>
      </c>
      <c r="K62" s="64" t="s">
        <v>47</v>
      </c>
      <c r="L62" s="64" t="s">
        <v>47</v>
      </c>
      <c r="M62" s="64" t="s">
        <v>47</v>
      </c>
      <c r="N62" s="65" t="s">
        <v>658</v>
      </c>
    </row>
    <row r="63" spans="1:14">
      <c r="A63" s="56"/>
      <c r="B63" s="64">
        <f t="shared" si="0"/>
        <v>61</v>
      </c>
      <c r="C63" s="65" t="s">
        <v>455</v>
      </c>
      <c r="D63" s="64" t="s">
        <v>47</v>
      </c>
      <c r="E63" s="64" t="s">
        <v>674</v>
      </c>
      <c r="F63" s="66"/>
      <c r="G63" s="66"/>
      <c r="H63" s="64" t="s">
        <v>47</v>
      </c>
      <c r="I63" s="64" t="s">
        <v>47</v>
      </c>
      <c r="J63" s="64" t="s">
        <v>47</v>
      </c>
      <c r="K63" s="64" t="s">
        <v>47</v>
      </c>
      <c r="L63" s="64" t="s">
        <v>47</v>
      </c>
      <c r="M63" s="64" t="s">
        <v>47</v>
      </c>
      <c r="N63" s="65" t="s">
        <v>658</v>
      </c>
    </row>
    <row r="64" spans="1:14">
      <c r="A64" s="56"/>
      <c r="B64" s="64">
        <f t="shared" si="0"/>
        <v>62</v>
      </c>
      <c r="C64" s="65" t="s">
        <v>455</v>
      </c>
      <c r="D64" s="64" t="s">
        <v>47</v>
      </c>
      <c r="E64" s="64" t="s">
        <v>675</v>
      </c>
      <c r="F64" s="66"/>
      <c r="G64" s="66"/>
      <c r="H64" s="64" t="s">
        <v>47</v>
      </c>
      <c r="I64" s="64" t="s">
        <v>47</v>
      </c>
      <c r="J64" s="64" t="s">
        <v>47</v>
      </c>
      <c r="K64" s="64" t="s">
        <v>47</v>
      </c>
      <c r="L64" s="64" t="s">
        <v>47</v>
      </c>
      <c r="M64" s="64" t="s">
        <v>47</v>
      </c>
      <c r="N64" s="65" t="s">
        <v>658</v>
      </c>
    </row>
    <row r="65" spans="1:14">
      <c r="A65" s="56"/>
      <c r="B65" s="64">
        <f t="shared" si="0"/>
        <v>63</v>
      </c>
      <c r="C65" s="65" t="s">
        <v>455</v>
      </c>
      <c r="D65" s="64" t="s">
        <v>47</v>
      </c>
      <c r="E65" s="64" t="s">
        <v>47</v>
      </c>
      <c r="F65" s="66"/>
      <c r="G65" s="66"/>
      <c r="H65" s="64" t="s">
        <v>47</v>
      </c>
      <c r="I65" s="64" t="s">
        <v>47</v>
      </c>
      <c r="J65" s="64" t="s">
        <v>676</v>
      </c>
      <c r="K65" s="64" t="s">
        <v>47</v>
      </c>
      <c r="L65" s="64" t="s">
        <v>47</v>
      </c>
      <c r="M65" s="64" t="s">
        <v>47</v>
      </c>
      <c r="N65" s="65" t="s">
        <v>658</v>
      </c>
    </row>
    <row r="66" spans="1:14">
      <c r="A66" s="56"/>
      <c r="B66" s="64">
        <f t="shared" si="0"/>
        <v>64</v>
      </c>
      <c r="C66" s="65" t="s">
        <v>455</v>
      </c>
      <c r="D66" s="64" t="s">
        <v>47</v>
      </c>
      <c r="E66" s="64" t="s">
        <v>47</v>
      </c>
      <c r="F66" s="66"/>
      <c r="G66" s="66"/>
      <c r="H66" s="64" t="s">
        <v>47</v>
      </c>
      <c r="I66" s="64" t="s">
        <v>47</v>
      </c>
      <c r="J66" s="64" t="s">
        <v>47</v>
      </c>
      <c r="K66" s="64" t="s">
        <v>676</v>
      </c>
      <c r="L66" s="64" t="s">
        <v>47</v>
      </c>
      <c r="M66" s="64" t="s">
        <v>47</v>
      </c>
      <c r="N66" s="65" t="s">
        <v>658</v>
      </c>
    </row>
    <row r="67" spans="1:14">
      <c r="A67" s="56"/>
      <c r="B67" s="64">
        <f t="shared" ref="B67:B117" si="1">ROW()-2</f>
        <v>65</v>
      </c>
      <c r="C67" s="65" t="s">
        <v>455</v>
      </c>
      <c r="D67" s="64" t="s">
        <v>47</v>
      </c>
      <c r="E67" s="64" t="s">
        <v>47</v>
      </c>
      <c r="F67" s="66"/>
      <c r="G67" s="66"/>
      <c r="H67" s="64" t="s">
        <v>47</v>
      </c>
      <c r="I67" s="64" t="s">
        <v>47</v>
      </c>
      <c r="J67" s="64" t="s">
        <v>47</v>
      </c>
      <c r="K67" s="64" t="s">
        <v>47</v>
      </c>
      <c r="L67" s="64" t="s">
        <v>676</v>
      </c>
      <c r="M67" s="64" t="s">
        <v>47</v>
      </c>
      <c r="N67" s="65" t="s">
        <v>658</v>
      </c>
    </row>
    <row r="68" spans="1:14">
      <c r="A68" s="56"/>
      <c r="B68" s="64">
        <f t="shared" si="1"/>
        <v>66</v>
      </c>
      <c r="C68" s="65" t="s">
        <v>455</v>
      </c>
      <c r="D68" s="64" t="s">
        <v>47</v>
      </c>
      <c r="E68" s="64" t="s">
        <v>47</v>
      </c>
      <c r="F68" s="66"/>
      <c r="G68" s="66"/>
      <c r="H68" s="64" t="s">
        <v>47</v>
      </c>
      <c r="I68" s="64" t="s">
        <v>47</v>
      </c>
      <c r="J68" s="64" t="s">
        <v>47</v>
      </c>
      <c r="K68" s="64" t="s">
        <v>47</v>
      </c>
      <c r="L68" s="64" t="s">
        <v>47</v>
      </c>
      <c r="M68" s="64" t="s">
        <v>676</v>
      </c>
      <c r="N68" s="65" t="s">
        <v>658</v>
      </c>
    </row>
    <row r="69" spans="1:14">
      <c r="A69" s="56"/>
      <c r="B69" s="61">
        <f t="shared" si="1"/>
        <v>67</v>
      </c>
      <c r="C69" s="62" t="s">
        <v>493</v>
      </c>
      <c r="D69" s="61" t="s">
        <v>47</v>
      </c>
      <c r="E69" s="61" t="s">
        <v>47</v>
      </c>
      <c r="F69" s="63"/>
      <c r="G69" s="63"/>
      <c r="H69" s="61" t="s">
        <v>47</v>
      </c>
      <c r="I69" s="61" t="s">
        <v>47</v>
      </c>
      <c r="J69" s="61" t="s">
        <v>47</v>
      </c>
      <c r="K69" s="61" t="s">
        <v>47</v>
      </c>
      <c r="L69" s="61" t="s">
        <v>47</v>
      </c>
      <c r="M69" s="61" t="s">
        <v>47</v>
      </c>
      <c r="N69" s="62">
        <v>0</v>
      </c>
    </row>
    <row r="70" spans="1:14">
      <c r="A70" s="56"/>
      <c r="B70" s="61">
        <f t="shared" si="1"/>
        <v>68</v>
      </c>
      <c r="C70" s="62" t="s">
        <v>493</v>
      </c>
      <c r="D70" s="61" t="s">
        <v>47</v>
      </c>
      <c r="E70" s="61" t="s">
        <v>47</v>
      </c>
      <c r="F70" s="63"/>
      <c r="G70" s="63"/>
      <c r="H70" s="61" t="s">
        <v>47</v>
      </c>
      <c r="I70" s="61" t="s">
        <v>47</v>
      </c>
      <c r="J70" s="61" t="s">
        <v>47</v>
      </c>
      <c r="K70" s="61" t="s">
        <v>47</v>
      </c>
      <c r="L70" s="61" t="s">
        <v>47</v>
      </c>
      <c r="M70" s="61" t="s">
        <v>47</v>
      </c>
      <c r="N70" s="62">
        <v>1</v>
      </c>
    </row>
    <row r="71" spans="1:14">
      <c r="A71" s="56"/>
      <c r="B71" s="61">
        <f t="shared" si="1"/>
        <v>69</v>
      </c>
      <c r="C71" s="62" t="s">
        <v>493</v>
      </c>
      <c r="D71" s="61" t="s">
        <v>47</v>
      </c>
      <c r="E71" s="61" t="s">
        <v>47</v>
      </c>
      <c r="F71" s="63"/>
      <c r="G71" s="63"/>
      <c r="H71" s="61" t="s">
        <v>47</v>
      </c>
      <c r="I71" s="61" t="s">
        <v>47</v>
      </c>
      <c r="J71" s="61" t="s">
        <v>47</v>
      </c>
      <c r="K71" s="61" t="s">
        <v>47</v>
      </c>
      <c r="L71" s="61" t="s">
        <v>47</v>
      </c>
      <c r="M71" s="61" t="s">
        <v>47</v>
      </c>
      <c r="N71" s="62">
        <v>21</v>
      </c>
    </row>
    <row r="72" spans="1:14">
      <c r="A72" s="56"/>
      <c r="B72" s="61">
        <f t="shared" si="1"/>
        <v>70</v>
      </c>
      <c r="C72" s="62" t="s">
        <v>493</v>
      </c>
      <c r="D72" s="61" t="s">
        <v>673</v>
      </c>
      <c r="E72" s="61" t="s">
        <v>47</v>
      </c>
      <c r="F72" s="63"/>
      <c r="G72" s="63"/>
      <c r="H72" s="61" t="s">
        <v>47</v>
      </c>
      <c r="I72" s="61" t="s">
        <v>47</v>
      </c>
      <c r="J72" s="61" t="s">
        <v>47</v>
      </c>
      <c r="K72" s="61" t="s">
        <v>47</v>
      </c>
      <c r="L72" s="61" t="s">
        <v>47</v>
      </c>
      <c r="M72" s="61" t="s">
        <v>47</v>
      </c>
      <c r="N72" s="62">
        <v>0</v>
      </c>
    </row>
    <row r="73" spans="1:14">
      <c r="A73" s="56"/>
      <c r="B73" s="61">
        <f t="shared" si="1"/>
        <v>71</v>
      </c>
      <c r="C73" s="62" t="s">
        <v>493</v>
      </c>
      <c r="D73" s="61" t="s">
        <v>673</v>
      </c>
      <c r="E73" s="61" t="s">
        <v>47</v>
      </c>
      <c r="F73" s="63"/>
      <c r="G73" s="63"/>
      <c r="H73" s="61" t="s">
        <v>47</v>
      </c>
      <c r="I73" s="61" t="s">
        <v>47</v>
      </c>
      <c r="J73" s="61" t="s">
        <v>47</v>
      </c>
      <c r="K73" s="61" t="s">
        <v>47</v>
      </c>
      <c r="L73" s="61" t="s">
        <v>47</v>
      </c>
      <c r="M73" s="61" t="s">
        <v>47</v>
      </c>
      <c r="N73" s="62">
        <v>1</v>
      </c>
    </row>
    <row r="74" spans="1:14">
      <c r="A74" s="56"/>
      <c r="B74" s="61">
        <f t="shared" si="1"/>
        <v>72</v>
      </c>
      <c r="C74" s="62" t="s">
        <v>493</v>
      </c>
      <c r="D74" s="61" t="s">
        <v>47</v>
      </c>
      <c r="E74" s="61" t="s">
        <v>673</v>
      </c>
      <c r="F74" s="63"/>
      <c r="G74" s="63"/>
      <c r="H74" s="61" t="s">
        <v>47</v>
      </c>
      <c r="I74" s="61" t="s">
        <v>47</v>
      </c>
      <c r="J74" s="61" t="s">
        <v>47</v>
      </c>
      <c r="K74" s="61" t="s">
        <v>47</v>
      </c>
      <c r="L74" s="61" t="s">
        <v>47</v>
      </c>
      <c r="M74" s="61" t="s">
        <v>47</v>
      </c>
      <c r="N74" s="62">
        <v>0</v>
      </c>
    </row>
    <row r="75" spans="1:14">
      <c r="A75" s="56"/>
      <c r="B75" s="61">
        <f t="shared" si="1"/>
        <v>73</v>
      </c>
      <c r="C75" s="62" t="s">
        <v>493</v>
      </c>
      <c r="D75" s="61" t="s">
        <v>47</v>
      </c>
      <c r="E75" s="61" t="s">
        <v>673</v>
      </c>
      <c r="F75" s="63"/>
      <c r="G75" s="63"/>
      <c r="H75" s="61" t="s">
        <v>47</v>
      </c>
      <c r="I75" s="61" t="s">
        <v>47</v>
      </c>
      <c r="J75" s="61" t="s">
        <v>47</v>
      </c>
      <c r="K75" s="61" t="s">
        <v>47</v>
      </c>
      <c r="L75" s="61" t="s">
        <v>47</v>
      </c>
      <c r="M75" s="61" t="s">
        <v>47</v>
      </c>
      <c r="N75" s="62">
        <v>1</v>
      </c>
    </row>
    <row r="76" spans="1:14">
      <c r="A76" s="56"/>
      <c r="B76" s="61">
        <f t="shared" si="1"/>
        <v>74</v>
      </c>
      <c r="C76" s="62" t="s">
        <v>493</v>
      </c>
      <c r="D76" s="61" t="s">
        <v>47</v>
      </c>
      <c r="E76" s="61" t="s">
        <v>47</v>
      </c>
      <c r="F76" s="63"/>
      <c r="G76" s="63"/>
      <c r="H76" s="61" t="s">
        <v>673</v>
      </c>
      <c r="I76" s="61" t="s">
        <v>47</v>
      </c>
      <c r="J76" s="61" t="s">
        <v>47</v>
      </c>
      <c r="K76" s="61" t="s">
        <v>47</v>
      </c>
      <c r="L76" s="61" t="s">
        <v>47</v>
      </c>
      <c r="M76" s="61" t="s">
        <v>47</v>
      </c>
      <c r="N76" s="62">
        <v>0</v>
      </c>
    </row>
    <row r="77" spans="1:14">
      <c r="A77" s="56"/>
      <c r="B77" s="61">
        <f t="shared" si="1"/>
        <v>75</v>
      </c>
      <c r="C77" s="62" t="s">
        <v>493</v>
      </c>
      <c r="D77" s="61" t="s">
        <v>47</v>
      </c>
      <c r="E77" s="61" t="s">
        <v>47</v>
      </c>
      <c r="F77" s="63"/>
      <c r="G77" s="63"/>
      <c r="H77" s="61" t="s">
        <v>673</v>
      </c>
      <c r="I77" s="61" t="s">
        <v>47</v>
      </c>
      <c r="J77" s="61" t="s">
        <v>47</v>
      </c>
      <c r="K77" s="61" t="s">
        <v>47</v>
      </c>
      <c r="L77" s="61" t="s">
        <v>47</v>
      </c>
      <c r="M77" s="61" t="s">
        <v>47</v>
      </c>
      <c r="N77" s="62">
        <v>1</v>
      </c>
    </row>
    <row r="78" spans="1:14">
      <c r="A78" s="56"/>
      <c r="B78" s="61">
        <f t="shared" si="1"/>
        <v>76</v>
      </c>
      <c r="C78" s="62" t="s">
        <v>493</v>
      </c>
      <c r="D78" s="61" t="s">
        <v>47</v>
      </c>
      <c r="E78" s="61" t="s">
        <v>47</v>
      </c>
      <c r="F78" s="63"/>
      <c r="G78" s="63"/>
      <c r="H78" s="61" t="s">
        <v>47</v>
      </c>
      <c r="I78" s="61" t="s">
        <v>673</v>
      </c>
      <c r="J78" s="61" t="s">
        <v>47</v>
      </c>
      <c r="K78" s="61" t="s">
        <v>47</v>
      </c>
      <c r="L78" s="61" t="s">
        <v>47</v>
      </c>
      <c r="M78" s="61" t="s">
        <v>47</v>
      </c>
      <c r="N78" s="62">
        <v>0</v>
      </c>
    </row>
    <row r="79" spans="1:14">
      <c r="A79" s="56"/>
      <c r="B79" s="61">
        <f t="shared" si="1"/>
        <v>77</v>
      </c>
      <c r="C79" s="62" t="s">
        <v>493</v>
      </c>
      <c r="D79" s="61" t="s">
        <v>47</v>
      </c>
      <c r="E79" s="61" t="s">
        <v>47</v>
      </c>
      <c r="F79" s="63"/>
      <c r="G79" s="63"/>
      <c r="H79" s="61" t="s">
        <v>47</v>
      </c>
      <c r="I79" s="61" t="s">
        <v>673</v>
      </c>
      <c r="J79" s="61" t="s">
        <v>47</v>
      </c>
      <c r="K79" s="61" t="s">
        <v>47</v>
      </c>
      <c r="L79" s="61" t="s">
        <v>47</v>
      </c>
      <c r="M79" s="61" t="s">
        <v>47</v>
      </c>
      <c r="N79" s="62">
        <v>1</v>
      </c>
    </row>
    <row r="80" spans="1:14">
      <c r="A80" s="56"/>
      <c r="B80" s="61">
        <f t="shared" si="1"/>
        <v>78</v>
      </c>
      <c r="C80" s="62" t="s">
        <v>493</v>
      </c>
      <c r="D80" s="61" t="s">
        <v>47</v>
      </c>
      <c r="E80" s="61" t="s">
        <v>47</v>
      </c>
      <c r="F80" s="63"/>
      <c r="G80" s="63"/>
      <c r="H80" s="61" t="s">
        <v>47</v>
      </c>
      <c r="I80" s="61" t="s">
        <v>47</v>
      </c>
      <c r="J80" s="61" t="s">
        <v>673</v>
      </c>
      <c r="K80" s="61" t="s">
        <v>47</v>
      </c>
      <c r="L80" s="61" t="s">
        <v>47</v>
      </c>
      <c r="M80" s="61" t="s">
        <v>47</v>
      </c>
      <c r="N80" s="62">
        <v>0</v>
      </c>
    </row>
    <row r="81" spans="1:14">
      <c r="A81" s="56"/>
      <c r="B81" s="61">
        <f t="shared" si="1"/>
        <v>79</v>
      </c>
      <c r="C81" s="62" t="s">
        <v>493</v>
      </c>
      <c r="D81" s="61" t="s">
        <v>47</v>
      </c>
      <c r="E81" s="61" t="s">
        <v>47</v>
      </c>
      <c r="F81" s="63"/>
      <c r="G81" s="63"/>
      <c r="H81" s="61" t="s">
        <v>47</v>
      </c>
      <c r="I81" s="61" t="s">
        <v>47</v>
      </c>
      <c r="J81" s="61" t="s">
        <v>673</v>
      </c>
      <c r="K81" s="61" t="s">
        <v>47</v>
      </c>
      <c r="L81" s="61" t="s">
        <v>47</v>
      </c>
      <c r="M81" s="61" t="s">
        <v>47</v>
      </c>
      <c r="N81" s="62">
        <v>1</v>
      </c>
    </row>
    <row r="82" spans="1:14">
      <c r="A82" s="56"/>
      <c r="B82" s="61">
        <f t="shared" si="1"/>
        <v>80</v>
      </c>
      <c r="C82" s="62" t="s">
        <v>493</v>
      </c>
      <c r="D82" s="61" t="s">
        <v>47</v>
      </c>
      <c r="E82" s="61" t="s">
        <v>47</v>
      </c>
      <c r="F82" s="63"/>
      <c r="G82" s="63"/>
      <c r="H82" s="61" t="s">
        <v>47</v>
      </c>
      <c r="I82" s="61" t="s">
        <v>47</v>
      </c>
      <c r="J82" s="61" t="s">
        <v>47</v>
      </c>
      <c r="K82" s="61" t="s">
        <v>673</v>
      </c>
      <c r="L82" s="61" t="s">
        <v>47</v>
      </c>
      <c r="M82" s="61" t="s">
        <v>47</v>
      </c>
      <c r="N82" s="62">
        <v>0</v>
      </c>
    </row>
    <row r="83" spans="1:14">
      <c r="A83" s="56"/>
      <c r="B83" s="61">
        <f t="shared" si="1"/>
        <v>81</v>
      </c>
      <c r="C83" s="62" t="s">
        <v>493</v>
      </c>
      <c r="D83" s="61" t="s">
        <v>47</v>
      </c>
      <c r="E83" s="61" t="s">
        <v>47</v>
      </c>
      <c r="F83" s="63"/>
      <c r="G83" s="63"/>
      <c r="H83" s="61" t="s">
        <v>47</v>
      </c>
      <c r="I83" s="61" t="s">
        <v>47</v>
      </c>
      <c r="J83" s="61" t="s">
        <v>47</v>
      </c>
      <c r="K83" s="61" t="s">
        <v>673</v>
      </c>
      <c r="L83" s="61" t="s">
        <v>47</v>
      </c>
      <c r="M83" s="61" t="s">
        <v>47</v>
      </c>
      <c r="N83" s="62">
        <v>1</v>
      </c>
    </row>
    <row r="84" spans="1:14">
      <c r="A84" s="56"/>
      <c r="B84" s="61">
        <f t="shared" si="1"/>
        <v>82</v>
      </c>
      <c r="C84" s="62" t="s">
        <v>493</v>
      </c>
      <c r="D84" s="61" t="s">
        <v>47</v>
      </c>
      <c r="E84" s="61" t="s">
        <v>47</v>
      </c>
      <c r="F84" s="63"/>
      <c r="G84" s="63"/>
      <c r="H84" s="61" t="s">
        <v>47</v>
      </c>
      <c r="I84" s="61" t="s">
        <v>47</v>
      </c>
      <c r="J84" s="61" t="s">
        <v>47</v>
      </c>
      <c r="K84" s="61" t="s">
        <v>47</v>
      </c>
      <c r="L84" s="61" t="s">
        <v>673</v>
      </c>
      <c r="M84" s="61" t="s">
        <v>47</v>
      </c>
      <c r="N84" s="62">
        <v>0</v>
      </c>
    </row>
    <row r="85" spans="1:14">
      <c r="A85" s="56"/>
      <c r="B85" s="61">
        <f t="shared" si="1"/>
        <v>83</v>
      </c>
      <c r="C85" s="62" t="s">
        <v>493</v>
      </c>
      <c r="D85" s="61" t="s">
        <v>47</v>
      </c>
      <c r="E85" s="61" t="s">
        <v>47</v>
      </c>
      <c r="F85" s="63"/>
      <c r="G85" s="63"/>
      <c r="H85" s="61" t="s">
        <v>47</v>
      </c>
      <c r="I85" s="61" t="s">
        <v>47</v>
      </c>
      <c r="J85" s="61" t="s">
        <v>47</v>
      </c>
      <c r="K85" s="61" t="s">
        <v>47</v>
      </c>
      <c r="L85" s="61" t="s">
        <v>673</v>
      </c>
      <c r="M85" s="61" t="s">
        <v>47</v>
      </c>
      <c r="N85" s="62">
        <v>1</v>
      </c>
    </row>
    <row r="86" spans="1:14">
      <c r="A86" s="56"/>
      <c r="B86" s="61">
        <f t="shared" si="1"/>
        <v>84</v>
      </c>
      <c r="C86" s="62" t="s">
        <v>493</v>
      </c>
      <c r="D86" s="61" t="s">
        <v>47</v>
      </c>
      <c r="E86" s="61" t="s">
        <v>47</v>
      </c>
      <c r="F86" s="63"/>
      <c r="G86" s="63"/>
      <c r="H86" s="61" t="s">
        <v>47</v>
      </c>
      <c r="I86" s="61" t="s">
        <v>47</v>
      </c>
      <c r="J86" s="61" t="s">
        <v>47</v>
      </c>
      <c r="K86" s="61" t="s">
        <v>47</v>
      </c>
      <c r="L86" s="61" t="s">
        <v>47</v>
      </c>
      <c r="M86" s="61" t="s">
        <v>673</v>
      </c>
      <c r="N86" s="62">
        <v>0</v>
      </c>
    </row>
    <row r="87" spans="1:14">
      <c r="A87" s="56"/>
      <c r="B87" s="61">
        <f t="shared" si="1"/>
        <v>85</v>
      </c>
      <c r="C87" s="62" t="s">
        <v>493</v>
      </c>
      <c r="D87" s="61" t="s">
        <v>47</v>
      </c>
      <c r="E87" s="61" t="s">
        <v>47</v>
      </c>
      <c r="F87" s="63"/>
      <c r="G87" s="63"/>
      <c r="H87" s="61" t="s">
        <v>47</v>
      </c>
      <c r="I87" s="61" t="s">
        <v>47</v>
      </c>
      <c r="J87" s="61" t="s">
        <v>47</v>
      </c>
      <c r="K87" s="61" t="s">
        <v>47</v>
      </c>
      <c r="L87" s="61" t="s">
        <v>47</v>
      </c>
      <c r="M87" s="61" t="s">
        <v>673</v>
      </c>
      <c r="N87" s="62">
        <v>1</v>
      </c>
    </row>
    <row r="88" spans="1:14">
      <c r="A88" s="56"/>
      <c r="B88" s="61">
        <f t="shared" si="1"/>
        <v>86</v>
      </c>
      <c r="C88" s="62" t="s">
        <v>493</v>
      </c>
      <c r="D88" s="61" t="s">
        <v>673</v>
      </c>
      <c r="E88" s="61" t="s">
        <v>673</v>
      </c>
      <c r="F88" s="63"/>
      <c r="G88" s="63"/>
      <c r="H88" s="61" t="s">
        <v>673</v>
      </c>
      <c r="I88" s="61" t="s">
        <v>673</v>
      </c>
      <c r="J88" s="61" t="s">
        <v>673</v>
      </c>
      <c r="K88" s="61" t="s">
        <v>673</v>
      </c>
      <c r="L88" s="61" t="s">
        <v>673</v>
      </c>
      <c r="M88" s="61" t="s">
        <v>673</v>
      </c>
      <c r="N88" s="62">
        <v>0</v>
      </c>
    </row>
    <row r="89" spans="1:14">
      <c r="A89" s="56"/>
      <c r="B89" s="61">
        <f t="shared" si="1"/>
        <v>87</v>
      </c>
      <c r="C89" s="62" t="s">
        <v>493</v>
      </c>
      <c r="D89" s="61" t="s">
        <v>673</v>
      </c>
      <c r="E89" s="61" t="s">
        <v>673</v>
      </c>
      <c r="F89" s="63"/>
      <c r="G89" s="63"/>
      <c r="H89" s="61" t="s">
        <v>673</v>
      </c>
      <c r="I89" s="61" t="s">
        <v>673</v>
      </c>
      <c r="J89" s="61" t="s">
        <v>673</v>
      </c>
      <c r="K89" s="61" t="s">
        <v>673</v>
      </c>
      <c r="L89" s="61" t="s">
        <v>673</v>
      </c>
      <c r="M89" s="61" t="s">
        <v>673</v>
      </c>
      <c r="N89" s="62">
        <v>1</v>
      </c>
    </row>
    <row r="90" spans="1:14">
      <c r="A90" s="56"/>
      <c r="B90" s="61">
        <f t="shared" si="1"/>
        <v>88</v>
      </c>
      <c r="C90" s="62" t="s">
        <v>493</v>
      </c>
      <c r="D90" s="61" t="s">
        <v>47</v>
      </c>
      <c r="E90" s="61" t="s">
        <v>47</v>
      </c>
      <c r="F90" s="63"/>
      <c r="G90" s="63"/>
      <c r="H90" s="61" t="s">
        <v>47</v>
      </c>
      <c r="I90" s="61" t="s">
        <v>47</v>
      </c>
      <c r="J90" s="61" t="s">
        <v>653</v>
      </c>
      <c r="K90" s="61" t="s">
        <v>653</v>
      </c>
      <c r="L90" s="61" t="s">
        <v>47</v>
      </c>
      <c r="M90" s="61" t="s">
        <v>47</v>
      </c>
      <c r="N90" s="62">
        <v>1</v>
      </c>
    </row>
    <row r="91" spans="1:14">
      <c r="A91" s="56"/>
      <c r="B91" s="61">
        <f t="shared" si="1"/>
        <v>89</v>
      </c>
      <c r="C91" s="62" t="s">
        <v>493</v>
      </c>
      <c r="D91" s="61" t="s">
        <v>47</v>
      </c>
      <c r="E91" s="61" t="s">
        <v>47</v>
      </c>
      <c r="F91" s="63"/>
      <c r="G91" s="63"/>
      <c r="H91" s="61" t="s">
        <v>47</v>
      </c>
      <c r="I91" s="61" t="s">
        <v>47</v>
      </c>
      <c r="J91" s="61" t="s">
        <v>656</v>
      </c>
      <c r="K91" s="61" t="s">
        <v>657</v>
      </c>
      <c r="L91" s="61" t="s">
        <v>47</v>
      </c>
      <c r="M91" s="61" t="s">
        <v>47</v>
      </c>
      <c r="N91" s="62" t="s">
        <v>658</v>
      </c>
    </row>
    <row r="92" spans="1:14">
      <c r="A92" s="56"/>
      <c r="B92" s="61">
        <f t="shared" si="1"/>
        <v>90</v>
      </c>
      <c r="C92" s="62" t="s">
        <v>493</v>
      </c>
      <c r="D92" s="61" t="s">
        <v>47</v>
      </c>
      <c r="E92" s="61" t="s">
        <v>47</v>
      </c>
      <c r="F92" s="63"/>
      <c r="G92" s="63"/>
      <c r="H92" s="61" t="s">
        <v>47</v>
      </c>
      <c r="I92" s="61" t="s">
        <v>47</v>
      </c>
      <c r="J92" s="61" t="s">
        <v>47</v>
      </c>
      <c r="K92" s="61" t="s">
        <v>47</v>
      </c>
      <c r="L92" s="61" t="s">
        <v>653</v>
      </c>
      <c r="M92" s="61" t="s">
        <v>653</v>
      </c>
      <c r="N92" s="62">
        <v>1</v>
      </c>
    </row>
    <row r="93" spans="1:14">
      <c r="A93" s="56"/>
      <c r="B93" s="61">
        <f t="shared" si="1"/>
        <v>91</v>
      </c>
      <c r="C93" s="62" t="s">
        <v>493</v>
      </c>
      <c r="D93" s="61" t="s">
        <v>47</v>
      </c>
      <c r="E93" s="61" t="s">
        <v>47</v>
      </c>
      <c r="F93" s="63"/>
      <c r="G93" s="63"/>
      <c r="H93" s="61" t="s">
        <v>47</v>
      </c>
      <c r="I93" s="61" t="s">
        <v>47</v>
      </c>
      <c r="J93" s="61" t="s">
        <v>47</v>
      </c>
      <c r="K93" s="61" t="s">
        <v>47</v>
      </c>
      <c r="L93" s="61" t="s">
        <v>656</v>
      </c>
      <c r="M93" s="61" t="s">
        <v>657</v>
      </c>
      <c r="N93" s="62" t="s">
        <v>658</v>
      </c>
    </row>
    <row r="94" spans="1:14">
      <c r="A94" s="68"/>
      <c r="B94" s="64">
        <f t="shared" si="1"/>
        <v>92</v>
      </c>
      <c r="C94" s="65" t="s">
        <v>493</v>
      </c>
      <c r="D94" s="64" t="s">
        <v>674</v>
      </c>
      <c r="E94" s="64" t="s">
        <v>47</v>
      </c>
      <c r="F94" s="66"/>
      <c r="G94" s="66"/>
      <c r="H94" s="64" t="s">
        <v>47</v>
      </c>
      <c r="I94" s="64" t="s">
        <v>47</v>
      </c>
      <c r="J94" s="64" t="s">
        <v>47</v>
      </c>
      <c r="K94" s="64" t="s">
        <v>47</v>
      </c>
      <c r="L94" s="64" t="s">
        <v>47</v>
      </c>
      <c r="M94" s="64" t="s">
        <v>47</v>
      </c>
      <c r="N94" s="65" t="s">
        <v>658</v>
      </c>
    </row>
    <row r="95" spans="1:14">
      <c r="A95" s="56"/>
      <c r="B95" s="64">
        <f t="shared" si="1"/>
        <v>93</v>
      </c>
      <c r="C95" s="65" t="s">
        <v>493</v>
      </c>
      <c r="D95" s="64" t="s">
        <v>675</v>
      </c>
      <c r="E95" s="64" t="s">
        <v>47</v>
      </c>
      <c r="F95" s="66"/>
      <c r="G95" s="66"/>
      <c r="H95" s="64" t="s">
        <v>47</v>
      </c>
      <c r="I95" s="64" t="s">
        <v>47</v>
      </c>
      <c r="J95" s="64" t="s">
        <v>47</v>
      </c>
      <c r="K95" s="64" t="s">
        <v>47</v>
      </c>
      <c r="L95" s="64" t="s">
        <v>47</v>
      </c>
      <c r="M95" s="64" t="s">
        <v>47</v>
      </c>
      <c r="N95" s="65" t="s">
        <v>658</v>
      </c>
    </row>
    <row r="96" spans="1:14">
      <c r="A96" s="56"/>
      <c r="B96" s="64">
        <f t="shared" si="1"/>
        <v>94</v>
      </c>
      <c r="C96" s="65" t="s">
        <v>493</v>
      </c>
      <c r="D96" s="64" t="s">
        <v>47</v>
      </c>
      <c r="E96" s="64" t="s">
        <v>674</v>
      </c>
      <c r="F96" s="66"/>
      <c r="G96" s="66"/>
      <c r="H96" s="64" t="s">
        <v>47</v>
      </c>
      <c r="I96" s="64" t="s">
        <v>47</v>
      </c>
      <c r="J96" s="64" t="s">
        <v>47</v>
      </c>
      <c r="K96" s="64" t="s">
        <v>47</v>
      </c>
      <c r="L96" s="64" t="s">
        <v>47</v>
      </c>
      <c r="M96" s="64" t="s">
        <v>47</v>
      </c>
      <c r="N96" s="65" t="s">
        <v>658</v>
      </c>
    </row>
    <row r="97" spans="1:14">
      <c r="A97" s="56"/>
      <c r="B97" s="64">
        <f t="shared" si="1"/>
        <v>95</v>
      </c>
      <c r="C97" s="65" t="s">
        <v>493</v>
      </c>
      <c r="D97" s="64" t="s">
        <v>47</v>
      </c>
      <c r="E97" s="64" t="s">
        <v>675</v>
      </c>
      <c r="F97" s="66"/>
      <c r="G97" s="66"/>
      <c r="H97" s="64" t="s">
        <v>47</v>
      </c>
      <c r="I97" s="64" t="s">
        <v>47</v>
      </c>
      <c r="J97" s="64" t="s">
        <v>47</v>
      </c>
      <c r="K97" s="64" t="s">
        <v>47</v>
      </c>
      <c r="L97" s="64" t="s">
        <v>47</v>
      </c>
      <c r="M97" s="64" t="s">
        <v>47</v>
      </c>
      <c r="N97" s="65" t="s">
        <v>658</v>
      </c>
    </row>
    <row r="98" spans="1:14">
      <c r="A98" s="56"/>
      <c r="B98" s="64">
        <f t="shared" si="1"/>
        <v>96</v>
      </c>
      <c r="C98" s="65" t="s">
        <v>493</v>
      </c>
      <c r="D98" s="64" t="s">
        <v>47</v>
      </c>
      <c r="E98" s="64" t="s">
        <v>47</v>
      </c>
      <c r="F98" s="66"/>
      <c r="G98" s="66"/>
      <c r="H98" s="64" t="s">
        <v>47</v>
      </c>
      <c r="I98" s="64" t="s">
        <v>47</v>
      </c>
      <c r="J98" s="64" t="s">
        <v>676</v>
      </c>
      <c r="K98" s="64" t="s">
        <v>47</v>
      </c>
      <c r="L98" s="64" t="s">
        <v>47</v>
      </c>
      <c r="M98" s="64" t="s">
        <v>47</v>
      </c>
      <c r="N98" s="65" t="s">
        <v>658</v>
      </c>
    </row>
    <row r="99" spans="1:14">
      <c r="A99" s="56"/>
      <c r="B99" s="64">
        <f t="shared" si="1"/>
        <v>97</v>
      </c>
      <c r="C99" s="65" t="s">
        <v>493</v>
      </c>
      <c r="D99" s="64" t="s">
        <v>47</v>
      </c>
      <c r="E99" s="64" t="s">
        <v>47</v>
      </c>
      <c r="F99" s="66"/>
      <c r="G99" s="66"/>
      <c r="H99" s="64" t="s">
        <v>47</v>
      </c>
      <c r="I99" s="64" t="s">
        <v>47</v>
      </c>
      <c r="J99" s="64" t="s">
        <v>47</v>
      </c>
      <c r="K99" s="64" t="s">
        <v>676</v>
      </c>
      <c r="L99" s="64" t="s">
        <v>47</v>
      </c>
      <c r="M99" s="64" t="s">
        <v>47</v>
      </c>
      <c r="N99" s="65" t="s">
        <v>658</v>
      </c>
    </row>
    <row r="100" spans="1:14">
      <c r="A100" s="56"/>
      <c r="B100" s="64">
        <f t="shared" si="1"/>
        <v>98</v>
      </c>
      <c r="C100" s="65" t="s">
        <v>493</v>
      </c>
      <c r="D100" s="64" t="s">
        <v>47</v>
      </c>
      <c r="E100" s="64" t="s">
        <v>47</v>
      </c>
      <c r="F100" s="66"/>
      <c r="G100" s="66"/>
      <c r="H100" s="64" t="s">
        <v>47</v>
      </c>
      <c r="I100" s="64" t="s">
        <v>47</v>
      </c>
      <c r="J100" s="64" t="s">
        <v>47</v>
      </c>
      <c r="K100" s="64" t="s">
        <v>47</v>
      </c>
      <c r="L100" s="64" t="s">
        <v>676</v>
      </c>
      <c r="M100" s="64" t="s">
        <v>47</v>
      </c>
      <c r="N100" s="65" t="s">
        <v>658</v>
      </c>
    </row>
    <row r="101" spans="1:14">
      <c r="A101" s="56"/>
      <c r="B101" s="64">
        <f t="shared" si="1"/>
        <v>99</v>
      </c>
      <c r="C101" s="65" t="s">
        <v>493</v>
      </c>
      <c r="D101" s="64" t="s">
        <v>47</v>
      </c>
      <c r="E101" s="64" t="s">
        <v>47</v>
      </c>
      <c r="F101" s="66"/>
      <c r="G101" s="66"/>
      <c r="H101" s="64" t="s">
        <v>47</v>
      </c>
      <c r="I101" s="64" t="s">
        <v>47</v>
      </c>
      <c r="J101" s="64" t="s">
        <v>47</v>
      </c>
      <c r="K101" s="64" t="s">
        <v>47</v>
      </c>
      <c r="L101" s="64" t="s">
        <v>47</v>
      </c>
      <c r="M101" s="64" t="s">
        <v>676</v>
      </c>
      <c r="N101" s="65" t="s">
        <v>658</v>
      </c>
    </row>
    <row r="102" spans="1:14">
      <c r="A102" s="68" t="s">
        <v>677</v>
      </c>
      <c r="B102" s="64">
        <f t="shared" si="1"/>
        <v>100</v>
      </c>
      <c r="C102" s="65" t="s">
        <v>423</v>
      </c>
      <c r="D102" s="64" t="s">
        <v>47</v>
      </c>
      <c r="E102" s="64" t="s">
        <v>47</v>
      </c>
      <c r="F102" s="64" t="s">
        <v>673</v>
      </c>
      <c r="G102" s="64" t="s">
        <v>47</v>
      </c>
      <c r="H102" s="64" t="s">
        <v>47</v>
      </c>
      <c r="I102" s="64" t="s">
        <v>47</v>
      </c>
      <c r="J102" s="64" t="s">
        <v>47</v>
      </c>
      <c r="K102" s="64" t="s">
        <v>47</v>
      </c>
      <c r="L102" s="64" t="s">
        <v>47</v>
      </c>
      <c r="M102" s="64" t="s">
        <v>47</v>
      </c>
      <c r="N102" s="65">
        <v>0</v>
      </c>
    </row>
    <row r="103" spans="1:14">
      <c r="A103" s="56"/>
      <c r="B103" s="64">
        <f t="shared" si="1"/>
        <v>101</v>
      </c>
      <c r="C103" s="65" t="s">
        <v>423</v>
      </c>
      <c r="D103" s="64" t="s">
        <v>47</v>
      </c>
      <c r="E103" s="64" t="s">
        <v>47</v>
      </c>
      <c r="F103" s="64" t="s">
        <v>673</v>
      </c>
      <c r="G103" s="64" t="s">
        <v>47</v>
      </c>
      <c r="H103" s="64" t="s">
        <v>47</v>
      </c>
      <c r="I103" s="64" t="s">
        <v>47</v>
      </c>
      <c r="J103" s="64" t="s">
        <v>47</v>
      </c>
      <c r="K103" s="64" t="s">
        <v>47</v>
      </c>
      <c r="L103" s="64" t="s">
        <v>47</v>
      </c>
      <c r="M103" s="64" t="s">
        <v>47</v>
      </c>
      <c r="N103" s="65">
        <v>1</v>
      </c>
    </row>
    <row r="104" spans="1:14">
      <c r="A104" s="56"/>
      <c r="B104" s="64">
        <f t="shared" si="1"/>
        <v>102</v>
      </c>
      <c r="C104" s="65" t="s">
        <v>423</v>
      </c>
      <c r="D104" s="64" t="s">
        <v>47</v>
      </c>
      <c r="E104" s="64" t="s">
        <v>47</v>
      </c>
      <c r="F104" s="64" t="s">
        <v>47</v>
      </c>
      <c r="G104" s="64" t="s">
        <v>673</v>
      </c>
      <c r="H104" s="64" t="s">
        <v>47</v>
      </c>
      <c r="I104" s="64" t="s">
        <v>47</v>
      </c>
      <c r="J104" s="64" t="s">
        <v>47</v>
      </c>
      <c r="K104" s="64" t="s">
        <v>47</v>
      </c>
      <c r="L104" s="64" t="s">
        <v>47</v>
      </c>
      <c r="M104" s="64" t="s">
        <v>47</v>
      </c>
      <c r="N104" s="65">
        <v>0</v>
      </c>
    </row>
    <row r="105" spans="1:14">
      <c r="A105" s="56"/>
      <c r="B105" s="64">
        <f t="shared" si="1"/>
        <v>103</v>
      </c>
      <c r="C105" s="65" t="s">
        <v>423</v>
      </c>
      <c r="D105" s="64" t="s">
        <v>47</v>
      </c>
      <c r="E105" s="64" t="s">
        <v>47</v>
      </c>
      <c r="F105" s="64" t="s">
        <v>47</v>
      </c>
      <c r="G105" s="64" t="s">
        <v>673</v>
      </c>
      <c r="H105" s="64" t="s">
        <v>47</v>
      </c>
      <c r="I105" s="64" t="s">
        <v>47</v>
      </c>
      <c r="J105" s="64" t="s">
        <v>47</v>
      </c>
      <c r="K105" s="64" t="s">
        <v>47</v>
      </c>
      <c r="L105" s="64" t="s">
        <v>47</v>
      </c>
      <c r="M105" s="64" t="s">
        <v>47</v>
      </c>
      <c r="N105" s="65">
        <v>1</v>
      </c>
    </row>
    <row r="106" spans="1:14">
      <c r="A106" s="56"/>
      <c r="B106" s="64">
        <f t="shared" si="1"/>
        <v>104</v>
      </c>
      <c r="C106" s="65" t="s">
        <v>423</v>
      </c>
      <c r="D106" s="64" t="s">
        <v>47</v>
      </c>
      <c r="E106" s="64" t="s">
        <v>47</v>
      </c>
      <c r="F106" s="64" t="s">
        <v>674</v>
      </c>
      <c r="G106" s="64" t="s">
        <v>47</v>
      </c>
      <c r="H106" s="64" t="s">
        <v>47</v>
      </c>
      <c r="I106" s="64" t="s">
        <v>47</v>
      </c>
      <c r="J106" s="64" t="s">
        <v>47</v>
      </c>
      <c r="K106" s="64" t="s">
        <v>47</v>
      </c>
      <c r="L106" s="64" t="s">
        <v>47</v>
      </c>
      <c r="M106" s="64" t="s">
        <v>47</v>
      </c>
      <c r="N106" s="65" t="s">
        <v>658</v>
      </c>
    </row>
    <row r="107" spans="1:14">
      <c r="A107" s="56"/>
      <c r="B107" s="64">
        <f t="shared" si="1"/>
        <v>105</v>
      </c>
      <c r="C107" s="65" t="s">
        <v>423</v>
      </c>
      <c r="D107" s="64" t="s">
        <v>47</v>
      </c>
      <c r="E107" s="64" t="s">
        <v>47</v>
      </c>
      <c r="F107" s="64" t="s">
        <v>675</v>
      </c>
      <c r="G107" s="64" t="s">
        <v>47</v>
      </c>
      <c r="H107" s="64" t="s">
        <v>47</v>
      </c>
      <c r="I107" s="64" t="s">
        <v>47</v>
      </c>
      <c r="J107" s="64" t="s">
        <v>47</v>
      </c>
      <c r="K107" s="64" t="s">
        <v>47</v>
      </c>
      <c r="L107" s="64" t="s">
        <v>47</v>
      </c>
      <c r="M107" s="64" t="s">
        <v>47</v>
      </c>
      <c r="N107" s="65" t="s">
        <v>658</v>
      </c>
    </row>
    <row r="108" spans="1:14">
      <c r="A108" s="56"/>
      <c r="B108" s="64">
        <f t="shared" si="1"/>
        <v>106</v>
      </c>
      <c r="C108" s="65" t="s">
        <v>423</v>
      </c>
      <c r="D108" s="64" t="s">
        <v>47</v>
      </c>
      <c r="E108" s="64" t="s">
        <v>47</v>
      </c>
      <c r="F108" s="64" t="s">
        <v>47</v>
      </c>
      <c r="G108" s="64" t="s">
        <v>674</v>
      </c>
      <c r="H108" s="64" t="s">
        <v>47</v>
      </c>
      <c r="I108" s="64" t="s">
        <v>47</v>
      </c>
      <c r="J108" s="64" t="s">
        <v>47</v>
      </c>
      <c r="K108" s="64" t="s">
        <v>47</v>
      </c>
      <c r="L108" s="64" t="s">
        <v>47</v>
      </c>
      <c r="M108" s="64" t="s">
        <v>47</v>
      </c>
      <c r="N108" s="65" t="s">
        <v>658</v>
      </c>
    </row>
    <row r="109" spans="1:14">
      <c r="A109" s="56"/>
      <c r="B109" s="64">
        <f t="shared" si="1"/>
        <v>107</v>
      </c>
      <c r="C109" s="65" t="s">
        <v>423</v>
      </c>
      <c r="D109" s="64" t="s">
        <v>47</v>
      </c>
      <c r="E109" s="64" t="s">
        <v>47</v>
      </c>
      <c r="F109" s="64" t="s">
        <v>47</v>
      </c>
      <c r="G109" s="64" t="s">
        <v>675</v>
      </c>
      <c r="H109" s="64" t="s">
        <v>47</v>
      </c>
      <c r="I109" s="64" t="s">
        <v>47</v>
      </c>
      <c r="J109" s="64" t="s">
        <v>47</v>
      </c>
      <c r="K109" s="64" t="s">
        <v>47</v>
      </c>
      <c r="L109" s="64" t="s">
        <v>47</v>
      </c>
      <c r="M109" s="64" t="s">
        <v>47</v>
      </c>
      <c r="N109" s="65" t="s">
        <v>658</v>
      </c>
    </row>
    <row r="110" spans="1:14">
      <c r="A110" s="56"/>
      <c r="B110" s="64">
        <f t="shared" si="1"/>
        <v>108</v>
      </c>
      <c r="C110" s="65" t="s">
        <v>493</v>
      </c>
      <c r="D110" s="64" t="s">
        <v>47</v>
      </c>
      <c r="E110" s="64" t="s">
        <v>47</v>
      </c>
      <c r="F110" s="64" t="s">
        <v>673</v>
      </c>
      <c r="G110" s="64" t="s">
        <v>47</v>
      </c>
      <c r="H110" s="64" t="s">
        <v>47</v>
      </c>
      <c r="I110" s="64" t="s">
        <v>47</v>
      </c>
      <c r="J110" s="64" t="s">
        <v>47</v>
      </c>
      <c r="K110" s="64" t="s">
        <v>47</v>
      </c>
      <c r="L110" s="64" t="s">
        <v>47</v>
      </c>
      <c r="M110" s="64" t="s">
        <v>47</v>
      </c>
      <c r="N110" s="65">
        <v>0</v>
      </c>
    </row>
    <row r="111" spans="1:14">
      <c r="A111" s="56"/>
      <c r="B111" s="64">
        <f t="shared" si="1"/>
        <v>109</v>
      </c>
      <c r="C111" s="65" t="s">
        <v>493</v>
      </c>
      <c r="D111" s="64" t="s">
        <v>47</v>
      </c>
      <c r="E111" s="64" t="s">
        <v>47</v>
      </c>
      <c r="F111" s="64" t="s">
        <v>673</v>
      </c>
      <c r="G111" s="64" t="s">
        <v>47</v>
      </c>
      <c r="H111" s="64" t="s">
        <v>47</v>
      </c>
      <c r="I111" s="64" t="s">
        <v>47</v>
      </c>
      <c r="J111" s="64" t="s">
        <v>47</v>
      </c>
      <c r="K111" s="64" t="s">
        <v>47</v>
      </c>
      <c r="L111" s="64" t="s">
        <v>47</v>
      </c>
      <c r="M111" s="64" t="s">
        <v>47</v>
      </c>
      <c r="N111" s="65">
        <v>1</v>
      </c>
    </row>
    <row r="112" spans="1:14">
      <c r="A112" s="56"/>
      <c r="B112" s="64">
        <f t="shared" si="1"/>
        <v>110</v>
      </c>
      <c r="C112" s="65" t="s">
        <v>493</v>
      </c>
      <c r="D112" s="64" t="s">
        <v>47</v>
      </c>
      <c r="E112" s="64" t="s">
        <v>47</v>
      </c>
      <c r="F112" s="64" t="s">
        <v>47</v>
      </c>
      <c r="G112" s="64" t="s">
        <v>673</v>
      </c>
      <c r="H112" s="64" t="s">
        <v>47</v>
      </c>
      <c r="I112" s="64" t="s">
        <v>47</v>
      </c>
      <c r="J112" s="64" t="s">
        <v>47</v>
      </c>
      <c r="K112" s="64" t="s">
        <v>47</v>
      </c>
      <c r="L112" s="64" t="s">
        <v>47</v>
      </c>
      <c r="M112" s="64" t="s">
        <v>47</v>
      </c>
      <c r="N112" s="65">
        <v>0</v>
      </c>
    </row>
    <row r="113" spans="1:14">
      <c r="A113" s="56"/>
      <c r="B113" s="64">
        <f t="shared" si="1"/>
        <v>111</v>
      </c>
      <c r="C113" s="65" t="s">
        <v>493</v>
      </c>
      <c r="D113" s="64" t="s">
        <v>47</v>
      </c>
      <c r="E113" s="64" t="s">
        <v>47</v>
      </c>
      <c r="F113" s="64" t="s">
        <v>47</v>
      </c>
      <c r="G113" s="64" t="s">
        <v>673</v>
      </c>
      <c r="H113" s="64" t="s">
        <v>47</v>
      </c>
      <c r="I113" s="64" t="s">
        <v>47</v>
      </c>
      <c r="J113" s="64" t="s">
        <v>47</v>
      </c>
      <c r="K113" s="64" t="s">
        <v>47</v>
      </c>
      <c r="L113" s="64" t="s">
        <v>47</v>
      </c>
      <c r="M113" s="64" t="s">
        <v>47</v>
      </c>
      <c r="N113" s="65">
        <v>1</v>
      </c>
    </row>
    <row r="114" spans="1:14">
      <c r="A114" s="56"/>
      <c r="B114" s="64">
        <f t="shared" si="1"/>
        <v>112</v>
      </c>
      <c r="C114" s="65" t="s">
        <v>493</v>
      </c>
      <c r="D114" s="64" t="s">
        <v>47</v>
      </c>
      <c r="E114" s="64" t="s">
        <v>47</v>
      </c>
      <c r="F114" s="64" t="s">
        <v>674</v>
      </c>
      <c r="G114" s="64" t="s">
        <v>47</v>
      </c>
      <c r="H114" s="64" t="s">
        <v>47</v>
      </c>
      <c r="I114" s="64" t="s">
        <v>47</v>
      </c>
      <c r="J114" s="64" t="s">
        <v>47</v>
      </c>
      <c r="K114" s="64" t="s">
        <v>47</v>
      </c>
      <c r="L114" s="64" t="s">
        <v>47</v>
      </c>
      <c r="M114" s="64" t="s">
        <v>47</v>
      </c>
      <c r="N114" s="65" t="s">
        <v>658</v>
      </c>
    </row>
    <row r="115" spans="1:14">
      <c r="A115" s="56"/>
      <c r="B115" s="64">
        <f t="shared" si="1"/>
        <v>113</v>
      </c>
      <c r="C115" s="65" t="s">
        <v>493</v>
      </c>
      <c r="D115" s="64" t="s">
        <v>47</v>
      </c>
      <c r="E115" s="64" t="s">
        <v>47</v>
      </c>
      <c r="F115" s="64" t="s">
        <v>675</v>
      </c>
      <c r="G115" s="64" t="s">
        <v>47</v>
      </c>
      <c r="H115" s="64" t="s">
        <v>47</v>
      </c>
      <c r="I115" s="64" t="s">
        <v>47</v>
      </c>
      <c r="J115" s="64" t="s">
        <v>47</v>
      </c>
      <c r="K115" s="64" t="s">
        <v>47</v>
      </c>
      <c r="L115" s="64" t="s">
        <v>47</v>
      </c>
      <c r="M115" s="64" t="s">
        <v>47</v>
      </c>
      <c r="N115" s="65" t="s">
        <v>658</v>
      </c>
    </row>
    <row r="116" spans="1:14">
      <c r="A116" s="56"/>
      <c r="B116" s="64">
        <f t="shared" si="1"/>
        <v>114</v>
      </c>
      <c r="C116" s="65" t="s">
        <v>493</v>
      </c>
      <c r="D116" s="64" t="s">
        <v>47</v>
      </c>
      <c r="E116" s="64" t="s">
        <v>47</v>
      </c>
      <c r="F116" s="64" t="s">
        <v>47</v>
      </c>
      <c r="G116" s="64" t="s">
        <v>674</v>
      </c>
      <c r="H116" s="64" t="s">
        <v>47</v>
      </c>
      <c r="I116" s="64" t="s">
        <v>47</v>
      </c>
      <c r="J116" s="64" t="s">
        <v>47</v>
      </c>
      <c r="K116" s="64" t="s">
        <v>47</v>
      </c>
      <c r="L116" s="64" t="s">
        <v>47</v>
      </c>
      <c r="M116" s="64" t="s">
        <v>47</v>
      </c>
      <c r="N116" s="65" t="s">
        <v>658</v>
      </c>
    </row>
    <row r="117" spans="1:14">
      <c r="A117" s="56"/>
      <c r="B117" s="64">
        <f t="shared" si="1"/>
        <v>115</v>
      </c>
      <c r="C117" s="65" t="s">
        <v>493</v>
      </c>
      <c r="D117" s="64" t="s">
        <v>47</v>
      </c>
      <c r="E117" s="64" t="s">
        <v>47</v>
      </c>
      <c r="F117" s="64" t="s">
        <v>47</v>
      </c>
      <c r="G117" s="64" t="s">
        <v>675</v>
      </c>
      <c r="H117" s="64" t="s">
        <v>47</v>
      </c>
      <c r="I117" s="64" t="s">
        <v>47</v>
      </c>
      <c r="J117" s="64" t="s">
        <v>47</v>
      </c>
      <c r="K117" s="64" t="s">
        <v>47</v>
      </c>
      <c r="L117" s="64" t="s">
        <v>47</v>
      </c>
      <c r="M117" s="64" t="s">
        <v>47</v>
      </c>
      <c r="N117" s="65" t="s">
        <v>658</v>
      </c>
    </row>
  </sheetData>
  <mergeCells count="2">
    <mergeCell ref="J1:K1"/>
    <mergeCell ref="L1:M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2D32-7C06-4AA6-8BB3-14AEB803AE02}">
  <dimension ref="B1:AL254"/>
  <sheetViews>
    <sheetView zoomScale="85" zoomScaleNormal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8.75" outlineLevelCol="1"/>
  <cols>
    <col min="1" max="1" width="3.125" style="31" customWidth="1"/>
    <col min="2" max="3" width="9" style="31"/>
    <col min="4" max="4" width="17.25" style="31" customWidth="1"/>
    <col min="5" max="6" width="12.625" style="31" customWidth="1"/>
    <col min="7" max="7" width="9.625" style="31" customWidth="1"/>
    <col min="8" max="17" width="5.625" style="31" customWidth="1"/>
    <col min="18" max="19" width="12.625" style="31" customWidth="1"/>
    <col min="20" max="20" width="9.625" style="31" customWidth="1"/>
    <col min="21" max="30" width="5.625" style="31" customWidth="1"/>
    <col min="31" max="31" width="14.5" style="31" customWidth="1"/>
    <col min="32" max="32" width="16.875" style="34" customWidth="1"/>
    <col min="33" max="33" width="9" style="34"/>
    <col min="34" max="35" width="9" style="31" hidden="1" customWidth="1" outlineLevel="1"/>
    <col min="36" max="37" width="0" style="31" hidden="1" customWidth="1" outlineLevel="1"/>
    <col min="38" max="38" width="9" style="31" collapsed="1"/>
    <col min="39" max="16384" width="9" style="31"/>
  </cols>
  <sheetData>
    <row r="1" spans="2:37">
      <c r="D1" s="32" t="s">
        <v>397</v>
      </c>
      <c r="E1" s="33" t="s">
        <v>398</v>
      </c>
      <c r="F1" s="33" t="s">
        <v>399</v>
      </c>
      <c r="G1" s="33">
        <v>5</v>
      </c>
    </row>
    <row r="2" spans="2:37">
      <c r="D2" s="32" t="s">
        <v>400</v>
      </c>
      <c r="E2" s="33" t="s">
        <v>401</v>
      </c>
      <c r="F2" s="33" t="s">
        <v>402</v>
      </c>
      <c r="G2" s="33">
        <v>4</v>
      </c>
    </row>
    <row r="3" spans="2:37">
      <c r="D3" s="32" t="s">
        <v>403</v>
      </c>
      <c r="E3" s="33" t="s">
        <v>404</v>
      </c>
      <c r="F3" s="33" t="s">
        <v>405</v>
      </c>
      <c r="G3" s="33">
        <v>3</v>
      </c>
    </row>
    <row r="4" spans="2:37">
      <c r="D4" s="32" t="s">
        <v>406</v>
      </c>
      <c r="E4" s="33" t="s">
        <v>407</v>
      </c>
      <c r="F4" s="33" t="s">
        <v>408</v>
      </c>
      <c r="G4" s="33">
        <v>2</v>
      </c>
    </row>
    <row r="5" spans="2:37">
      <c r="D5" s="32" t="s">
        <v>409</v>
      </c>
      <c r="E5" s="33" t="s">
        <v>410</v>
      </c>
      <c r="F5" s="33" t="s">
        <v>411</v>
      </c>
      <c r="G5" s="33">
        <v>1</v>
      </c>
    </row>
    <row r="7" spans="2:37" ht="17.25" customHeight="1">
      <c r="B7" s="208" t="s">
        <v>59</v>
      </c>
      <c r="C7" s="209" t="s">
        <v>412</v>
      </c>
      <c r="D7" s="209" t="s">
        <v>413</v>
      </c>
      <c r="E7" s="208" t="s">
        <v>414</v>
      </c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 t="s">
        <v>415</v>
      </c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 t="s">
        <v>72</v>
      </c>
    </row>
    <row r="8" spans="2:37">
      <c r="B8" s="208"/>
      <c r="C8" s="210"/>
      <c r="D8" s="210"/>
      <c r="E8" s="208" t="s">
        <v>416</v>
      </c>
      <c r="F8" s="208" t="s">
        <v>417</v>
      </c>
      <c r="G8" s="209" t="s">
        <v>418</v>
      </c>
      <c r="H8" s="208" t="s">
        <v>419</v>
      </c>
      <c r="I8" s="208"/>
      <c r="J8" s="208"/>
      <c r="K8" s="208"/>
      <c r="L8" s="208"/>
      <c r="M8" s="208" t="s">
        <v>420</v>
      </c>
      <c r="N8" s="208"/>
      <c r="O8" s="208"/>
      <c r="P8" s="208"/>
      <c r="Q8" s="208"/>
      <c r="R8" s="208" t="s">
        <v>416</v>
      </c>
      <c r="S8" s="208" t="s">
        <v>417</v>
      </c>
      <c r="T8" s="209" t="s">
        <v>418</v>
      </c>
      <c r="U8" s="208" t="s">
        <v>419</v>
      </c>
      <c r="V8" s="208"/>
      <c r="W8" s="208"/>
      <c r="X8" s="208"/>
      <c r="Y8" s="208"/>
      <c r="Z8" s="208" t="s">
        <v>420</v>
      </c>
      <c r="AA8" s="208"/>
      <c r="AB8" s="208"/>
      <c r="AC8" s="208"/>
      <c r="AD8" s="208"/>
      <c r="AE8" s="208"/>
      <c r="AH8" s="212" t="s">
        <v>421</v>
      </c>
      <c r="AI8" s="212"/>
      <c r="AJ8" s="212" t="s">
        <v>422</v>
      </c>
      <c r="AK8" s="212"/>
    </row>
    <row r="9" spans="2:37">
      <c r="B9" s="208"/>
      <c r="C9" s="211"/>
      <c r="D9" s="211"/>
      <c r="E9" s="208"/>
      <c r="F9" s="208"/>
      <c r="G9" s="211"/>
      <c r="H9" s="35" t="s">
        <v>397</v>
      </c>
      <c r="I9" s="35" t="s">
        <v>400</v>
      </c>
      <c r="J9" s="35" t="s">
        <v>403</v>
      </c>
      <c r="K9" s="35" t="s">
        <v>406</v>
      </c>
      <c r="L9" s="35" t="s">
        <v>409</v>
      </c>
      <c r="M9" s="35" t="s">
        <v>397</v>
      </c>
      <c r="N9" s="35" t="s">
        <v>400</v>
      </c>
      <c r="O9" s="35" t="s">
        <v>403</v>
      </c>
      <c r="P9" s="35" t="s">
        <v>406</v>
      </c>
      <c r="Q9" s="35" t="s">
        <v>409</v>
      </c>
      <c r="R9" s="208"/>
      <c r="S9" s="208"/>
      <c r="T9" s="211"/>
      <c r="U9" s="35" t="s">
        <v>397</v>
      </c>
      <c r="V9" s="35" t="s">
        <v>400</v>
      </c>
      <c r="W9" s="35" t="s">
        <v>403</v>
      </c>
      <c r="X9" s="35" t="s">
        <v>406</v>
      </c>
      <c r="Y9" s="35" t="s">
        <v>409</v>
      </c>
      <c r="Z9" s="35" t="s">
        <v>397</v>
      </c>
      <c r="AA9" s="35" t="s">
        <v>400</v>
      </c>
      <c r="AB9" s="35" t="s">
        <v>403</v>
      </c>
      <c r="AC9" s="35" t="s">
        <v>406</v>
      </c>
      <c r="AD9" s="35" t="s">
        <v>409</v>
      </c>
      <c r="AE9" s="208"/>
      <c r="AH9" s="31" t="s">
        <v>414</v>
      </c>
      <c r="AI9" s="31" t="s">
        <v>415</v>
      </c>
      <c r="AJ9" s="31" t="s">
        <v>414</v>
      </c>
      <c r="AK9" s="31" t="s">
        <v>415</v>
      </c>
    </row>
    <row r="10" spans="2:37">
      <c r="B10" s="36">
        <v>1</v>
      </c>
      <c r="C10" s="36">
        <v>1</v>
      </c>
      <c r="D10" s="213" t="s">
        <v>423</v>
      </c>
      <c r="E10" s="36" t="s">
        <v>424</v>
      </c>
      <c r="F10" s="36">
        <v>100</v>
      </c>
      <c r="G10" s="36">
        <v>321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 t="s">
        <v>424</v>
      </c>
      <c r="S10" s="36">
        <v>100</v>
      </c>
      <c r="T10" s="36">
        <v>321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1</v>
      </c>
      <c r="AF10" s="214" t="s">
        <v>425</v>
      </c>
      <c r="AH10" s="31">
        <f>VLOOKUP($F10,アンケートデータ!$B$5:$F$45,5,FALSE)</f>
        <v>5</v>
      </c>
      <c r="AI10" s="31">
        <f>VLOOKUP($S10,アンケートデータ!$B$5:$F$45,5,FALSE)</f>
        <v>5</v>
      </c>
      <c r="AJ10" s="31">
        <f>VLOOKUP($G10,アンケートデータ!$H$5:$R$37,11,FALSE)</f>
        <v>5</v>
      </c>
      <c r="AK10" s="31">
        <f>VLOOKUP($T10,アンケートデータ!$H$5:$R$37,11,FALSE)</f>
        <v>5</v>
      </c>
    </row>
    <row r="11" spans="2:37">
      <c r="B11" s="36">
        <f>IF(C11=1, B10+1, B10)</f>
        <v>1</v>
      </c>
      <c r="C11" s="36">
        <v>2</v>
      </c>
      <c r="D11" s="213"/>
      <c r="E11" s="36" t="s">
        <v>424</v>
      </c>
      <c r="F11" s="36">
        <v>100</v>
      </c>
      <c r="G11" s="36">
        <v>326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 t="s">
        <v>424</v>
      </c>
      <c r="S11" s="36">
        <v>100</v>
      </c>
      <c r="T11" s="36">
        <v>326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2</v>
      </c>
      <c r="AF11" s="214"/>
      <c r="AH11" s="31">
        <f>VLOOKUP($F11,アンケートデータ!$B$5:$F$45,5,FALSE)</f>
        <v>5</v>
      </c>
      <c r="AI11" s="31">
        <f>VLOOKUP($S11,アンケートデータ!$B$5:$F$45,5,FALSE)</f>
        <v>5</v>
      </c>
      <c r="AJ11" s="31">
        <f>VLOOKUP($G11,アンケートデータ!$H$5:$R$37,11,FALSE)</f>
        <v>4</v>
      </c>
      <c r="AK11" s="31">
        <f>VLOOKUP($T11,アンケートデータ!$H$5:$R$37,11,FALSE)</f>
        <v>4</v>
      </c>
    </row>
    <row r="12" spans="2:37">
      <c r="B12" s="36">
        <f t="shared" ref="B12:B75" si="0">IF(C12=1, B11+1, B11)</f>
        <v>1</v>
      </c>
      <c r="C12" s="36">
        <v>3</v>
      </c>
      <c r="D12" s="213"/>
      <c r="E12" s="36" t="s">
        <v>424</v>
      </c>
      <c r="F12" s="36">
        <v>100</v>
      </c>
      <c r="G12" s="36">
        <v>331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 t="s">
        <v>424</v>
      </c>
      <c r="S12" s="36">
        <v>100</v>
      </c>
      <c r="T12" s="36">
        <v>331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3</v>
      </c>
      <c r="AF12" s="214"/>
      <c r="AH12" s="31">
        <f>VLOOKUP($F12,アンケートデータ!$B$5:$F$45,5,FALSE)</f>
        <v>5</v>
      </c>
      <c r="AI12" s="31">
        <f>VLOOKUP($S12,アンケートデータ!$B$5:$F$45,5,FALSE)</f>
        <v>5</v>
      </c>
      <c r="AJ12" s="31">
        <f>VLOOKUP($G12,アンケートデータ!$H$5:$R$37,11,FALSE)</f>
        <v>3</v>
      </c>
      <c r="AK12" s="31">
        <f>VLOOKUP($T12,アンケートデータ!$H$5:$R$37,11,FALSE)</f>
        <v>3</v>
      </c>
    </row>
    <row r="13" spans="2:37">
      <c r="B13" s="38">
        <f t="shared" si="0"/>
        <v>2</v>
      </c>
      <c r="C13" s="38">
        <v>1</v>
      </c>
      <c r="D13" s="215" t="s">
        <v>423</v>
      </c>
      <c r="E13" s="38" t="s">
        <v>426</v>
      </c>
      <c r="F13" s="38">
        <v>100</v>
      </c>
      <c r="G13" s="38">
        <v>321</v>
      </c>
      <c r="H13" s="38">
        <v>1</v>
      </c>
      <c r="I13" s="38">
        <v>0</v>
      </c>
      <c r="J13" s="38">
        <v>0</v>
      </c>
      <c r="K13" s="38">
        <v>0</v>
      </c>
      <c r="L13" s="38">
        <v>0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 t="s">
        <v>426</v>
      </c>
      <c r="S13" s="38">
        <v>100</v>
      </c>
      <c r="T13" s="38">
        <v>321</v>
      </c>
      <c r="U13" s="38">
        <v>1</v>
      </c>
      <c r="V13" s="38">
        <v>0</v>
      </c>
      <c r="W13" s="38">
        <v>0</v>
      </c>
      <c r="X13" s="38">
        <v>0</v>
      </c>
      <c r="Y13" s="38">
        <v>0</v>
      </c>
      <c r="Z13" s="38">
        <v>1</v>
      </c>
      <c r="AA13" s="38">
        <v>0</v>
      </c>
      <c r="AB13" s="38">
        <v>0</v>
      </c>
      <c r="AC13" s="38">
        <v>0</v>
      </c>
      <c r="AD13" s="38">
        <v>0</v>
      </c>
      <c r="AE13" s="38">
        <v>1</v>
      </c>
      <c r="AF13" s="216" t="s">
        <v>427</v>
      </c>
      <c r="AH13" s="31">
        <f>VLOOKUP($F13,アンケートデータ!$B$5:$F$45,5,FALSE)</f>
        <v>5</v>
      </c>
      <c r="AI13" s="31">
        <f>VLOOKUP($S13,アンケートデータ!$B$5:$F$45,5,FALSE)</f>
        <v>5</v>
      </c>
      <c r="AJ13" s="31">
        <f>VLOOKUP($G13,アンケートデータ!$H$5:$R$37,11,FALSE)</f>
        <v>5</v>
      </c>
      <c r="AK13" s="31">
        <f>VLOOKUP($T13,アンケートデータ!$H$5:$R$37,11,FALSE)</f>
        <v>5</v>
      </c>
    </row>
    <row r="14" spans="2:37">
      <c r="B14" s="38">
        <f t="shared" si="0"/>
        <v>2</v>
      </c>
      <c r="C14" s="38">
        <v>2</v>
      </c>
      <c r="D14" s="215"/>
      <c r="E14" s="38" t="s">
        <v>426</v>
      </c>
      <c r="F14" s="38">
        <v>100</v>
      </c>
      <c r="G14" s="38">
        <v>326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 t="s">
        <v>426</v>
      </c>
      <c r="S14" s="38">
        <v>100</v>
      </c>
      <c r="T14" s="38">
        <v>326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2</v>
      </c>
      <c r="AF14" s="216"/>
      <c r="AH14" s="31">
        <f>VLOOKUP($F14,アンケートデータ!$B$5:$F$45,5,FALSE)</f>
        <v>5</v>
      </c>
      <c r="AI14" s="31">
        <f>VLOOKUP($S14,アンケートデータ!$B$5:$F$45,5,FALSE)</f>
        <v>5</v>
      </c>
      <c r="AJ14" s="31">
        <f>VLOOKUP($G14,アンケートデータ!$H$5:$R$37,11,FALSE)</f>
        <v>4</v>
      </c>
      <c r="AK14" s="31">
        <f>VLOOKUP($T14,アンケートデータ!$H$5:$R$37,11,FALSE)</f>
        <v>4</v>
      </c>
    </row>
    <row r="15" spans="2:37">
      <c r="B15" s="38">
        <f t="shared" si="0"/>
        <v>2</v>
      </c>
      <c r="C15" s="38">
        <v>3</v>
      </c>
      <c r="D15" s="215"/>
      <c r="E15" s="38" t="s">
        <v>426</v>
      </c>
      <c r="F15" s="38">
        <v>100</v>
      </c>
      <c r="G15" s="38">
        <v>331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 t="s">
        <v>426</v>
      </c>
      <c r="S15" s="38">
        <v>100</v>
      </c>
      <c r="T15" s="38">
        <v>331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3</v>
      </c>
      <c r="AF15" s="216"/>
      <c r="AH15" s="31">
        <f>VLOOKUP($F15,アンケートデータ!$B$5:$F$45,5,FALSE)</f>
        <v>5</v>
      </c>
      <c r="AI15" s="31">
        <f>VLOOKUP($S15,アンケートデータ!$B$5:$F$45,5,FALSE)</f>
        <v>5</v>
      </c>
      <c r="AJ15" s="31">
        <f>VLOOKUP($G15,アンケートデータ!$H$5:$R$37,11,FALSE)</f>
        <v>3</v>
      </c>
      <c r="AK15" s="31">
        <f>VLOOKUP($T15,アンケートデータ!$H$5:$R$37,11,FALSE)</f>
        <v>3</v>
      </c>
    </row>
    <row r="16" spans="2:37">
      <c r="B16" s="36">
        <f t="shared" si="0"/>
        <v>3</v>
      </c>
      <c r="C16" s="36">
        <v>1</v>
      </c>
      <c r="D16" s="220" t="s">
        <v>423</v>
      </c>
      <c r="E16" s="36" t="s">
        <v>428</v>
      </c>
      <c r="F16" s="36">
        <v>100</v>
      </c>
      <c r="G16" s="36">
        <v>321</v>
      </c>
      <c r="H16" s="36">
        <v>1</v>
      </c>
      <c r="I16" s="36">
        <v>0</v>
      </c>
      <c r="J16" s="36">
        <v>0</v>
      </c>
      <c r="K16" s="36">
        <v>0</v>
      </c>
      <c r="L16" s="36">
        <v>0</v>
      </c>
      <c r="M16" s="36">
        <v>1</v>
      </c>
      <c r="N16" s="36">
        <v>0</v>
      </c>
      <c r="O16" s="36">
        <v>0</v>
      </c>
      <c r="P16" s="36">
        <v>0</v>
      </c>
      <c r="Q16" s="36">
        <v>0</v>
      </c>
      <c r="R16" s="36" t="s">
        <v>428</v>
      </c>
      <c r="S16" s="36">
        <v>100</v>
      </c>
      <c r="T16" s="36">
        <v>321</v>
      </c>
      <c r="U16" s="36">
        <v>1</v>
      </c>
      <c r="V16" s="36">
        <v>0</v>
      </c>
      <c r="W16" s="36">
        <v>0</v>
      </c>
      <c r="X16" s="36">
        <v>0</v>
      </c>
      <c r="Y16" s="36">
        <v>0</v>
      </c>
      <c r="Z16" s="36">
        <v>1</v>
      </c>
      <c r="AA16" s="36">
        <v>0</v>
      </c>
      <c r="AB16" s="36">
        <v>0</v>
      </c>
      <c r="AC16" s="36">
        <v>0</v>
      </c>
      <c r="AD16" s="36">
        <v>0</v>
      </c>
      <c r="AE16" s="36">
        <v>1</v>
      </c>
      <c r="AF16" s="214" t="s">
        <v>427</v>
      </c>
      <c r="AH16" s="31">
        <f>VLOOKUP($F16,アンケートデータ!$B$5:$F$45,5,FALSE)</f>
        <v>5</v>
      </c>
      <c r="AI16" s="31">
        <f>VLOOKUP($S16,アンケートデータ!$B$5:$F$45,5,FALSE)</f>
        <v>5</v>
      </c>
      <c r="AJ16" s="31">
        <f>VLOOKUP($G16,アンケートデータ!$H$5:$R$37,11,FALSE)</f>
        <v>5</v>
      </c>
      <c r="AK16" s="31">
        <f>VLOOKUP($T16,アンケートデータ!$H$5:$R$37,11,FALSE)</f>
        <v>5</v>
      </c>
    </row>
    <row r="17" spans="2:37">
      <c r="B17" s="36">
        <f t="shared" si="0"/>
        <v>3</v>
      </c>
      <c r="C17" s="36">
        <v>2</v>
      </c>
      <c r="D17" s="221"/>
      <c r="E17" s="36" t="s">
        <v>428</v>
      </c>
      <c r="F17" s="36">
        <v>100</v>
      </c>
      <c r="G17" s="36">
        <v>326</v>
      </c>
      <c r="H17" s="36">
        <v>0</v>
      </c>
      <c r="I17" s="36">
        <v>1</v>
      </c>
      <c r="J17" s="36">
        <v>0</v>
      </c>
      <c r="K17" s="36">
        <v>0</v>
      </c>
      <c r="L17" s="36">
        <v>0</v>
      </c>
      <c r="M17" s="36">
        <v>0</v>
      </c>
      <c r="N17" s="36">
        <v>1</v>
      </c>
      <c r="O17" s="36">
        <v>0</v>
      </c>
      <c r="P17" s="36">
        <v>0</v>
      </c>
      <c r="Q17" s="36">
        <v>0</v>
      </c>
      <c r="R17" s="36" t="s">
        <v>428</v>
      </c>
      <c r="S17" s="36">
        <v>100</v>
      </c>
      <c r="T17" s="36">
        <v>326</v>
      </c>
      <c r="U17" s="36">
        <v>0</v>
      </c>
      <c r="V17" s="36">
        <v>1</v>
      </c>
      <c r="W17" s="36">
        <v>0</v>
      </c>
      <c r="X17" s="36">
        <v>0</v>
      </c>
      <c r="Y17" s="36">
        <v>0</v>
      </c>
      <c r="Z17" s="36">
        <v>0</v>
      </c>
      <c r="AA17" s="36">
        <v>1</v>
      </c>
      <c r="AB17" s="36">
        <v>0</v>
      </c>
      <c r="AC17" s="36">
        <v>0</v>
      </c>
      <c r="AD17" s="36">
        <v>0</v>
      </c>
      <c r="AE17" s="36">
        <v>2</v>
      </c>
      <c r="AF17" s="214"/>
      <c r="AJ17" s="31">
        <f>VLOOKUP($G17,アンケートデータ!$H$5:$R$37,11,FALSE)</f>
        <v>4</v>
      </c>
      <c r="AK17" s="31">
        <f>VLOOKUP($T17,アンケートデータ!$H$5:$R$37,11,FALSE)</f>
        <v>4</v>
      </c>
    </row>
    <row r="18" spans="2:37">
      <c r="B18" s="36">
        <f t="shared" si="0"/>
        <v>3</v>
      </c>
      <c r="C18" s="36">
        <v>3</v>
      </c>
      <c r="D18" s="221"/>
      <c r="E18" s="36" t="s">
        <v>428</v>
      </c>
      <c r="F18" s="36">
        <v>100</v>
      </c>
      <c r="G18" s="36">
        <v>331</v>
      </c>
      <c r="H18" s="36">
        <v>0</v>
      </c>
      <c r="I18" s="36">
        <v>0</v>
      </c>
      <c r="J18" s="36">
        <v>1</v>
      </c>
      <c r="K18" s="36">
        <v>0</v>
      </c>
      <c r="L18" s="36">
        <v>0</v>
      </c>
      <c r="M18" s="36">
        <v>0</v>
      </c>
      <c r="N18" s="36">
        <v>0</v>
      </c>
      <c r="O18" s="36">
        <v>1</v>
      </c>
      <c r="P18" s="36">
        <v>0</v>
      </c>
      <c r="Q18" s="36">
        <v>0</v>
      </c>
      <c r="R18" s="36" t="s">
        <v>428</v>
      </c>
      <c r="S18" s="36">
        <v>100</v>
      </c>
      <c r="T18" s="36">
        <v>331</v>
      </c>
      <c r="U18" s="36">
        <v>0</v>
      </c>
      <c r="V18" s="36">
        <v>0</v>
      </c>
      <c r="W18" s="36">
        <v>1</v>
      </c>
      <c r="X18" s="36">
        <v>0</v>
      </c>
      <c r="Y18" s="36">
        <v>0</v>
      </c>
      <c r="Z18" s="36">
        <v>0</v>
      </c>
      <c r="AA18" s="36">
        <v>0</v>
      </c>
      <c r="AB18" s="36">
        <v>1</v>
      </c>
      <c r="AC18" s="36">
        <v>0</v>
      </c>
      <c r="AD18" s="36">
        <v>0</v>
      </c>
      <c r="AE18" s="36">
        <v>3</v>
      </c>
      <c r="AF18" s="214"/>
      <c r="AJ18" s="31">
        <f>VLOOKUP($G18,アンケートデータ!$H$5:$R$37,11,FALSE)</f>
        <v>3</v>
      </c>
      <c r="AK18" s="31">
        <f>VLOOKUP($T18,アンケートデータ!$H$5:$R$37,11,FALSE)</f>
        <v>3</v>
      </c>
    </row>
    <row r="19" spans="2:37">
      <c r="B19" s="36">
        <f t="shared" si="0"/>
        <v>3</v>
      </c>
      <c r="C19" s="36">
        <v>4</v>
      </c>
      <c r="D19" s="222"/>
      <c r="E19" s="36" t="s">
        <v>428</v>
      </c>
      <c r="F19" s="36">
        <v>100</v>
      </c>
      <c r="G19" s="36">
        <v>336</v>
      </c>
      <c r="H19" s="36">
        <v>0</v>
      </c>
      <c r="I19" s="36">
        <v>1</v>
      </c>
      <c r="J19" s="36">
        <v>0</v>
      </c>
      <c r="K19" s="36">
        <v>0</v>
      </c>
      <c r="L19" s="36">
        <v>0</v>
      </c>
      <c r="M19" s="36">
        <v>0</v>
      </c>
      <c r="N19" s="36">
        <v>1</v>
      </c>
      <c r="O19" s="36">
        <v>0</v>
      </c>
      <c r="P19" s="36">
        <v>0</v>
      </c>
      <c r="Q19" s="36">
        <v>0</v>
      </c>
      <c r="R19" s="36" t="s">
        <v>428</v>
      </c>
      <c r="S19" s="36">
        <v>100</v>
      </c>
      <c r="T19" s="36">
        <v>336</v>
      </c>
      <c r="U19" s="36">
        <v>0</v>
      </c>
      <c r="V19" s="36">
        <v>1</v>
      </c>
      <c r="W19" s="36">
        <v>0</v>
      </c>
      <c r="X19" s="36">
        <v>0</v>
      </c>
      <c r="Y19" s="36">
        <v>0</v>
      </c>
      <c r="Z19" s="36">
        <v>0</v>
      </c>
      <c r="AA19" s="36">
        <v>1</v>
      </c>
      <c r="AB19" s="36">
        <v>0</v>
      </c>
      <c r="AC19" s="36">
        <v>0</v>
      </c>
      <c r="AD19" s="36">
        <v>0</v>
      </c>
      <c r="AE19" s="36">
        <v>4</v>
      </c>
      <c r="AF19" s="214"/>
      <c r="AJ19" s="31">
        <f>VLOOKUP($G19,アンケートデータ!$H$5:$R$37,11,FALSE)</f>
        <v>2</v>
      </c>
      <c r="AK19" s="31">
        <f>VLOOKUP($T19,アンケートデータ!$H$5:$R$37,11,FALSE)</f>
        <v>2</v>
      </c>
    </row>
    <row r="20" spans="2:37">
      <c r="B20" s="38">
        <f t="shared" si="0"/>
        <v>4</v>
      </c>
      <c r="C20" s="38">
        <v>1</v>
      </c>
      <c r="D20" s="217" t="s">
        <v>423</v>
      </c>
      <c r="E20" s="38" t="s">
        <v>429</v>
      </c>
      <c r="F20" s="38">
        <v>100</v>
      </c>
      <c r="G20" s="38">
        <v>321</v>
      </c>
      <c r="H20" s="38">
        <v>1</v>
      </c>
      <c r="I20" s="38">
        <v>0</v>
      </c>
      <c r="J20" s="38">
        <v>0</v>
      </c>
      <c r="K20" s="38">
        <v>0</v>
      </c>
      <c r="L20" s="38">
        <v>0</v>
      </c>
      <c r="M20" s="38">
        <v>1</v>
      </c>
      <c r="N20" s="38">
        <v>0</v>
      </c>
      <c r="O20" s="38">
        <v>0</v>
      </c>
      <c r="P20" s="38">
        <v>0</v>
      </c>
      <c r="Q20" s="38">
        <v>0</v>
      </c>
      <c r="R20" s="38" t="s">
        <v>429</v>
      </c>
      <c r="S20" s="38">
        <v>100</v>
      </c>
      <c r="T20" s="38">
        <v>321</v>
      </c>
      <c r="U20" s="38">
        <v>1</v>
      </c>
      <c r="V20" s="38">
        <v>0</v>
      </c>
      <c r="W20" s="38">
        <v>0</v>
      </c>
      <c r="X20" s="38">
        <v>0</v>
      </c>
      <c r="Y20" s="38">
        <v>0</v>
      </c>
      <c r="Z20" s="38">
        <v>1</v>
      </c>
      <c r="AA20" s="38">
        <v>0</v>
      </c>
      <c r="AB20" s="38">
        <v>0</v>
      </c>
      <c r="AC20" s="38">
        <v>0</v>
      </c>
      <c r="AD20" s="38">
        <v>0</v>
      </c>
      <c r="AE20" s="38">
        <v>1</v>
      </c>
      <c r="AF20" s="216" t="s">
        <v>427</v>
      </c>
      <c r="AJ20" s="31">
        <f>VLOOKUP($G20,アンケートデータ!$H$5:$R$37,11,FALSE)</f>
        <v>5</v>
      </c>
      <c r="AK20" s="31">
        <f>VLOOKUP($T20,アンケートデータ!$H$5:$R$37,11,FALSE)</f>
        <v>5</v>
      </c>
    </row>
    <row r="21" spans="2:37">
      <c r="B21" s="38">
        <f t="shared" si="0"/>
        <v>4</v>
      </c>
      <c r="C21" s="38">
        <v>2</v>
      </c>
      <c r="D21" s="218"/>
      <c r="E21" s="38" t="s">
        <v>429</v>
      </c>
      <c r="F21" s="38">
        <v>100</v>
      </c>
      <c r="G21" s="38">
        <v>326</v>
      </c>
      <c r="H21" s="38">
        <v>0</v>
      </c>
      <c r="I21" s="38">
        <v>1</v>
      </c>
      <c r="J21" s="38">
        <v>0</v>
      </c>
      <c r="K21" s="38">
        <v>0</v>
      </c>
      <c r="L21" s="38">
        <v>0</v>
      </c>
      <c r="M21" s="38">
        <v>0</v>
      </c>
      <c r="N21" s="38">
        <v>1</v>
      </c>
      <c r="O21" s="38">
        <v>0</v>
      </c>
      <c r="P21" s="38">
        <v>0</v>
      </c>
      <c r="Q21" s="38">
        <v>0</v>
      </c>
      <c r="R21" s="38" t="s">
        <v>429</v>
      </c>
      <c r="S21" s="38">
        <v>100</v>
      </c>
      <c r="T21" s="38">
        <v>326</v>
      </c>
      <c r="U21" s="38">
        <v>0</v>
      </c>
      <c r="V21" s="38">
        <v>1</v>
      </c>
      <c r="W21" s="38">
        <v>0</v>
      </c>
      <c r="X21" s="38">
        <v>0</v>
      </c>
      <c r="Y21" s="38">
        <v>0</v>
      </c>
      <c r="Z21" s="38">
        <v>0</v>
      </c>
      <c r="AA21" s="38">
        <v>1</v>
      </c>
      <c r="AB21" s="38">
        <v>0</v>
      </c>
      <c r="AC21" s="38">
        <v>0</v>
      </c>
      <c r="AD21" s="38">
        <v>0</v>
      </c>
      <c r="AE21" s="38">
        <v>2</v>
      </c>
      <c r="AF21" s="216"/>
      <c r="AJ21" s="31">
        <f>VLOOKUP($G21,アンケートデータ!$H$5:$R$37,11,FALSE)</f>
        <v>4</v>
      </c>
      <c r="AK21" s="31">
        <f>VLOOKUP($T21,アンケートデータ!$H$5:$R$37,11,FALSE)</f>
        <v>4</v>
      </c>
    </row>
    <row r="22" spans="2:37">
      <c r="B22" s="38">
        <f t="shared" si="0"/>
        <v>4</v>
      </c>
      <c r="C22" s="38">
        <v>3</v>
      </c>
      <c r="D22" s="218"/>
      <c r="E22" s="38" t="s">
        <v>429</v>
      </c>
      <c r="F22" s="38">
        <v>100</v>
      </c>
      <c r="G22" s="38">
        <v>331</v>
      </c>
      <c r="H22" s="38">
        <v>0</v>
      </c>
      <c r="I22" s="38">
        <v>0</v>
      </c>
      <c r="J22" s="38">
        <v>1</v>
      </c>
      <c r="K22" s="38">
        <v>0</v>
      </c>
      <c r="L22" s="38">
        <v>0</v>
      </c>
      <c r="M22" s="38">
        <v>0</v>
      </c>
      <c r="N22" s="38">
        <v>0</v>
      </c>
      <c r="O22" s="38">
        <v>1</v>
      </c>
      <c r="P22" s="38">
        <v>0</v>
      </c>
      <c r="Q22" s="38">
        <v>0</v>
      </c>
      <c r="R22" s="38" t="s">
        <v>429</v>
      </c>
      <c r="S22" s="38">
        <v>100</v>
      </c>
      <c r="T22" s="38">
        <v>331</v>
      </c>
      <c r="U22" s="38">
        <v>0</v>
      </c>
      <c r="V22" s="38">
        <v>0</v>
      </c>
      <c r="W22" s="38">
        <v>1</v>
      </c>
      <c r="X22" s="38">
        <v>0</v>
      </c>
      <c r="Y22" s="38">
        <v>0</v>
      </c>
      <c r="Z22" s="38">
        <v>0</v>
      </c>
      <c r="AA22" s="38">
        <v>0</v>
      </c>
      <c r="AB22" s="38">
        <v>1</v>
      </c>
      <c r="AC22" s="38">
        <v>0</v>
      </c>
      <c r="AD22" s="38">
        <v>0</v>
      </c>
      <c r="AE22" s="38">
        <v>3</v>
      </c>
      <c r="AF22" s="216"/>
      <c r="AJ22" s="31">
        <f>VLOOKUP($G22,アンケートデータ!$H$5:$R$37,11,FALSE)</f>
        <v>3</v>
      </c>
      <c r="AK22" s="31">
        <f>VLOOKUP($T22,アンケートデータ!$H$5:$R$37,11,FALSE)</f>
        <v>3</v>
      </c>
    </row>
    <row r="23" spans="2:37">
      <c r="B23" s="38">
        <f t="shared" si="0"/>
        <v>4</v>
      </c>
      <c r="C23" s="38">
        <v>4</v>
      </c>
      <c r="D23" s="218"/>
      <c r="E23" s="38" t="s">
        <v>429</v>
      </c>
      <c r="F23" s="38">
        <v>100</v>
      </c>
      <c r="G23" s="38">
        <v>336</v>
      </c>
      <c r="H23" s="38">
        <v>0</v>
      </c>
      <c r="I23" s="38">
        <v>1</v>
      </c>
      <c r="J23" s="38">
        <v>0</v>
      </c>
      <c r="K23" s="38">
        <v>0</v>
      </c>
      <c r="L23" s="38">
        <v>0</v>
      </c>
      <c r="M23" s="38">
        <v>0</v>
      </c>
      <c r="N23" s="38">
        <v>1</v>
      </c>
      <c r="O23" s="38">
        <v>0</v>
      </c>
      <c r="P23" s="38">
        <v>0</v>
      </c>
      <c r="Q23" s="38">
        <v>0</v>
      </c>
      <c r="R23" s="38" t="s">
        <v>429</v>
      </c>
      <c r="S23" s="38">
        <v>100</v>
      </c>
      <c r="T23" s="38">
        <v>336</v>
      </c>
      <c r="U23" s="38">
        <v>0</v>
      </c>
      <c r="V23" s="38">
        <v>1</v>
      </c>
      <c r="W23" s="38">
        <v>0</v>
      </c>
      <c r="X23" s="38">
        <v>0</v>
      </c>
      <c r="Y23" s="38">
        <v>0</v>
      </c>
      <c r="Z23" s="38">
        <v>0</v>
      </c>
      <c r="AA23" s="38">
        <v>1</v>
      </c>
      <c r="AB23" s="38">
        <v>0</v>
      </c>
      <c r="AC23" s="38">
        <v>0</v>
      </c>
      <c r="AD23" s="38">
        <v>0</v>
      </c>
      <c r="AE23" s="38">
        <v>4</v>
      </c>
      <c r="AF23" s="216"/>
      <c r="AJ23" s="31">
        <f>VLOOKUP($G23,アンケートデータ!$H$5:$R$37,11,FALSE)</f>
        <v>2</v>
      </c>
      <c r="AK23" s="31">
        <f>VLOOKUP($T23,アンケートデータ!$H$5:$R$37,11,FALSE)</f>
        <v>2</v>
      </c>
    </row>
    <row r="24" spans="2:37">
      <c r="B24" s="38">
        <f t="shared" si="0"/>
        <v>4</v>
      </c>
      <c r="C24" s="38">
        <v>5</v>
      </c>
      <c r="D24" s="219"/>
      <c r="E24" s="38" t="s">
        <v>429</v>
      </c>
      <c r="F24" s="38">
        <v>100</v>
      </c>
      <c r="G24" s="38">
        <v>341</v>
      </c>
      <c r="H24" s="38">
        <v>1</v>
      </c>
      <c r="I24" s="38">
        <v>0</v>
      </c>
      <c r="J24" s="38">
        <v>0</v>
      </c>
      <c r="K24" s="38">
        <v>0</v>
      </c>
      <c r="L24" s="38">
        <v>0</v>
      </c>
      <c r="M24" s="38">
        <v>1</v>
      </c>
      <c r="N24" s="38">
        <v>0</v>
      </c>
      <c r="O24" s="38">
        <v>0</v>
      </c>
      <c r="P24" s="38">
        <v>0</v>
      </c>
      <c r="Q24" s="38">
        <v>0</v>
      </c>
      <c r="R24" s="38" t="s">
        <v>429</v>
      </c>
      <c r="S24" s="38">
        <v>100</v>
      </c>
      <c r="T24" s="38">
        <v>341</v>
      </c>
      <c r="U24" s="38">
        <v>1</v>
      </c>
      <c r="V24" s="38">
        <v>0</v>
      </c>
      <c r="W24" s="38">
        <v>0</v>
      </c>
      <c r="X24" s="38">
        <v>0</v>
      </c>
      <c r="Y24" s="38">
        <v>0</v>
      </c>
      <c r="Z24" s="38">
        <v>1</v>
      </c>
      <c r="AA24" s="38">
        <v>0</v>
      </c>
      <c r="AB24" s="38">
        <v>0</v>
      </c>
      <c r="AC24" s="38">
        <v>0</v>
      </c>
      <c r="AD24" s="38">
        <v>0</v>
      </c>
      <c r="AE24" s="38">
        <v>5</v>
      </c>
      <c r="AF24" s="216"/>
      <c r="AJ24" s="31">
        <f>VLOOKUP($G24,アンケートデータ!$H$5:$R$37,11,FALSE)</f>
        <v>1</v>
      </c>
      <c r="AK24" s="31">
        <f>VLOOKUP($T24,アンケートデータ!$H$5:$R$37,11,FALSE)</f>
        <v>1</v>
      </c>
    </row>
    <row r="25" spans="2:37">
      <c r="B25" s="36">
        <f t="shared" si="0"/>
        <v>5</v>
      </c>
      <c r="C25" s="36">
        <v>1</v>
      </c>
      <c r="D25" s="213" t="s">
        <v>423</v>
      </c>
      <c r="E25" s="36" t="s">
        <v>430</v>
      </c>
      <c r="F25" s="36">
        <v>100</v>
      </c>
      <c r="G25" s="36">
        <v>321</v>
      </c>
      <c r="H25" s="36">
        <v>1</v>
      </c>
      <c r="I25" s="36">
        <v>1</v>
      </c>
      <c r="J25" s="36">
        <v>3</v>
      </c>
      <c r="K25" s="36">
        <v>2</v>
      </c>
      <c r="L25" s="36">
        <v>3</v>
      </c>
      <c r="M25" s="36">
        <v>1</v>
      </c>
      <c r="N25" s="36">
        <v>1</v>
      </c>
      <c r="O25" s="36">
        <v>3</v>
      </c>
      <c r="P25" s="36">
        <v>2</v>
      </c>
      <c r="Q25" s="36">
        <v>3</v>
      </c>
      <c r="R25" s="36" t="s">
        <v>430</v>
      </c>
      <c r="S25" s="36">
        <v>100</v>
      </c>
      <c r="T25" s="36">
        <v>321</v>
      </c>
      <c r="U25" s="36">
        <v>1</v>
      </c>
      <c r="V25" s="36">
        <v>1</v>
      </c>
      <c r="W25" s="36">
        <v>3</v>
      </c>
      <c r="X25" s="36">
        <v>2</v>
      </c>
      <c r="Y25" s="36">
        <v>3</v>
      </c>
      <c r="Z25" s="36">
        <v>1</v>
      </c>
      <c r="AA25" s="36">
        <v>1</v>
      </c>
      <c r="AB25" s="36">
        <v>3</v>
      </c>
      <c r="AC25" s="36">
        <v>2</v>
      </c>
      <c r="AD25" s="36">
        <v>3</v>
      </c>
      <c r="AE25" s="36">
        <v>1</v>
      </c>
      <c r="AF25" s="214" t="s">
        <v>427</v>
      </c>
      <c r="AJ25" s="31">
        <f>VLOOKUP($G25,アンケートデータ!$H$5:$R$37,11,FALSE)</f>
        <v>5</v>
      </c>
      <c r="AK25" s="31">
        <f>VLOOKUP($T25,アンケートデータ!$H$5:$R$37,11,FALSE)</f>
        <v>5</v>
      </c>
    </row>
    <row r="26" spans="2:37">
      <c r="B26" s="36">
        <f t="shared" si="0"/>
        <v>5</v>
      </c>
      <c r="C26" s="36">
        <v>2</v>
      </c>
      <c r="D26" s="213"/>
      <c r="E26" s="36" t="s">
        <v>430</v>
      </c>
      <c r="F26" s="36">
        <v>100</v>
      </c>
      <c r="G26" s="36">
        <v>326</v>
      </c>
      <c r="H26" s="36">
        <v>1</v>
      </c>
      <c r="I26" s="36">
        <v>2</v>
      </c>
      <c r="J26" s="36">
        <v>1</v>
      </c>
      <c r="K26" s="36">
        <v>1</v>
      </c>
      <c r="L26" s="36">
        <v>0</v>
      </c>
      <c r="M26" s="36">
        <v>1</v>
      </c>
      <c r="N26" s="36">
        <v>2</v>
      </c>
      <c r="O26" s="36">
        <v>1</v>
      </c>
      <c r="P26" s="36">
        <v>1</v>
      </c>
      <c r="Q26" s="36">
        <v>0</v>
      </c>
      <c r="R26" s="36" t="s">
        <v>430</v>
      </c>
      <c r="S26" s="36">
        <v>100</v>
      </c>
      <c r="T26" s="36">
        <v>326</v>
      </c>
      <c r="U26" s="36">
        <v>1</v>
      </c>
      <c r="V26" s="36">
        <v>2</v>
      </c>
      <c r="W26" s="36">
        <v>1</v>
      </c>
      <c r="X26" s="36">
        <v>1</v>
      </c>
      <c r="Y26" s="36">
        <v>0</v>
      </c>
      <c r="Z26" s="36">
        <v>1</v>
      </c>
      <c r="AA26" s="36">
        <v>2</v>
      </c>
      <c r="AB26" s="36">
        <v>1</v>
      </c>
      <c r="AC26" s="36">
        <v>1</v>
      </c>
      <c r="AD26" s="36">
        <v>0</v>
      </c>
      <c r="AE26" s="36">
        <v>2</v>
      </c>
      <c r="AF26" s="214"/>
      <c r="AJ26" s="31">
        <f>VLOOKUP($G26,アンケートデータ!$H$5:$R$37,11,FALSE)</f>
        <v>4</v>
      </c>
      <c r="AK26" s="31">
        <f>VLOOKUP($T26,アンケートデータ!$H$5:$R$37,11,FALSE)</f>
        <v>4</v>
      </c>
    </row>
    <row r="27" spans="2:37">
      <c r="B27" s="36">
        <f t="shared" si="0"/>
        <v>5</v>
      </c>
      <c r="C27" s="36">
        <v>3</v>
      </c>
      <c r="D27" s="213"/>
      <c r="E27" s="36" t="s">
        <v>430</v>
      </c>
      <c r="F27" s="36">
        <v>100</v>
      </c>
      <c r="G27" s="36">
        <v>331</v>
      </c>
      <c r="H27" s="36">
        <v>1</v>
      </c>
      <c r="I27" s="36">
        <v>2</v>
      </c>
      <c r="J27" s="36">
        <v>3</v>
      </c>
      <c r="K27" s="36">
        <v>0</v>
      </c>
      <c r="L27" s="36">
        <v>0</v>
      </c>
      <c r="M27" s="36">
        <v>1</v>
      </c>
      <c r="N27" s="36">
        <v>2</v>
      </c>
      <c r="O27" s="36">
        <v>3</v>
      </c>
      <c r="P27" s="36">
        <v>0</v>
      </c>
      <c r="Q27" s="36">
        <v>0</v>
      </c>
      <c r="R27" s="36" t="s">
        <v>430</v>
      </c>
      <c r="S27" s="36">
        <v>100</v>
      </c>
      <c r="T27" s="36">
        <v>331</v>
      </c>
      <c r="U27" s="36">
        <v>1</v>
      </c>
      <c r="V27" s="36">
        <v>2</v>
      </c>
      <c r="W27" s="36">
        <v>3</v>
      </c>
      <c r="X27" s="36">
        <v>0</v>
      </c>
      <c r="Y27" s="36">
        <v>0</v>
      </c>
      <c r="Z27" s="36">
        <v>1</v>
      </c>
      <c r="AA27" s="36">
        <v>2</v>
      </c>
      <c r="AB27" s="36">
        <v>3</v>
      </c>
      <c r="AC27" s="36">
        <v>0</v>
      </c>
      <c r="AD27" s="36">
        <v>0</v>
      </c>
      <c r="AE27" s="36">
        <v>3</v>
      </c>
      <c r="AF27" s="214"/>
      <c r="AJ27" s="31">
        <f>VLOOKUP($G27,アンケートデータ!$H$5:$R$37,11,FALSE)</f>
        <v>3</v>
      </c>
      <c r="AK27" s="31">
        <f>VLOOKUP($T27,アンケートデータ!$H$5:$R$37,11,FALSE)</f>
        <v>3</v>
      </c>
    </row>
    <row r="28" spans="2:37">
      <c r="B28" s="38">
        <f t="shared" si="0"/>
        <v>6</v>
      </c>
      <c r="C28" s="38">
        <v>1</v>
      </c>
      <c r="D28" s="217" t="s">
        <v>423</v>
      </c>
      <c r="E28" s="38" t="s">
        <v>431</v>
      </c>
      <c r="F28" s="38">
        <v>100</v>
      </c>
      <c r="G28" s="38">
        <v>321</v>
      </c>
      <c r="H28" s="38">
        <v>1</v>
      </c>
      <c r="I28" s="38">
        <v>1</v>
      </c>
      <c r="J28" s="38">
        <v>3</v>
      </c>
      <c r="K28" s="38">
        <v>2</v>
      </c>
      <c r="L28" s="38">
        <v>3</v>
      </c>
      <c r="M28" s="38">
        <v>1</v>
      </c>
      <c r="N28" s="38">
        <v>1</v>
      </c>
      <c r="O28" s="38">
        <v>3</v>
      </c>
      <c r="P28" s="38">
        <v>2</v>
      </c>
      <c r="Q28" s="38">
        <v>3</v>
      </c>
      <c r="R28" s="38" t="s">
        <v>428</v>
      </c>
      <c r="S28" s="38">
        <v>100</v>
      </c>
      <c r="T28" s="38">
        <v>321</v>
      </c>
      <c r="U28" s="38">
        <v>1</v>
      </c>
      <c r="V28" s="38">
        <v>1</v>
      </c>
      <c r="W28" s="38">
        <v>3</v>
      </c>
      <c r="X28" s="38">
        <v>2</v>
      </c>
      <c r="Y28" s="38">
        <v>3</v>
      </c>
      <c r="Z28" s="38">
        <v>1</v>
      </c>
      <c r="AA28" s="38">
        <v>1</v>
      </c>
      <c r="AB28" s="38">
        <v>3</v>
      </c>
      <c r="AC28" s="38">
        <v>2</v>
      </c>
      <c r="AD28" s="38">
        <v>3</v>
      </c>
      <c r="AE28" s="38">
        <v>1</v>
      </c>
      <c r="AF28" s="216" t="s">
        <v>427</v>
      </c>
      <c r="AJ28" s="31">
        <f>VLOOKUP($G28,アンケートデータ!$H$5:$R$37,11,FALSE)</f>
        <v>5</v>
      </c>
      <c r="AK28" s="31">
        <f>VLOOKUP($T28,アンケートデータ!$H$5:$R$37,11,FALSE)</f>
        <v>5</v>
      </c>
    </row>
    <row r="29" spans="2:37">
      <c r="B29" s="38">
        <f t="shared" si="0"/>
        <v>6</v>
      </c>
      <c r="C29" s="38">
        <v>2</v>
      </c>
      <c r="D29" s="218"/>
      <c r="E29" s="38" t="s">
        <v>431</v>
      </c>
      <c r="F29" s="38">
        <v>100</v>
      </c>
      <c r="G29" s="38">
        <v>326</v>
      </c>
      <c r="H29" s="38">
        <v>1</v>
      </c>
      <c r="I29" s="38">
        <v>2</v>
      </c>
      <c r="J29" s="38">
        <v>1</v>
      </c>
      <c r="K29" s="38">
        <v>1</v>
      </c>
      <c r="L29" s="38">
        <v>0</v>
      </c>
      <c r="M29" s="38">
        <v>1</v>
      </c>
      <c r="N29" s="38">
        <v>2</v>
      </c>
      <c r="O29" s="38">
        <v>1</v>
      </c>
      <c r="P29" s="38">
        <v>1</v>
      </c>
      <c r="Q29" s="38">
        <v>0</v>
      </c>
      <c r="R29" s="38" t="s">
        <v>428</v>
      </c>
      <c r="S29" s="38">
        <v>100</v>
      </c>
      <c r="T29" s="38">
        <v>326</v>
      </c>
      <c r="U29" s="38">
        <v>1</v>
      </c>
      <c r="V29" s="38">
        <v>2</v>
      </c>
      <c r="W29" s="38">
        <v>1</v>
      </c>
      <c r="X29" s="38">
        <v>1</v>
      </c>
      <c r="Y29" s="38">
        <v>0</v>
      </c>
      <c r="Z29" s="38">
        <v>1</v>
      </c>
      <c r="AA29" s="38">
        <v>2</v>
      </c>
      <c r="AB29" s="38">
        <v>1</v>
      </c>
      <c r="AC29" s="38">
        <v>1</v>
      </c>
      <c r="AD29" s="38">
        <v>0</v>
      </c>
      <c r="AE29" s="38">
        <v>2</v>
      </c>
      <c r="AF29" s="216"/>
      <c r="AJ29" s="31">
        <f>VLOOKUP($G29,アンケートデータ!$H$5:$R$37,11,FALSE)</f>
        <v>4</v>
      </c>
      <c r="AK29" s="31">
        <f>VLOOKUP($T29,アンケートデータ!$H$5:$R$37,11,FALSE)</f>
        <v>4</v>
      </c>
    </row>
    <row r="30" spans="2:37">
      <c r="B30" s="38">
        <f t="shared" si="0"/>
        <v>6</v>
      </c>
      <c r="C30" s="38">
        <v>3</v>
      </c>
      <c r="D30" s="218"/>
      <c r="E30" s="38" t="s">
        <v>431</v>
      </c>
      <c r="F30" s="38">
        <v>100</v>
      </c>
      <c r="G30" s="38">
        <v>331</v>
      </c>
      <c r="H30" s="38">
        <v>1</v>
      </c>
      <c r="I30" s="38">
        <v>2</v>
      </c>
      <c r="J30" s="38">
        <v>3</v>
      </c>
      <c r="K30" s="38">
        <v>0</v>
      </c>
      <c r="L30" s="38">
        <v>0</v>
      </c>
      <c r="M30" s="38">
        <v>1</v>
      </c>
      <c r="N30" s="38">
        <v>2</v>
      </c>
      <c r="O30" s="38">
        <v>3</v>
      </c>
      <c r="P30" s="38">
        <v>0</v>
      </c>
      <c r="Q30" s="38">
        <v>0</v>
      </c>
      <c r="R30" s="38" t="s">
        <v>428</v>
      </c>
      <c r="S30" s="38">
        <v>100</v>
      </c>
      <c r="T30" s="38">
        <v>331</v>
      </c>
      <c r="U30" s="38">
        <v>1</v>
      </c>
      <c r="V30" s="38">
        <v>2</v>
      </c>
      <c r="W30" s="38">
        <v>3</v>
      </c>
      <c r="X30" s="38">
        <v>0</v>
      </c>
      <c r="Y30" s="38">
        <v>0</v>
      </c>
      <c r="Z30" s="38">
        <v>1</v>
      </c>
      <c r="AA30" s="38">
        <v>2</v>
      </c>
      <c r="AB30" s="38">
        <v>3</v>
      </c>
      <c r="AC30" s="38">
        <v>0</v>
      </c>
      <c r="AD30" s="38">
        <v>0</v>
      </c>
      <c r="AE30" s="38">
        <v>3</v>
      </c>
      <c r="AF30" s="216"/>
      <c r="AJ30" s="31">
        <f>VLOOKUP($G30,アンケートデータ!$H$5:$R$37,11,FALSE)</f>
        <v>3</v>
      </c>
      <c r="AK30" s="31">
        <f>VLOOKUP($T30,アンケートデータ!$H$5:$R$37,11,FALSE)</f>
        <v>3</v>
      </c>
    </row>
    <row r="31" spans="2:37">
      <c r="B31" s="38">
        <f t="shared" si="0"/>
        <v>6</v>
      </c>
      <c r="C31" s="38">
        <v>4</v>
      </c>
      <c r="D31" s="219"/>
      <c r="E31" s="38" t="s">
        <v>431</v>
      </c>
      <c r="F31" s="38">
        <v>100</v>
      </c>
      <c r="G31" s="38">
        <v>336</v>
      </c>
      <c r="H31" s="38">
        <v>1</v>
      </c>
      <c r="I31" s="38">
        <v>2</v>
      </c>
      <c r="J31" s="38">
        <v>0</v>
      </c>
      <c r="K31" s="38">
        <v>0</v>
      </c>
      <c r="L31" s="38">
        <v>0</v>
      </c>
      <c r="M31" s="38">
        <v>1</v>
      </c>
      <c r="N31" s="38">
        <v>2</v>
      </c>
      <c r="O31" s="38">
        <v>0</v>
      </c>
      <c r="P31" s="38">
        <v>0</v>
      </c>
      <c r="Q31" s="38">
        <v>0</v>
      </c>
      <c r="R31" s="38" t="s">
        <v>428</v>
      </c>
      <c r="S31" s="38">
        <v>100</v>
      </c>
      <c r="T31" s="38">
        <v>336</v>
      </c>
      <c r="U31" s="38">
        <v>1</v>
      </c>
      <c r="V31" s="38">
        <v>2</v>
      </c>
      <c r="W31" s="38">
        <v>0</v>
      </c>
      <c r="X31" s="38">
        <v>0</v>
      </c>
      <c r="Y31" s="38">
        <v>0</v>
      </c>
      <c r="Z31" s="38">
        <v>1</v>
      </c>
      <c r="AA31" s="38">
        <v>2</v>
      </c>
      <c r="AB31" s="38">
        <v>0</v>
      </c>
      <c r="AC31" s="38">
        <v>0</v>
      </c>
      <c r="AD31" s="38">
        <v>0</v>
      </c>
      <c r="AE31" s="38">
        <v>4</v>
      </c>
      <c r="AF31" s="216"/>
      <c r="AJ31" s="31">
        <f>VLOOKUP($G31,アンケートデータ!$H$5:$R$37,11,FALSE)</f>
        <v>2</v>
      </c>
      <c r="AK31" s="31">
        <f>VLOOKUP($T31,アンケートデータ!$H$5:$R$37,11,FALSE)</f>
        <v>2</v>
      </c>
    </row>
    <row r="32" spans="2:37">
      <c r="B32" s="36">
        <f t="shared" si="0"/>
        <v>7</v>
      </c>
      <c r="C32" s="36">
        <v>1</v>
      </c>
      <c r="D32" s="220" t="s">
        <v>423</v>
      </c>
      <c r="E32" s="36" t="s">
        <v>432</v>
      </c>
      <c r="F32" s="36">
        <v>100</v>
      </c>
      <c r="G32" s="36">
        <v>321</v>
      </c>
      <c r="H32" s="36">
        <v>1</v>
      </c>
      <c r="I32" s="36">
        <v>1</v>
      </c>
      <c r="J32" s="36">
        <v>3</v>
      </c>
      <c r="K32" s="36">
        <v>2</v>
      </c>
      <c r="L32" s="36">
        <v>3</v>
      </c>
      <c r="M32" s="36">
        <v>1</v>
      </c>
      <c r="N32" s="36">
        <v>1</v>
      </c>
      <c r="O32" s="36">
        <v>3</v>
      </c>
      <c r="P32" s="36">
        <v>2</v>
      </c>
      <c r="Q32" s="36">
        <v>3</v>
      </c>
      <c r="R32" s="36" t="s">
        <v>432</v>
      </c>
      <c r="S32" s="36">
        <v>100</v>
      </c>
      <c r="T32" s="36">
        <v>321</v>
      </c>
      <c r="U32" s="36">
        <v>1</v>
      </c>
      <c r="V32" s="36">
        <v>1</v>
      </c>
      <c r="W32" s="36">
        <v>3</v>
      </c>
      <c r="X32" s="36">
        <v>2</v>
      </c>
      <c r="Y32" s="36">
        <v>3</v>
      </c>
      <c r="Z32" s="36">
        <v>1</v>
      </c>
      <c r="AA32" s="36">
        <v>1</v>
      </c>
      <c r="AB32" s="36">
        <v>3</v>
      </c>
      <c r="AC32" s="36">
        <v>2</v>
      </c>
      <c r="AD32" s="36">
        <v>3</v>
      </c>
      <c r="AE32" s="36">
        <v>1</v>
      </c>
      <c r="AF32" s="214" t="s">
        <v>427</v>
      </c>
      <c r="AJ32" s="31">
        <f>VLOOKUP($G32,アンケートデータ!$H$5:$R$37,11,FALSE)</f>
        <v>5</v>
      </c>
      <c r="AK32" s="31">
        <f>VLOOKUP($T32,アンケートデータ!$H$5:$R$37,11,FALSE)</f>
        <v>5</v>
      </c>
    </row>
    <row r="33" spans="2:37">
      <c r="B33" s="36">
        <f t="shared" si="0"/>
        <v>7</v>
      </c>
      <c r="C33" s="36">
        <v>2</v>
      </c>
      <c r="D33" s="221"/>
      <c r="E33" s="36" t="s">
        <v>432</v>
      </c>
      <c r="F33" s="36">
        <v>100</v>
      </c>
      <c r="G33" s="36">
        <v>326</v>
      </c>
      <c r="H33" s="36">
        <v>1</v>
      </c>
      <c r="I33" s="36">
        <v>2</v>
      </c>
      <c r="J33" s="36">
        <v>1</v>
      </c>
      <c r="K33" s="36">
        <v>1</v>
      </c>
      <c r="L33" s="36">
        <v>0</v>
      </c>
      <c r="M33" s="36">
        <v>1</v>
      </c>
      <c r="N33" s="36">
        <v>2</v>
      </c>
      <c r="O33" s="36">
        <v>1</v>
      </c>
      <c r="P33" s="36">
        <v>1</v>
      </c>
      <c r="Q33" s="36">
        <v>0</v>
      </c>
      <c r="R33" s="36" t="s">
        <v>432</v>
      </c>
      <c r="S33" s="36">
        <v>100</v>
      </c>
      <c r="T33" s="36">
        <v>326</v>
      </c>
      <c r="U33" s="36">
        <v>1</v>
      </c>
      <c r="V33" s="36">
        <v>2</v>
      </c>
      <c r="W33" s="36">
        <v>1</v>
      </c>
      <c r="X33" s="36">
        <v>1</v>
      </c>
      <c r="Y33" s="36">
        <v>0</v>
      </c>
      <c r="Z33" s="36">
        <v>1</v>
      </c>
      <c r="AA33" s="36">
        <v>2</v>
      </c>
      <c r="AB33" s="36">
        <v>1</v>
      </c>
      <c r="AC33" s="36">
        <v>1</v>
      </c>
      <c r="AD33" s="36">
        <v>0</v>
      </c>
      <c r="AE33" s="36">
        <v>2</v>
      </c>
      <c r="AF33" s="214"/>
      <c r="AJ33" s="31">
        <f>VLOOKUP($G33,アンケートデータ!$H$5:$R$37,11,FALSE)</f>
        <v>4</v>
      </c>
      <c r="AK33" s="31">
        <f>VLOOKUP($T33,アンケートデータ!$H$5:$R$37,11,FALSE)</f>
        <v>4</v>
      </c>
    </row>
    <row r="34" spans="2:37">
      <c r="B34" s="36">
        <f t="shared" si="0"/>
        <v>7</v>
      </c>
      <c r="C34" s="36">
        <v>3</v>
      </c>
      <c r="D34" s="221"/>
      <c r="E34" s="36" t="s">
        <v>432</v>
      </c>
      <c r="F34" s="36">
        <v>100</v>
      </c>
      <c r="G34" s="36">
        <v>331</v>
      </c>
      <c r="H34" s="36">
        <v>1</v>
      </c>
      <c r="I34" s="36">
        <v>2</v>
      </c>
      <c r="J34" s="36">
        <v>3</v>
      </c>
      <c r="K34" s="36">
        <v>0</v>
      </c>
      <c r="L34" s="36">
        <v>0</v>
      </c>
      <c r="M34" s="36">
        <v>1</v>
      </c>
      <c r="N34" s="36">
        <v>2</v>
      </c>
      <c r="O34" s="36">
        <v>3</v>
      </c>
      <c r="P34" s="36">
        <v>0</v>
      </c>
      <c r="Q34" s="36">
        <v>0</v>
      </c>
      <c r="R34" s="36" t="s">
        <v>432</v>
      </c>
      <c r="S34" s="36">
        <v>100</v>
      </c>
      <c r="T34" s="36">
        <v>331</v>
      </c>
      <c r="U34" s="36">
        <v>1</v>
      </c>
      <c r="V34" s="36">
        <v>2</v>
      </c>
      <c r="W34" s="36">
        <v>3</v>
      </c>
      <c r="X34" s="36">
        <v>0</v>
      </c>
      <c r="Y34" s="36">
        <v>0</v>
      </c>
      <c r="Z34" s="36">
        <v>1</v>
      </c>
      <c r="AA34" s="36">
        <v>2</v>
      </c>
      <c r="AB34" s="36">
        <v>3</v>
      </c>
      <c r="AC34" s="36">
        <v>0</v>
      </c>
      <c r="AD34" s="36">
        <v>0</v>
      </c>
      <c r="AE34" s="36">
        <v>3</v>
      </c>
      <c r="AF34" s="214"/>
      <c r="AJ34" s="31">
        <f>VLOOKUP($G34,アンケートデータ!$H$5:$R$37,11,FALSE)</f>
        <v>3</v>
      </c>
      <c r="AK34" s="31">
        <f>VLOOKUP($T34,アンケートデータ!$H$5:$R$37,11,FALSE)</f>
        <v>3</v>
      </c>
    </row>
    <row r="35" spans="2:37">
      <c r="B35" s="36">
        <f t="shared" si="0"/>
        <v>7</v>
      </c>
      <c r="C35" s="36">
        <v>4</v>
      </c>
      <c r="D35" s="221"/>
      <c r="E35" s="36" t="s">
        <v>432</v>
      </c>
      <c r="F35" s="36">
        <v>100</v>
      </c>
      <c r="G35" s="36">
        <v>336</v>
      </c>
      <c r="H35" s="36">
        <v>1</v>
      </c>
      <c r="I35" s="36">
        <v>2</v>
      </c>
      <c r="J35" s="36">
        <v>0</v>
      </c>
      <c r="K35" s="36">
        <v>0</v>
      </c>
      <c r="L35" s="36">
        <v>0</v>
      </c>
      <c r="M35" s="36">
        <v>1</v>
      </c>
      <c r="N35" s="36">
        <v>2</v>
      </c>
      <c r="O35" s="36">
        <v>0</v>
      </c>
      <c r="P35" s="36">
        <v>0</v>
      </c>
      <c r="Q35" s="36">
        <v>0</v>
      </c>
      <c r="R35" s="36" t="s">
        <v>432</v>
      </c>
      <c r="S35" s="36">
        <v>100</v>
      </c>
      <c r="T35" s="36">
        <v>336</v>
      </c>
      <c r="U35" s="36">
        <v>1</v>
      </c>
      <c r="V35" s="36">
        <v>2</v>
      </c>
      <c r="W35" s="36">
        <v>0</v>
      </c>
      <c r="X35" s="36">
        <v>0</v>
      </c>
      <c r="Y35" s="36">
        <v>0</v>
      </c>
      <c r="Z35" s="36">
        <v>1</v>
      </c>
      <c r="AA35" s="36">
        <v>2</v>
      </c>
      <c r="AB35" s="36">
        <v>0</v>
      </c>
      <c r="AC35" s="36">
        <v>0</v>
      </c>
      <c r="AD35" s="36">
        <v>0</v>
      </c>
      <c r="AE35" s="36">
        <v>4</v>
      </c>
      <c r="AF35" s="214"/>
      <c r="AJ35" s="31">
        <f>VLOOKUP($G35,アンケートデータ!$H$5:$R$37,11,FALSE)</f>
        <v>2</v>
      </c>
      <c r="AK35" s="31">
        <f>VLOOKUP($T35,アンケートデータ!$H$5:$R$37,11,FALSE)</f>
        <v>2</v>
      </c>
    </row>
    <row r="36" spans="2:37">
      <c r="B36" s="36">
        <f t="shared" si="0"/>
        <v>7</v>
      </c>
      <c r="C36" s="36">
        <v>5</v>
      </c>
      <c r="D36" s="222"/>
      <c r="E36" s="36" t="s">
        <v>432</v>
      </c>
      <c r="F36" s="36">
        <v>100</v>
      </c>
      <c r="G36" s="36">
        <v>341</v>
      </c>
      <c r="H36" s="36">
        <v>2</v>
      </c>
      <c r="I36" s="36">
        <v>0</v>
      </c>
      <c r="J36" s="36">
        <v>0</v>
      </c>
      <c r="K36" s="36">
        <v>0</v>
      </c>
      <c r="L36" s="36">
        <v>0</v>
      </c>
      <c r="M36" s="36">
        <v>1</v>
      </c>
      <c r="N36" s="36">
        <v>0</v>
      </c>
      <c r="O36" s="36">
        <v>0</v>
      </c>
      <c r="P36" s="36">
        <v>0</v>
      </c>
      <c r="Q36" s="36">
        <v>0</v>
      </c>
      <c r="R36" s="36" t="s">
        <v>432</v>
      </c>
      <c r="S36" s="36">
        <v>100</v>
      </c>
      <c r="T36" s="36">
        <v>341</v>
      </c>
      <c r="U36" s="36">
        <v>2</v>
      </c>
      <c r="V36" s="36">
        <v>0</v>
      </c>
      <c r="W36" s="36">
        <v>0</v>
      </c>
      <c r="X36" s="36">
        <v>0</v>
      </c>
      <c r="Y36" s="36">
        <v>0</v>
      </c>
      <c r="Z36" s="36">
        <v>1</v>
      </c>
      <c r="AA36" s="36">
        <v>0</v>
      </c>
      <c r="AB36" s="36">
        <v>0</v>
      </c>
      <c r="AC36" s="36">
        <v>0</v>
      </c>
      <c r="AD36" s="36">
        <v>0</v>
      </c>
      <c r="AE36" s="36">
        <v>5</v>
      </c>
      <c r="AF36" s="214"/>
      <c r="AJ36" s="31">
        <f>VLOOKUP($G36,アンケートデータ!$H$5:$R$37,11,FALSE)</f>
        <v>1</v>
      </c>
      <c r="AK36" s="31">
        <f>VLOOKUP($T36,アンケートデータ!$H$5:$R$37,11,FALSE)</f>
        <v>1</v>
      </c>
    </row>
    <row r="37" spans="2:37">
      <c r="B37" s="38">
        <f t="shared" si="0"/>
        <v>8</v>
      </c>
      <c r="C37" s="38">
        <v>1</v>
      </c>
      <c r="D37" s="217" t="s">
        <v>423</v>
      </c>
      <c r="E37" s="38" t="s">
        <v>433</v>
      </c>
      <c r="F37" s="38">
        <v>100</v>
      </c>
      <c r="G37" s="38">
        <v>321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 t="s">
        <v>434</v>
      </c>
      <c r="S37" s="38">
        <v>101</v>
      </c>
      <c r="T37" s="38">
        <v>322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1</v>
      </c>
      <c r="AF37" s="216" t="s">
        <v>425</v>
      </c>
      <c r="AJ37" s="31">
        <f>VLOOKUP($G37,アンケートデータ!$H$5:$R$37,11,FALSE)</f>
        <v>5</v>
      </c>
      <c r="AK37" s="31">
        <f>VLOOKUP($T37,アンケートデータ!$H$5:$R$37,11,FALSE)</f>
        <v>5</v>
      </c>
    </row>
    <row r="38" spans="2:37">
      <c r="B38" s="38">
        <f t="shared" si="0"/>
        <v>8</v>
      </c>
      <c r="C38" s="38">
        <v>2</v>
      </c>
      <c r="D38" s="218"/>
      <c r="E38" s="38" t="s">
        <v>433</v>
      </c>
      <c r="F38" s="38">
        <v>100</v>
      </c>
      <c r="G38" s="38">
        <v>326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 t="s">
        <v>434</v>
      </c>
      <c r="S38" s="38">
        <v>101</v>
      </c>
      <c r="T38" s="38">
        <v>323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2</v>
      </c>
      <c r="AF38" s="216"/>
      <c r="AJ38" s="31">
        <f>VLOOKUP($G38,アンケートデータ!$H$5:$R$37,11,FALSE)</f>
        <v>4</v>
      </c>
      <c r="AK38" s="31">
        <f>VLOOKUP($T38,アンケートデータ!$H$5:$R$37,11,FALSE)</f>
        <v>5</v>
      </c>
    </row>
    <row r="39" spans="2:37">
      <c r="B39" s="38">
        <f t="shared" si="0"/>
        <v>8</v>
      </c>
      <c r="C39" s="38">
        <v>3</v>
      </c>
      <c r="D39" s="219"/>
      <c r="E39" s="38" t="s">
        <v>433</v>
      </c>
      <c r="F39" s="38">
        <v>100</v>
      </c>
      <c r="G39" s="38">
        <v>331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 t="s">
        <v>434</v>
      </c>
      <c r="S39" s="38">
        <v>101</v>
      </c>
      <c r="T39" s="38">
        <v>324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3</v>
      </c>
      <c r="AF39" s="216"/>
      <c r="AJ39" s="31">
        <f>VLOOKUP($G39,アンケートデータ!$H$5:$R$37,11,FALSE)</f>
        <v>3</v>
      </c>
      <c r="AK39" s="31">
        <f>VLOOKUP($T39,アンケートデータ!$H$5:$R$37,11,FALSE)</f>
        <v>5</v>
      </c>
    </row>
    <row r="40" spans="2:37">
      <c r="B40" s="36">
        <f t="shared" si="0"/>
        <v>9</v>
      </c>
      <c r="C40" s="36">
        <v>1</v>
      </c>
      <c r="D40" s="220" t="s">
        <v>423</v>
      </c>
      <c r="E40" s="36" t="s">
        <v>435</v>
      </c>
      <c r="F40" s="36">
        <v>100</v>
      </c>
      <c r="G40" s="36">
        <v>321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 t="s">
        <v>436</v>
      </c>
      <c r="S40" s="36">
        <v>101</v>
      </c>
      <c r="T40" s="36">
        <v>322</v>
      </c>
      <c r="U40" s="36">
        <v>1</v>
      </c>
      <c r="V40" s="36">
        <v>0</v>
      </c>
      <c r="W40" s="36">
        <v>0</v>
      </c>
      <c r="X40" s="36">
        <v>0</v>
      </c>
      <c r="Y40" s="36">
        <v>0</v>
      </c>
      <c r="Z40" s="36">
        <v>1</v>
      </c>
      <c r="AA40" s="36">
        <v>0</v>
      </c>
      <c r="AB40" s="36">
        <v>0</v>
      </c>
      <c r="AC40" s="36">
        <v>0</v>
      </c>
      <c r="AD40" s="36">
        <v>0</v>
      </c>
      <c r="AE40" s="36">
        <v>1</v>
      </c>
      <c r="AF40" s="214" t="s">
        <v>425</v>
      </c>
      <c r="AJ40" s="31">
        <f>VLOOKUP($G40,アンケートデータ!$H$5:$R$37,11,FALSE)</f>
        <v>5</v>
      </c>
      <c r="AK40" s="31">
        <f>VLOOKUP($T40,アンケートデータ!$H$5:$R$37,11,FALSE)</f>
        <v>5</v>
      </c>
    </row>
    <row r="41" spans="2:37">
      <c r="B41" s="36">
        <f t="shared" si="0"/>
        <v>9</v>
      </c>
      <c r="C41" s="36">
        <v>2</v>
      </c>
      <c r="D41" s="221"/>
      <c r="E41" s="36" t="s">
        <v>435</v>
      </c>
      <c r="F41" s="36">
        <v>100</v>
      </c>
      <c r="G41" s="36">
        <v>326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 t="s">
        <v>436</v>
      </c>
      <c r="S41" s="36">
        <v>101</v>
      </c>
      <c r="T41" s="36">
        <v>323</v>
      </c>
      <c r="U41" s="36">
        <v>0</v>
      </c>
      <c r="V41" s="36">
        <v>1</v>
      </c>
      <c r="W41" s="36">
        <v>0</v>
      </c>
      <c r="X41" s="36">
        <v>0</v>
      </c>
      <c r="Y41" s="36">
        <v>0</v>
      </c>
      <c r="Z41" s="36">
        <v>0</v>
      </c>
      <c r="AA41" s="36">
        <v>1</v>
      </c>
      <c r="AB41" s="36">
        <v>0</v>
      </c>
      <c r="AC41" s="36">
        <v>0</v>
      </c>
      <c r="AD41" s="36">
        <v>0</v>
      </c>
      <c r="AE41" s="36">
        <v>2</v>
      </c>
      <c r="AF41" s="214"/>
      <c r="AJ41" s="31">
        <f>VLOOKUP($G41,アンケートデータ!$H$5:$R$37,11,FALSE)</f>
        <v>4</v>
      </c>
      <c r="AK41" s="31">
        <f>VLOOKUP($T41,アンケートデータ!$H$5:$R$37,11,FALSE)</f>
        <v>5</v>
      </c>
    </row>
    <row r="42" spans="2:37">
      <c r="B42" s="36">
        <f t="shared" si="0"/>
        <v>9</v>
      </c>
      <c r="C42" s="36">
        <v>3</v>
      </c>
      <c r="D42" s="222"/>
      <c r="E42" s="36" t="s">
        <v>435</v>
      </c>
      <c r="F42" s="36">
        <v>100</v>
      </c>
      <c r="G42" s="36">
        <v>331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 t="s">
        <v>436</v>
      </c>
      <c r="S42" s="36">
        <v>101</v>
      </c>
      <c r="T42" s="36">
        <v>324</v>
      </c>
      <c r="U42" s="36">
        <v>0</v>
      </c>
      <c r="V42" s="36">
        <v>0</v>
      </c>
      <c r="W42" s="36">
        <v>1</v>
      </c>
      <c r="X42" s="36">
        <v>0</v>
      </c>
      <c r="Y42" s="36">
        <v>0</v>
      </c>
      <c r="Z42" s="36">
        <v>0</v>
      </c>
      <c r="AA42" s="36">
        <v>0</v>
      </c>
      <c r="AB42" s="36">
        <v>1</v>
      </c>
      <c r="AC42" s="36">
        <v>0</v>
      </c>
      <c r="AD42" s="36">
        <v>0</v>
      </c>
      <c r="AE42" s="36">
        <v>3</v>
      </c>
      <c r="AF42" s="214"/>
      <c r="AJ42" s="31">
        <f>VLOOKUP($G42,アンケートデータ!$H$5:$R$37,11,FALSE)</f>
        <v>3</v>
      </c>
      <c r="AK42" s="31">
        <f>VLOOKUP($T42,アンケートデータ!$H$5:$R$37,11,FALSE)</f>
        <v>5</v>
      </c>
    </row>
    <row r="43" spans="2:37">
      <c r="B43" s="38">
        <f t="shared" si="0"/>
        <v>10</v>
      </c>
      <c r="C43" s="38">
        <v>1</v>
      </c>
      <c r="D43" s="217" t="s">
        <v>423</v>
      </c>
      <c r="E43" s="38" t="s">
        <v>437</v>
      </c>
      <c r="F43" s="38">
        <v>100</v>
      </c>
      <c r="G43" s="38">
        <v>321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1</v>
      </c>
      <c r="N43" s="38">
        <v>0</v>
      </c>
      <c r="O43" s="38">
        <v>0</v>
      </c>
      <c r="P43" s="38">
        <v>0</v>
      </c>
      <c r="Q43" s="38">
        <v>0</v>
      </c>
      <c r="R43" s="38" t="s">
        <v>438</v>
      </c>
      <c r="S43" s="38">
        <v>101</v>
      </c>
      <c r="T43" s="38">
        <v>321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1</v>
      </c>
      <c r="AF43" s="216" t="s">
        <v>427</v>
      </c>
      <c r="AJ43" s="31">
        <f>VLOOKUP($G43,アンケートデータ!$H$5:$R$37,11,FALSE)</f>
        <v>5</v>
      </c>
      <c r="AK43" s="31">
        <f>VLOOKUP($T43,アンケートデータ!$H$5:$R$37,11,FALSE)</f>
        <v>5</v>
      </c>
    </row>
    <row r="44" spans="2:37">
      <c r="B44" s="38">
        <f t="shared" si="0"/>
        <v>10</v>
      </c>
      <c r="C44" s="38">
        <v>2</v>
      </c>
      <c r="D44" s="218"/>
      <c r="E44" s="38" t="s">
        <v>437</v>
      </c>
      <c r="F44" s="38">
        <v>100</v>
      </c>
      <c r="G44" s="38">
        <v>326</v>
      </c>
      <c r="H44" s="38">
        <v>0</v>
      </c>
      <c r="I44" s="38">
        <v>1</v>
      </c>
      <c r="J44" s="38">
        <v>0</v>
      </c>
      <c r="K44" s="38">
        <v>0</v>
      </c>
      <c r="L44" s="38">
        <v>0</v>
      </c>
      <c r="M44" s="38">
        <v>0</v>
      </c>
      <c r="N44" s="38">
        <v>1</v>
      </c>
      <c r="O44" s="38">
        <v>0</v>
      </c>
      <c r="P44" s="38">
        <v>0</v>
      </c>
      <c r="Q44" s="38">
        <v>0</v>
      </c>
      <c r="R44" s="38" t="s">
        <v>438</v>
      </c>
      <c r="S44" s="38">
        <v>101</v>
      </c>
      <c r="T44" s="38">
        <v>322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2</v>
      </c>
      <c r="AF44" s="216"/>
      <c r="AJ44" s="31">
        <f>VLOOKUP($G44,アンケートデータ!$H$5:$R$37,11,FALSE)</f>
        <v>4</v>
      </c>
      <c r="AK44" s="31">
        <f>VLOOKUP($T44,アンケートデータ!$H$5:$R$37,11,FALSE)</f>
        <v>5</v>
      </c>
    </row>
    <row r="45" spans="2:37">
      <c r="B45" s="38">
        <f t="shared" si="0"/>
        <v>10</v>
      </c>
      <c r="C45" s="38">
        <v>3</v>
      </c>
      <c r="D45" s="219"/>
      <c r="E45" s="38" t="s">
        <v>437</v>
      </c>
      <c r="F45" s="38">
        <v>100</v>
      </c>
      <c r="G45" s="38">
        <v>331</v>
      </c>
      <c r="H45" s="38">
        <v>0</v>
      </c>
      <c r="I45" s="38">
        <v>0</v>
      </c>
      <c r="J45" s="38">
        <v>1</v>
      </c>
      <c r="K45" s="38">
        <v>0</v>
      </c>
      <c r="L45" s="38">
        <v>0</v>
      </c>
      <c r="M45" s="38">
        <v>0</v>
      </c>
      <c r="N45" s="38">
        <v>0</v>
      </c>
      <c r="O45" s="38">
        <v>1</v>
      </c>
      <c r="P45" s="38">
        <v>0</v>
      </c>
      <c r="Q45" s="38">
        <v>0</v>
      </c>
      <c r="R45" s="38" t="s">
        <v>438</v>
      </c>
      <c r="S45" s="38">
        <v>101</v>
      </c>
      <c r="T45" s="38">
        <v>323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3</v>
      </c>
      <c r="AF45" s="216"/>
      <c r="AJ45" s="31">
        <f>VLOOKUP($G45,アンケートデータ!$H$5:$R$37,11,FALSE)</f>
        <v>3</v>
      </c>
      <c r="AK45" s="31">
        <f>VLOOKUP($T45,アンケートデータ!$H$5:$R$37,11,FALSE)</f>
        <v>5</v>
      </c>
    </row>
    <row r="46" spans="2:37">
      <c r="B46" s="36">
        <f t="shared" si="0"/>
        <v>11</v>
      </c>
      <c r="C46" s="36">
        <v>1</v>
      </c>
      <c r="D46" s="220" t="s">
        <v>423</v>
      </c>
      <c r="E46" s="36" t="s">
        <v>439</v>
      </c>
      <c r="F46" s="36">
        <v>100</v>
      </c>
      <c r="G46" s="36">
        <v>321</v>
      </c>
      <c r="H46" s="36">
        <v>1</v>
      </c>
      <c r="I46" s="36">
        <v>0</v>
      </c>
      <c r="J46" s="36">
        <v>0</v>
      </c>
      <c r="K46" s="36">
        <v>0</v>
      </c>
      <c r="L46" s="36">
        <v>0</v>
      </c>
      <c r="M46" s="36">
        <v>1</v>
      </c>
      <c r="N46" s="36">
        <v>0</v>
      </c>
      <c r="O46" s="36">
        <v>0</v>
      </c>
      <c r="P46" s="36">
        <v>0</v>
      </c>
      <c r="Q46" s="36">
        <v>0</v>
      </c>
      <c r="R46" s="36" t="s">
        <v>440</v>
      </c>
      <c r="S46" s="36">
        <v>101</v>
      </c>
      <c r="T46" s="36">
        <v>321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1</v>
      </c>
      <c r="AF46" s="214" t="s">
        <v>427</v>
      </c>
      <c r="AJ46" s="31">
        <f>VLOOKUP($G46,アンケートデータ!$H$5:$R$37,11,FALSE)</f>
        <v>5</v>
      </c>
      <c r="AK46" s="31">
        <f>VLOOKUP($T46,アンケートデータ!$H$5:$R$37,11,FALSE)</f>
        <v>5</v>
      </c>
    </row>
    <row r="47" spans="2:37">
      <c r="B47" s="36">
        <f t="shared" si="0"/>
        <v>11</v>
      </c>
      <c r="C47" s="36">
        <v>2</v>
      </c>
      <c r="D47" s="221"/>
      <c r="E47" s="36" t="s">
        <v>439</v>
      </c>
      <c r="F47" s="36">
        <v>100</v>
      </c>
      <c r="G47" s="36">
        <v>326</v>
      </c>
      <c r="H47" s="36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1</v>
      </c>
      <c r="O47" s="36">
        <v>0</v>
      </c>
      <c r="P47" s="36">
        <v>0</v>
      </c>
      <c r="Q47" s="36">
        <v>0</v>
      </c>
      <c r="R47" s="36" t="s">
        <v>440</v>
      </c>
      <c r="S47" s="36">
        <v>101</v>
      </c>
      <c r="T47" s="36">
        <v>322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2</v>
      </c>
      <c r="AF47" s="214"/>
      <c r="AJ47" s="31">
        <f>VLOOKUP($G47,アンケートデータ!$H$5:$R$37,11,FALSE)</f>
        <v>4</v>
      </c>
      <c r="AK47" s="31">
        <f>VLOOKUP($T47,アンケートデータ!$H$5:$R$37,11,FALSE)</f>
        <v>5</v>
      </c>
    </row>
    <row r="48" spans="2:37">
      <c r="B48" s="36">
        <f t="shared" si="0"/>
        <v>11</v>
      </c>
      <c r="C48" s="36">
        <v>3</v>
      </c>
      <c r="D48" s="221"/>
      <c r="E48" s="36" t="s">
        <v>439</v>
      </c>
      <c r="F48" s="36">
        <v>100</v>
      </c>
      <c r="G48" s="36">
        <v>331</v>
      </c>
      <c r="H48" s="36">
        <v>0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1</v>
      </c>
      <c r="P48" s="36">
        <v>0</v>
      </c>
      <c r="Q48" s="36">
        <v>0</v>
      </c>
      <c r="R48" s="36" t="s">
        <v>440</v>
      </c>
      <c r="S48" s="36">
        <v>101</v>
      </c>
      <c r="T48" s="36">
        <v>323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3</v>
      </c>
      <c r="AF48" s="214"/>
      <c r="AJ48" s="31">
        <f>VLOOKUP($G48,アンケートデータ!$H$5:$R$37,11,FALSE)</f>
        <v>3</v>
      </c>
      <c r="AK48" s="31">
        <f>VLOOKUP($T48,アンケートデータ!$H$5:$R$37,11,FALSE)</f>
        <v>5</v>
      </c>
    </row>
    <row r="49" spans="2:37">
      <c r="B49" s="36">
        <f t="shared" si="0"/>
        <v>11</v>
      </c>
      <c r="C49" s="36">
        <v>4</v>
      </c>
      <c r="D49" s="222"/>
      <c r="E49" s="36" t="s">
        <v>439</v>
      </c>
      <c r="F49" s="36">
        <v>100</v>
      </c>
      <c r="G49" s="36">
        <v>336</v>
      </c>
      <c r="H49" s="36">
        <v>0</v>
      </c>
      <c r="I49" s="36">
        <v>1</v>
      </c>
      <c r="J49" s="36">
        <v>0</v>
      </c>
      <c r="K49" s="36">
        <v>0</v>
      </c>
      <c r="L49" s="36">
        <v>0</v>
      </c>
      <c r="M49" s="36">
        <v>0</v>
      </c>
      <c r="N49" s="36">
        <v>1</v>
      </c>
      <c r="O49" s="36">
        <v>0</v>
      </c>
      <c r="P49" s="36">
        <v>0</v>
      </c>
      <c r="Q49" s="36">
        <v>0</v>
      </c>
      <c r="R49" s="36" t="s">
        <v>440</v>
      </c>
      <c r="S49" s="36">
        <v>101</v>
      </c>
      <c r="T49" s="36">
        <v>324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4</v>
      </c>
      <c r="AF49" s="214"/>
      <c r="AJ49" s="31">
        <f>VLOOKUP($G49,アンケートデータ!$H$5:$R$37,11,FALSE)</f>
        <v>2</v>
      </c>
      <c r="AK49" s="31">
        <f>VLOOKUP($T49,アンケートデータ!$H$5:$R$37,11,FALSE)</f>
        <v>5</v>
      </c>
    </row>
    <row r="50" spans="2:37">
      <c r="B50" s="38">
        <f t="shared" si="0"/>
        <v>12</v>
      </c>
      <c r="C50" s="38">
        <v>1</v>
      </c>
      <c r="D50" s="217" t="s">
        <v>423</v>
      </c>
      <c r="E50" s="38" t="s">
        <v>441</v>
      </c>
      <c r="F50" s="38">
        <v>100</v>
      </c>
      <c r="G50" s="38">
        <v>321</v>
      </c>
      <c r="H50" s="38">
        <v>1</v>
      </c>
      <c r="I50" s="38">
        <v>0</v>
      </c>
      <c r="J50" s="38">
        <v>0</v>
      </c>
      <c r="K50" s="38">
        <v>0</v>
      </c>
      <c r="L50" s="38">
        <v>0</v>
      </c>
      <c r="M50" s="38">
        <v>1</v>
      </c>
      <c r="N50" s="38">
        <v>0</v>
      </c>
      <c r="O50" s="38">
        <v>0</v>
      </c>
      <c r="P50" s="38">
        <v>0</v>
      </c>
      <c r="Q50" s="38">
        <v>0</v>
      </c>
      <c r="R50" s="38" t="s">
        <v>442</v>
      </c>
      <c r="S50" s="38">
        <v>101</v>
      </c>
      <c r="T50" s="38">
        <v>321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1</v>
      </c>
      <c r="AF50" s="216" t="s">
        <v>427</v>
      </c>
      <c r="AJ50" s="31">
        <f>VLOOKUP($G50,アンケートデータ!$H$5:$R$37,11,FALSE)</f>
        <v>5</v>
      </c>
      <c r="AK50" s="31">
        <f>VLOOKUP($T50,アンケートデータ!$H$5:$R$37,11,FALSE)</f>
        <v>5</v>
      </c>
    </row>
    <row r="51" spans="2:37">
      <c r="B51" s="38">
        <f t="shared" si="0"/>
        <v>12</v>
      </c>
      <c r="C51" s="38">
        <v>2</v>
      </c>
      <c r="D51" s="218"/>
      <c r="E51" s="38" t="s">
        <v>441</v>
      </c>
      <c r="F51" s="38">
        <v>100</v>
      </c>
      <c r="G51" s="38">
        <v>326</v>
      </c>
      <c r="H51" s="38">
        <v>0</v>
      </c>
      <c r="I51" s="38">
        <v>1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38">
        <v>0</v>
      </c>
      <c r="P51" s="38">
        <v>0</v>
      </c>
      <c r="Q51" s="38">
        <v>0</v>
      </c>
      <c r="R51" s="38" t="s">
        <v>442</v>
      </c>
      <c r="S51" s="38">
        <v>101</v>
      </c>
      <c r="T51" s="38">
        <v>322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2</v>
      </c>
      <c r="AF51" s="216"/>
      <c r="AJ51" s="31">
        <f>VLOOKUP($G51,アンケートデータ!$H$5:$R$37,11,FALSE)</f>
        <v>4</v>
      </c>
      <c r="AK51" s="31">
        <f>VLOOKUP($T51,アンケートデータ!$H$5:$R$37,11,FALSE)</f>
        <v>5</v>
      </c>
    </row>
    <row r="52" spans="2:37">
      <c r="B52" s="38">
        <f t="shared" si="0"/>
        <v>12</v>
      </c>
      <c r="C52" s="38">
        <v>3</v>
      </c>
      <c r="D52" s="218"/>
      <c r="E52" s="38" t="s">
        <v>441</v>
      </c>
      <c r="F52" s="38">
        <v>100</v>
      </c>
      <c r="G52" s="38">
        <v>331</v>
      </c>
      <c r="H52" s="38">
        <v>0</v>
      </c>
      <c r="I52" s="38">
        <v>0</v>
      </c>
      <c r="J52" s="38">
        <v>1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8">
        <v>0</v>
      </c>
      <c r="Q52" s="38">
        <v>0</v>
      </c>
      <c r="R52" s="38" t="s">
        <v>442</v>
      </c>
      <c r="S52" s="38">
        <v>101</v>
      </c>
      <c r="T52" s="38">
        <v>323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3</v>
      </c>
      <c r="AF52" s="216"/>
      <c r="AJ52" s="31">
        <f>VLOOKUP($G52,アンケートデータ!$H$5:$R$37,11,FALSE)</f>
        <v>3</v>
      </c>
      <c r="AK52" s="31">
        <f>VLOOKUP($T52,アンケートデータ!$H$5:$R$37,11,FALSE)</f>
        <v>5</v>
      </c>
    </row>
    <row r="53" spans="2:37">
      <c r="B53" s="38">
        <f t="shared" si="0"/>
        <v>12</v>
      </c>
      <c r="C53" s="38">
        <v>4</v>
      </c>
      <c r="D53" s="218"/>
      <c r="E53" s="38" t="s">
        <v>441</v>
      </c>
      <c r="F53" s="38">
        <v>100</v>
      </c>
      <c r="G53" s="38">
        <v>336</v>
      </c>
      <c r="H53" s="38">
        <v>0</v>
      </c>
      <c r="I53" s="38">
        <v>1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8">
        <v>0</v>
      </c>
      <c r="Q53" s="38">
        <v>0</v>
      </c>
      <c r="R53" s="38" t="s">
        <v>442</v>
      </c>
      <c r="S53" s="38">
        <v>101</v>
      </c>
      <c r="T53" s="38">
        <v>324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4</v>
      </c>
      <c r="AF53" s="216"/>
      <c r="AJ53" s="31">
        <f>VLOOKUP($G53,アンケートデータ!$H$5:$R$37,11,FALSE)</f>
        <v>2</v>
      </c>
      <c r="AK53" s="31">
        <f>VLOOKUP($T53,アンケートデータ!$H$5:$R$37,11,FALSE)</f>
        <v>5</v>
      </c>
    </row>
    <row r="54" spans="2:37">
      <c r="B54" s="38">
        <f t="shared" si="0"/>
        <v>12</v>
      </c>
      <c r="C54" s="38">
        <v>5</v>
      </c>
      <c r="D54" s="219"/>
      <c r="E54" s="38" t="s">
        <v>441</v>
      </c>
      <c r="F54" s="38">
        <v>100</v>
      </c>
      <c r="G54" s="38">
        <v>341</v>
      </c>
      <c r="H54" s="38">
        <v>1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N54" s="38">
        <v>0</v>
      </c>
      <c r="O54" s="38">
        <v>0</v>
      </c>
      <c r="P54" s="38">
        <v>0</v>
      </c>
      <c r="Q54" s="38">
        <v>0</v>
      </c>
      <c r="R54" s="38" t="s">
        <v>442</v>
      </c>
      <c r="S54" s="38">
        <v>101</v>
      </c>
      <c r="T54" s="38">
        <v>325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5</v>
      </c>
      <c r="AF54" s="216"/>
      <c r="AJ54" s="31">
        <f>VLOOKUP($G54,アンケートデータ!$H$5:$R$37,11,FALSE)</f>
        <v>1</v>
      </c>
      <c r="AK54" s="31">
        <f>VLOOKUP($T54,アンケートデータ!$H$5:$R$37,11,FALSE)</f>
        <v>5</v>
      </c>
    </row>
    <row r="55" spans="2:37">
      <c r="B55" s="36">
        <f t="shared" si="0"/>
        <v>13</v>
      </c>
      <c r="C55" s="36">
        <v>1</v>
      </c>
      <c r="D55" s="220" t="s">
        <v>423</v>
      </c>
      <c r="E55" s="36" t="s">
        <v>443</v>
      </c>
      <c r="F55" s="36">
        <v>100</v>
      </c>
      <c r="G55" s="36">
        <v>321</v>
      </c>
      <c r="H55" s="36">
        <v>1</v>
      </c>
      <c r="I55" s="36">
        <v>0</v>
      </c>
      <c r="J55" s="36">
        <v>0</v>
      </c>
      <c r="K55" s="36">
        <v>0</v>
      </c>
      <c r="L55" s="36">
        <v>0</v>
      </c>
      <c r="M55" s="36">
        <v>1</v>
      </c>
      <c r="N55" s="36">
        <v>0</v>
      </c>
      <c r="O55" s="36">
        <v>0</v>
      </c>
      <c r="P55" s="36">
        <v>0</v>
      </c>
      <c r="Q55" s="36">
        <v>0</v>
      </c>
      <c r="R55" s="36" t="s">
        <v>444</v>
      </c>
      <c r="S55" s="36">
        <v>101</v>
      </c>
      <c r="T55" s="36">
        <v>321</v>
      </c>
      <c r="U55" s="36">
        <v>1</v>
      </c>
      <c r="V55" s="36">
        <v>0</v>
      </c>
      <c r="W55" s="36">
        <v>0</v>
      </c>
      <c r="X55" s="36">
        <v>0</v>
      </c>
      <c r="Y55" s="36">
        <v>0</v>
      </c>
      <c r="Z55" s="36">
        <v>1</v>
      </c>
      <c r="AA55" s="36">
        <v>0</v>
      </c>
      <c r="AB55" s="36">
        <v>0</v>
      </c>
      <c r="AC55" s="36">
        <v>0</v>
      </c>
      <c r="AD55" s="36">
        <v>0</v>
      </c>
      <c r="AE55" s="36">
        <v>1</v>
      </c>
      <c r="AF55" s="214" t="s">
        <v>427</v>
      </c>
      <c r="AJ55" s="31">
        <f>VLOOKUP($G55,アンケートデータ!$H$5:$R$37,11,FALSE)</f>
        <v>5</v>
      </c>
      <c r="AK55" s="31">
        <f>VLOOKUP($T55,アンケートデータ!$H$5:$R$37,11,FALSE)</f>
        <v>5</v>
      </c>
    </row>
    <row r="56" spans="2:37">
      <c r="B56" s="36">
        <f t="shared" si="0"/>
        <v>13</v>
      </c>
      <c r="C56" s="36">
        <v>2</v>
      </c>
      <c r="D56" s="221"/>
      <c r="E56" s="36" t="s">
        <v>443</v>
      </c>
      <c r="F56" s="36">
        <v>100</v>
      </c>
      <c r="G56" s="36">
        <v>326</v>
      </c>
      <c r="H56" s="36">
        <v>0</v>
      </c>
      <c r="I56" s="36">
        <v>1</v>
      </c>
      <c r="J56" s="36">
        <v>0</v>
      </c>
      <c r="K56" s="36">
        <v>0</v>
      </c>
      <c r="L56" s="36">
        <v>0</v>
      </c>
      <c r="M56" s="36">
        <v>0</v>
      </c>
      <c r="N56" s="36">
        <v>1</v>
      </c>
      <c r="O56" s="36">
        <v>0</v>
      </c>
      <c r="P56" s="36">
        <v>0</v>
      </c>
      <c r="Q56" s="36">
        <v>0</v>
      </c>
      <c r="R56" s="36" t="s">
        <v>444</v>
      </c>
      <c r="S56" s="36">
        <v>101</v>
      </c>
      <c r="T56" s="36">
        <v>322</v>
      </c>
      <c r="U56" s="36">
        <v>0</v>
      </c>
      <c r="V56" s="36">
        <v>1</v>
      </c>
      <c r="W56" s="36">
        <v>0</v>
      </c>
      <c r="X56" s="36">
        <v>0</v>
      </c>
      <c r="Y56" s="36">
        <v>0</v>
      </c>
      <c r="Z56" s="36">
        <v>0</v>
      </c>
      <c r="AA56" s="36">
        <v>1</v>
      </c>
      <c r="AB56" s="36">
        <v>0</v>
      </c>
      <c r="AC56" s="36">
        <v>0</v>
      </c>
      <c r="AD56" s="36">
        <v>0</v>
      </c>
      <c r="AE56" s="36">
        <v>2</v>
      </c>
      <c r="AF56" s="214"/>
      <c r="AJ56" s="31">
        <f>VLOOKUP($G56,アンケートデータ!$H$5:$R$37,11,FALSE)</f>
        <v>4</v>
      </c>
      <c r="AK56" s="31">
        <f>VLOOKUP($T56,アンケートデータ!$H$5:$R$37,11,FALSE)</f>
        <v>5</v>
      </c>
    </row>
    <row r="57" spans="2:37">
      <c r="B57" s="36">
        <f t="shared" si="0"/>
        <v>13</v>
      </c>
      <c r="C57" s="36">
        <v>3</v>
      </c>
      <c r="D57" s="222"/>
      <c r="E57" s="36" t="s">
        <v>443</v>
      </c>
      <c r="F57" s="36">
        <v>100</v>
      </c>
      <c r="G57" s="36">
        <v>331</v>
      </c>
      <c r="H57" s="36">
        <v>0</v>
      </c>
      <c r="I57" s="36">
        <v>0</v>
      </c>
      <c r="J57" s="36">
        <v>1</v>
      </c>
      <c r="K57" s="36">
        <v>0</v>
      </c>
      <c r="L57" s="36">
        <v>0</v>
      </c>
      <c r="M57" s="36">
        <v>0</v>
      </c>
      <c r="N57" s="36">
        <v>0</v>
      </c>
      <c r="O57" s="36">
        <v>1</v>
      </c>
      <c r="P57" s="36">
        <v>0</v>
      </c>
      <c r="Q57" s="36">
        <v>0</v>
      </c>
      <c r="R57" s="36" t="s">
        <v>444</v>
      </c>
      <c r="S57" s="36">
        <v>101</v>
      </c>
      <c r="T57" s="36">
        <v>323</v>
      </c>
      <c r="U57" s="36">
        <v>0</v>
      </c>
      <c r="V57" s="36">
        <v>0</v>
      </c>
      <c r="W57" s="36">
        <v>1</v>
      </c>
      <c r="X57" s="36">
        <v>0</v>
      </c>
      <c r="Y57" s="36">
        <v>0</v>
      </c>
      <c r="Z57" s="36">
        <v>0</v>
      </c>
      <c r="AA57" s="36">
        <v>0</v>
      </c>
      <c r="AB57" s="36">
        <v>1</v>
      </c>
      <c r="AC57" s="36">
        <v>0</v>
      </c>
      <c r="AD57" s="36">
        <v>0</v>
      </c>
      <c r="AE57" s="36">
        <v>3</v>
      </c>
      <c r="AF57" s="214"/>
      <c r="AJ57" s="31">
        <f>VLOOKUP($G57,アンケートデータ!$H$5:$R$37,11,FALSE)</f>
        <v>3</v>
      </c>
      <c r="AK57" s="31">
        <f>VLOOKUP($T57,アンケートデータ!$H$5:$R$37,11,FALSE)</f>
        <v>5</v>
      </c>
    </row>
    <row r="58" spans="2:37">
      <c r="B58" s="38">
        <f t="shared" si="0"/>
        <v>14</v>
      </c>
      <c r="C58" s="38">
        <v>1</v>
      </c>
      <c r="D58" s="217" t="s">
        <v>423</v>
      </c>
      <c r="E58" s="38" t="s">
        <v>445</v>
      </c>
      <c r="F58" s="38">
        <v>100</v>
      </c>
      <c r="G58" s="38">
        <v>321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1</v>
      </c>
      <c r="N58" s="38">
        <v>0</v>
      </c>
      <c r="O58" s="38">
        <v>0</v>
      </c>
      <c r="P58" s="38">
        <v>0</v>
      </c>
      <c r="Q58" s="38">
        <v>0</v>
      </c>
      <c r="R58" s="38" t="s">
        <v>446</v>
      </c>
      <c r="S58" s="38">
        <v>101</v>
      </c>
      <c r="T58" s="38">
        <v>321</v>
      </c>
      <c r="U58" s="38">
        <v>1</v>
      </c>
      <c r="V58" s="38">
        <v>0</v>
      </c>
      <c r="W58" s="38">
        <v>0</v>
      </c>
      <c r="X58" s="38">
        <v>0</v>
      </c>
      <c r="Y58" s="38">
        <v>0</v>
      </c>
      <c r="Z58" s="38">
        <v>1</v>
      </c>
      <c r="AA58" s="38">
        <v>0</v>
      </c>
      <c r="AB58" s="38">
        <v>0</v>
      </c>
      <c r="AC58" s="38">
        <v>0</v>
      </c>
      <c r="AD58" s="38">
        <v>0</v>
      </c>
      <c r="AE58" s="38">
        <v>1</v>
      </c>
      <c r="AF58" s="216" t="s">
        <v>427</v>
      </c>
      <c r="AJ58" s="31">
        <f>VLOOKUP($G58,アンケートデータ!$H$5:$R$37,11,FALSE)</f>
        <v>5</v>
      </c>
      <c r="AK58" s="31">
        <f>VLOOKUP($T58,アンケートデータ!$H$5:$R$37,11,FALSE)</f>
        <v>5</v>
      </c>
    </row>
    <row r="59" spans="2:37">
      <c r="B59" s="38">
        <f t="shared" si="0"/>
        <v>14</v>
      </c>
      <c r="C59" s="38">
        <v>2</v>
      </c>
      <c r="D59" s="218"/>
      <c r="E59" s="38" t="s">
        <v>445</v>
      </c>
      <c r="F59" s="38">
        <v>100</v>
      </c>
      <c r="G59" s="38">
        <v>326</v>
      </c>
      <c r="H59" s="38">
        <v>0</v>
      </c>
      <c r="I59" s="38">
        <v>1</v>
      </c>
      <c r="J59" s="38">
        <v>0</v>
      </c>
      <c r="K59" s="38">
        <v>0</v>
      </c>
      <c r="L59" s="38">
        <v>0</v>
      </c>
      <c r="M59" s="38">
        <v>0</v>
      </c>
      <c r="N59" s="38">
        <v>1</v>
      </c>
      <c r="O59" s="38">
        <v>0</v>
      </c>
      <c r="P59" s="38">
        <v>0</v>
      </c>
      <c r="Q59" s="38">
        <v>0</v>
      </c>
      <c r="R59" s="38" t="s">
        <v>446</v>
      </c>
      <c r="S59" s="38">
        <v>101</v>
      </c>
      <c r="T59" s="38">
        <v>322</v>
      </c>
      <c r="U59" s="38">
        <v>0</v>
      </c>
      <c r="V59" s="38">
        <v>1</v>
      </c>
      <c r="W59" s="38">
        <v>0</v>
      </c>
      <c r="X59" s="38">
        <v>0</v>
      </c>
      <c r="Y59" s="38">
        <v>0</v>
      </c>
      <c r="Z59" s="38">
        <v>0</v>
      </c>
      <c r="AA59" s="38">
        <v>1</v>
      </c>
      <c r="AB59" s="38">
        <v>0</v>
      </c>
      <c r="AC59" s="38">
        <v>0</v>
      </c>
      <c r="AD59" s="38">
        <v>0</v>
      </c>
      <c r="AE59" s="38">
        <v>2</v>
      </c>
      <c r="AF59" s="216"/>
      <c r="AJ59" s="31">
        <f>VLOOKUP($G59,アンケートデータ!$H$5:$R$37,11,FALSE)</f>
        <v>4</v>
      </c>
      <c r="AK59" s="31">
        <f>VLOOKUP($T59,アンケートデータ!$H$5:$R$37,11,FALSE)</f>
        <v>5</v>
      </c>
    </row>
    <row r="60" spans="2:37">
      <c r="B60" s="38">
        <f t="shared" si="0"/>
        <v>14</v>
      </c>
      <c r="C60" s="38">
        <v>3</v>
      </c>
      <c r="D60" s="218"/>
      <c r="E60" s="38" t="s">
        <v>445</v>
      </c>
      <c r="F60" s="38">
        <v>100</v>
      </c>
      <c r="G60" s="38">
        <v>331</v>
      </c>
      <c r="H60" s="38">
        <v>0</v>
      </c>
      <c r="I60" s="38">
        <v>0</v>
      </c>
      <c r="J60" s="38">
        <v>1</v>
      </c>
      <c r="K60" s="38">
        <v>0</v>
      </c>
      <c r="L60" s="38">
        <v>0</v>
      </c>
      <c r="M60" s="38">
        <v>0</v>
      </c>
      <c r="N60" s="38">
        <v>0</v>
      </c>
      <c r="O60" s="38">
        <v>1</v>
      </c>
      <c r="P60" s="38">
        <v>0</v>
      </c>
      <c r="Q60" s="38">
        <v>0</v>
      </c>
      <c r="R60" s="38" t="s">
        <v>446</v>
      </c>
      <c r="S60" s="38">
        <v>101</v>
      </c>
      <c r="T60" s="38">
        <v>323</v>
      </c>
      <c r="U60" s="38">
        <v>0</v>
      </c>
      <c r="V60" s="38">
        <v>0</v>
      </c>
      <c r="W60" s="38">
        <v>1</v>
      </c>
      <c r="X60" s="38">
        <v>0</v>
      </c>
      <c r="Y60" s="38">
        <v>0</v>
      </c>
      <c r="Z60" s="38">
        <v>0</v>
      </c>
      <c r="AA60" s="38">
        <v>0</v>
      </c>
      <c r="AB60" s="38">
        <v>1</v>
      </c>
      <c r="AC60" s="38">
        <v>0</v>
      </c>
      <c r="AD60" s="38">
        <v>0</v>
      </c>
      <c r="AE60" s="38">
        <v>3</v>
      </c>
      <c r="AF60" s="216"/>
      <c r="AJ60" s="31">
        <f>VLOOKUP($G60,アンケートデータ!$H$5:$R$37,11,FALSE)</f>
        <v>3</v>
      </c>
      <c r="AK60" s="31">
        <f>VLOOKUP($T60,アンケートデータ!$H$5:$R$37,11,FALSE)</f>
        <v>5</v>
      </c>
    </row>
    <row r="61" spans="2:37">
      <c r="B61" s="38">
        <f t="shared" si="0"/>
        <v>14</v>
      </c>
      <c r="C61" s="38">
        <v>4</v>
      </c>
      <c r="D61" s="219"/>
      <c r="E61" s="38" t="s">
        <v>445</v>
      </c>
      <c r="F61" s="38">
        <v>100</v>
      </c>
      <c r="G61" s="38">
        <v>336</v>
      </c>
      <c r="H61" s="38">
        <v>0</v>
      </c>
      <c r="I61" s="38">
        <v>1</v>
      </c>
      <c r="J61" s="38">
        <v>0</v>
      </c>
      <c r="K61" s="38">
        <v>0</v>
      </c>
      <c r="L61" s="38">
        <v>0</v>
      </c>
      <c r="M61" s="38">
        <v>0</v>
      </c>
      <c r="N61" s="38">
        <v>1</v>
      </c>
      <c r="O61" s="38">
        <v>0</v>
      </c>
      <c r="P61" s="38">
        <v>0</v>
      </c>
      <c r="Q61" s="38">
        <v>0</v>
      </c>
      <c r="R61" s="38" t="s">
        <v>446</v>
      </c>
      <c r="S61" s="38">
        <v>101</v>
      </c>
      <c r="T61" s="38">
        <v>324</v>
      </c>
      <c r="U61" s="38">
        <v>0</v>
      </c>
      <c r="V61" s="38">
        <v>1</v>
      </c>
      <c r="W61" s="38">
        <v>0</v>
      </c>
      <c r="X61" s="38">
        <v>0</v>
      </c>
      <c r="Y61" s="38">
        <v>0</v>
      </c>
      <c r="Z61" s="38">
        <v>0</v>
      </c>
      <c r="AA61" s="38">
        <v>1</v>
      </c>
      <c r="AB61" s="38">
        <v>0</v>
      </c>
      <c r="AC61" s="38">
        <v>0</v>
      </c>
      <c r="AD61" s="38">
        <v>0</v>
      </c>
      <c r="AE61" s="38">
        <v>4</v>
      </c>
      <c r="AF61" s="216"/>
      <c r="AJ61" s="31">
        <f>VLOOKUP($G61,アンケートデータ!$H$5:$R$37,11,FALSE)</f>
        <v>2</v>
      </c>
      <c r="AK61" s="31">
        <f>VLOOKUP($T61,アンケートデータ!$H$5:$R$37,11,FALSE)</f>
        <v>5</v>
      </c>
    </row>
    <row r="62" spans="2:37">
      <c r="B62" s="36">
        <f t="shared" si="0"/>
        <v>15</v>
      </c>
      <c r="C62" s="36">
        <v>1</v>
      </c>
      <c r="D62" s="220" t="s">
        <v>423</v>
      </c>
      <c r="E62" s="36" t="s">
        <v>447</v>
      </c>
      <c r="F62" s="36">
        <v>100</v>
      </c>
      <c r="G62" s="36">
        <v>321</v>
      </c>
      <c r="H62" s="36">
        <v>1</v>
      </c>
      <c r="I62" s="36">
        <v>0</v>
      </c>
      <c r="J62" s="36">
        <v>0</v>
      </c>
      <c r="K62" s="36">
        <v>0</v>
      </c>
      <c r="L62" s="36">
        <v>0</v>
      </c>
      <c r="M62" s="36">
        <v>1</v>
      </c>
      <c r="N62" s="36">
        <v>0</v>
      </c>
      <c r="O62" s="36">
        <v>0</v>
      </c>
      <c r="P62" s="36">
        <v>0</v>
      </c>
      <c r="Q62" s="36">
        <v>0</v>
      </c>
      <c r="R62" s="36" t="s">
        <v>448</v>
      </c>
      <c r="S62" s="36">
        <v>101</v>
      </c>
      <c r="T62" s="36">
        <v>321</v>
      </c>
      <c r="U62" s="36">
        <v>1</v>
      </c>
      <c r="V62" s="36">
        <v>0</v>
      </c>
      <c r="W62" s="36">
        <v>0</v>
      </c>
      <c r="X62" s="36">
        <v>0</v>
      </c>
      <c r="Y62" s="36">
        <v>0</v>
      </c>
      <c r="Z62" s="36">
        <v>1</v>
      </c>
      <c r="AA62" s="36">
        <v>0</v>
      </c>
      <c r="AB62" s="36">
        <v>0</v>
      </c>
      <c r="AC62" s="36">
        <v>0</v>
      </c>
      <c r="AD62" s="36">
        <v>0</v>
      </c>
      <c r="AE62" s="36">
        <v>1</v>
      </c>
      <c r="AF62" s="214" t="s">
        <v>427</v>
      </c>
      <c r="AJ62" s="31">
        <f>VLOOKUP($G62,アンケートデータ!$H$5:$R$37,11,FALSE)</f>
        <v>5</v>
      </c>
      <c r="AK62" s="31">
        <f>VLOOKUP($T62,アンケートデータ!$H$5:$R$37,11,FALSE)</f>
        <v>5</v>
      </c>
    </row>
    <row r="63" spans="2:37">
      <c r="B63" s="36">
        <f t="shared" si="0"/>
        <v>15</v>
      </c>
      <c r="C63" s="36">
        <v>2</v>
      </c>
      <c r="D63" s="221"/>
      <c r="E63" s="36" t="s">
        <v>447</v>
      </c>
      <c r="F63" s="36">
        <v>100</v>
      </c>
      <c r="G63" s="36">
        <v>326</v>
      </c>
      <c r="H63" s="36">
        <v>0</v>
      </c>
      <c r="I63" s="36">
        <v>1</v>
      </c>
      <c r="J63" s="36">
        <v>0</v>
      </c>
      <c r="K63" s="36">
        <v>0</v>
      </c>
      <c r="L63" s="36">
        <v>0</v>
      </c>
      <c r="M63" s="36">
        <v>0</v>
      </c>
      <c r="N63" s="36">
        <v>1</v>
      </c>
      <c r="O63" s="36">
        <v>0</v>
      </c>
      <c r="P63" s="36">
        <v>0</v>
      </c>
      <c r="Q63" s="36">
        <v>0</v>
      </c>
      <c r="R63" s="36" t="s">
        <v>448</v>
      </c>
      <c r="S63" s="36">
        <v>101</v>
      </c>
      <c r="T63" s="36">
        <v>322</v>
      </c>
      <c r="U63" s="36">
        <v>0</v>
      </c>
      <c r="V63" s="36">
        <v>1</v>
      </c>
      <c r="W63" s="36">
        <v>0</v>
      </c>
      <c r="X63" s="36">
        <v>0</v>
      </c>
      <c r="Y63" s="36">
        <v>0</v>
      </c>
      <c r="Z63" s="36">
        <v>0</v>
      </c>
      <c r="AA63" s="36">
        <v>1</v>
      </c>
      <c r="AB63" s="36">
        <v>0</v>
      </c>
      <c r="AC63" s="36">
        <v>0</v>
      </c>
      <c r="AD63" s="36">
        <v>0</v>
      </c>
      <c r="AE63" s="36">
        <v>2</v>
      </c>
      <c r="AF63" s="214"/>
      <c r="AJ63" s="31">
        <f>VLOOKUP($G63,アンケートデータ!$H$5:$R$37,11,FALSE)</f>
        <v>4</v>
      </c>
      <c r="AK63" s="31">
        <f>VLOOKUP($T63,アンケートデータ!$H$5:$R$37,11,FALSE)</f>
        <v>5</v>
      </c>
    </row>
    <row r="64" spans="2:37">
      <c r="B64" s="36">
        <f t="shared" si="0"/>
        <v>15</v>
      </c>
      <c r="C64" s="36">
        <v>3</v>
      </c>
      <c r="D64" s="221"/>
      <c r="E64" s="36" t="s">
        <v>447</v>
      </c>
      <c r="F64" s="36">
        <v>100</v>
      </c>
      <c r="G64" s="36">
        <v>331</v>
      </c>
      <c r="H64" s="36">
        <v>0</v>
      </c>
      <c r="I64" s="36">
        <v>0</v>
      </c>
      <c r="J64" s="36">
        <v>1</v>
      </c>
      <c r="K64" s="36">
        <v>0</v>
      </c>
      <c r="L64" s="36">
        <v>0</v>
      </c>
      <c r="M64" s="36">
        <v>0</v>
      </c>
      <c r="N64" s="36">
        <v>0</v>
      </c>
      <c r="O64" s="36">
        <v>1</v>
      </c>
      <c r="P64" s="36">
        <v>0</v>
      </c>
      <c r="Q64" s="36">
        <v>0</v>
      </c>
      <c r="R64" s="36" t="s">
        <v>448</v>
      </c>
      <c r="S64" s="36">
        <v>101</v>
      </c>
      <c r="T64" s="36">
        <v>323</v>
      </c>
      <c r="U64" s="36">
        <v>0</v>
      </c>
      <c r="V64" s="36">
        <v>0</v>
      </c>
      <c r="W64" s="36">
        <v>1</v>
      </c>
      <c r="X64" s="36">
        <v>0</v>
      </c>
      <c r="Y64" s="36">
        <v>0</v>
      </c>
      <c r="Z64" s="36">
        <v>0</v>
      </c>
      <c r="AA64" s="36">
        <v>0</v>
      </c>
      <c r="AB64" s="36">
        <v>1</v>
      </c>
      <c r="AC64" s="36">
        <v>0</v>
      </c>
      <c r="AD64" s="36">
        <v>0</v>
      </c>
      <c r="AE64" s="36">
        <v>3</v>
      </c>
      <c r="AF64" s="214"/>
      <c r="AJ64" s="31">
        <f>VLOOKUP($G64,アンケートデータ!$H$5:$R$37,11,FALSE)</f>
        <v>3</v>
      </c>
      <c r="AK64" s="31">
        <f>VLOOKUP($T64,アンケートデータ!$H$5:$R$37,11,FALSE)</f>
        <v>5</v>
      </c>
    </row>
    <row r="65" spans="2:37">
      <c r="B65" s="36">
        <f t="shared" si="0"/>
        <v>15</v>
      </c>
      <c r="C65" s="36">
        <v>4</v>
      </c>
      <c r="D65" s="221"/>
      <c r="E65" s="36" t="s">
        <v>447</v>
      </c>
      <c r="F65" s="36">
        <v>100</v>
      </c>
      <c r="G65" s="36">
        <v>336</v>
      </c>
      <c r="H65" s="36">
        <v>0</v>
      </c>
      <c r="I65" s="36">
        <v>1</v>
      </c>
      <c r="J65" s="36">
        <v>0</v>
      </c>
      <c r="K65" s="36">
        <v>0</v>
      </c>
      <c r="L65" s="36">
        <v>0</v>
      </c>
      <c r="M65" s="36">
        <v>0</v>
      </c>
      <c r="N65" s="36">
        <v>1</v>
      </c>
      <c r="O65" s="36">
        <v>0</v>
      </c>
      <c r="P65" s="36">
        <v>0</v>
      </c>
      <c r="Q65" s="36">
        <v>0</v>
      </c>
      <c r="R65" s="36" t="s">
        <v>448</v>
      </c>
      <c r="S65" s="36">
        <v>101</v>
      </c>
      <c r="T65" s="36">
        <v>324</v>
      </c>
      <c r="U65" s="36">
        <v>0</v>
      </c>
      <c r="V65" s="36">
        <v>1</v>
      </c>
      <c r="W65" s="36">
        <v>0</v>
      </c>
      <c r="X65" s="36">
        <v>0</v>
      </c>
      <c r="Y65" s="36">
        <v>0</v>
      </c>
      <c r="Z65" s="36">
        <v>0</v>
      </c>
      <c r="AA65" s="36">
        <v>1</v>
      </c>
      <c r="AB65" s="36">
        <v>0</v>
      </c>
      <c r="AC65" s="36">
        <v>0</v>
      </c>
      <c r="AD65" s="36">
        <v>0</v>
      </c>
      <c r="AE65" s="36">
        <v>4</v>
      </c>
      <c r="AF65" s="214"/>
      <c r="AH65" s="31">
        <f>VLOOKUP($F65,アンケートデータ!$B$5:$F$45,5,FALSE)</f>
        <v>5</v>
      </c>
      <c r="AI65" s="31">
        <f>VLOOKUP($S65,アンケートデータ!$B$5:$F$45,5,FALSE)</f>
        <v>5</v>
      </c>
      <c r="AJ65" s="31">
        <f>VLOOKUP($G65,アンケートデータ!$H$5:$R$37,11,FALSE)</f>
        <v>2</v>
      </c>
      <c r="AK65" s="31">
        <f>VLOOKUP($T65,アンケートデータ!$H$5:$R$37,11,FALSE)</f>
        <v>5</v>
      </c>
    </row>
    <row r="66" spans="2:37">
      <c r="B66" s="36">
        <f t="shared" si="0"/>
        <v>15</v>
      </c>
      <c r="C66" s="36">
        <v>5</v>
      </c>
      <c r="D66" s="222"/>
      <c r="E66" s="36" t="s">
        <v>447</v>
      </c>
      <c r="F66" s="36">
        <v>100</v>
      </c>
      <c r="G66" s="36">
        <v>341</v>
      </c>
      <c r="H66" s="36">
        <v>1</v>
      </c>
      <c r="I66" s="36">
        <v>0</v>
      </c>
      <c r="J66" s="36">
        <v>0</v>
      </c>
      <c r="K66" s="36">
        <v>0</v>
      </c>
      <c r="L66" s="36">
        <v>0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36" t="s">
        <v>448</v>
      </c>
      <c r="S66" s="36">
        <v>101</v>
      </c>
      <c r="T66" s="36">
        <v>325</v>
      </c>
      <c r="U66" s="36">
        <v>1</v>
      </c>
      <c r="V66" s="36">
        <v>0</v>
      </c>
      <c r="W66" s="36">
        <v>0</v>
      </c>
      <c r="X66" s="36">
        <v>0</v>
      </c>
      <c r="Y66" s="36">
        <v>0</v>
      </c>
      <c r="Z66" s="36">
        <v>1</v>
      </c>
      <c r="AA66" s="36">
        <v>0</v>
      </c>
      <c r="AB66" s="36">
        <v>0</v>
      </c>
      <c r="AC66" s="36">
        <v>0</v>
      </c>
      <c r="AD66" s="36">
        <v>0</v>
      </c>
      <c r="AE66" s="36">
        <v>5</v>
      </c>
      <c r="AF66" s="214"/>
      <c r="AJ66" s="31">
        <f>VLOOKUP($G66,アンケートデータ!$H$5:$R$37,11,FALSE)</f>
        <v>1</v>
      </c>
      <c r="AK66" s="31">
        <f>VLOOKUP($T66,アンケートデータ!$H$5:$R$37,11,FALSE)</f>
        <v>5</v>
      </c>
    </row>
    <row r="67" spans="2:37">
      <c r="B67" s="36">
        <f t="shared" si="0"/>
        <v>16</v>
      </c>
      <c r="C67" s="36">
        <v>1</v>
      </c>
      <c r="D67" s="220" t="s">
        <v>423</v>
      </c>
      <c r="E67" s="36" t="s">
        <v>449</v>
      </c>
      <c r="F67" s="36">
        <v>100</v>
      </c>
      <c r="G67" s="36">
        <v>321</v>
      </c>
      <c r="H67" s="36">
        <v>1</v>
      </c>
      <c r="I67" s="36">
        <v>2</v>
      </c>
      <c r="J67" s="36">
        <v>3</v>
      </c>
      <c r="K67" s="36">
        <v>3</v>
      </c>
      <c r="L67" s="36">
        <v>1</v>
      </c>
      <c r="M67" s="36">
        <v>1</v>
      </c>
      <c r="N67" s="36">
        <v>2</v>
      </c>
      <c r="O67" s="36">
        <v>3</v>
      </c>
      <c r="P67" s="36">
        <v>3</v>
      </c>
      <c r="Q67" s="36">
        <v>1</v>
      </c>
      <c r="R67" s="36" t="s">
        <v>450</v>
      </c>
      <c r="S67" s="36">
        <v>101</v>
      </c>
      <c r="T67" s="36">
        <v>321</v>
      </c>
      <c r="U67" s="36">
        <v>1</v>
      </c>
      <c r="V67" s="36">
        <v>2</v>
      </c>
      <c r="W67" s="36">
        <v>3</v>
      </c>
      <c r="X67" s="36">
        <v>3</v>
      </c>
      <c r="Y67" s="36">
        <v>1</v>
      </c>
      <c r="Z67" s="36">
        <v>1</v>
      </c>
      <c r="AA67" s="36">
        <v>2</v>
      </c>
      <c r="AB67" s="36">
        <v>3</v>
      </c>
      <c r="AC67" s="36">
        <v>3</v>
      </c>
      <c r="AD67" s="36">
        <v>1</v>
      </c>
      <c r="AE67" s="36">
        <v>1</v>
      </c>
      <c r="AF67" s="214" t="s">
        <v>427</v>
      </c>
      <c r="AJ67" s="31">
        <f>VLOOKUP($G67,アンケートデータ!$H$5:$R$37,11,FALSE)</f>
        <v>5</v>
      </c>
      <c r="AK67" s="31">
        <f>VLOOKUP($T67,アンケートデータ!$H$5:$R$37,11,FALSE)</f>
        <v>5</v>
      </c>
    </row>
    <row r="68" spans="2:37">
      <c r="B68" s="36">
        <f t="shared" si="0"/>
        <v>16</v>
      </c>
      <c r="C68" s="36">
        <v>2</v>
      </c>
      <c r="D68" s="221"/>
      <c r="E68" s="36" t="s">
        <v>449</v>
      </c>
      <c r="F68" s="36">
        <v>100</v>
      </c>
      <c r="G68" s="36">
        <v>326</v>
      </c>
      <c r="H68" s="36">
        <v>1</v>
      </c>
      <c r="I68" s="36">
        <v>1</v>
      </c>
      <c r="J68" s="36">
        <v>1</v>
      </c>
      <c r="K68" s="36">
        <v>1</v>
      </c>
      <c r="L68" s="36">
        <v>0</v>
      </c>
      <c r="M68" s="36">
        <v>1</v>
      </c>
      <c r="N68" s="36">
        <v>1</v>
      </c>
      <c r="O68" s="36">
        <v>1</v>
      </c>
      <c r="P68" s="36">
        <v>1</v>
      </c>
      <c r="Q68" s="36">
        <v>0</v>
      </c>
      <c r="R68" s="36" t="s">
        <v>450</v>
      </c>
      <c r="S68" s="36">
        <v>101</v>
      </c>
      <c r="T68" s="36">
        <v>322</v>
      </c>
      <c r="U68" s="36">
        <v>1</v>
      </c>
      <c r="V68" s="36">
        <v>1</v>
      </c>
      <c r="W68" s="36">
        <v>1</v>
      </c>
      <c r="X68" s="36">
        <v>1</v>
      </c>
      <c r="Y68" s="36">
        <v>0</v>
      </c>
      <c r="Z68" s="36">
        <v>1</v>
      </c>
      <c r="AA68" s="36">
        <v>1</v>
      </c>
      <c r="AB68" s="36">
        <v>1</v>
      </c>
      <c r="AC68" s="36">
        <v>1</v>
      </c>
      <c r="AD68" s="36">
        <v>0</v>
      </c>
      <c r="AE68" s="36">
        <v>2</v>
      </c>
      <c r="AF68" s="214"/>
      <c r="AJ68" s="31">
        <f>VLOOKUP($G68,アンケートデータ!$H$5:$R$37,11,FALSE)</f>
        <v>4</v>
      </c>
      <c r="AK68" s="31">
        <f>VLOOKUP($T68,アンケートデータ!$H$5:$R$37,11,FALSE)</f>
        <v>5</v>
      </c>
    </row>
    <row r="69" spans="2:37">
      <c r="B69" s="36">
        <f t="shared" si="0"/>
        <v>16</v>
      </c>
      <c r="C69" s="36">
        <v>3</v>
      </c>
      <c r="D69" s="222"/>
      <c r="E69" s="36" t="s">
        <v>449</v>
      </c>
      <c r="F69" s="36">
        <v>100</v>
      </c>
      <c r="G69" s="36">
        <v>331</v>
      </c>
      <c r="H69" s="36">
        <v>1</v>
      </c>
      <c r="I69" s="36">
        <v>1</v>
      </c>
      <c r="J69" s="36">
        <v>1</v>
      </c>
      <c r="K69" s="36">
        <v>0</v>
      </c>
      <c r="L69" s="36">
        <v>0</v>
      </c>
      <c r="M69" s="36">
        <v>1</v>
      </c>
      <c r="N69" s="36">
        <v>1</v>
      </c>
      <c r="O69" s="36">
        <v>1</v>
      </c>
      <c r="P69" s="36">
        <v>0</v>
      </c>
      <c r="Q69" s="36">
        <v>0</v>
      </c>
      <c r="R69" s="36" t="s">
        <v>450</v>
      </c>
      <c r="S69" s="36">
        <v>101</v>
      </c>
      <c r="T69" s="36">
        <v>323</v>
      </c>
      <c r="U69" s="36">
        <v>1</v>
      </c>
      <c r="V69" s="36">
        <v>1</v>
      </c>
      <c r="W69" s="36">
        <v>1</v>
      </c>
      <c r="X69" s="36">
        <v>0</v>
      </c>
      <c r="Y69" s="36">
        <v>0</v>
      </c>
      <c r="Z69" s="36">
        <v>1</v>
      </c>
      <c r="AA69" s="36">
        <v>1</v>
      </c>
      <c r="AB69" s="36">
        <v>1</v>
      </c>
      <c r="AC69" s="36">
        <v>0</v>
      </c>
      <c r="AD69" s="36">
        <v>0</v>
      </c>
      <c r="AE69" s="36">
        <v>3</v>
      </c>
      <c r="AF69" s="214"/>
      <c r="AJ69" s="31">
        <f>VLOOKUP($G69,アンケートデータ!$H$5:$R$37,11,FALSE)</f>
        <v>3</v>
      </c>
      <c r="AK69" s="31">
        <f>VLOOKUP($T69,アンケートデータ!$H$5:$R$37,11,FALSE)</f>
        <v>5</v>
      </c>
    </row>
    <row r="70" spans="2:37">
      <c r="B70" s="38">
        <f t="shared" si="0"/>
        <v>17</v>
      </c>
      <c r="C70" s="38">
        <v>1</v>
      </c>
      <c r="D70" s="217" t="s">
        <v>423</v>
      </c>
      <c r="E70" s="38" t="s">
        <v>451</v>
      </c>
      <c r="F70" s="38">
        <v>100</v>
      </c>
      <c r="G70" s="38">
        <v>321</v>
      </c>
      <c r="H70" s="38">
        <v>1</v>
      </c>
      <c r="I70" s="38">
        <v>2</v>
      </c>
      <c r="J70" s="38">
        <v>3</v>
      </c>
      <c r="K70" s="38">
        <v>3</v>
      </c>
      <c r="L70" s="38">
        <v>1</v>
      </c>
      <c r="M70" s="38">
        <v>1</v>
      </c>
      <c r="N70" s="38">
        <v>2</v>
      </c>
      <c r="O70" s="38">
        <v>3</v>
      </c>
      <c r="P70" s="38">
        <v>3</v>
      </c>
      <c r="Q70" s="38">
        <v>1</v>
      </c>
      <c r="R70" s="38" t="s">
        <v>452</v>
      </c>
      <c r="S70" s="38">
        <v>101</v>
      </c>
      <c r="T70" s="38">
        <v>321</v>
      </c>
      <c r="U70" s="38">
        <v>1</v>
      </c>
      <c r="V70" s="38">
        <v>2</v>
      </c>
      <c r="W70" s="38">
        <v>3</v>
      </c>
      <c r="X70" s="38">
        <v>3</v>
      </c>
      <c r="Y70" s="38">
        <v>1</v>
      </c>
      <c r="Z70" s="38">
        <v>1</v>
      </c>
      <c r="AA70" s="38">
        <v>2</v>
      </c>
      <c r="AB70" s="38">
        <v>3</v>
      </c>
      <c r="AC70" s="38">
        <v>3</v>
      </c>
      <c r="AD70" s="38">
        <v>1</v>
      </c>
      <c r="AE70" s="38">
        <v>1</v>
      </c>
      <c r="AF70" s="216" t="s">
        <v>427</v>
      </c>
      <c r="AJ70" s="31">
        <f>VLOOKUP($G70,アンケートデータ!$H$5:$R$37,11,FALSE)</f>
        <v>5</v>
      </c>
      <c r="AK70" s="31">
        <f>VLOOKUP($T70,アンケートデータ!$H$5:$R$37,11,FALSE)</f>
        <v>5</v>
      </c>
    </row>
    <row r="71" spans="2:37">
      <c r="B71" s="38">
        <f t="shared" si="0"/>
        <v>17</v>
      </c>
      <c r="C71" s="38">
        <v>2</v>
      </c>
      <c r="D71" s="218"/>
      <c r="E71" s="38" t="s">
        <v>451</v>
      </c>
      <c r="F71" s="38">
        <v>100</v>
      </c>
      <c r="G71" s="38">
        <v>326</v>
      </c>
      <c r="H71" s="38">
        <v>1</v>
      </c>
      <c r="I71" s="38">
        <v>1</v>
      </c>
      <c r="J71" s="38">
        <v>1</v>
      </c>
      <c r="K71" s="38">
        <v>1</v>
      </c>
      <c r="L71" s="38">
        <v>0</v>
      </c>
      <c r="M71" s="38">
        <v>1</v>
      </c>
      <c r="N71" s="38">
        <v>1</v>
      </c>
      <c r="O71" s="38">
        <v>1</v>
      </c>
      <c r="P71" s="38">
        <v>1</v>
      </c>
      <c r="Q71" s="38">
        <v>0</v>
      </c>
      <c r="R71" s="38" t="s">
        <v>452</v>
      </c>
      <c r="S71" s="38">
        <v>101</v>
      </c>
      <c r="T71" s="38">
        <v>322</v>
      </c>
      <c r="U71" s="38">
        <v>1</v>
      </c>
      <c r="V71" s="38">
        <v>1</v>
      </c>
      <c r="W71" s="38">
        <v>1</v>
      </c>
      <c r="X71" s="38">
        <v>1</v>
      </c>
      <c r="Y71" s="38">
        <v>0</v>
      </c>
      <c r="Z71" s="38">
        <v>1</v>
      </c>
      <c r="AA71" s="38">
        <v>1</v>
      </c>
      <c r="AB71" s="38">
        <v>1</v>
      </c>
      <c r="AC71" s="38">
        <v>1</v>
      </c>
      <c r="AD71" s="38">
        <v>0</v>
      </c>
      <c r="AE71" s="38">
        <v>2</v>
      </c>
      <c r="AF71" s="216"/>
      <c r="AJ71" s="31">
        <f>VLOOKUP($G71,アンケートデータ!$H$5:$R$37,11,FALSE)</f>
        <v>4</v>
      </c>
      <c r="AK71" s="31">
        <f>VLOOKUP($T71,アンケートデータ!$H$5:$R$37,11,FALSE)</f>
        <v>5</v>
      </c>
    </row>
    <row r="72" spans="2:37">
      <c r="B72" s="38">
        <f t="shared" si="0"/>
        <v>17</v>
      </c>
      <c r="C72" s="38">
        <v>3</v>
      </c>
      <c r="D72" s="218"/>
      <c r="E72" s="38" t="s">
        <v>451</v>
      </c>
      <c r="F72" s="38">
        <v>100</v>
      </c>
      <c r="G72" s="38">
        <v>331</v>
      </c>
      <c r="H72" s="38">
        <v>1</v>
      </c>
      <c r="I72" s="38">
        <v>1</v>
      </c>
      <c r="J72" s="38">
        <v>1</v>
      </c>
      <c r="K72" s="38">
        <v>0</v>
      </c>
      <c r="L72" s="38">
        <v>0</v>
      </c>
      <c r="M72" s="38">
        <v>1</v>
      </c>
      <c r="N72" s="38">
        <v>1</v>
      </c>
      <c r="O72" s="38">
        <v>1</v>
      </c>
      <c r="P72" s="38">
        <v>0</v>
      </c>
      <c r="Q72" s="38">
        <v>0</v>
      </c>
      <c r="R72" s="38" t="s">
        <v>452</v>
      </c>
      <c r="S72" s="38">
        <v>101</v>
      </c>
      <c r="T72" s="38">
        <v>323</v>
      </c>
      <c r="U72" s="38">
        <v>1</v>
      </c>
      <c r="V72" s="38">
        <v>1</v>
      </c>
      <c r="W72" s="38">
        <v>1</v>
      </c>
      <c r="X72" s="38">
        <v>0</v>
      </c>
      <c r="Y72" s="38">
        <v>0</v>
      </c>
      <c r="Z72" s="38">
        <v>1</v>
      </c>
      <c r="AA72" s="38">
        <v>1</v>
      </c>
      <c r="AB72" s="38">
        <v>1</v>
      </c>
      <c r="AC72" s="38">
        <v>0</v>
      </c>
      <c r="AD72" s="38">
        <v>0</v>
      </c>
      <c r="AE72" s="38">
        <v>3</v>
      </c>
      <c r="AF72" s="216"/>
      <c r="AJ72" s="31">
        <f>VLOOKUP($G72,アンケートデータ!$H$5:$R$37,11,FALSE)</f>
        <v>3</v>
      </c>
      <c r="AK72" s="31">
        <f>VLOOKUP($T72,アンケートデータ!$H$5:$R$37,11,FALSE)</f>
        <v>5</v>
      </c>
    </row>
    <row r="73" spans="2:37">
      <c r="B73" s="38">
        <f t="shared" si="0"/>
        <v>17</v>
      </c>
      <c r="C73" s="38">
        <v>4</v>
      </c>
      <c r="D73" s="219"/>
      <c r="E73" s="38" t="s">
        <v>451</v>
      </c>
      <c r="F73" s="38">
        <v>100</v>
      </c>
      <c r="G73" s="38">
        <v>336</v>
      </c>
      <c r="H73" s="38">
        <v>1</v>
      </c>
      <c r="I73" s="38">
        <v>1</v>
      </c>
      <c r="J73" s="38">
        <v>0</v>
      </c>
      <c r="K73" s="38">
        <v>0</v>
      </c>
      <c r="L73" s="38">
        <v>0</v>
      </c>
      <c r="M73" s="38">
        <v>1</v>
      </c>
      <c r="N73" s="38">
        <v>1</v>
      </c>
      <c r="O73" s="38">
        <v>0</v>
      </c>
      <c r="P73" s="38">
        <v>0</v>
      </c>
      <c r="Q73" s="38">
        <v>0</v>
      </c>
      <c r="R73" s="38" t="s">
        <v>452</v>
      </c>
      <c r="S73" s="38">
        <v>101</v>
      </c>
      <c r="T73" s="38">
        <v>324</v>
      </c>
      <c r="U73" s="38">
        <v>1</v>
      </c>
      <c r="V73" s="38">
        <v>1</v>
      </c>
      <c r="W73" s="38">
        <v>0</v>
      </c>
      <c r="X73" s="38">
        <v>0</v>
      </c>
      <c r="Y73" s="38">
        <v>0</v>
      </c>
      <c r="Z73" s="38">
        <v>1</v>
      </c>
      <c r="AA73" s="38">
        <v>1</v>
      </c>
      <c r="AB73" s="38">
        <v>0</v>
      </c>
      <c r="AC73" s="38">
        <v>0</v>
      </c>
      <c r="AD73" s="38">
        <v>0</v>
      </c>
      <c r="AE73" s="38">
        <v>4</v>
      </c>
      <c r="AF73" s="216"/>
      <c r="AJ73" s="31">
        <f>VLOOKUP($G73,アンケートデータ!$H$5:$R$37,11,FALSE)</f>
        <v>2</v>
      </c>
      <c r="AK73" s="31">
        <f>VLOOKUP($T73,アンケートデータ!$H$5:$R$37,11,FALSE)</f>
        <v>5</v>
      </c>
    </row>
    <row r="74" spans="2:37">
      <c r="B74" s="36">
        <f t="shared" si="0"/>
        <v>18</v>
      </c>
      <c r="C74" s="36">
        <v>1</v>
      </c>
      <c r="D74" s="220" t="s">
        <v>423</v>
      </c>
      <c r="E74" s="36" t="s">
        <v>453</v>
      </c>
      <c r="F74" s="36">
        <v>100</v>
      </c>
      <c r="G74" s="36">
        <v>321</v>
      </c>
      <c r="H74" s="36">
        <v>1</v>
      </c>
      <c r="I74" s="36">
        <v>2</v>
      </c>
      <c r="J74" s="36">
        <v>3</v>
      </c>
      <c r="K74" s="36">
        <v>3</v>
      </c>
      <c r="L74" s="36">
        <v>1</v>
      </c>
      <c r="M74" s="36">
        <v>1</v>
      </c>
      <c r="N74" s="36">
        <v>2</v>
      </c>
      <c r="O74" s="36">
        <v>3</v>
      </c>
      <c r="P74" s="36">
        <v>3</v>
      </c>
      <c r="Q74" s="36">
        <v>1</v>
      </c>
      <c r="R74" s="36" t="s">
        <v>454</v>
      </c>
      <c r="S74" s="36">
        <v>101</v>
      </c>
      <c r="T74" s="36">
        <v>321</v>
      </c>
      <c r="U74" s="36">
        <v>1</v>
      </c>
      <c r="V74" s="36">
        <v>2</v>
      </c>
      <c r="W74" s="36">
        <v>3</v>
      </c>
      <c r="X74" s="36">
        <v>3</v>
      </c>
      <c r="Y74" s="36">
        <v>1</v>
      </c>
      <c r="Z74" s="36">
        <v>1</v>
      </c>
      <c r="AA74" s="36">
        <v>2</v>
      </c>
      <c r="AB74" s="36">
        <v>3</v>
      </c>
      <c r="AC74" s="36">
        <v>3</v>
      </c>
      <c r="AD74" s="36">
        <v>1</v>
      </c>
      <c r="AE74" s="36">
        <v>1</v>
      </c>
      <c r="AF74" s="214" t="s">
        <v>427</v>
      </c>
      <c r="AJ74" s="31">
        <f>VLOOKUP($G74,アンケートデータ!$H$5:$R$37,11,FALSE)</f>
        <v>5</v>
      </c>
      <c r="AK74" s="31">
        <f>VLOOKUP($T74,アンケートデータ!$H$5:$R$37,11,FALSE)</f>
        <v>5</v>
      </c>
    </row>
    <row r="75" spans="2:37">
      <c r="B75" s="36">
        <f t="shared" si="0"/>
        <v>18</v>
      </c>
      <c r="C75" s="36">
        <v>2</v>
      </c>
      <c r="D75" s="221"/>
      <c r="E75" s="36" t="s">
        <v>453</v>
      </c>
      <c r="F75" s="36">
        <v>100</v>
      </c>
      <c r="G75" s="36">
        <v>326</v>
      </c>
      <c r="H75" s="36">
        <v>1</v>
      </c>
      <c r="I75" s="36">
        <v>1</v>
      </c>
      <c r="J75" s="36">
        <v>1</v>
      </c>
      <c r="K75" s="36">
        <v>1</v>
      </c>
      <c r="L75" s="36">
        <v>0</v>
      </c>
      <c r="M75" s="36">
        <v>1</v>
      </c>
      <c r="N75" s="36">
        <v>1</v>
      </c>
      <c r="O75" s="36">
        <v>1</v>
      </c>
      <c r="P75" s="36">
        <v>1</v>
      </c>
      <c r="Q75" s="36">
        <v>0</v>
      </c>
      <c r="R75" s="36" t="s">
        <v>454</v>
      </c>
      <c r="S75" s="36">
        <v>101</v>
      </c>
      <c r="T75" s="36">
        <v>322</v>
      </c>
      <c r="U75" s="36">
        <v>1</v>
      </c>
      <c r="V75" s="36">
        <v>1</v>
      </c>
      <c r="W75" s="36">
        <v>1</v>
      </c>
      <c r="X75" s="36">
        <v>1</v>
      </c>
      <c r="Y75" s="36">
        <v>0</v>
      </c>
      <c r="Z75" s="36">
        <v>1</v>
      </c>
      <c r="AA75" s="36">
        <v>1</v>
      </c>
      <c r="AB75" s="36">
        <v>1</v>
      </c>
      <c r="AC75" s="36">
        <v>1</v>
      </c>
      <c r="AD75" s="36">
        <v>0</v>
      </c>
      <c r="AE75" s="36">
        <v>2</v>
      </c>
      <c r="AF75" s="214"/>
      <c r="AJ75" s="31">
        <f>VLOOKUP($G75,アンケートデータ!$H$5:$R$37,11,FALSE)</f>
        <v>4</v>
      </c>
      <c r="AK75" s="31">
        <f>VLOOKUP($T75,アンケートデータ!$H$5:$R$37,11,FALSE)</f>
        <v>5</v>
      </c>
    </row>
    <row r="76" spans="2:37">
      <c r="B76" s="36">
        <f t="shared" ref="B76:B139" si="1">IF(C76=1, B75+1, B75)</f>
        <v>18</v>
      </c>
      <c r="C76" s="36">
        <v>3</v>
      </c>
      <c r="D76" s="221"/>
      <c r="E76" s="36" t="s">
        <v>453</v>
      </c>
      <c r="F76" s="36">
        <v>100</v>
      </c>
      <c r="G76" s="36">
        <v>331</v>
      </c>
      <c r="H76" s="36">
        <v>1</v>
      </c>
      <c r="I76" s="36">
        <v>1</v>
      </c>
      <c r="J76" s="36">
        <v>1</v>
      </c>
      <c r="K76" s="36">
        <v>0</v>
      </c>
      <c r="L76" s="36">
        <v>0</v>
      </c>
      <c r="M76" s="36">
        <v>1</v>
      </c>
      <c r="N76" s="36">
        <v>1</v>
      </c>
      <c r="O76" s="36">
        <v>1</v>
      </c>
      <c r="P76" s="36">
        <v>0</v>
      </c>
      <c r="Q76" s="36">
        <v>0</v>
      </c>
      <c r="R76" s="36" t="s">
        <v>454</v>
      </c>
      <c r="S76" s="36">
        <v>101</v>
      </c>
      <c r="T76" s="36">
        <v>323</v>
      </c>
      <c r="U76" s="36">
        <v>1</v>
      </c>
      <c r="V76" s="36">
        <v>1</v>
      </c>
      <c r="W76" s="36">
        <v>1</v>
      </c>
      <c r="X76" s="36">
        <v>0</v>
      </c>
      <c r="Y76" s="36">
        <v>0</v>
      </c>
      <c r="Z76" s="36">
        <v>1</v>
      </c>
      <c r="AA76" s="36">
        <v>1</v>
      </c>
      <c r="AB76" s="36">
        <v>1</v>
      </c>
      <c r="AC76" s="36">
        <v>0</v>
      </c>
      <c r="AD76" s="36">
        <v>0</v>
      </c>
      <c r="AE76" s="36">
        <v>3</v>
      </c>
      <c r="AF76" s="214"/>
      <c r="AJ76" s="31">
        <f>VLOOKUP($G76,アンケートデータ!$H$5:$R$37,11,FALSE)</f>
        <v>3</v>
      </c>
      <c r="AK76" s="31">
        <f>VLOOKUP($T76,アンケートデータ!$H$5:$R$37,11,FALSE)</f>
        <v>5</v>
      </c>
    </row>
    <row r="77" spans="2:37">
      <c r="B77" s="36">
        <f t="shared" si="1"/>
        <v>18</v>
      </c>
      <c r="C77" s="36">
        <v>4</v>
      </c>
      <c r="D77" s="221"/>
      <c r="E77" s="36" t="s">
        <v>453</v>
      </c>
      <c r="F77" s="36">
        <v>100</v>
      </c>
      <c r="G77" s="36">
        <v>336</v>
      </c>
      <c r="H77" s="36">
        <v>1</v>
      </c>
      <c r="I77" s="36">
        <v>1</v>
      </c>
      <c r="J77" s="36">
        <v>0</v>
      </c>
      <c r="K77" s="36">
        <v>0</v>
      </c>
      <c r="L77" s="36">
        <v>0</v>
      </c>
      <c r="M77" s="36">
        <v>1</v>
      </c>
      <c r="N77" s="36">
        <v>1</v>
      </c>
      <c r="O77" s="36">
        <v>0</v>
      </c>
      <c r="P77" s="36">
        <v>0</v>
      </c>
      <c r="Q77" s="36">
        <v>0</v>
      </c>
      <c r="R77" s="36" t="s">
        <v>454</v>
      </c>
      <c r="S77" s="36">
        <v>101</v>
      </c>
      <c r="T77" s="36">
        <v>324</v>
      </c>
      <c r="U77" s="36">
        <v>1</v>
      </c>
      <c r="V77" s="36">
        <v>1</v>
      </c>
      <c r="W77" s="36">
        <v>0</v>
      </c>
      <c r="X77" s="36">
        <v>0</v>
      </c>
      <c r="Y77" s="36">
        <v>0</v>
      </c>
      <c r="Z77" s="36">
        <v>1</v>
      </c>
      <c r="AA77" s="36">
        <v>1</v>
      </c>
      <c r="AB77" s="36">
        <v>0</v>
      </c>
      <c r="AC77" s="36">
        <v>0</v>
      </c>
      <c r="AD77" s="36">
        <v>0</v>
      </c>
      <c r="AE77" s="36">
        <v>4</v>
      </c>
      <c r="AF77" s="214"/>
      <c r="AJ77" s="31">
        <f>VLOOKUP($G77,アンケートデータ!$H$5:$R$37,11,FALSE)</f>
        <v>2</v>
      </c>
      <c r="AK77" s="31">
        <f>VLOOKUP($T77,アンケートデータ!$H$5:$R$37,11,FALSE)</f>
        <v>5</v>
      </c>
    </row>
    <row r="78" spans="2:37">
      <c r="B78" s="36">
        <f t="shared" si="1"/>
        <v>18</v>
      </c>
      <c r="C78" s="36">
        <v>5</v>
      </c>
      <c r="D78" s="222"/>
      <c r="E78" s="36" t="s">
        <v>453</v>
      </c>
      <c r="F78" s="36">
        <v>100</v>
      </c>
      <c r="G78" s="36">
        <v>341</v>
      </c>
      <c r="H78" s="36">
        <v>1</v>
      </c>
      <c r="I78" s="36">
        <v>0</v>
      </c>
      <c r="J78" s="36">
        <v>0</v>
      </c>
      <c r="K78" s="36">
        <v>0</v>
      </c>
      <c r="L78" s="36">
        <v>0</v>
      </c>
      <c r="M78" s="36">
        <v>1</v>
      </c>
      <c r="N78" s="36">
        <v>0</v>
      </c>
      <c r="O78" s="36">
        <v>0</v>
      </c>
      <c r="P78" s="36">
        <v>0</v>
      </c>
      <c r="Q78" s="36">
        <v>0</v>
      </c>
      <c r="R78" s="36" t="s">
        <v>454</v>
      </c>
      <c r="S78" s="36">
        <v>101</v>
      </c>
      <c r="T78" s="36">
        <v>325</v>
      </c>
      <c r="U78" s="36">
        <v>1</v>
      </c>
      <c r="V78" s="36">
        <v>0</v>
      </c>
      <c r="W78" s="36">
        <v>0</v>
      </c>
      <c r="X78" s="36">
        <v>0</v>
      </c>
      <c r="Y78" s="36">
        <v>0</v>
      </c>
      <c r="Z78" s="36">
        <v>1</v>
      </c>
      <c r="AA78" s="36">
        <v>0</v>
      </c>
      <c r="AB78" s="36">
        <v>0</v>
      </c>
      <c r="AC78" s="36">
        <v>0</v>
      </c>
      <c r="AD78" s="36">
        <v>0</v>
      </c>
      <c r="AE78" s="36">
        <v>5</v>
      </c>
      <c r="AF78" s="214"/>
      <c r="AJ78" s="31">
        <f>VLOOKUP($G78,アンケートデータ!$H$5:$R$37,11,FALSE)</f>
        <v>1</v>
      </c>
      <c r="AK78" s="31">
        <f>VLOOKUP($T78,アンケートデータ!$H$5:$R$37,11,FALSE)</f>
        <v>5</v>
      </c>
    </row>
    <row r="79" spans="2:37">
      <c r="B79" s="38">
        <f t="shared" si="1"/>
        <v>19</v>
      </c>
      <c r="C79" s="38">
        <v>1</v>
      </c>
      <c r="D79" s="217" t="s">
        <v>455</v>
      </c>
      <c r="E79" s="38" t="s">
        <v>456</v>
      </c>
      <c r="F79" s="38">
        <v>100</v>
      </c>
      <c r="G79" s="38">
        <v>321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 t="s">
        <v>456</v>
      </c>
      <c r="S79" s="38">
        <v>100</v>
      </c>
      <c r="T79" s="38">
        <v>321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1</v>
      </c>
      <c r="AF79" s="216" t="s">
        <v>457</v>
      </c>
      <c r="AH79" s="31">
        <f>VLOOKUP($F79,アンケートデータ!$B$5:$F$45,5,FALSE)</f>
        <v>5</v>
      </c>
      <c r="AI79" s="31">
        <f>VLOOKUP($S79,アンケートデータ!$B$5:$F$45,5,FALSE)</f>
        <v>5</v>
      </c>
      <c r="AJ79" s="31">
        <f>VLOOKUP($G79,アンケートデータ!$H$5:$R$37,11,FALSE)</f>
        <v>5</v>
      </c>
      <c r="AK79" s="31">
        <f>VLOOKUP($T79,アンケートデータ!$H$5:$R$37,11,FALSE)</f>
        <v>5</v>
      </c>
    </row>
    <row r="80" spans="2:37">
      <c r="B80" s="38">
        <f t="shared" si="1"/>
        <v>19</v>
      </c>
      <c r="C80" s="38">
        <v>2</v>
      </c>
      <c r="D80" s="218"/>
      <c r="E80" s="38" t="s">
        <v>456</v>
      </c>
      <c r="F80" s="38">
        <v>100</v>
      </c>
      <c r="G80" s="38">
        <v>326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 t="s">
        <v>456</v>
      </c>
      <c r="S80" s="38">
        <v>100</v>
      </c>
      <c r="T80" s="38">
        <v>326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2</v>
      </c>
      <c r="AF80" s="216"/>
      <c r="AH80" s="31">
        <f>VLOOKUP($F80,アンケートデータ!$B$5:$F$45,5,FALSE)</f>
        <v>5</v>
      </c>
      <c r="AI80" s="31">
        <f>VLOOKUP($S80,アンケートデータ!$B$5:$F$45,5,FALSE)</f>
        <v>5</v>
      </c>
      <c r="AJ80" s="31">
        <f>VLOOKUP($G80,アンケートデータ!$H$5:$R$37,11,FALSE)</f>
        <v>4</v>
      </c>
      <c r="AK80" s="31">
        <f>VLOOKUP($T80,アンケートデータ!$H$5:$R$37,11,FALSE)</f>
        <v>4</v>
      </c>
    </row>
    <row r="81" spans="2:37">
      <c r="B81" s="38">
        <f t="shared" si="1"/>
        <v>19</v>
      </c>
      <c r="C81" s="38">
        <v>3</v>
      </c>
      <c r="D81" s="218"/>
      <c r="E81" s="38" t="s">
        <v>456</v>
      </c>
      <c r="F81" s="38">
        <v>100</v>
      </c>
      <c r="G81" s="38">
        <v>331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 t="s">
        <v>456</v>
      </c>
      <c r="S81" s="38">
        <v>100</v>
      </c>
      <c r="T81" s="38">
        <v>331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3</v>
      </c>
      <c r="AF81" s="216"/>
      <c r="AH81" s="31">
        <f>VLOOKUP($F81,アンケートデータ!$B$5:$F$45,5,FALSE)</f>
        <v>5</v>
      </c>
      <c r="AI81" s="31">
        <f>VLOOKUP($S81,アンケートデータ!$B$5:$F$45,5,FALSE)</f>
        <v>5</v>
      </c>
      <c r="AJ81" s="31">
        <f>VLOOKUP($G81,アンケートデータ!$H$5:$R$37,11,FALSE)</f>
        <v>3</v>
      </c>
      <c r="AK81" s="31">
        <f>VLOOKUP($T81,アンケートデータ!$H$5:$R$37,11,FALSE)</f>
        <v>3</v>
      </c>
    </row>
    <row r="82" spans="2:37">
      <c r="B82" s="38">
        <f t="shared" si="1"/>
        <v>19</v>
      </c>
      <c r="C82" s="38">
        <v>4</v>
      </c>
      <c r="D82" s="219"/>
      <c r="E82" s="38" t="s">
        <v>456</v>
      </c>
      <c r="F82" s="38">
        <v>100</v>
      </c>
      <c r="G82" s="38">
        <v>336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 t="s">
        <v>456</v>
      </c>
      <c r="S82" s="38">
        <v>100</v>
      </c>
      <c r="T82" s="38">
        <v>336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4</v>
      </c>
      <c r="AF82" s="216"/>
      <c r="AH82" s="31">
        <f>VLOOKUP($F82,アンケートデータ!$B$5:$F$45,5,FALSE)</f>
        <v>5</v>
      </c>
      <c r="AI82" s="31">
        <f>VLOOKUP($S82,アンケートデータ!$B$5:$F$45,5,FALSE)</f>
        <v>5</v>
      </c>
      <c r="AJ82" s="31">
        <f>VLOOKUP($G82,アンケートデータ!$H$5:$R$37,11,FALSE)</f>
        <v>2</v>
      </c>
      <c r="AK82" s="31">
        <f>VLOOKUP($T82,アンケートデータ!$H$5:$R$37,11,FALSE)</f>
        <v>2</v>
      </c>
    </row>
    <row r="83" spans="2:37">
      <c r="B83" s="36">
        <f t="shared" si="1"/>
        <v>20</v>
      </c>
      <c r="C83" s="36">
        <v>1</v>
      </c>
      <c r="D83" s="220" t="s">
        <v>455</v>
      </c>
      <c r="E83" s="36" t="s">
        <v>458</v>
      </c>
      <c r="F83" s="36">
        <v>100</v>
      </c>
      <c r="G83" s="36">
        <v>321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 t="s">
        <v>458</v>
      </c>
      <c r="S83" s="36">
        <v>100</v>
      </c>
      <c r="T83" s="36">
        <v>321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2</v>
      </c>
      <c r="AA83" s="36">
        <v>2</v>
      </c>
      <c r="AB83" s="36">
        <v>2</v>
      </c>
      <c r="AC83" s="36">
        <v>2</v>
      </c>
      <c r="AD83" s="36">
        <v>2</v>
      </c>
      <c r="AE83" s="36">
        <v>1</v>
      </c>
      <c r="AF83" s="214" t="s">
        <v>457</v>
      </c>
      <c r="AH83" s="31">
        <f>VLOOKUP($F83,アンケートデータ!$B$5:$F$45,5,FALSE)</f>
        <v>5</v>
      </c>
      <c r="AI83" s="31">
        <f>VLOOKUP($S83,アンケートデータ!$B$5:$F$45,5,FALSE)</f>
        <v>5</v>
      </c>
      <c r="AJ83" s="31">
        <f>VLOOKUP($G83,アンケートデータ!$H$5:$R$37,11,FALSE)</f>
        <v>5</v>
      </c>
      <c r="AK83" s="31">
        <f>VLOOKUP($T83,アンケートデータ!$H$5:$R$37,11,FALSE)</f>
        <v>5</v>
      </c>
    </row>
    <row r="84" spans="2:37">
      <c r="B84" s="36">
        <f t="shared" si="1"/>
        <v>20</v>
      </c>
      <c r="C84" s="36">
        <v>2</v>
      </c>
      <c r="D84" s="221"/>
      <c r="E84" s="36" t="s">
        <v>458</v>
      </c>
      <c r="F84" s="36">
        <v>100</v>
      </c>
      <c r="G84" s="36">
        <v>326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 t="s">
        <v>458</v>
      </c>
      <c r="S84" s="36">
        <v>100</v>
      </c>
      <c r="T84" s="36">
        <v>326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2</v>
      </c>
      <c r="AF84" s="214"/>
      <c r="AH84" s="31">
        <f>VLOOKUP($F84,アンケートデータ!$B$5:$F$45,5,FALSE)</f>
        <v>5</v>
      </c>
      <c r="AI84" s="31">
        <f>VLOOKUP($S84,アンケートデータ!$B$5:$F$45,5,FALSE)</f>
        <v>5</v>
      </c>
      <c r="AJ84" s="31">
        <f>VLOOKUP($G84,アンケートデータ!$H$5:$R$37,11,FALSE)</f>
        <v>4</v>
      </c>
      <c r="AK84" s="31">
        <f>VLOOKUP($T84,アンケートデータ!$H$5:$R$37,11,FALSE)</f>
        <v>4</v>
      </c>
    </row>
    <row r="85" spans="2:37">
      <c r="B85" s="36">
        <f t="shared" si="1"/>
        <v>20</v>
      </c>
      <c r="C85" s="36">
        <v>3</v>
      </c>
      <c r="D85" s="221"/>
      <c r="E85" s="36" t="s">
        <v>458</v>
      </c>
      <c r="F85" s="36">
        <v>100</v>
      </c>
      <c r="G85" s="36">
        <v>331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 t="s">
        <v>458</v>
      </c>
      <c r="S85" s="36">
        <v>100</v>
      </c>
      <c r="T85" s="36">
        <v>331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3</v>
      </c>
      <c r="AF85" s="214"/>
      <c r="AH85" s="31">
        <f>VLOOKUP($F85,アンケートデータ!$B$5:$F$45,5,FALSE)</f>
        <v>5</v>
      </c>
      <c r="AI85" s="31">
        <f>VLOOKUP($S85,アンケートデータ!$B$5:$F$45,5,FALSE)</f>
        <v>5</v>
      </c>
      <c r="AJ85" s="31">
        <f>VLOOKUP($G85,アンケートデータ!$H$5:$R$37,11,FALSE)</f>
        <v>3</v>
      </c>
      <c r="AK85" s="31">
        <f>VLOOKUP($T85,アンケートデータ!$H$5:$R$37,11,FALSE)</f>
        <v>3</v>
      </c>
    </row>
    <row r="86" spans="2:37">
      <c r="B86" s="36">
        <f t="shared" si="1"/>
        <v>20</v>
      </c>
      <c r="C86" s="36">
        <v>4</v>
      </c>
      <c r="D86" s="222"/>
      <c r="E86" s="36" t="s">
        <v>458</v>
      </c>
      <c r="F86" s="36">
        <v>100</v>
      </c>
      <c r="G86" s="36">
        <v>336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 t="s">
        <v>458</v>
      </c>
      <c r="S86" s="36">
        <v>100</v>
      </c>
      <c r="T86" s="36">
        <v>336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4</v>
      </c>
      <c r="AF86" s="214"/>
      <c r="AH86" s="31">
        <f>VLOOKUP($F86,アンケートデータ!$B$5:$F$45,5,FALSE)</f>
        <v>5</v>
      </c>
      <c r="AI86" s="31">
        <f>VLOOKUP($S86,アンケートデータ!$B$5:$F$45,5,FALSE)</f>
        <v>5</v>
      </c>
      <c r="AJ86" s="31">
        <f>VLOOKUP($G86,アンケートデータ!$H$5:$R$37,11,FALSE)</f>
        <v>2</v>
      </c>
      <c r="AK86" s="31">
        <f>VLOOKUP($T86,アンケートデータ!$H$5:$R$37,11,FALSE)</f>
        <v>2</v>
      </c>
    </row>
    <row r="87" spans="2:37">
      <c r="B87" s="38">
        <f t="shared" si="1"/>
        <v>21</v>
      </c>
      <c r="C87" s="38">
        <v>1</v>
      </c>
      <c r="D87" s="217" t="s">
        <v>455</v>
      </c>
      <c r="E87" s="38" t="s">
        <v>459</v>
      </c>
      <c r="F87" s="38">
        <v>100</v>
      </c>
      <c r="G87" s="38">
        <v>321</v>
      </c>
      <c r="H87" s="38">
        <v>0</v>
      </c>
      <c r="I87" s="38">
        <v>1</v>
      </c>
      <c r="J87" s="38">
        <v>0</v>
      </c>
      <c r="K87" s="38">
        <v>0</v>
      </c>
      <c r="L87" s="38">
        <v>0</v>
      </c>
      <c r="M87" s="38">
        <v>2</v>
      </c>
      <c r="N87" s="38">
        <v>2</v>
      </c>
      <c r="O87" s="38">
        <v>2</v>
      </c>
      <c r="P87" s="38">
        <v>2</v>
      </c>
      <c r="Q87" s="38">
        <v>2</v>
      </c>
      <c r="R87" s="38" t="s">
        <v>459</v>
      </c>
      <c r="S87" s="38">
        <v>100</v>
      </c>
      <c r="T87" s="38">
        <v>321</v>
      </c>
      <c r="U87" s="38">
        <v>0</v>
      </c>
      <c r="V87" s="38">
        <v>1</v>
      </c>
      <c r="W87" s="38">
        <v>0</v>
      </c>
      <c r="X87" s="38">
        <v>0</v>
      </c>
      <c r="Y87" s="38">
        <v>0</v>
      </c>
      <c r="Z87" s="38">
        <v>2</v>
      </c>
      <c r="AA87" s="38">
        <v>2</v>
      </c>
      <c r="AB87" s="38">
        <v>2</v>
      </c>
      <c r="AC87" s="38">
        <v>2</v>
      </c>
      <c r="AD87" s="38">
        <v>2</v>
      </c>
      <c r="AE87" s="38">
        <v>1</v>
      </c>
      <c r="AF87" s="216" t="s">
        <v>457</v>
      </c>
      <c r="AH87" s="31">
        <f>VLOOKUP($F87,アンケートデータ!$B$5:$F$45,5,FALSE)</f>
        <v>5</v>
      </c>
      <c r="AI87" s="31">
        <f>VLOOKUP($S87,アンケートデータ!$B$5:$F$45,5,FALSE)</f>
        <v>5</v>
      </c>
      <c r="AJ87" s="31">
        <f>VLOOKUP($G87,アンケートデータ!$H$5:$R$37,11,FALSE)</f>
        <v>5</v>
      </c>
      <c r="AK87" s="31">
        <f>VLOOKUP($T87,アンケートデータ!$H$5:$R$37,11,FALSE)</f>
        <v>5</v>
      </c>
    </row>
    <row r="88" spans="2:37">
      <c r="B88" s="38">
        <f t="shared" si="1"/>
        <v>21</v>
      </c>
      <c r="C88" s="38">
        <v>2</v>
      </c>
      <c r="D88" s="218"/>
      <c r="E88" s="38" t="s">
        <v>459</v>
      </c>
      <c r="F88" s="38">
        <v>100</v>
      </c>
      <c r="G88" s="38">
        <v>326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 t="s">
        <v>459</v>
      </c>
      <c r="S88" s="38">
        <v>100</v>
      </c>
      <c r="T88" s="38">
        <v>326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2</v>
      </c>
      <c r="AF88" s="216"/>
      <c r="AH88" s="31">
        <f>VLOOKUP($F88,アンケートデータ!$B$5:$F$45,5,FALSE)</f>
        <v>5</v>
      </c>
      <c r="AI88" s="31">
        <f>VLOOKUP($S88,アンケートデータ!$B$5:$F$45,5,FALSE)</f>
        <v>5</v>
      </c>
      <c r="AJ88" s="31">
        <f>VLOOKUP($G88,アンケートデータ!$H$5:$R$37,11,FALSE)</f>
        <v>4</v>
      </c>
      <c r="AK88" s="31">
        <f>VLOOKUP($T88,アンケートデータ!$H$5:$R$37,11,FALSE)</f>
        <v>4</v>
      </c>
    </row>
    <row r="89" spans="2:37">
      <c r="B89" s="38">
        <f t="shared" si="1"/>
        <v>21</v>
      </c>
      <c r="C89" s="38">
        <v>3</v>
      </c>
      <c r="D89" s="218"/>
      <c r="E89" s="38" t="s">
        <v>459</v>
      </c>
      <c r="F89" s="38">
        <v>100</v>
      </c>
      <c r="G89" s="38">
        <v>331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 t="s">
        <v>459</v>
      </c>
      <c r="S89" s="38">
        <v>100</v>
      </c>
      <c r="T89" s="38">
        <v>331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3</v>
      </c>
      <c r="AF89" s="216"/>
      <c r="AH89" s="31">
        <f>VLOOKUP($F89,アンケートデータ!$B$5:$F$45,5,FALSE)</f>
        <v>5</v>
      </c>
      <c r="AI89" s="31">
        <f>VLOOKUP($S89,アンケートデータ!$B$5:$F$45,5,FALSE)</f>
        <v>5</v>
      </c>
      <c r="AJ89" s="31">
        <f>VLOOKUP($G89,アンケートデータ!$H$5:$R$37,11,FALSE)</f>
        <v>3</v>
      </c>
      <c r="AK89" s="31">
        <f>VLOOKUP($T89,アンケートデータ!$H$5:$R$37,11,FALSE)</f>
        <v>3</v>
      </c>
    </row>
    <row r="90" spans="2:37">
      <c r="B90" s="38">
        <f t="shared" si="1"/>
        <v>21</v>
      </c>
      <c r="C90" s="38">
        <v>4</v>
      </c>
      <c r="D90" s="219"/>
      <c r="E90" s="38" t="s">
        <v>459</v>
      </c>
      <c r="F90" s="38">
        <v>100</v>
      </c>
      <c r="G90" s="38">
        <v>336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 t="s">
        <v>459</v>
      </c>
      <c r="S90" s="38">
        <v>100</v>
      </c>
      <c r="T90" s="38">
        <v>336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4</v>
      </c>
      <c r="AF90" s="216"/>
      <c r="AH90" s="31">
        <f>VLOOKUP($F90,アンケートデータ!$B$5:$F$45,5,FALSE)</f>
        <v>5</v>
      </c>
      <c r="AI90" s="31">
        <f>VLOOKUP($S90,アンケートデータ!$B$5:$F$45,5,FALSE)</f>
        <v>5</v>
      </c>
      <c r="AJ90" s="31">
        <f>VLOOKUP($G90,アンケートデータ!$H$5:$R$37,11,FALSE)</f>
        <v>2</v>
      </c>
      <c r="AK90" s="31">
        <f>VLOOKUP($T90,アンケートデータ!$H$5:$R$37,11,FALSE)</f>
        <v>2</v>
      </c>
    </row>
    <row r="91" spans="2:37">
      <c r="B91" s="36">
        <f t="shared" si="1"/>
        <v>22</v>
      </c>
      <c r="C91" s="36">
        <v>1</v>
      </c>
      <c r="D91" s="220" t="s">
        <v>455</v>
      </c>
      <c r="E91" s="36" t="s">
        <v>460</v>
      </c>
      <c r="F91" s="36">
        <v>100</v>
      </c>
      <c r="G91" s="36">
        <v>321</v>
      </c>
      <c r="H91" s="36">
        <v>1</v>
      </c>
      <c r="I91" s="36">
        <v>1</v>
      </c>
      <c r="J91" s="36">
        <v>1</v>
      </c>
      <c r="K91" s="36">
        <v>1</v>
      </c>
      <c r="L91" s="36">
        <v>0</v>
      </c>
      <c r="M91" s="36">
        <v>2</v>
      </c>
      <c r="N91" s="36">
        <v>2</v>
      </c>
      <c r="O91" s="36">
        <v>2</v>
      </c>
      <c r="P91" s="36">
        <v>2</v>
      </c>
      <c r="Q91" s="36">
        <v>2</v>
      </c>
      <c r="R91" s="36" t="s">
        <v>460</v>
      </c>
      <c r="S91" s="36">
        <v>100</v>
      </c>
      <c r="T91" s="36">
        <v>321</v>
      </c>
      <c r="U91" s="36">
        <v>1</v>
      </c>
      <c r="V91" s="36">
        <v>1</v>
      </c>
      <c r="W91" s="36">
        <v>1</v>
      </c>
      <c r="X91" s="36">
        <v>1</v>
      </c>
      <c r="Y91" s="36">
        <v>0</v>
      </c>
      <c r="Z91" s="36">
        <v>2</v>
      </c>
      <c r="AA91" s="36">
        <v>2</v>
      </c>
      <c r="AB91" s="36">
        <v>2</v>
      </c>
      <c r="AC91" s="36">
        <v>2</v>
      </c>
      <c r="AD91" s="36">
        <v>2</v>
      </c>
      <c r="AE91" s="36">
        <v>1</v>
      </c>
      <c r="AF91" s="214" t="s">
        <v>457</v>
      </c>
      <c r="AH91" s="31">
        <f>VLOOKUP($F91,アンケートデータ!$B$5:$F$45,5,FALSE)</f>
        <v>5</v>
      </c>
      <c r="AI91" s="31">
        <f>VLOOKUP($S91,アンケートデータ!$B$5:$F$45,5,FALSE)</f>
        <v>5</v>
      </c>
      <c r="AJ91" s="31">
        <f>VLOOKUP($G91,アンケートデータ!$H$5:$R$37,11,FALSE)</f>
        <v>5</v>
      </c>
      <c r="AK91" s="31">
        <f>VLOOKUP($T91,アンケートデータ!$H$5:$R$37,11,FALSE)</f>
        <v>5</v>
      </c>
    </row>
    <row r="92" spans="2:37">
      <c r="B92" s="36">
        <f t="shared" si="1"/>
        <v>22</v>
      </c>
      <c r="C92" s="36">
        <v>2</v>
      </c>
      <c r="D92" s="221"/>
      <c r="E92" s="36" t="s">
        <v>460</v>
      </c>
      <c r="F92" s="36">
        <v>100</v>
      </c>
      <c r="G92" s="36">
        <v>326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 t="s">
        <v>460</v>
      </c>
      <c r="S92" s="36">
        <v>100</v>
      </c>
      <c r="T92" s="36">
        <v>326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2</v>
      </c>
      <c r="AF92" s="214"/>
      <c r="AH92" s="31">
        <f>VLOOKUP($F92,アンケートデータ!$B$5:$F$45,5,FALSE)</f>
        <v>5</v>
      </c>
      <c r="AI92" s="31">
        <f>VLOOKUP($S92,アンケートデータ!$B$5:$F$45,5,FALSE)</f>
        <v>5</v>
      </c>
      <c r="AJ92" s="31">
        <f>VLOOKUP($G92,アンケートデータ!$H$5:$R$37,11,FALSE)</f>
        <v>4</v>
      </c>
      <c r="AK92" s="31">
        <f>VLOOKUP($T92,アンケートデータ!$H$5:$R$37,11,FALSE)</f>
        <v>4</v>
      </c>
    </row>
    <row r="93" spans="2:37">
      <c r="B93" s="36">
        <f t="shared" si="1"/>
        <v>22</v>
      </c>
      <c r="C93" s="36">
        <v>3</v>
      </c>
      <c r="D93" s="221"/>
      <c r="E93" s="36" t="s">
        <v>460</v>
      </c>
      <c r="F93" s="36">
        <v>100</v>
      </c>
      <c r="G93" s="36">
        <v>331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 t="s">
        <v>460</v>
      </c>
      <c r="S93" s="36">
        <v>100</v>
      </c>
      <c r="T93" s="36">
        <v>331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3</v>
      </c>
      <c r="AF93" s="214"/>
      <c r="AH93" s="31">
        <f>VLOOKUP($F93,アンケートデータ!$B$5:$F$45,5,FALSE)</f>
        <v>5</v>
      </c>
      <c r="AI93" s="31">
        <f>VLOOKUP($S93,アンケートデータ!$B$5:$F$45,5,FALSE)</f>
        <v>5</v>
      </c>
      <c r="AJ93" s="31">
        <f>VLOOKUP($G93,アンケートデータ!$H$5:$R$37,11,FALSE)</f>
        <v>3</v>
      </c>
      <c r="AK93" s="31">
        <f>VLOOKUP($T93,アンケートデータ!$H$5:$R$37,11,FALSE)</f>
        <v>3</v>
      </c>
    </row>
    <row r="94" spans="2:37">
      <c r="B94" s="36">
        <f t="shared" si="1"/>
        <v>22</v>
      </c>
      <c r="C94" s="36">
        <v>4</v>
      </c>
      <c r="D94" s="222"/>
      <c r="E94" s="36" t="s">
        <v>460</v>
      </c>
      <c r="F94" s="36">
        <v>100</v>
      </c>
      <c r="G94" s="36">
        <v>336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 t="s">
        <v>460</v>
      </c>
      <c r="S94" s="36">
        <v>100</v>
      </c>
      <c r="T94" s="36">
        <v>336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4</v>
      </c>
      <c r="AF94" s="214"/>
      <c r="AH94" s="31">
        <f>VLOOKUP($F94,アンケートデータ!$B$5:$F$45,5,FALSE)</f>
        <v>5</v>
      </c>
      <c r="AI94" s="31">
        <f>VLOOKUP($S94,アンケートデータ!$B$5:$F$45,5,FALSE)</f>
        <v>5</v>
      </c>
      <c r="AJ94" s="31">
        <f>VLOOKUP($G94,アンケートデータ!$H$5:$R$37,11,FALSE)</f>
        <v>2</v>
      </c>
      <c r="AK94" s="31">
        <f>VLOOKUP($T94,アンケートデータ!$H$5:$R$37,11,FALSE)</f>
        <v>2</v>
      </c>
    </row>
    <row r="95" spans="2:37">
      <c r="B95" s="38">
        <f t="shared" si="1"/>
        <v>23</v>
      </c>
      <c r="C95" s="38">
        <v>1</v>
      </c>
      <c r="D95" s="217" t="s">
        <v>455</v>
      </c>
      <c r="E95" s="38" t="s">
        <v>461</v>
      </c>
      <c r="F95" s="38">
        <v>100</v>
      </c>
      <c r="G95" s="38">
        <v>321</v>
      </c>
      <c r="H95" s="38">
        <v>1</v>
      </c>
      <c r="I95" s="38">
        <v>1</v>
      </c>
      <c r="J95" s="38">
        <v>1</v>
      </c>
      <c r="K95" s="38">
        <v>1</v>
      </c>
      <c r="L95" s="38">
        <v>0</v>
      </c>
      <c r="M95" s="38">
        <v>2</v>
      </c>
      <c r="N95" s="38">
        <v>2</v>
      </c>
      <c r="O95" s="38">
        <v>2</v>
      </c>
      <c r="P95" s="38">
        <v>2</v>
      </c>
      <c r="Q95" s="38">
        <v>2</v>
      </c>
      <c r="R95" s="38" t="s">
        <v>461</v>
      </c>
      <c r="S95" s="38">
        <v>100</v>
      </c>
      <c r="T95" s="38">
        <v>321</v>
      </c>
      <c r="U95" s="38">
        <v>1</v>
      </c>
      <c r="V95" s="38">
        <v>1</v>
      </c>
      <c r="W95" s="38">
        <v>1</v>
      </c>
      <c r="X95" s="38">
        <v>1</v>
      </c>
      <c r="Y95" s="38">
        <v>0</v>
      </c>
      <c r="Z95" s="38">
        <v>2</v>
      </c>
      <c r="AA95" s="38">
        <v>2</v>
      </c>
      <c r="AB95" s="38">
        <v>2</v>
      </c>
      <c r="AC95" s="38">
        <v>2</v>
      </c>
      <c r="AD95" s="38">
        <v>2</v>
      </c>
      <c r="AE95" s="38">
        <v>1</v>
      </c>
      <c r="AF95" s="216" t="s">
        <v>457</v>
      </c>
      <c r="AH95" s="31">
        <f>VLOOKUP($F95,アンケートデータ!$B$5:$F$45,5,FALSE)</f>
        <v>5</v>
      </c>
      <c r="AI95" s="31">
        <f>VLOOKUP($S95,アンケートデータ!$B$5:$F$45,5,FALSE)</f>
        <v>5</v>
      </c>
      <c r="AJ95" s="31">
        <f>VLOOKUP($G95,アンケートデータ!$H$5:$R$37,11,FALSE)</f>
        <v>5</v>
      </c>
      <c r="AK95" s="31">
        <f>VLOOKUP($T95,アンケートデータ!$H$5:$R$37,11,FALSE)</f>
        <v>5</v>
      </c>
    </row>
    <row r="96" spans="2:37">
      <c r="B96" s="38">
        <f t="shared" si="1"/>
        <v>23</v>
      </c>
      <c r="C96" s="38">
        <v>2</v>
      </c>
      <c r="D96" s="218"/>
      <c r="E96" s="38" t="s">
        <v>461</v>
      </c>
      <c r="F96" s="38">
        <v>100</v>
      </c>
      <c r="G96" s="38">
        <v>326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 t="s">
        <v>461</v>
      </c>
      <c r="S96" s="38">
        <v>100</v>
      </c>
      <c r="T96" s="38">
        <v>326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2</v>
      </c>
      <c r="AF96" s="216"/>
      <c r="AH96" s="31">
        <f>VLOOKUP($F96,アンケートデータ!$B$5:$F$45,5,FALSE)</f>
        <v>5</v>
      </c>
      <c r="AI96" s="31">
        <f>VLOOKUP($S96,アンケートデータ!$B$5:$F$45,5,FALSE)</f>
        <v>5</v>
      </c>
      <c r="AJ96" s="31">
        <f>VLOOKUP($G96,アンケートデータ!$H$5:$R$37,11,FALSE)</f>
        <v>4</v>
      </c>
      <c r="AK96" s="31">
        <f>VLOOKUP($T96,アンケートデータ!$H$5:$R$37,11,FALSE)</f>
        <v>4</v>
      </c>
    </row>
    <row r="97" spans="2:37">
      <c r="B97" s="38">
        <f t="shared" si="1"/>
        <v>23</v>
      </c>
      <c r="C97" s="38">
        <v>3</v>
      </c>
      <c r="D97" s="218"/>
      <c r="E97" s="38" t="s">
        <v>461</v>
      </c>
      <c r="F97" s="38">
        <v>100</v>
      </c>
      <c r="G97" s="38">
        <v>331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 t="s">
        <v>461</v>
      </c>
      <c r="S97" s="38">
        <v>100</v>
      </c>
      <c r="T97" s="38">
        <v>331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3</v>
      </c>
      <c r="AF97" s="216"/>
      <c r="AH97" s="31">
        <f>VLOOKUP($F97,アンケートデータ!$B$5:$F$45,5,FALSE)</f>
        <v>5</v>
      </c>
      <c r="AI97" s="31">
        <f>VLOOKUP($S97,アンケートデータ!$B$5:$F$45,5,FALSE)</f>
        <v>5</v>
      </c>
      <c r="AJ97" s="31">
        <f>VLOOKUP($G97,アンケートデータ!$H$5:$R$37,11,FALSE)</f>
        <v>3</v>
      </c>
      <c r="AK97" s="31">
        <f>VLOOKUP($T97,アンケートデータ!$H$5:$R$37,11,FALSE)</f>
        <v>3</v>
      </c>
    </row>
    <row r="98" spans="2:37">
      <c r="B98" s="38">
        <f t="shared" si="1"/>
        <v>23</v>
      </c>
      <c r="C98" s="38">
        <v>4</v>
      </c>
      <c r="D98" s="219"/>
      <c r="E98" s="38" t="s">
        <v>461</v>
      </c>
      <c r="F98" s="38">
        <v>100</v>
      </c>
      <c r="G98" s="38">
        <v>336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 t="s">
        <v>461</v>
      </c>
      <c r="S98" s="38">
        <v>100</v>
      </c>
      <c r="T98" s="38">
        <v>336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4</v>
      </c>
      <c r="AF98" s="216"/>
      <c r="AH98" s="31">
        <f>VLOOKUP($F98,アンケートデータ!$B$5:$F$45,5,FALSE)</f>
        <v>5</v>
      </c>
      <c r="AI98" s="31">
        <f>VLOOKUP($S98,アンケートデータ!$B$5:$F$45,5,FALSE)</f>
        <v>5</v>
      </c>
      <c r="AJ98" s="31">
        <f>VLOOKUP($G98,アンケートデータ!$H$5:$R$37,11,FALSE)</f>
        <v>2</v>
      </c>
      <c r="AK98" s="31">
        <f>VLOOKUP($T98,アンケートデータ!$H$5:$R$37,11,FALSE)</f>
        <v>2</v>
      </c>
    </row>
    <row r="99" spans="2:37">
      <c r="B99" s="36">
        <f t="shared" si="1"/>
        <v>24</v>
      </c>
      <c r="C99" s="36">
        <v>1</v>
      </c>
      <c r="D99" s="220" t="s">
        <v>455</v>
      </c>
      <c r="E99" s="36" t="s">
        <v>462</v>
      </c>
      <c r="F99" s="36">
        <v>100</v>
      </c>
      <c r="G99" s="36">
        <v>321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 t="s">
        <v>463</v>
      </c>
      <c r="S99" s="36">
        <v>101</v>
      </c>
      <c r="T99" s="36">
        <v>322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1</v>
      </c>
      <c r="AF99" s="214" t="s">
        <v>457</v>
      </c>
      <c r="AH99" s="31">
        <f>VLOOKUP($F99,アンケートデータ!$B$5:$F$45,5,FALSE)</f>
        <v>5</v>
      </c>
      <c r="AI99" s="31">
        <f>VLOOKUP($S99,アンケートデータ!$B$5:$F$45,5,FALSE)</f>
        <v>5</v>
      </c>
      <c r="AJ99" s="31">
        <f>VLOOKUP($G99,アンケートデータ!$H$5:$R$37,11,FALSE)</f>
        <v>5</v>
      </c>
      <c r="AK99" s="31">
        <f>VLOOKUP($T99,アンケートデータ!$H$5:$R$37,11,FALSE)</f>
        <v>5</v>
      </c>
    </row>
    <row r="100" spans="2:37">
      <c r="B100" s="36">
        <f t="shared" si="1"/>
        <v>24</v>
      </c>
      <c r="C100" s="36">
        <v>2</v>
      </c>
      <c r="D100" s="221"/>
      <c r="E100" s="36" t="s">
        <v>462</v>
      </c>
      <c r="F100" s="36">
        <v>100</v>
      </c>
      <c r="G100" s="36">
        <v>326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 t="s">
        <v>463</v>
      </c>
      <c r="S100" s="36">
        <v>101</v>
      </c>
      <c r="T100" s="36">
        <v>323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2</v>
      </c>
      <c r="AF100" s="214"/>
      <c r="AH100" s="31">
        <f>VLOOKUP($F100,アンケートデータ!$B$5:$F$45,5,FALSE)</f>
        <v>5</v>
      </c>
      <c r="AI100" s="31">
        <f>VLOOKUP($S100,アンケートデータ!$B$5:$F$45,5,FALSE)</f>
        <v>5</v>
      </c>
      <c r="AJ100" s="31">
        <f>VLOOKUP($G100,アンケートデータ!$H$5:$R$37,11,FALSE)</f>
        <v>4</v>
      </c>
      <c r="AK100" s="31">
        <f>VLOOKUP($T100,アンケートデータ!$H$5:$R$37,11,FALSE)</f>
        <v>5</v>
      </c>
    </row>
    <row r="101" spans="2:37">
      <c r="B101" s="36">
        <f t="shared" si="1"/>
        <v>24</v>
      </c>
      <c r="C101" s="36">
        <v>3</v>
      </c>
      <c r="D101" s="221"/>
      <c r="E101" s="36" t="s">
        <v>462</v>
      </c>
      <c r="F101" s="36">
        <v>100</v>
      </c>
      <c r="G101" s="36">
        <v>331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 t="s">
        <v>463</v>
      </c>
      <c r="S101" s="36">
        <v>101</v>
      </c>
      <c r="T101" s="36">
        <v>324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3</v>
      </c>
      <c r="AF101" s="214"/>
      <c r="AH101" s="31">
        <f>VLOOKUP($F101,アンケートデータ!$B$5:$F$45,5,FALSE)</f>
        <v>5</v>
      </c>
      <c r="AI101" s="31">
        <f>VLOOKUP($S101,アンケートデータ!$B$5:$F$45,5,FALSE)</f>
        <v>5</v>
      </c>
      <c r="AJ101" s="31">
        <f>VLOOKUP($G101,アンケートデータ!$H$5:$R$37,11,FALSE)</f>
        <v>3</v>
      </c>
      <c r="AK101" s="31">
        <f>VLOOKUP($T101,アンケートデータ!$H$5:$R$37,11,FALSE)</f>
        <v>5</v>
      </c>
    </row>
    <row r="102" spans="2:37">
      <c r="B102" s="36">
        <f t="shared" si="1"/>
        <v>24</v>
      </c>
      <c r="C102" s="36">
        <v>4</v>
      </c>
      <c r="D102" s="222"/>
      <c r="E102" s="36" t="s">
        <v>462</v>
      </c>
      <c r="F102" s="36">
        <v>100</v>
      </c>
      <c r="G102" s="36">
        <v>336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 t="s">
        <v>463</v>
      </c>
      <c r="S102" s="36">
        <v>101</v>
      </c>
      <c r="T102" s="36">
        <v>325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4</v>
      </c>
      <c r="AF102" s="214"/>
      <c r="AH102" s="31">
        <f>VLOOKUP($F102,アンケートデータ!$B$5:$F$45,5,FALSE)</f>
        <v>5</v>
      </c>
      <c r="AI102" s="31">
        <f>VLOOKUP($S102,アンケートデータ!$B$5:$F$45,5,FALSE)</f>
        <v>5</v>
      </c>
      <c r="AJ102" s="31">
        <f>VLOOKUP($G102,アンケートデータ!$H$5:$R$37,11,FALSE)</f>
        <v>2</v>
      </c>
      <c r="AK102" s="31">
        <f>VLOOKUP($T102,アンケートデータ!$H$5:$R$37,11,FALSE)</f>
        <v>5</v>
      </c>
    </row>
    <row r="103" spans="2:37">
      <c r="B103" s="38">
        <f t="shared" si="1"/>
        <v>25</v>
      </c>
      <c r="C103" s="38">
        <v>1</v>
      </c>
      <c r="D103" s="217" t="s">
        <v>455</v>
      </c>
      <c r="E103" s="38" t="s">
        <v>464</v>
      </c>
      <c r="F103" s="38">
        <v>100</v>
      </c>
      <c r="G103" s="38">
        <v>321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2</v>
      </c>
      <c r="N103" s="38">
        <v>2</v>
      </c>
      <c r="O103" s="38">
        <v>2</v>
      </c>
      <c r="P103" s="38">
        <v>2</v>
      </c>
      <c r="Q103" s="38">
        <v>2</v>
      </c>
      <c r="R103" s="38" t="s">
        <v>465</v>
      </c>
      <c r="S103" s="38">
        <v>101</v>
      </c>
      <c r="T103" s="38">
        <v>322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2</v>
      </c>
      <c r="AA103" s="38">
        <v>2</v>
      </c>
      <c r="AB103" s="38">
        <v>2</v>
      </c>
      <c r="AC103" s="38">
        <v>2</v>
      </c>
      <c r="AD103" s="38">
        <v>2</v>
      </c>
      <c r="AE103" s="38">
        <v>1</v>
      </c>
      <c r="AF103" s="216" t="s">
        <v>457</v>
      </c>
      <c r="AH103" s="31">
        <f>VLOOKUP($F103,アンケートデータ!$B$5:$F$45,5,FALSE)</f>
        <v>5</v>
      </c>
      <c r="AI103" s="31">
        <f>VLOOKUP($S103,アンケートデータ!$B$5:$F$45,5,FALSE)</f>
        <v>5</v>
      </c>
      <c r="AJ103" s="31">
        <f>VLOOKUP($G103,アンケートデータ!$H$5:$R$37,11,FALSE)</f>
        <v>5</v>
      </c>
      <c r="AK103" s="31">
        <f>VLOOKUP($T103,アンケートデータ!$H$5:$R$37,11,FALSE)</f>
        <v>5</v>
      </c>
    </row>
    <row r="104" spans="2:37">
      <c r="B104" s="38">
        <f t="shared" si="1"/>
        <v>25</v>
      </c>
      <c r="C104" s="38">
        <v>2</v>
      </c>
      <c r="D104" s="218"/>
      <c r="E104" s="38" t="s">
        <v>464</v>
      </c>
      <c r="F104" s="38">
        <v>100</v>
      </c>
      <c r="G104" s="38">
        <v>326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 t="s">
        <v>465</v>
      </c>
      <c r="S104" s="38">
        <v>101</v>
      </c>
      <c r="T104" s="38">
        <v>323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2</v>
      </c>
      <c r="AF104" s="216"/>
      <c r="AH104" s="31">
        <f>VLOOKUP($F104,アンケートデータ!$B$5:$F$45,5,FALSE)</f>
        <v>5</v>
      </c>
      <c r="AI104" s="31">
        <f>VLOOKUP($S104,アンケートデータ!$B$5:$F$45,5,FALSE)</f>
        <v>5</v>
      </c>
      <c r="AJ104" s="31">
        <f>VLOOKUP($G104,アンケートデータ!$H$5:$R$37,11,FALSE)</f>
        <v>4</v>
      </c>
      <c r="AK104" s="31">
        <f>VLOOKUP($T104,アンケートデータ!$H$5:$R$37,11,FALSE)</f>
        <v>5</v>
      </c>
    </row>
    <row r="105" spans="2:37">
      <c r="B105" s="38">
        <f t="shared" si="1"/>
        <v>25</v>
      </c>
      <c r="C105" s="38">
        <v>3</v>
      </c>
      <c r="D105" s="218"/>
      <c r="E105" s="38" t="s">
        <v>464</v>
      </c>
      <c r="F105" s="38">
        <v>100</v>
      </c>
      <c r="G105" s="38">
        <v>331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 t="s">
        <v>465</v>
      </c>
      <c r="S105" s="38">
        <v>101</v>
      </c>
      <c r="T105" s="38">
        <v>324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3</v>
      </c>
      <c r="AF105" s="216"/>
      <c r="AH105" s="31">
        <f>VLOOKUP($F105,アンケートデータ!$B$5:$F$45,5,FALSE)</f>
        <v>5</v>
      </c>
      <c r="AI105" s="31">
        <f>VLOOKUP($S105,アンケートデータ!$B$5:$F$45,5,FALSE)</f>
        <v>5</v>
      </c>
      <c r="AJ105" s="31">
        <f>VLOOKUP($G105,アンケートデータ!$H$5:$R$37,11,FALSE)</f>
        <v>3</v>
      </c>
      <c r="AK105" s="31">
        <f>VLOOKUP($T105,アンケートデータ!$H$5:$R$37,11,FALSE)</f>
        <v>5</v>
      </c>
    </row>
    <row r="106" spans="2:37">
      <c r="B106" s="38">
        <f t="shared" si="1"/>
        <v>25</v>
      </c>
      <c r="C106" s="38">
        <v>4</v>
      </c>
      <c r="D106" s="219"/>
      <c r="E106" s="38" t="s">
        <v>464</v>
      </c>
      <c r="F106" s="38">
        <v>100</v>
      </c>
      <c r="G106" s="38">
        <v>336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 t="s">
        <v>465</v>
      </c>
      <c r="S106" s="38">
        <v>101</v>
      </c>
      <c r="T106" s="38">
        <v>325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4</v>
      </c>
      <c r="AF106" s="216"/>
      <c r="AH106" s="31">
        <f>VLOOKUP($F106,アンケートデータ!$B$5:$F$45,5,FALSE)</f>
        <v>5</v>
      </c>
      <c r="AI106" s="31">
        <f>VLOOKUP($S106,アンケートデータ!$B$5:$F$45,5,FALSE)</f>
        <v>5</v>
      </c>
      <c r="AJ106" s="31">
        <f>VLOOKUP($G106,アンケートデータ!$H$5:$R$37,11,FALSE)</f>
        <v>2</v>
      </c>
      <c r="AK106" s="31">
        <f>VLOOKUP($T106,アンケートデータ!$H$5:$R$37,11,FALSE)</f>
        <v>5</v>
      </c>
    </row>
    <row r="107" spans="2:37">
      <c r="B107" s="36">
        <f t="shared" si="1"/>
        <v>26</v>
      </c>
      <c r="C107" s="36">
        <v>1</v>
      </c>
      <c r="D107" s="220" t="s">
        <v>455</v>
      </c>
      <c r="E107" s="36" t="s">
        <v>466</v>
      </c>
      <c r="F107" s="36">
        <v>100</v>
      </c>
      <c r="G107" s="36">
        <v>321</v>
      </c>
      <c r="H107" s="36">
        <v>1</v>
      </c>
      <c r="I107" s="36">
        <v>1</v>
      </c>
      <c r="J107" s="36">
        <v>1</v>
      </c>
      <c r="K107" s="36">
        <v>1</v>
      </c>
      <c r="L107" s="36">
        <v>0</v>
      </c>
      <c r="M107" s="36">
        <v>2</v>
      </c>
      <c r="N107" s="36">
        <v>2</v>
      </c>
      <c r="O107" s="36">
        <v>2</v>
      </c>
      <c r="P107" s="36">
        <v>2</v>
      </c>
      <c r="Q107" s="36">
        <v>2</v>
      </c>
      <c r="R107" s="36" t="s">
        <v>467</v>
      </c>
      <c r="S107" s="36">
        <v>101</v>
      </c>
      <c r="T107" s="36">
        <v>322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2</v>
      </c>
      <c r="AA107" s="36">
        <v>2</v>
      </c>
      <c r="AB107" s="36">
        <v>2</v>
      </c>
      <c r="AC107" s="36">
        <v>2</v>
      </c>
      <c r="AD107" s="36">
        <v>2</v>
      </c>
      <c r="AE107" s="36">
        <v>1</v>
      </c>
      <c r="AF107" s="214" t="s">
        <v>457</v>
      </c>
      <c r="AH107" s="31">
        <f>VLOOKUP($F107,アンケートデータ!$B$5:$F$45,5,FALSE)</f>
        <v>5</v>
      </c>
      <c r="AI107" s="31">
        <f>VLOOKUP($S107,アンケートデータ!$B$5:$F$45,5,FALSE)</f>
        <v>5</v>
      </c>
      <c r="AJ107" s="31">
        <f>VLOOKUP($G107,アンケートデータ!$H$5:$R$37,11,FALSE)</f>
        <v>5</v>
      </c>
      <c r="AK107" s="31">
        <f>VLOOKUP($T107,アンケートデータ!$H$5:$R$37,11,FALSE)</f>
        <v>5</v>
      </c>
    </row>
    <row r="108" spans="2:37">
      <c r="B108" s="36">
        <f t="shared" si="1"/>
        <v>26</v>
      </c>
      <c r="C108" s="36">
        <v>2</v>
      </c>
      <c r="D108" s="221"/>
      <c r="E108" s="36" t="s">
        <v>466</v>
      </c>
      <c r="F108" s="36">
        <v>100</v>
      </c>
      <c r="G108" s="36">
        <v>326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 t="s">
        <v>467</v>
      </c>
      <c r="S108" s="36">
        <v>101</v>
      </c>
      <c r="T108" s="36">
        <v>323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2</v>
      </c>
      <c r="AF108" s="214"/>
      <c r="AH108" s="31">
        <f>VLOOKUP($F108,アンケートデータ!$B$5:$F$45,5,FALSE)</f>
        <v>5</v>
      </c>
      <c r="AI108" s="31">
        <f>VLOOKUP($S108,アンケートデータ!$B$5:$F$45,5,FALSE)</f>
        <v>5</v>
      </c>
      <c r="AJ108" s="31">
        <f>VLOOKUP($G108,アンケートデータ!$H$5:$R$37,11,FALSE)</f>
        <v>4</v>
      </c>
      <c r="AK108" s="31">
        <f>VLOOKUP($T108,アンケートデータ!$H$5:$R$37,11,FALSE)</f>
        <v>5</v>
      </c>
    </row>
    <row r="109" spans="2:37">
      <c r="B109" s="36">
        <f t="shared" si="1"/>
        <v>26</v>
      </c>
      <c r="C109" s="36">
        <v>3</v>
      </c>
      <c r="D109" s="221"/>
      <c r="E109" s="36" t="s">
        <v>466</v>
      </c>
      <c r="F109" s="36">
        <v>100</v>
      </c>
      <c r="G109" s="36">
        <v>331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 t="s">
        <v>467</v>
      </c>
      <c r="S109" s="36">
        <v>101</v>
      </c>
      <c r="T109" s="36">
        <v>324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3</v>
      </c>
      <c r="AF109" s="214"/>
      <c r="AH109" s="31">
        <f>VLOOKUP($F109,アンケートデータ!$B$5:$F$45,5,FALSE)</f>
        <v>5</v>
      </c>
      <c r="AI109" s="31">
        <f>VLOOKUP($S109,アンケートデータ!$B$5:$F$45,5,FALSE)</f>
        <v>5</v>
      </c>
      <c r="AJ109" s="31">
        <f>VLOOKUP($G109,アンケートデータ!$H$5:$R$37,11,FALSE)</f>
        <v>3</v>
      </c>
      <c r="AK109" s="31">
        <f>VLOOKUP($T109,アンケートデータ!$H$5:$R$37,11,FALSE)</f>
        <v>5</v>
      </c>
    </row>
    <row r="110" spans="2:37">
      <c r="B110" s="36">
        <f t="shared" si="1"/>
        <v>26</v>
      </c>
      <c r="C110" s="36">
        <v>4</v>
      </c>
      <c r="D110" s="222"/>
      <c r="E110" s="36" t="s">
        <v>466</v>
      </c>
      <c r="F110" s="36">
        <v>100</v>
      </c>
      <c r="G110" s="36">
        <v>336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 t="s">
        <v>467</v>
      </c>
      <c r="S110" s="36">
        <v>101</v>
      </c>
      <c r="T110" s="36">
        <v>325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4</v>
      </c>
      <c r="AF110" s="214"/>
      <c r="AH110" s="31">
        <f>VLOOKUP($F110,アンケートデータ!$B$5:$F$45,5,FALSE)</f>
        <v>5</v>
      </c>
      <c r="AI110" s="31">
        <f>VLOOKUP($S110,アンケートデータ!$B$5:$F$45,5,FALSE)</f>
        <v>5</v>
      </c>
      <c r="AJ110" s="31">
        <f>VLOOKUP($G110,アンケートデータ!$H$5:$R$37,11,FALSE)</f>
        <v>2</v>
      </c>
      <c r="AK110" s="31">
        <f>VLOOKUP($T110,アンケートデータ!$H$5:$R$37,11,FALSE)</f>
        <v>5</v>
      </c>
    </row>
    <row r="111" spans="2:37">
      <c r="B111" s="38">
        <f t="shared" si="1"/>
        <v>27</v>
      </c>
      <c r="C111" s="38">
        <v>1</v>
      </c>
      <c r="D111" s="217" t="s">
        <v>455</v>
      </c>
      <c r="E111" s="38" t="s">
        <v>468</v>
      </c>
      <c r="F111" s="38">
        <v>100</v>
      </c>
      <c r="G111" s="38">
        <v>321</v>
      </c>
      <c r="H111" s="38">
        <v>1</v>
      </c>
      <c r="I111" s="38">
        <v>2</v>
      </c>
      <c r="J111" s="38">
        <v>0</v>
      </c>
      <c r="K111" s="38">
        <v>1</v>
      </c>
      <c r="L111" s="38">
        <v>1</v>
      </c>
      <c r="M111" s="38">
        <v>2</v>
      </c>
      <c r="N111" s="38">
        <v>3</v>
      </c>
      <c r="O111" s="38">
        <v>1</v>
      </c>
      <c r="P111" s="38">
        <v>2</v>
      </c>
      <c r="Q111" s="38">
        <v>2</v>
      </c>
      <c r="R111" s="38" t="s">
        <v>469</v>
      </c>
      <c r="S111" s="38">
        <v>101</v>
      </c>
      <c r="T111" s="38">
        <v>321</v>
      </c>
      <c r="U111" s="38">
        <v>0</v>
      </c>
      <c r="V111" s="38">
        <v>1</v>
      </c>
      <c r="W111" s="38">
        <v>2</v>
      </c>
      <c r="X111" s="38">
        <v>1</v>
      </c>
      <c r="Y111" s="38">
        <v>1</v>
      </c>
      <c r="Z111" s="38">
        <v>2</v>
      </c>
      <c r="AA111" s="38">
        <v>2</v>
      </c>
      <c r="AB111" s="38">
        <v>2</v>
      </c>
      <c r="AC111" s="38">
        <v>2</v>
      </c>
      <c r="AD111" s="38">
        <v>2</v>
      </c>
      <c r="AE111" s="38">
        <v>1</v>
      </c>
      <c r="AF111" s="216" t="s">
        <v>427</v>
      </c>
      <c r="AH111" s="31">
        <f>VLOOKUP($F111,アンケートデータ!$B$5:$F$45,5,FALSE)</f>
        <v>5</v>
      </c>
      <c r="AI111" s="31">
        <f>VLOOKUP($S111,アンケートデータ!$B$5:$F$45,5,FALSE)</f>
        <v>5</v>
      </c>
      <c r="AJ111" s="31">
        <f>VLOOKUP($G111,アンケートデータ!$H$5:$R$37,11,FALSE)</f>
        <v>5</v>
      </c>
      <c r="AK111" s="31">
        <f>VLOOKUP($T111,アンケートデータ!$H$5:$R$37,11,FALSE)</f>
        <v>5</v>
      </c>
    </row>
    <row r="112" spans="2:37">
      <c r="B112" s="38">
        <f t="shared" si="1"/>
        <v>27</v>
      </c>
      <c r="C112" s="38">
        <v>2</v>
      </c>
      <c r="D112" s="218"/>
      <c r="E112" s="38" t="s">
        <v>468</v>
      </c>
      <c r="F112" s="38">
        <v>100</v>
      </c>
      <c r="G112" s="38">
        <v>326</v>
      </c>
      <c r="H112" s="38">
        <v>0</v>
      </c>
      <c r="I112" s="38">
        <v>2</v>
      </c>
      <c r="J112" s="38">
        <v>0</v>
      </c>
      <c r="K112" s="38">
        <v>0</v>
      </c>
      <c r="L112" s="38">
        <v>0</v>
      </c>
      <c r="M112" s="38">
        <v>0</v>
      </c>
      <c r="N112" s="38">
        <v>2</v>
      </c>
      <c r="O112" s="38">
        <v>0</v>
      </c>
      <c r="P112" s="38">
        <v>0</v>
      </c>
      <c r="Q112" s="38">
        <v>0</v>
      </c>
      <c r="R112" s="38" t="s">
        <v>469</v>
      </c>
      <c r="S112" s="38">
        <v>101</v>
      </c>
      <c r="T112" s="38">
        <v>322</v>
      </c>
      <c r="U112" s="38">
        <v>1</v>
      </c>
      <c r="V112" s="38">
        <v>1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2</v>
      </c>
      <c r="AF112" s="216"/>
      <c r="AH112" s="31">
        <f>VLOOKUP($F112,アンケートデータ!$B$5:$F$45,5,FALSE)</f>
        <v>5</v>
      </c>
      <c r="AI112" s="31">
        <f>VLOOKUP($S112,アンケートデータ!$B$5:$F$45,5,FALSE)</f>
        <v>5</v>
      </c>
      <c r="AJ112" s="31">
        <f>VLOOKUP($G112,アンケートデータ!$H$5:$R$37,11,FALSE)</f>
        <v>4</v>
      </c>
      <c r="AK112" s="31">
        <f>VLOOKUP($T112,アンケートデータ!$H$5:$R$37,11,FALSE)</f>
        <v>5</v>
      </c>
    </row>
    <row r="113" spans="2:37">
      <c r="B113" s="38">
        <f t="shared" si="1"/>
        <v>27</v>
      </c>
      <c r="C113" s="38">
        <v>3</v>
      </c>
      <c r="D113" s="219"/>
      <c r="E113" s="38" t="s">
        <v>468</v>
      </c>
      <c r="F113" s="38">
        <v>100</v>
      </c>
      <c r="G113" s="38">
        <v>331</v>
      </c>
      <c r="H113" s="38">
        <v>0</v>
      </c>
      <c r="I113" s="38">
        <v>0</v>
      </c>
      <c r="J113" s="38">
        <v>1</v>
      </c>
      <c r="K113" s="38">
        <v>0</v>
      </c>
      <c r="L113" s="38">
        <v>0</v>
      </c>
      <c r="M113" s="38">
        <v>0</v>
      </c>
      <c r="N113" s="38">
        <v>0</v>
      </c>
      <c r="O113" s="38">
        <v>2</v>
      </c>
      <c r="P113" s="38">
        <v>0</v>
      </c>
      <c r="Q113" s="38">
        <v>0</v>
      </c>
      <c r="R113" s="38" t="s">
        <v>469</v>
      </c>
      <c r="S113" s="38">
        <v>101</v>
      </c>
      <c r="T113" s="38">
        <v>323</v>
      </c>
      <c r="U113" s="38">
        <v>1</v>
      </c>
      <c r="V113" s="38">
        <v>1</v>
      </c>
      <c r="W113" s="38">
        <v>1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3</v>
      </c>
      <c r="AF113" s="216"/>
      <c r="AH113" s="31">
        <f>VLOOKUP($F113,アンケートデータ!$B$5:$F$45,5,FALSE)</f>
        <v>5</v>
      </c>
      <c r="AI113" s="31">
        <f>VLOOKUP($S113,アンケートデータ!$B$5:$F$45,5,FALSE)</f>
        <v>5</v>
      </c>
      <c r="AJ113" s="31">
        <f>VLOOKUP($G113,アンケートデータ!$H$5:$R$37,11,FALSE)</f>
        <v>3</v>
      </c>
      <c r="AK113" s="31">
        <f>VLOOKUP($T113,アンケートデータ!$H$5:$R$37,11,FALSE)</f>
        <v>5</v>
      </c>
    </row>
    <row r="114" spans="2:37">
      <c r="B114" s="36">
        <f t="shared" si="1"/>
        <v>28</v>
      </c>
      <c r="C114" s="36">
        <v>1</v>
      </c>
      <c r="D114" s="220" t="s">
        <v>455</v>
      </c>
      <c r="E114" s="36" t="s">
        <v>470</v>
      </c>
      <c r="F114" s="36">
        <v>100</v>
      </c>
      <c r="G114" s="36">
        <v>321</v>
      </c>
      <c r="H114" s="36">
        <v>1</v>
      </c>
      <c r="I114" s="36">
        <v>1</v>
      </c>
      <c r="J114" s="36">
        <v>2</v>
      </c>
      <c r="K114" s="36">
        <v>1</v>
      </c>
      <c r="L114" s="36">
        <v>0</v>
      </c>
      <c r="M114" s="36">
        <v>3</v>
      </c>
      <c r="N114" s="36">
        <v>2</v>
      </c>
      <c r="O114" s="36">
        <v>2</v>
      </c>
      <c r="P114" s="36">
        <v>1</v>
      </c>
      <c r="Q114" s="36">
        <v>2</v>
      </c>
      <c r="R114" s="36" t="s">
        <v>471</v>
      </c>
      <c r="S114" s="36">
        <v>102</v>
      </c>
      <c r="T114" s="36">
        <v>326</v>
      </c>
      <c r="U114" s="36">
        <v>2</v>
      </c>
      <c r="V114" s="36">
        <v>1</v>
      </c>
      <c r="W114" s="36">
        <v>1</v>
      </c>
      <c r="X114" s="36">
        <v>1</v>
      </c>
      <c r="Y114" s="36">
        <v>0</v>
      </c>
      <c r="Z114" s="36">
        <v>2</v>
      </c>
      <c r="AA114" s="36">
        <v>3</v>
      </c>
      <c r="AB114" s="36">
        <v>3</v>
      </c>
      <c r="AC114" s="36">
        <v>2</v>
      </c>
      <c r="AD114" s="36">
        <v>0</v>
      </c>
      <c r="AE114" s="36">
        <v>1</v>
      </c>
      <c r="AF114" s="214" t="s">
        <v>427</v>
      </c>
      <c r="AH114" s="31">
        <f>VLOOKUP($F114,アンケートデータ!$B$5:$F$45,5,FALSE)</f>
        <v>5</v>
      </c>
      <c r="AI114" s="31">
        <f>VLOOKUP($S114,アンケートデータ!$B$5:$F$45,5,FALSE)</f>
        <v>4</v>
      </c>
      <c r="AJ114" s="31">
        <f>VLOOKUP($G114,アンケートデータ!$H$5:$R$37,11,FALSE)</f>
        <v>5</v>
      </c>
      <c r="AK114" s="31">
        <f>VLOOKUP($T114,アンケートデータ!$H$5:$R$37,11,FALSE)</f>
        <v>4</v>
      </c>
    </row>
    <row r="115" spans="2:37">
      <c r="B115" s="36">
        <f t="shared" si="1"/>
        <v>28</v>
      </c>
      <c r="C115" s="36">
        <v>2</v>
      </c>
      <c r="D115" s="221"/>
      <c r="E115" s="36" t="s">
        <v>470</v>
      </c>
      <c r="F115" s="36">
        <v>100</v>
      </c>
      <c r="G115" s="36">
        <v>326</v>
      </c>
      <c r="H115" s="36">
        <v>1</v>
      </c>
      <c r="I115" s="36">
        <v>1</v>
      </c>
      <c r="J115" s="36">
        <v>1</v>
      </c>
      <c r="K115" s="36">
        <v>0</v>
      </c>
      <c r="L115" s="36">
        <v>0</v>
      </c>
      <c r="M115" s="36">
        <v>1</v>
      </c>
      <c r="N115" s="36">
        <v>0</v>
      </c>
      <c r="O115" s="36">
        <v>1</v>
      </c>
      <c r="P115" s="36">
        <v>1</v>
      </c>
      <c r="Q115" s="36">
        <v>1</v>
      </c>
      <c r="R115" s="36" t="s">
        <v>471</v>
      </c>
      <c r="S115" s="36">
        <v>102</v>
      </c>
      <c r="T115" s="36">
        <v>321</v>
      </c>
      <c r="U115" s="36">
        <v>1</v>
      </c>
      <c r="V115" s="36">
        <v>1</v>
      </c>
      <c r="W115" s="36">
        <v>1</v>
      </c>
      <c r="X115" s="36">
        <v>1</v>
      </c>
      <c r="Y115" s="36">
        <v>1</v>
      </c>
      <c r="Z115" s="36">
        <v>1</v>
      </c>
      <c r="AA115" s="36">
        <v>2</v>
      </c>
      <c r="AB115" s="36">
        <v>2</v>
      </c>
      <c r="AC115" s="36">
        <v>3</v>
      </c>
      <c r="AD115" s="36">
        <v>2</v>
      </c>
      <c r="AE115" s="36">
        <v>2</v>
      </c>
      <c r="AF115" s="214"/>
      <c r="AH115" s="31">
        <f>VLOOKUP($F115,アンケートデータ!$B$5:$F$45,5,FALSE)</f>
        <v>5</v>
      </c>
      <c r="AI115" s="31">
        <f>VLOOKUP($S115,アンケートデータ!$B$5:$F$45,5,FALSE)</f>
        <v>4</v>
      </c>
      <c r="AJ115" s="31">
        <f>VLOOKUP($G115,アンケートデータ!$H$5:$R$37,11,FALSE)</f>
        <v>4</v>
      </c>
      <c r="AK115" s="31">
        <f>VLOOKUP($T115,アンケートデータ!$H$5:$R$37,11,FALSE)</f>
        <v>5</v>
      </c>
    </row>
    <row r="116" spans="2:37">
      <c r="B116" s="36">
        <f t="shared" si="1"/>
        <v>28</v>
      </c>
      <c r="C116" s="36">
        <v>3</v>
      </c>
      <c r="D116" s="221"/>
      <c r="E116" s="36" t="s">
        <v>470</v>
      </c>
      <c r="F116" s="36">
        <v>100</v>
      </c>
      <c r="G116" s="36">
        <v>331</v>
      </c>
      <c r="H116" s="36">
        <v>1</v>
      </c>
      <c r="I116" s="36">
        <v>2</v>
      </c>
      <c r="J116" s="36">
        <v>1</v>
      </c>
      <c r="K116" s="36">
        <v>0</v>
      </c>
      <c r="L116" s="36">
        <v>0</v>
      </c>
      <c r="M116" s="36">
        <v>1</v>
      </c>
      <c r="N116" s="36">
        <v>1</v>
      </c>
      <c r="O116" s="36">
        <v>0</v>
      </c>
      <c r="P116" s="36">
        <v>1</v>
      </c>
      <c r="Q116" s="36">
        <v>1</v>
      </c>
      <c r="R116" s="36" t="s">
        <v>471</v>
      </c>
      <c r="S116" s="36">
        <v>102</v>
      </c>
      <c r="T116" s="36">
        <v>331</v>
      </c>
      <c r="U116" s="36">
        <v>2</v>
      </c>
      <c r="V116" s="36">
        <v>1</v>
      </c>
      <c r="W116" s="36">
        <v>2</v>
      </c>
      <c r="X116" s="36">
        <v>0</v>
      </c>
      <c r="Y116" s="36">
        <v>0</v>
      </c>
      <c r="Z116" s="36">
        <v>0</v>
      </c>
      <c r="AA116" s="36">
        <v>1</v>
      </c>
      <c r="AB116" s="36">
        <v>2</v>
      </c>
      <c r="AC116" s="36">
        <v>0</v>
      </c>
      <c r="AD116" s="36">
        <v>0</v>
      </c>
      <c r="AE116" s="36">
        <v>3</v>
      </c>
      <c r="AF116" s="214"/>
      <c r="AH116" s="31">
        <f>VLOOKUP($F116,アンケートデータ!$B$5:$F$45,5,FALSE)</f>
        <v>5</v>
      </c>
      <c r="AI116" s="31">
        <f>VLOOKUP($S116,アンケートデータ!$B$5:$F$45,5,FALSE)</f>
        <v>4</v>
      </c>
      <c r="AJ116" s="31">
        <f>VLOOKUP($G116,アンケートデータ!$H$5:$R$37,11,FALSE)</f>
        <v>3</v>
      </c>
      <c r="AK116" s="31">
        <f>VLOOKUP($T116,アンケートデータ!$H$5:$R$37,11,FALSE)</f>
        <v>3</v>
      </c>
    </row>
    <row r="117" spans="2:37">
      <c r="B117" s="36">
        <f t="shared" si="1"/>
        <v>28</v>
      </c>
      <c r="C117" s="36">
        <v>4</v>
      </c>
      <c r="D117" s="222"/>
      <c r="E117" s="36" t="s">
        <v>470</v>
      </c>
      <c r="F117" s="36">
        <v>100</v>
      </c>
      <c r="G117" s="36">
        <v>336</v>
      </c>
      <c r="H117" s="36">
        <v>3</v>
      </c>
      <c r="I117" s="36">
        <v>1</v>
      </c>
      <c r="J117" s="36">
        <v>0</v>
      </c>
      <c r="K117" s="36">
        <v>0</v>
      </c>
      <c r="L117" s="36">
        <v>0</v>
      </c>
      <c r="M117" s="36">
        <v>1</v>
      </c>
      <c r="N117" s="36">
        <v>1</v>
      </c>
      <c r="O117" s="36">
        <v>1</v>
      </c>
      <c r="P117" s="36">
        <v>0</v>
      </c>
      <c r="Q117" s="36">
        <v>0</v>
      </c>
      <c r="R117" s="36" t="s">
        <v>471</v>
      </c>
      <c r="S117" s="36">
        <v>102</v>
      </c>
      <c r="T117" s="36">
        <v>336</v>
      </c>
      <c r="U117" s="36">
        <v>1</v>
      </c>
      <c r="V117" s="36">
        <v>2</v>
      </c>
      <c r="W117" s="36">
        <v>0</v>
      </c>
      <c r="X117" s="36">
        <v>0</v>
      </c>
      <c r="Y117" s="36">
        <v>0</v>
      </c>
      <c r="Z117" s="36">
        <v>1</v>
      </c>
      <c r="AA117" s="36">
        <v>1</v>
      </c>
      <c r="AB117" s="36">
        <v>0</v>
      </c>
      <c r="AC117" s="36">
        <v>0</v>
      </c>
      <c r="AD117" s="36">
        <v>0</v>
      </c>
      <c r="AE117" s="36">
        <v>4</v>
      </c>
      <c r="AF117" s="214"/>
      <c r="AH117" s="31">
        <f>VLOOKUP($F117,アンケートデータ!$B$5:$F$45,5,FALSE)</f>
        <v>5</v>
      </c>
      <c r="AI117" s="31">
        <f>VLOOKUP($S117,アンケートデータ!$B$5:$F$45,5,FALSE)</f>
        <v>4</v>
      </c>
      <c r="AJ117" s="31">
        <f>VLOOKUP($G117,アンケートデータ!$H$5:$R$37,11,FALSE)</f>
        <v>2</v>
      </c>
      <c r="AK117" s="31">
        <f>VLOOKUP($T117,アンケートデータ!$H$5:$R$37,11,FALSE)</f>
        <v>2</v>
      </c>
    </row>
    <row r="118" spans="2:37">
      <c r="B118" s="38">
        <f t="shared" si="1"/>
        <v>29</v>
      </c>
      <c r="C118" s="38">
        <v>1</v>
      </c>
      <c r="D118" s="217" t="s">
        <v>455</v>
      </c>
      <c r="E118" s="38" t="s">
        <v>472</v>
      </c>
      <c r="F118" s="38">
        <v>100</v>
      </c>
      <c r="G118" s="38">
        <v>321</v>
      </c>
      <c r="H118" s="38">
        <v>1</v>
      </c>
      <c r="I118" s="38">
        <v>1</v>
      </c>
      <c r="J118" s="38">
        <v>2</v>
      </c>
      <c r="K118" s="38">
        <v>1</v>
      </c>
      <c r="L118" s="38">
        <v>0</v>
      </c>
      <c r="M118" s="38">
        <v>3</v>
      </c>
      <c r="N118" s="38">
        <v>2</v>
      </c>
      <c r="O118" s="38">
        <v>2</v>
      </c>
      <c r="P118" s="38">
        <v>1</v>
      </c>
      <c r="Q118" s="38">
        <v>2</v>
      </c>
      <c r="R118" s="38" t="s">
        <v>473</v>
      </c>
      <c r="S118" s="38">
        <v>102</v>
      </c>
      <c r="T118" s="38">
        <v>326</v>
      </c>
      <c r="U118" s="38">
        <v>2</v>
      </c>
      <c r="V118" s="38">
        <v>1</v>
      </c>
      <c r="W118" s="38">
        <v>1</v>
      </c>
      <c r="X118" s="38">
        <v>1</v>
      </c>
      <c r="Y118" s="38">
        <v>0</v>
      </c>
      <c r="Z118" s="38">
        <v>2</v>
      </c>
      <c r="AA118" s="38">
        <v>3</v>
      </c>
      <c r="AB118" s="38">
        <v>3</v>
      </c>
      <c r="AC118" s="38">
        <v>2</v>
      </c>
      <c r="AD118" s="38">
        <v>0</v>
      </c>
      <c r="AE118" s="38">
        <v>1</v>
      </c>
      <c r="AF118" s="216" t="s">
        <v>427</v>
      </c>
      <c r="AH118" s="31">
        <f>VLOOKUP($F118,アンケートデータ!$B$5:$F$45,5,FALSE)</f>
        <v>5</v>
      </c>
      <c r="AI118" s="31">
        <f>VLOOKUP($S118,アンケートデータ!$B$5:$F$45,5,FALSE)</f>
        <v>4</v>
      </c>
      <c r="AJ118" s="31">
        <f>VLOOKUP($G118,アンケートデータ!$H$5:$R$37,11,FALSE)</f>
        <v>5</v>
      </c>
      <c r="AK118" s="31">
        <f>VLOOKUP($T118,アンケートデータ!$H$5:$R$37,11,FALSE)</f>
        <v>4</v>
      </c>
    </row>
    <row r="119" spans="2:37">
      <c r="B119" s="38">
        <f t="shared" si="1"/>
        <v>29</v>
      </c>
      <c r="C119" s="38">
        <v>2</v>
      </c>
      <c r="D119" s="218"/>
      <c r="E119" s="38" t="s">
        <v>472</v>
      </c>
      <c r="F119" s="38">
        <v>100</v>
      </c>
      <c r="G119" s="38">
        <v>326</v>
      </c>
      <c r="H119" s="38">
        <v>1</v>
      </c>
      <c r="I119" s="38">
        <v>1</v>
      </c>
      <c r="J119" s="38">
        <v>1</v>
      </c>
      <c r="K119" s="38">
        <v>0</v>
      </c>
      <c r="L119" s="38">
        <v>0</v>
      </c>
      <c r="M119" s="38">
        <v>1</v>
      </c>
      <c r="N119" s="38">
        <v>0</v>
      </c>
      <c r="O119" s="38">
        <v>1</v>
      </c>
      <c r="P119" s="38">
        <v>1</v>
      </c>
      <c r="Q119" s="38">
        <v>1</v>
      </c>
      <c r="R119" s="38" t="s">
        <v>473</v>
      </c>
      <c r="S119" s="38">
        <v>102</v>
      </c>
      <c r="T119" s="38">
        <v>321</v>
      </c>
      <c r="U119" s="38">
        <v>1</v>
      </c>
      <c r="V119" s="38">
        <v>1</v>
      </c>
      <c r="W119" s="38">
        <v>1</v>
      </c>
      <c r="X119" s="38">
        <v>1</v>
      </c>
      <c r="Y119" s="38">
        <v>1</v>
      </c>
      <c r="Z119" s="38">
        <v>1</v>
      </c>
      <c r="AA119" s="38">
        <v>2</v>
      </c>
      <c r="AB119" s="38">
        <v>2</v>
      </c>
      <c r="AC119" s="38">
        <v>3</v>
      </c>
      <c r="AD119" s="38">
        <v>2</v>
      </c>
      <c r="AE119" s="38">
        <v>2</v>
      </c>
      <c r="AF119" s="216"/>
      <c r="AH119" s="31">
        <f>VLOOKUP($F119,アンケートデータ!$B$5:$F$45,5,FALSE)</f>
        <v>5</v>
      </c>
      <c r="AI119" s="31">
        <f>VLOOKUP($S119,アンケートデータ!$B$5:$F$45,5,FALSE)</f>
        <v>4</v>
      </c>
      <c r="AJ119" s="31">
        <f>VLOOKUP($G119,アンケートデータ!$H$5:$R$37,11,FALSE)</f>
        <v>4</v>
      </c>
      <c r="AK119" s="31">
        <f>VLOOKUP($T119,アンケートデータ!$H$5:$R$37,11,FALSE)</f>
        <v>5</v>
      </c>
    </row>
    <row r="120" spans="2:37">
      <c r="B120" s="38">
        <f t="shared" si="1"/>
        <v>29</v>
      </c>
      <c r="C120" s="38">
        <v>3</v>
      </c>
      <c r="D120" s="218"/>
      <c r="E120" s="38" t="s">
        <v>472</v>
      </c>
      <c r="F120" s="38">
        <v>100</v>
      </c>
      <c r="G120" s="38">
        <v>331</v>
      </c>
      <c r="H120" s="38">
        <v>1</v>
      </c>
      <c r="I120" s="38">
        <v>2</v>
      </c>
      <c r="J120" s="38">
        <v>1</v>
      </c>
      <c r="K120" s="38">
        <v>0</v>
      </c>
      <c r="L120" s="38">
        <v>0</v>
      </c>
      <c r="M120" s="38">
        <v>1</v>
      </c>
      <c r="N120" s="38">
        <v>1</v>
      </c>
      <c r="O120" s="38">
        <v>0</v>
      </c>
      <c r="P120" s="38">
        <v>1</v>
      </c>
      <c r="Q120" s="38">
        <v>1</v>
      </c>
      <c r="R120" s="38" t="s">
        <v>473</v>
      </c>
      <c r="S120" s="38">
        <v>102</v>
      </c>
      <c r="T120" s="38">
        <v>331</v>
      </c>
      <c r="U120" s="38">
        <v>2</v>
      </c>
      <c r="V120" s="38">
        <v>1</v>
      </c>
      <c r="W120" s="38">
        <v>2</v>
      </c>
      <c r="X120" s="38">
        <v>0</v>
      </c>
      <c r="Y120" s="38">
        <v>0</v>
      </c>
      <c r="Z120" s="38">
        <v>0</v>
      </c>
      <c r="AA120" s="38">
        <v>1</v>
      </c>
      <c r="AB120" s="38">
        <v>2</v>
      </c>
      <c r="AC120" s="38">
        <v>0</v>
      </c>
      <c r="AD120" s="38">
        <v>0</v>
      </c>
      <c r="AE120" s="38">
        <v>3</v>
      </c>
      <c r="AF120" s="216"/>
      <c r="AH120" s="31">
        <f>VLOOKUP($F120,アンケートデータ!$B$5:$F$45,5,FALSE)</f>
        <v>5</v>
      </c>
      <c r="AI120" s="31">
        <f>VLOOKUP($S120,アンケートデータ!$B$5:$F$45,5,FALSE)</f>
        <v>4</v>
      </c>
      <c r="AJ120" s="31">
        <f>VLOOKUP($G120,アンケートデータ!$H$5:$R$37,11,FALSE)</f>
        <v>3</v>
      </c>
      <c r="AK120" s="31">
        <f>VLOOKUP($T120,アンケートデータ!$H$5:$R$37,11,FALSE)</f>
        <v>3</v>
      </c>
    </row>
    <row r="121" spans="2:37">
      <c r="B121" s="38">
        <f t="shared" si="1"/>
        <v>29</v>
      </c>
      <c r="C121" s="38">
        <v>4</v>
      </c>
      <c r="D121" s="218"/>
      <c r="E121" s="38" t="s">
        <v>472</v>
      </c>
      <c r="F121" s="38">
        <v>100</v>
      </c>
      <c r="G121" s="38">
        <v>336</v>
      </c>
      <c r="H121" s="38">
        <v>3</v>
      </c>
      <c r="I121" s="38">
        <v>1</v>
      </c>
      <c r="J121" s="38">
        <v>0</v>
      </c>
      <c r="K121" s="38">
        <v>0</v>
      </c>
      <c r="L121" s="38">
        <v>0</v>
      </c>
      <c r="M121" s="38">
        <v>1</v>
      </c>
      <c r="N121" s="38">
        <v>1</v>
      </c>
      <c r="O121" s="38">
        <v>1</v>
      </c>
      <c r="P121" s="38">
        <v>0</v>
      </c>
      <c r="Q121" s="38">
        <v>0</v>
      </c>
      <c r="R121" s="38" t="s">
        <v>473</v>
      </c>
      <c r="S121" s="38">
        <v>102</v>
      </c>
      <c r="T121" s="38">
        <v>336</v>
      </c>
      <c r="U121" s="38">
        <v>1</v>
      </c>
      <c r="V121" s="38">
        <v>2</v>
      </c>
      <c r="W121" s="38">
        <v>0</v>
      </c>
      <c r="X121" s="38">
        <v>0</v>
      </c>
      <c r="Y121" s="38">
        <v>0</v>
      </c>
      <c r="Z121" s="38">
        <v>1</v>
      </c>
      <c r="AA121" s="38">
        <v>1</v>
      </c>
      <c r="AB121" s="38">
        <v>0</v>
      </c>
      <c r="AC121" s="38">
        <v>0</v>
      </c>
      <c r="AD121" s="38">
        <v>0</v>
      </c>
      <c r="AE121" s="38">
        <v>4</v>
      </c>
      <c r="AF121" s="216"/>
      <c r="AH121" s="31">
        <f>VLOOKUP($F121,アンケートデータ!$B$5:$F$45,5,FALSE)</f>
        <v>5</v>
      </c>
      <c r="AI121" s="31">
        <f>VLOOKUP($S121,アンケートデータ!$B$5:$F$45,5,FALSE)</f>
        <v>4</v>
      </c>
      <c r="AJ121" s="31">
        <f>VLOOKUP($G121,アンケートデータ!$H$5:$R$37,11,FALSE)</f>
        <v>2</v>
      </c>
      <c r="AK121" s="31">
        <f>VLOOKUP($T121,アンケートデータ!$H$5:$R$37,11,FALSE)</f>
        <v>2</v>
      </c>
    </row>
    <row r="122" spans="2:37">
      <c r="B122" s="38">
        <f t="shared" si="1"/>
        <v>29</v>
      </c>
      <c r="C122" s="38">
        <v>5</v>
      </c>
      <c r="D122" s="219"/>
      <c r="E122" s="38" t="s">
        <v>472</v>
      </c>
      <c r="F122" s="38">
        <v>100</v>
      </c>
      <c r="G122" s="38">
        <v>341</v>
      </c>
      <c r="H122" s="38">
        <v>3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1</v>
      </c>
      <c r="O122" s="38">
        <v>1</v>
      </c>
      <c r="P122" s="38">
        <v>0</v>
      </c>
      <c r="Q122" s="38">
        <v>0</v>
      </c>
      <c r="R122" s="38" t="s">
        <v>473</v>
      </c>
      <c r="S122" s="38">
        <v>102</v>
      </c>
      <c r="T122" s="38">
        <v>341</v>
      </c>
      <c r="U122" s="38">
        <v>2</v>
      </c>
      <c r="V122" s="38">
        <v>0</v>
      </c>
      <c r="W122" s="38">
        <v>0</v>
      </c>
      <c r="X122" s="38">
        <v>0</v>
      </c>
      <c r="Y122" s="38">
        <v>0</v>
      </c>
      <c r="Z122" s="38">
        <v>1</v>
      </c>
      <c r="AA122" s="38">
        <v>1</v>
      </c>
      <c r="AB122" s="38">
        <v>0</v>
      </c>
      <c r="AC122" s="38">
        <v>0</v>
      </c>
      <c r="AD122" s="38">
        <v>0</v>
      </c>
      <c r="AE122" s="38">
        <v>5</v>
      </c>
      <c r="AF122" s="216"/>
      <c r="AH122" s="31">
        <f>VLOOKUP($F122,アンケートデータ!$B$5:$F$45,5,FALSE)</f>
        <v>5</v>
      </c>
      <c r="AI122" s="31">
        <f>VLOOKUP($S122,アンケートデータ!$B$5:$F$45,5,FALSE)</f>
        <v>4</v>
      </c>
      <c r="AJ122" s="31">
        <f>VLOOKUP($G122,アンケートデータ!$H$5:$R$37,11,FALSE)</f>
        <v>1</v>
      </c>
      <c r="AK122" s="31">
        <f>VLOOKUP($T122,アンケートデータ!$H$5:$R$37,11,FALSE)</f>
        <v>1</v>
      </c>
    </row>
    <row r="123" spans="2:37">
      <c r="B123" s="36">
        <f t="shared" si="1"/>
        <v>30</v>
      </c>
      <c r="C123" s="36">
        <v>1</v>
      </c>
      <c r="D123" s="220" t="s">
        <v>455</v>
      </c>
      <c r="E123" s="36" t="s">
        <v>474</v>
      </c>
      <c r="F123" s="36">
        <v>100</v>
      </c>
      <c r="G123" s="36">
        <v>321</v>
      </c>
      <c r="H123" s="36">
        <v>2</v>
      </c>
      <c r="I123" s="36">
        <v>1</v>
      </c>
      <c r="J123" s="36">
        <v>1</v>
      </c>
      <c r="K123" s="36">
        <v>0</v>
      </c>
      <c r="L123" s="36">
        <v>1</v>
      </c>
      <c r="M123" s="36">
        <v>1</v>
      </c>
      <c r="N123" s="36">
        <v>2</v>
      </c>
      <c r="O123" s="36">
        <v>3</v>
      </c>
      <c r="P123" s="36">
        <v>4</v>
      </c>
      <c r="Q123" s="36">
        <v>0</v>
      </c>
      <c r="R123" s="36" t="s">
        <v>475</v>
      </c>
      <c r="S123" s="36">
        <v>101</v>
      </c>
      <c r="T123" s="36">
        <v>321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1</v>
      </c>
      <c r="AF123" s="214" t="s">
        <v>427</v>
      </c>
      <c r="AH123" s="31">
        <f>VLOOKUP($F123,アンケートデータ!$B$5:$F$45,5,FALSE)</f>
        <v>5</v>
      </c>
      <c r="AI123" s="31">
        <f>VLOOKUP($S123,アンケートデータ!$B$5:$F$45,5,FALSE)</f>
        <v>5</v>
      </c>
      <c r="AJ123" s="31">
        <f>VLOOKUP($G123,アンケートデータ!$H$5:$R$37,11,FALSE)</f>
        <v>5</v>
      </c>
      <c r="AK123" s="31">
        <f>VLOOKUP($T123,アンケートデータ!$H$5:$R$37,11,FALSE)</f>
        <v>5</v>
      </c>
    </row>
    <row r="124" spans="2:37">
      <c r="B124" s="36">
        <f t="shared" si="1"/>
        <v>30</v>
      </c>
      <c r="C124" s="36">
        <v>2</v>
      </c>
      <c r="D124" s="221"/>
      <c r="E124" s="36" t="s">
        <v>474</v>
      </c>
      <c r="F124" s="36">
        <v>100</v>
      </c>
      <c r="G124" s="36">
        <v>326</v>
      </c>
      <c r="H124" s="36">
        <v>1</v>
      </c>
      <c r="I124" s="36">
        <v>1</v>
      </c>
      <c r="J124" s="36">
        <v>1</v>
      </c>
      <c r="K124" s="36">
        <v>1</v>
      </c>
      <c r="L124" s="36">
        <v>0</v>
      </c>
      <c r="M124" s="36">
        <v>1</v>
      </c>
      <c r="N124" s="36">
        <v>1</v>
      </c>
      <c r="O124" s="36">
        <v>1</v>
      </c>
      <c r="P124" s="36">
        <v>1</v>
      </c>
      <c r="Q124" s="36">
        <v>0</v>
      </c>
      <c r="R124" s="36" t="s">
        <v>475</v>
      </c>
      <c r="S124" s="36">
        <v>101</v>
      </c>
      <c r="T124" s="36">
        <v>322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2</v>
      </c>
      <c r="AF124" s="214"/>
      <c r="AH124" s="31">
        <f>VLOOKUP($F124,アンケートデータ!$B$5:$F$45,5,FALSE)</f>
        <v>5</v>
      </c>
      <c r="AI124" s="31">
        <f>VLOOKUP($S124,アンケートデータ!$B$5:$F$45,5,FALSE)</f>
        <v>5</v>
      </c>
      <c r="AJ124" s="31">
        <f>VLOOKUP($G124,アンケートデータ!$H$5:$R$37,11,FALSE)</f>
        <v>4</v>
      </c>
      <c r="AK124" s="31">
        <f>VLOOKUP($T124,アンケートデータ!$H$5:$R$37,11,FALSE)</f>
        <v>5</v>
      </c>
    </row>
    <row r="125" spans="2:37">
      <c r="B125" s="36">
        <f t="shared" si="1"/>
        <v>30</v>
      </c>
      <c r="C125" s="36">
        <v>3</v>
      </c>
      <c r="D125" s="222"/>
      <c r="E125" s="36" t="s">
        <v>474</v>
      </c>
      <c r="F125" s="36">
        <v>100</v>
      </c>
      <c r="G125" s="36">
        <v>331</v>
      </c>
      <c r="H125" s="36">
        <v>1</v>
      </c>
      <c r="I125" s="36">
        <v>1</v>
      </c>
      <c r="J125" s="36">
        <v>1</v>
      </c>
      <c r="K125" s="36">
        <v>0</v>
      </c>
      <c r="L125" s="36">
        <v>0</v>
      </c>
      <c r="M125" s="36">
        <v>1</v>
      </c>
      <c r="N125" s="36">
        <v>1</v>
      </c>
      <c r="O125" s="36">
        <v>1</v>
      </c>
      <c r="P125" s="36">
        <v>0</v>
      </c>
      <c r="Q125" s="36">
        <v>0</v>
      </c>
      <c r="R125" s="36" t="s">
        <v>475</v>
      </c>
      <c r="S125" s="36">
        <v>101</v>
      </c>
      <c r="T125" s="36">
        <v>323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3</v>
      </c>
      <c r="AF125" s="214"/>
      <c r="AH125" s="31">
        <f>VLOOKUP($F125,アンケートデータ!$B$5:$F$45,5,FALSE)</f>
        <v>5</v>
      </c>
      <c r="AI125" s="31">
        <f>VLOOKUP($S125,アンケートデータ!$B$5:$F$45,5,FALSE)</f>
        <v>5</v>
      </c>
      <c r="AJ125" s="31">
        <f>VLOOKUP($G125,アンケートデータ!$H$5:$R$37,11,FALSE)</f>
        <v>3</v>
      </c>
      <c r="AK125" s="31">
        <f>VLOOKUP($T125,アンケートデータ!$H$5:$R$37,11,FALSE)</f>
        <v>5</v>
      </c>
    </row>
    <row r="126" spans="2:37">
      <c r="B126" s="38">
        <f t="shared" si="1"/>
        <v>31</v>
      </c>
      <c r="C126" s="38">
        <v>1</v>
      </c>
      <c r="D126" s="217" t="s">
        <v>455</v>
      </c>
      <c r="E126" s="38" t="s">
        <v>476</v>
      </c>
      <c r="F126" s="38">
        <v>100</v>
      </c>
      <c r="G126" s="38">
        <v>321</v>
      </c>
      <c r="H126" s="38">
        <v>1</v>
      </c>
      <c r="I126" s="38">
        <v>1</v>
      </c>
      <c r="J126" s="38">
        <v>2</v>
      </c>
      <c r="K126" s="38">
        <v>1</v>
      </c>
      <c r="L126" s="38">
        <v>0</v>
      </c>
      <c r="M126" s="38">
        <v>3</v>
      </c>
      <c r="N126" s="38">
        <v>2</v>
      </c>
      <c r="O126" s="38">
        <v>2</v>
      </c>
      <c r="P126" s="38">
        <v>1</v>
      </c>
      <c r="Q126" s="38">
        <v>2</v>
      </c>
      <c r="R126" s="38" t="s">
        <v>477</v>
      </c>
      <c r="S126" s="38">
        <v>102</v>
      </c>
      <c r="T126" s="38">
        <v>326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1</v>
      </c>
      <c r="AF126" s="216" t="s">
        <v>427</v>
      </c>
      <c r="AH126" s="31">
        <f>VLOOKUP($F126,アンケートデータ!$B$5:$F$45,5,FALSE)</f>
        <v>5</v>
      </c>
      <c r="AI126" s="31">
        <f>VLOOKUP($S126,アンケートデータ!$B$5:$F$45,5,FALSE)</f>
        <v>4</v>
      </c>
      <c r="AJ126" s="31">
        <f>VLOOKUP($G126,アンケートデータ!$H$5:$R$37,11,FALSE)</f>
        <v>5</v>
      </c>
      <c r="AK126" s="31">
        <f>VLOOKUP($T126,アンケートデータ!$H$5:$R$37,11,FALSE)</f>
        <v>4</v>
      </c>
    </row>
    <row r="127" spans="2:37">
      <c r="B127" s="38">
        <f t="shared" si="1"/>
        <v>31</v>
      </c>
      <c r="C127" s="38">
        <v>2</v>
      </c>
      <c r="D127" s="218"/>
      <c r="E127" s="38" t="s">
        <v>476</v>
      </c>
      <c r="F127" s="38">
        <v>100</v>
      </c>
      <c r="G127" s="38">
        <v>326</v>
      </c>
      <c r="H127" s="38">
        <v>1</v>
      </c>
      <c r="I127" s="38">
        <v>1</v>
      </c>
      <c r="J127" s="38">
        <v>1</v>
      </c>
      <c r="K127" s="38">
        <v>0</v>
      </c>
      <c r="L127" s="38">
        <v>0</v>
      </c>
      <c r="M127" s="38">
        <v>1</v>
      </c>
      <c r="N127" s="38">
        <v>0</v>
      </c>
      <c r="O127" s="38">
        <v>1</v>
      </c>
      <c r="P127" s="38">
        <v>1</v>
      </c>
      <c r="Q127" s="38">
        <v>1</v>
      </c>
      <c r="R127" s="38" t="s">
        <v>477</v>
      </c>
      <c r="S127" s="38">
        <v>102</v>
      </c>
      <c r="T127" s="38">
        <v>321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2</v>
      </c>
      <c r="AF127" s="216"/>
      <c r="AH127" s="31">
        <f>VLOOKUP($F127,アンケートデータ!$B$5:$F$45,5,FALSE)</f>
        <v>5</v>
      </c>
      <c r="AI127" s="31">
        <f>VLOOKUP($S127,アンケートデータ!$B$5:$F$45,5,FALSE)</f>
        <v>4</v>
      </c>
      <c r="AJ127" s="31">
        <f>VLOOKUP($G127,アンケートデータ!$H$5:$R$37,11,FALSE)</f>
        <v>4</v>
      </c>
      <c r="AK127" s="31">
        <f>VLOOKUP($T127,アンケートデータ!$H$5:$R$37,11,FALSE)</f>
        <v>5</v>
      </c>
    </row>
    <row r="128" spans="2:37">
      <c r="B128" s="38">
        <f t="shared" si="1"/>
        <v>31</v>
      </c>
      <c r="C128" s="38">
        <v>3</v>
      </c>
      <c r="D128" s="218"/>
      <c r="E128" s="38" t="s">
        <v>476</v>
      </c>
      <c r="F128" s="38">
        <v>100</v>
      </c>
      <c r="G128" s="38">
        <v>331</v>
      </c>
      <c r="H128" s="38">
        <v>1</v>
      </c>
      <c r="I128" s="38">
        <v>2</v>
      </c>
      <c r="J128" s="38">
        <v>1</v>
      </c>
      <c r="K128" s="38">
        <v>0</v>
      </c>
      <c r="L128" s="38">
        <v>0</v>
      </c>
      <c r="M128" s="38">
        <v>1</v>
      </c>
      <c r="N128" s="38">
        <v>1</v>
      </c>
      <c r="O128" s="38">
        <v>0</v>
      </c>
      <c r="P128" s="38">
        <v>1</v>
      </c>
      <c r="Q128" s="38">
        <v>1</v>
      </c>
      <c r="R128" s="38" t="s">
        <v>477</v>
      </c>
      <c r="S128" s="38">
        <v>102</v>
      </c>
      <c r="T128" s="38">
        <v>331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3</v>
      </c>
      <c r="AF128" s="216"/>
      <c r="AH128" s="31">
        <f>VLOOKUP($F128,アンケートデータ!$B$5:$F$45,5,FALSE)</f>
        <v>5</v>
      </c>
      <c r="AI128" s="31">
        <f>VLOOKUP($S128,アンケートデータ!$B$5:$F$45,5,FALSE)</f>
        <v>4</v>
      </c>
      <c r="AJ128" s="31">
        <f>VLOOKUP($G128,アンケートデータ!$H$5:$R$37,11,FALSE)</f>
        <v>3</v>
      </c>
      <c r="AK128" s="31">
        <f>VLOOKUP($T128,アンケートデータ!$H$5:$R$37,11,FALSE)</f>
        <v>3</v>
      </c>
    </row>
    <row r="129" spans="2:37">
      <c r="B129" s="38">
        <f t="shared" si="1"/>
        <v>31</v>
      </c>
      <c r="C129" s="38">
        <v>4</v>
      </c>
      <c r="D129" s="219"/>
      <c r="E129" s="38" t="s">
        <v>476</v>
      </c>
      <c r="F129" s="38">
        <v>100</v>
      </c>
      <c r="G129" s="38">
        <v>336</v>
      </c>
      <c r="H129" s="38">
        <v>3</v>
      </c>
      <c r="I129" s="38">
        <v>1</v>
      </c>
      <c r="J129" s="38">
        <v>0</v>
      </c>
      <c r="K129" s="38">
        <v>0</v>
      </c>
      <c r="L129" s="38">
        <v>0</v>
      </c>
      <c r="M129" s="38">
        <v>1</v>
      </c>
      <c r="N129" s="38">
        <v>1</v>
      </c>
      <c r="O129" s="38">
        <v>1</v>
      </c>
      <c r="P129" s="38">
        <v>0</v>
      </c>
      <c r="Q129" s="38">
        <v>0</v>
      </c>
      <c r="R129" s="38" t="s">
        <v>477</v>
      </c>
      <c r="S129" s="38">
        <v>102</v>
      </c>
      <c r="T129" s="38">
        <v>341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4</v>
      </c>
      <c r="AF129" s="216"/>
      <c r="AH129" s="31">
        <f>VLOOKUP($F129,アンケートデータ!$B$5:$F$45,5,FALSE)</f>
        <v>5</v>
      </c>
      <c r="AI129" s="31">
        <f>VLOOKUP($S129,アンケートデータ!$B$5:$F$45,5,FALSE)</f>
        <v>4</v>
      </c>
      <c r="AJ129" s="31">
        <f>VLOOKUP($G129,アンケートデータ!$H$5:$R$37,11,FALSE)</f>
        <v>2</v>
      </c>
      <c r="AK129" s="31">
        <f>VLOOKUP($T129,アンケートデータ!$H$5:$R$37,11,FALSE)</f>
        <v>1</v>
      </c>
    </row>
    <row r="130" spans="2:37">
      <c r="B130" s="36">
        <f t="shared" si="1"/>
        <v>32</v>
      </c>
      <c r="C130" s="36">
        <v>1</v>
      </c>
      <c r="D130" s="220" t="s">
        <v>455</v>
      </c>
      <c r="E130" s="36" t="s">
        <v>478</v>
      </c>
      <c r="F130" s="36">
        <v>100</v>
      </c>
      <c r="G130" s="36">
        <v>321</v>
      </c>
      <c r="H130" s="36">
        <v>1</v>
      </c>
      <c r="I130" s="36">
        <v>1</v>
      </c>
      <c r="J130" s="36">
        <v>2</v>
      </c>
      <c r="K130" s="36">
        <v>1</v>
      </c>
      <c r="L130" s="36">
        <v>0</v>
      </c>
      <c r="M130" s="36">
        <v>3</v>
      </c>
      <c r="N130" s="36">
        <v>2</v>
      </c>
      <c r="O130" s="36">
        <v>2</v>
      </c>
      <c r="P130" s="36">
        <v>1</v>
      </c>
      <c r="Q130" s="36">
        <v>2</v>
      </c>
      <c r="R130" s="36" t="s">
        <v>479</v>
      </c>
      <c r="S130" s="36">
        <v>102</v>
      </c>
      <c r="T130" s="36">
        <v>326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1</v>
      </c>
      <c r="AF130" s="214" t="s">
        <v>427</v>
      </c>
      <c r="AH130" s="31">
        <f>VLOOKUP($F130,アンケートデータ!$B$5:$F$45,5,FALSE)</f>
        <v>5</v>
      </c>
      <c r="AI130" s="31">
        <f>VLOOKUP($S130,アンケートデータ!$B$5:$F$45,5,FALSE)</f>
        <v>4</v>
      </c>
      <c r="AJ130" s="31">
        <f>VLOOKUP($G130,アンケートデータ!$H$5:$R$37,11,FALSE)</f>
        <v>5</v>
      </c>
      <c r="AK130" s="31">
        <f>VLOOKUP($T130,アンケートデータ!$H$5:$R$37,11,FALSE)</f>
        <v>4</v>
      </c>
    </row>
    <row r="131" spans="2:37">
      <c r="B131" s="36">
        <f t="shared" si="1"/>
        <v>32</v>
      </c>
      <c r="C131" s="36">
        <v>2</v>
      </c>
      <c r="D131" s="221"/>
      <c r="E131" s="36" t="s">
        <v>478</v>
      </c>
      <c r="F131" s="36">
        <v>100</v>
      </c>
      <c r="G131" s="36">
        <v>326</v>
      </c>
      <c r="H131" s="36">
        <v>1</v>
      </c>
      <c r="I131" s="36">
        <v>1</v>
      </c>
      <c r="J131" s="36">
        <v>1</v>
      </c>
      <c r="K131" s="36">
        <v>0</v>
      </c>
      <c r="L131" s="36">
        <v>0</v>
      </c>
      <c r="M131" s="36">
        <v>1</v>
      </c>
      <c r="N131" s="36">
        <v>0</v>
      </c>
      <c r="O131" s="36">
        <v>1</v>
      </c>
      <c r="P131" s="36">
        <v>1</v>
      </c>
      <c r="Q131" s="36">
        <v>1</v>
      </c>
      <c r="R131" s="36" t="s">
        <v>479</v>
      </c>
      <c r="S131" s="36">
        <v>102</v>
      </c>
      <c r="T131" s="36">
        <v>321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2</v>
      </c>
      <c r="AF131" s="214"/>
      <c r="AH131" s="31">
        <f>VLOOKUP($F131,アンケートデータ!$B$5:$F$45,5,FALSE)</f>
        <v>5</v>
      </c>
      <c r="AI131" s="31">
        <f>VLOOKUP($S131,アンケートデータ!$B$5:$F$45,5,FALSE)</f>
        <v>4</v>
      </c>
      <c r="AJ131" s="31">
        <f>VLOOKUP($G131,アンケートデータ!$H$5:$R$37,11,FALSE)</f>
        <v>4</v>
      </c>
      <c r="AK131" s="31">
        <f>VLOOKUP($T131,アンケートデータ!$H$5:$R$37,11,FALSE)</f>
        <v>5</v>
      </c>
    </row>
    <row r="132" spans="2:37">
      <c r="B132" s="36">
        <f t="shared" si="1"/>
        <v>32</v>
      </c>
      <c r="C132" s="36">
        <v>3</v>
      </c>
      <c r="D132" s="221"/>
      <c r="E132" s="36" t="s">
        <v>478</v>
      </c>
      <c r="F132" s="36">
        <v>100</v>
      </c>
      <c r="G132" s="36">
        <v>331</v>
      </c>
      <c r="H132" s="36">
        <v>1</v>
      </c>
      <c r="I132" s="36">
        <v>2</v>
      </c>
      <c r="J132" s="36">
        <v>1</v>
      </c>
      <c r="K132" s="36">
        <v>0</v>
      </c>
      <c r="L132" s="36">
        <v>0</v>
      </c>
      <c r="M132" s="36">
        <v>1</v>
      </c>
      <c r="N132" s="36">
        <v>1</v>
      </c>
      <c r="O132" s="36">
        <v>0</v>
      </c>
      <c r="P132" s="36">
        <v>1</v>
      </c>
      <c r="Q132" s="36">
        <v>1</v>
      </c>
      <c r="R132" s="36" t="s">
        <v>479</v>
      </c>
      <c r="S132" s="36">
        <v>102</v>
      </c>
      <c r="T132" s="36">
        <v>331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3</v>
      </c>
      <c r="AF132" s="214"/>
      <c r="AH132" s="31">
        <f>VLOOKUP($F132,アンケートデータ!$B$5:$F$45,5,FALSE)</f>
        <v>5</v>
      </c>
      <c r="AI132" s="31">
        <f>VLOOKUP($S132,アンケートデータ!$B$5:$F$45,5,FALSE)</f>
        <v>4</v>
      </c>
      <c r="AJ132" s="31">
        <f>VLOOKUP($G132,アンケートデータ!$H$5:$R$37,11,FALSE)</f>
        <v>3</v>
      </c>
      <c r="AK132" s="31">
        <f>VLOOKUP($T132,アンケートデータ!$H$5:$R$37,11,FALSE)</f>
        <v>3</v>
      </c>
    </row>
    <row r="133" spans="2:37">
      <c r="B133" s="36">
        <f t="shared" si="1"/>
        <v>32</v>
      </c>
      <c r="C133" s="36">
        <v>4</v>
      </c>
      <c r="D133" s="221"/>
      <c r="E133" s="36" t="s">
        <v>478</v>
      </c>
      <c r="F133" s="36">
        <v>100</v>
      </c>
      <c r="G133" s="36">
        <v>336</v>
      </c>
      <c r="H133" s="36">
        <v>3</v>
      </c>
      <c r="I133" s="36">
        <v>1</v>
      </c>
      <c r="J133" s="36">
        <v>0</v>
      </c>
      <c r="K133" s="36">
        <v>0</v>
      </c>
      <c r="L133" s="36">
        <v>0</v>
      </c>
      <c r="M133" s="36">
        <v>1</v>
      </c>
      <c r="N133" s="36">
        <v>1</v>
      </c>
      <c r="O133" s="36">
        <v>1</v>
      </c>
      <c r="P133" s="36">
        <v>0</v>
      </c>
      <c r="Q133" s="36">
        <v>0</v>
      </c>
      <c r="R133" s="36" t="s">
        <v>479</v>
      </c>
      <c r="S133" s="36">
        <v>102</v>
      </c>
      <c r="T133" s="36">
        <v>336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4</v>
      </c>
      <c r="AF133" s="214"/>
      <c r="AH133" s="31">
        <f>VLOOKUP($F133,アンケートデータ!$B$5:$F$45,5,FALSE)</f>
        <v>5</v>
      </c>
      <c r="AI133" s="31">
        <f>VLOOKUP($S133,アンケートデータ!$B$5:$F$45,5,FALSE)</f>
        <v>4</v>
      </c>
      <c r="AJ133" s="31">
        <f>VLOOKUP($G133,アンケートデータ!$H$5:$R$37,11,FALSE)</f>
        <v>2</v>
      </c>
      <c r="AK133" s="31">
        <f>VLOOKUP($T133,アンケートデータ!$H$5:$R$37,11,FALSE)</f>
        <v>2</v>
      </c>
    </row>
    <row r="134" spans="2:37">
      <c r="B134" s="36">
        <f t="shared" si="1"/>
        <v>32</v>
      </c>
      <c r="C134" s="36">
        <v>5</v>
      </c>
      <c r="D134" s="222"/>
      <c r="E134" s="36" t="s">
        <v>478</v>
      </c>
      <c r="F134" s="36">
        <v>100</v>
      </c>
      <c r="G134" s="36">
        <v>341</v>
      </c>
      <c r="H134" s="36">
        <v>3</v>
      </c>
      <c r="I134" s="36">
        <v>0</v>
      </c>
      <c r="J134" s="36">
        <v>0</v>
      </c>
      <c r="K134" s="36">
        <v>0</v>
      </c>
      <c r="L134" s="36">
        <v>0</v>
      </c>
      <c r="M134" s="36">
        <v>1</v>
      </c>
      <c r="N134" s="36">
        <v>1</v>
      </c>
      <c r="O134" s="36">
        <v>1</v>
      </c>
      <c r="P134" s="36">
        <v>0</v>
      </c>
      <c r="Q134" s="36">
        <v>0</v>
      </c>
      <c r="R134" s="36" t="s">
        <v>479</v>
      </c>
      <c r="S134" s="36">
        <v>102</v>
      </c>
      <c r="T134" s="36">
        <v>341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5</v>
      </c>
      <c r="AF134" s="214"/>
      <c r="AH134" s="31">
        <f>VLOOKUP($F134,アンケートデータ!$B$5:$F$45,5,FALSE)</f>
        <v>5</v>
      </c>
      <c r="AI134" s="31">
        <f>VLOOKUP($S134,アンケートデータ!$B$5:$F$45,5,FALSE)</f>
        <v>4</v>
      </c>
      <c r="AJ134" s="31">
        <f>VLOOKUP($G134,アンケートデータ!$H$5:$R$37,11,FALSE)</f>
        <v>1</v>
      </c>
      <c r="AK134" s="31">
        <f>VLOOKUP($T134,アンケートデータ!$H$5:$R$37,11,FALSE)</f>
        <v>1</v>
      </c>
    </row>
    <row r="135" spans="2:37">
      <c r="B135" s="38">
        <f t="shared" si="1"/>
        <v>33</v>
      </c>
      <c r="C135" s="38">
        <v>1</v>
      </c>
      <c r="D135" s="217" t="s">
        <v>455</v>
      </c>
      <c r="E135" s="38" t="s">
        <v>480</v>
      </c>
      <c r="F135" s="38">
        <v>100</v>
      </c>
      <c r="G135" s="38">
        <v>321</v>
      </c>
      <c r="H135" s="38">
        <v>2</v>
      </c>
      <c r="I135" s="38">
        <v>1</v>
      </c>
      <c r="J135" s="38">
        <v>1</v>
      </c>
      <c r="K135" s="38">
        <v>0</v>
      </c>
      <c r="L135" s="38">
        <v>1</v>
      </c>
      <c r="M135" s="38">
        <v>1</v>
      </c>
      <c r="N135" s="38">
        <v>2</v>
      </c>
      <c r="O135" s="38">
        <v>3</v>
      </c>
      <c r="P135" s="38">
        <v>4</v>
      </c>
      <c r="Q135" s="38">
        <v>0</v>
      </c>
      <c r="R135" s="38" t="s">
        <v>481</v>
      </c>
      <c r="S135" s="38">
        <v>101</v>
      </c>
      <c r="T135" s="38">
        <v>321</v>
      </c>
      <c r="U135" s="38">
        <v>1</v>
      </c>
      <c r="V135" s="38">
        <v>1</v>
      </c>
      <c r="W135" s="38">
        <v>1</v>
      </c>
      <c r="X135" s="38">
        <v>1</v>
      </c>
      <c r="Y135" s="38">
        <v>0</v>
      </c>
      <c r="Z135" s="38">
        <v>1</v>
      </c>
      <c r="AA135" s="38">
        <v>1</v>
      </c>
      <c r="AB135" s="38">
        <v>1</v>
      </c>
      <c r="AC135" s="38">
        <v>1</v>
      </c>
      <c r="AD135" s="38">
        <v>1</v>
      </c>
      <c r="AE135" s="38">
        <v>1</v>
      </c>
      <c r="AF135" s="216" t="s">
        <v>427</v>
      </c>
      <c r="AH135" s="31">
        <f>VLOOKUP($F135,アンケートデータ!$B$5:$F$45,5,FALSE)</f>
        <v>5</v>
      </c>
      <c r="AI135" s="31">
        <f>VLOOKUP($S135,アンケートデータ!$B$5:$F$45,5,FALSE)</f>
        <v>5</v>
      </c>
      <c r="AJ135" s="31">
        <f>VLOOKUP($G135,アンケートデータ!$H$5:$R$37,11,FALSE)</f>
        <v>5</v>
      </c>
      <c r="AK135" s="31">
        <f>VLOOKUP($T135,アンケートデータ!$H$5:$R$37,11,FALSE)</f>
        <v>5</v>
      </c>
    </row>
    <row r="136" spans="2:37">
      <c r="B136" s="38">
        <f t="shared" si="1"/>
        <v>33</v>
      </c>
      <c r="C136" s="38">
        <v>2</v>
      </c>
      <c r="D136" s="218"/>
      <c r="E136" s="38" t="s">
        <v>480</v>
      </c>
      <c r="F136" s="38">
        <v>100</v>
      </c>
      <c r="G136" s="38">
        <v>326</v>
      </c>
      <c r="H136" s="38">
        <v>1</v>
      </c>
      <c r="I136" s="38">
        <v>1</v>
      </c>
      <c r="J136" s="38">
        <v>1</v>
      </c>
      <c r="K136" s="38">
        <v>1</v>
      </c>
      <c r="L136" s="38">
        <v>0</v>
      </c>
      <c r="M136" s="38">
        <v>1</v>
      </c>
      <c r="N136" s="38">
        <v>1</v>
      </c>
      <c r="O136" s="38">
        <v>1</v>
      </c>
      <c r="P136" s="38">
        <v>1</v>
      </c>
      <c r="Q136" s="38">
        <v>0</v>
      </c>
      <c r="R136" s="38" t="s">
        <v>481</v>
      </c>
      <c r="S136" s="38">
        <v>101</v>
      </c>
      <c r="T136" s="38">
        <v>322</v>
      </c>
      <c r="U136" s="38">
        <v>2</v>
      </c>
      <c r="V136" s="38">
        <v>1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2</v>
      </c>
      <c r="AF136" s="216"/>
      <c r="AH136" s="31">
        <f>VLOOKUP($F136,アンケートデータ!$B$5:$F$45,5,FALSE)</f>
        <v>5</v>
      </c>
      <c r="AI136" s="31">
        <f>VLOOKUP($S136,アンケートデータ!$B$5:$F$45,5,FALSE)</f>
        <v>5</v>
      </c>
      <c r="AJ136" s="31">
        <f>VLOOKUP($G136,アンケートデータ!$H$5:$R$37,11,FALSE)</f>
        <v>4</v>
      </c>
      <c r="AK136" s="31">
        <f>VLOOKUP($T136,アンケートデータ!$H$5:$R$37,11,FALSE)</f>
        <v>5</v>
      </c>
    </row>
    <row r="137" spans="2:37">
      <c r="B137" s="38">
        <f t="shared" si="1"/>
        <v>33</v>
      </c>
      <c r="C137" s="38">
        <v>3</v>
      </c>
      <c r="D137" s="219"/>
      <c r="E137" s="38" t="s">
        <v>480</v>
      </c>
      <c r="F137" s="38">
        <v>100</v>
      </c>
      <c r="G137" s="38">
        <v>331</v>
      </c>
      <c r="H137" s="38">
        <v>1</v>
      </c>
      <c r="I137" s="38">
        <v>1</v>
      </c>
      <c r="J137" s="38">
        <v>1</v>
      </c>
      <c r="K137" s="38">
        <v>0</v>
      </c>
      <c r="L137" s="38">
        <v>0</v>
      </c>
      <c r="M137" s="38">
        <v>1</v>
      </c>
      <c r="N137" s="38">
        <v>1</v>
      </c>
      <c r="O137" s="38">
        <v>1</v>
      </c>
      <c r="P137" s="38">
        <v>0</v>
      </c>
      <c r="Q137" s="38">
        <v>0</v>
      </c>
      <c r="R137" s="38" t="s">
        <v>481</v>
      </c>
      <c r="S137" s="38">
        <v>101</v>
      </c>
      <c r="T137" s="38">
        <v>323</v>
      </c>
      <c r="U137" s="38">
        <v>2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3</v>
      </c>
      <c r="AF137" s="216"/>
      <c r="AH137" s="31">
        <f>VLOOKUP($F137,アンケートデータ!$B$5:$F$45,5,FALSE)</f>
        <v>5</v>
      </c>
      <c r="AI137" s="31">
        <f>VLOOKUP($S137,アンケートデータ!$B$5:$F$45,5,FALSE)</f>
        <v>5</v>
      </c>
      <c r="AJ137" s="31">
        <f>VLOOKUP($G137,アンケートデータ!$H$5:$R$37,11,FALSE)</f>
        <v>3</v>
      </c>
      <c r="AK137" s="31">
        <f>VLOOKUP($T137,アンケートデータ!$H$5:$R$37,11,FALSE)</f>
        <v>5</v>
      </c>
    </row>
    <row r="138" spans="2:37">
      <c r="B138" s="36">
        <f t="shared" si="1"/>
        <v>34</v>
      </c>
      <c r="C138" s="36">
        <v>1</v>
      </c>
      <c r="D138" s="220" t="s">
        <v>455</v>
      </c>
      <c r="E138" s="36" t="s">
        <v>482</v>
      </c>
      <c r="F138" s="36">
        <v>100</v>
      </c>
      <c r="G138" s="36">
        <v>321</v>
      </c>
      <c r="H138" s="36">
        <v>1</v>
      </c>
      <c r="I138" s="36">
        <v>1</v>
      </c>
      <c r="J138" s="36">
        <v>1</v>
      </c>
      <c r="K138" s="36">
        <v>1</v>
      </c>
      <c r="L138" s="36">
        <v>1</v>
      </c>
      <c r="M138" s="36">
        <v>1</v>
      </c>
      <c r="N138" s="36">
        <v>2</v>
      </c>
      <c r="O138" s="36">
        <v>3</v>
      </c>
      <c r="P138" s="36">
        <v>4</v>
      </c>
      <c r="Q138" s="36">
        <v>0</v>
      </c>
      <c r="R138" s="36" t="s">
        <v>483</v>
      </c>
      <c r="S138" s="36">
        <v>102</v>
      </c>
      <c r="T138" s="36">
        <v>326</v>
      </c>
      <c r="U138" s="36">
        <v>2</v>
      </c>
      <c r="V138" s="36">
        <v>2</v>
      </c>
      <c r="W138" s="36">
        <v>0</v>
      </c>
      <c r="X138" s="36">
        <v>0</v>
      </c>
      <c r="Y138" s="36">
        <v>0</v>
      </c>
      <c r="Z138" s="36">
        <v>2</v>
      </c>
      <c r="AA138" s="36">
        <v>0</v>
      </c>
      <c r="AB138" s="36">
        <v>1</v>
      </c>
      <c r="AC138" s="36">
        <v>2</v>
      </c>
      <c r="AD138" s="36">
        <v>0</v>
      </c>
      <c r="AE138" s="36">
        <v>1</v>
      </c>
      <c r="AF138" s="214" t="s">
        <v>427</v>
      </c>
      <c r="AH138" s="31">
        <f>VLOOKUP($F138,アンケートデータ!$B$5:$F$45,5,FALSE)</f>
        <v>5</v>
      </c>
      <c r="AI138" s="31">
        <f>VLOOKUP($S138,アンケートデータ!$B$5:$F$45,5,FALSE)</f>
        <v>4</v>
      </c>
      <c r="AJ138" s="31">
        <f>VLOOKUP($G138,アンケートデータ!$H$5:$R$37,11,FALSE)</f>
        <v>5</v>
      </c>
      <c r="AK138" s="31">
        <f>VLOOKUP($T138,アンケートデータ!$H$5:$R$37,11,FALSE)</f>
        <v>4</v>
      </c>
    </row>
    <row r="139" spans="2:37">
      <c r="B139" s="36">
        <f t="shared" si="1"/>
        <v>34</v>
      </c>
      <c r="C139" s="36">
        <v>2</v>
      </c>
      <c r="D139" s="221"/>
      <c r="E139" s="36" t="s">
        <v>482</v>
      </c>
      <c r="F139" s="36">
        <v>100</v>
      </c>
      <c r="G139" s="36">
        <v>326</v>
      </c>
      <c r="H139" s="36">
        <v>2</v>
      </c>
      <c r="I139" s="36">
        <v>1</v>
      </c>
      <c r="J139" s="36">
        <v>1</v>
      </c>
      <c r="K139" s="36">
        <v>1</v>
      </c>
      <c r="L139" s="36">
        <v>0</v>
      </c>
      <c r="M139" s="36">
        <v>1</v>
      </c>
      <c r="N139" s="36">
        <v>1</v>
      </c>
      <c r="O139" s="36">
        <v>1</v>
      </c>
      <c r="P139" s="36">
        <v>1</v>
      </c>
      <c r="Q139" s="36">
        <v>0</v>
      </c>
      <c r="R139" s="36" t="s">
        <v>483</v>
      </c>
      <c r="S139" s="36">
        <v>102</v>
      </c>
      <c r="T139" s="36">
        <v>321</v>
      </c>
      <c r="U139" s="36">
        <v>1</v>
      </c>
      <c r="V139" s="36">
        <v>1</v>
      </c>
      <c r="W139" s="36">
        <v>1</v>
      </c>
      <c r="X139" s="36">
        <v>0</v>
      </c>
      <c r="Y139" s="36">
        <v>0</v>
      </c>
      <c r="Z139" s="36">
        <v>1</v>
      </c>
      <c r="AA139" s="36">
        <v>1</v>
      </c>
      <c r="AB139" s="36">
        <v>1</v>
      </c>
      <c r="AC139" s="36">
        <v>0</v>
      </c>
      <c r="AD139" s="36">
        <v>0</v>
      </c>
      <c r="AE139" s="36">
        <v>2</v>
      </c>
      <c r="AF139" s="214"/>
      <c r="AH139" s="31">
        <f>VLOOKUP($F139,アンケートデータ!$B$5:$F$45,5,FALSE)</f>
        <v>5</v>
      </c>
      <c r="AI139" s="31">
        <f>VLOOKUP($S139,アンケートデータ!$B$5:$F$45,5,FALSE)</f>
        <v>4</v>
      </c>
      <c r="AJ139" s="31">
        <f>VLOOKUP($G139,アンケートデータ!$H$5:$R$37,11,FALSE)</f>
        <v>4</v>
      </c>
      <c r="AK139" s="31">
        <f>VLOOKUP($T139,アンケートデータ!$H$5:$R$37,11,FALSE)</f>
        <v>5</v>
      </c>
    </row>
    <row r="140" spans="2:37">
      <c r="B140" s="36">
        <f t="shared" ref="B140:B203" si="2">IF(C140=1, B139+1, B139)</f>
        <v>34</v>
      </c>
      <c r="C140" s="36">
        <v>3</v>
      </c>
      <c r="D140" s="221"/>
      <c r="E140" s="36" t="s">
        <v>482</v>
      </c>
      <c r="F140" s="36">
        <v>100</v>
      </c>
      <c r="G140" s="36">
        <v>331</v>
      </c>
      <c r="H140" s="36">
        <v>1</v>
      </c>
      <c r="I140" s="36">
        <v>1</v>
      </c>
      <c r="J140" s="36">
        <v>0</v>
      </c>
      <c r="K140" s="36">
        <v>0</v>
      </c>
      <c r="L140" s="36">
        <v>0</v>
      </c>
      <c r="M140" s="36">
        <v>1</v>
      </c>
      <c r="N140" s="36">
        <v>1</v>
      </c>
      <c r="O140" s="36">
        <v>1</v>
      </c>
      <c r="P140" s="36">
        <v>0</v>
      </c>
      <c r="Q140" s="36">
        <v>0</v>
      </c>
      <c r="R140" s="36" t="s">
        <v>483</v>
      </c>
      <c r="S140" s="36">
        <v>102</v>
      </c>
      <c r="T140" s="36">
        <v>336</v>
      </c>
      <c r="U140" s="36">
        <v>1</v>
      </c>
      <c r="V140" s="36">
        <v>1</v>
      </c>
      <c r="W140" s="36">
        <v>0</v>
      </c>
      <c r="X140" s="36">
        <v>0</v>
      </c>
      <c r="Y140" s="36">
        <v>0</v>
      </c>
      <c r="Z140" s="36">
        <v>1</v>
      </c>
      <c r="AA140" s="36">
        <v>1</v>
      </c>
      <c r="AB140" s="36">
        <v>1</v>
      </c>
      <c r="AC140" s="36">
        <v>0</v>
      </c>
      <c r="AD140" s="36">
        <v>0</v>
      </c>
      <c r="AE140" s="36">
        <v>3</v>
      </c>
      <c r="AF140" s="214"/>
      <c r="AH140" s="31">
        <f>VLOOKUP($F140,アンケートデータ!$B$5:$F$45,5,FALSE)</f>
        <v>5</v>
      </c>
      <c r="AI140" s="31">
        <f>VLOOKUP($S140,アンケートデータ!$B$5:$F$45,5,FALSE)</f>
        <v>4</v>
      </c>
      <c r="AJ140" s="31">
        <f>VLOOKUP($G140,アンケートデータ!$H$5:$R$37,11,FALSE)</f>
        <v>3</v>
      </c>
      <c r="AK140" s="31">
        <f>VLOOKUP($T140,アンケートデータ!$H$5:$R$37,11,FALSE)</f>
        <v>2</v>
      </c>
    </row>
    <row r="141" spans="2:37">
      <c r="B141" s="36">
        <f t="shared" si="2"/>
        <v>34</v>
      </c>
      <c r="C141" s="36">
        <v>4</v>
      </c>
      <c r="D141" s="222"/>
      <c r="E141" s="36" t="s">
        <v>482</v>
      </c>
      <c r="F141" s="36">
        <v>100</v>
      </c>
      <c r="G141" s="36">
        <v>336</v>
      </c>
      <c r="H141" s="36">
        <v>2</v>
      </c>
      <c r="I141" s="36">
        <v>1</v>
      </c>
      <c r="J141" s="36">
        <v>0</v>
      </c>
      <c r="K141" s="36">
        <v>0</v>
      </c>
      <c r="L141" s="36">
        <v>0</v>
      </c>
      <c r="M141" s="36">
        <v>1</v>
      </c>
      <c r="N141" s="36">
        <v>1</v>
      </c>
      <c r="O141" s="36">
        <v>0</v>
      </c>
      <c r="P141" s="36">
        <v>0</v>
      </c>
      <c r="Q141" s="36">
        <v>0</v>
      </c>
      <c r="R141" s="36" t="s">
        <v>483</v>
      </c>
      <c r="S141" s="36">
        <v>102</v>
      </c>
      <c r="T141" s="36">
        <v>341</v>
      </c>
      <c r="U141" s="36">
        <v>1</v>
      </c>
      <c r="V141" s="36">
        <v>0</v>
      </c>
      <c r="W141" s="36">
        <v>0</v>
      </c>
      <c r="X141" s="36">
        <v>0</v>
      </c>
      <c r="Y141" s="36">
        <v>0</v>
      </c>
      <c r="Z141" s="36">
        <v>1</v>
      </c>
      <c r="AA141" s="36">
        <v>1</v>
      </c>
      <c r="AB141" s="36">
        <v>0</v>
      </c>
      <c r="AC141" s="36">
        <v>0</v>
      </c>
      <c r="AD141" s="36">
        <v>0</v>
      </c>
      <c r="AE141" s="36">
        <v>4</v>
      </c>
      <c r="AF141" s="214"/>
      <c r="AH141" s="31">
        <f>VLOOKUP($F141,アンケートデータ!$B$5:$F$45,5,FALSE)</f>
        <v>5</v>
      </c>
      <c r="AI141" s="31">
        <f>VLOOKUP($S141,アンケートデータ!$B$5:$F$45,5,FALSE)</f>
        <v>4</v>
      </c>
      <c r="AJ141" s="31">
        <f>VLOOKUP($G141,アンケートデータ!$H$5:$R$37,11,FALSE)</f>
        <v>2</v>
      </c>
      <c r="AK141" s="31">
        <f>VLOOKUP($T141,アンケートデータ!$H$5:$R$37,11,FALSE)</f>
        <v>1</v>
      </c>
    </row>
    <row r="142" spans="2:37">
      <c r="B142" s="38">
        <f t="shared" si="2"/>
        <v>35</v>
      </c>
      <c r="C142" s="38">
        <v>1</v>
      </c>
      <c r="D142" s="217" t="s">
        <v>455</v>
      </c>
      <c r="E142" s="38" t="s">
        <v>484</v>
      </c>
      <c r="F142" s="38">
        <v>100</v>
      </c>
      <c r="G142" s="38">
        <v>321</v>
      </c>
      <c r="H142" s="38">
        <v>1</v>
      </c>
      <c r="I142" s="38">
        <v>0</v>
      </c>
      <c r="J142" s="38">
        <v>2</v>
      </c>
      <c r="K142" s="38">
        <v>1</v>
      </c>
      <c r="L142" s="38">
        <v>1</v>
      </c>
      <c r="M142" s="38">
        <v>3</v>
      </c>
      <c r="N142" s="38">
        <v>2</v>
      </c>
      <c r="O142" s="38">
        <v>2</v>
      </c>
      <c r="P142" s="38">
        <v>1</v>
      </c>
      <c r="Q142" s="38">
        <v>2</v>
      </c>
      <c r="R142" s="38" t="s">
        <v>485</v>
      </c>
      <c r="S142" s="38">
        <v>102</v>
      </c>
      <c r="T142" s="38">
        <v>326</v>
      </c>
      <c r="U142" s="38">
        <v>1</v>
      </c>
      <c r="V142" s="38">
        <v>1</v>
      </c>
      <c r="W142" s="38">
        <v>1</v>
      </c>
      <c r="X142" s="38">
        <v>2</v>
      </c>
      <c r="Y142" s="38">
        <v>0</v>
      </c>
      <c r="Z142" s="38">
        <v>2</v>
      </c>
      <c r="AA142" s="38">
        <v>2</v>
      </c>
      <c r="AB142" s="38">
        <v>0</v>
      </c>
      <c r="AC142" s="38">
        <v>0</v>
      </c>
      <c r="AD142" s="38">
        <v>0</v>
      </c>
      <c r="AE142" s="38">
        <v>1</v>
      </c>
      <c r="AF142" s="216" t="s">
        <v>427</v>
      </c>
      <c r="AH142" s="31">
        <f>VLOOKUP($F142,アンケートデータ!$B$5:$F$45,5,FALSE)</f>
        <v>5</v>
      </c>
      <c r="AI142" s="31">
        <f>VLOOKUP($S142,アンケートデータ!$B$5:$F$45,5,FALSE)</f>
        <v>4</v>
      </c>
      <c r="AJ142" s="31">
        <f>VLOOKUP($G142,アンケートデータ!$H$5:$R$37,11,FALSE)</f>
        <v>5</v>
      </c>
      <c r="AK142" s="31">
        <f>VLOOKUP($T142,アンケートデータ!$H$5:$R$37,11,FALSE)</f>
        <v>4</v>
      </c>
    </row>
    <row r="143" spans="2:37">
      <c r="B143" s="38">
        <f t="shared" si="2"/>
        <v>35</v>
      </c>
      <c r="C143" s="38">
        <v>2</v>
      </c>
      <c r="D143" s="218"/>
      <c r="E143" s="38" t="s">
        <v>484</v>
      </c>
      <c r="F143" s="38">
        <v>100</v>
      </c>
      <c r="G143" s="38">
        <v>326</v>
      </c>
      <c r="H143" s="38">
        <v>1</v>
      </c>
      <c r="I143" s="38">
        <v>1</v>
      </c>
      <c r="J143" s="38">
        <v>1</v>
      </c>
      <c r="K143" s="38">
        <v>0</v>
      </c>
      <c r="L143" s="38">
        <v>0</v>
      </c>
      <c r="M143" s="38">
        <v>1</v>
      </c>
      <c r="N143" s="38">
        <v>0</v>
      </c>
      <c r="O143" s="38">
        <v>1</v>
      </c>
      <c r="P143" s="38">
        <v>1</v>
      </c>
      <c r="Q143" s="38">
        <v>1</v>
      </c>
      <c r="R143" s="38" t="s">
        <v>485</v>
      </c>
      <c r="S143" s="38">
        <v>102</v>
      </c>
      <c r="T143" s="38">
        <v>321</v>
      </c>
      <c r="U143" s="38">
        <v>1</v>
      </c>
      <c r="V143" s="38">
        <v>1</v>
      </c>
      <c r="W143" s="38">
        <v>1</v>
      </c>
      <c r="X143" s="38">
        <v>0</v>
      </c>
      <c r="Y143" s="38">
        <v>0</v>
      </c>
      <c r="Z143" s="38">
        <v>1</v>
      </c>
      <c r="AA143" s="38">
        <v>1</v>
      </c>
      <c r="AB143" s="38">
        <v>1</v>
      </c>
      <c r="AC143" s="38">
        <v>0</v>
      </c>
      <c r="AD143" s="38">
        <v>0</v>
      </c>
      <c r="AE143" s="38">
        <v>2</v>
      </c>
      <c r="AF143" s="216"/>
      <c r="AH143" s="31">
        <f>VLOOKUP($F143,アンケートデータ!$B$5:$F$45,5,FALSE)</f>
        <v>5</v>
      </c>
      <c r="AI143" s="31">
        <f>VLOOKUP($S143,アンケートデータ!$B$5:$F$45,5,FALSE)</f>
        <v>4</v>
      </c>
      <c r="AJ143" s="31">
        <f>VLOOKUP($G143,アンケートデータ!$H$5:$R$37,11,FALSE)</f>
        <v>4</v>
      </c>
      <c r="AK143" s="31">
        <f>VLOOKUP($T143,アンケートデータ!$H$5:$R$37,11,FALSE)</f>
        <v>5</v>
      </c>
    </row>
    <row r="144" spans="2:37">
      <c r="B144" s="38">
        <f t="shared" si="2"/>
        <v>35</v>
      </c>
      <c r="C144" s="38">
        <v>3</v>
      </c>
      <c r="D144" s="218"/>
      <c r="E144" s="38" t="s">
        <v>484</v>
      </c>
      <c r="F144" s="38">
        <v>100</v>
      </c>
      <c r="G144" s="38">
        <v>331</v>
      </c>
      <c r="H144" s="38">
        <v>1</v>
      </c>
      <c r="I144" s="38">
        <v>2</v>
      </c>
      <c r="J144" s="38">
        <v>1</v>
      </c>
      <c r="K144" s="38">
        <v>0</v>
      </c>
      <c r="L144" s="38">
        <v>0</v>
      </c>
      <c r="M144" s="38">
        <v>1</v>
      </c>
      <c r="N144" s="38">
        <v>1</v>
      </c>
      <c r="O144" s="38">
        <v>0</v>
      </c>
      <c r="P144" s="38">
        <v>0</v>
      </c>
      <c r="Q144" s="38">
        <v>0</v>
      </c>
      <c r="R144" s="38" t="s">
        <v>485</v>
      </c>
      <c r="S144" s="38">
        <v>102</v>
      </c>
      <c r="T144" s="38">
        <v>331</v>
      </c>
      <c r="U144" s="38">
        <v>1</v>
      </c>
      <c r="V144" s="38">
        <v>0</v>
      </c>
      <c r="W144" s="38">
        <v>0</v>
      </c>
      <c r="X144" s="38">
        <v>0</v>
      </c>
      <c r="Y144" s="38">
        <v>0</v>
      </c>
      <c r="Z144" s="38">
        <v>1</v>
      </c>
      <c r="AA144" s="38">
        <v>1</v>
      </c>
      <c r="AB144" s="38">
        <v>0</v>
      </c>
      <c r="AC144" s="38">
        <v>0</v>
      </c>
      <c r="AD144" s="38">
        <v>0</v>
      </c>
      <c r="AE144" s="38">
        <v>3</v>
      </c>
      <c r="AF144" s="216"/>
      <c r="AH144" s="31">
        <f>VLOOKUP($F144,アンケートデータ!$B$5:$F$45,5,FALSE)</f>
        <v>5</v>
      </c>
      <c r="AI144" s="31">
        <f>VLOOKUP($S144,アンケートデータ!$B$5:$F$45,5,FALSE)</f>
        <v>4</v>
      </c>
      <c r="AJ144" s="31">
        <f>VLOOKUP($G144,アンケートデータ!$H$5:$R$37,11,FALSE)</f>
        <v>3</v>
      </c>
      <c r="AK144" s="31">
        <f>VLOOKUP($T144,アンケートデータ!$H$5:$R$37,11,FALSE)</f>
        <v>3</v>
      </c>
    </row>
    <row r="145" spans="2:37">
      <c r="B145" s="38">
        <f t="shared" si="2"/>
        <v>35</v>
      </c>
      <c r="C145" s="38">
        <v>4</v>
      </c>
      <c r="D145" s="218"/>
      <c r="E145" s="38" t="s">
        <v>484</v>
      </c>
      <c r="F145" s="38">
        <v>100</v>
      </c>
      <c r="G145" s="38">
        <v>336</v>
      </c>
      <c r="H145" s="38">
        <v>3</v>
      </c>
      <c r="I145" s="38">
        <v>1</v>
      </c>
      <c r="J145" s="38">
        <v>0</v>
      </c>
      <c r="K145" s="38">
        <v>0</v>
      </c>
      <c r="L145" s="38">
        <v>0</v>
      </c>
      <c r="M145" s="38">
        <v>1</v>
      </c>
      <c r="N145" s="38">
        <v>1</v>
      </c>
      <c r="O145" s="38">
        <v>0</v>
      </c>
      <c r="P145" s="38">
        <v>0</v>
      </c>
      <c r="Q145" s="38">
        <v>0</v>
      </c>
      <c r="R145" s="38" t="s">
        <v>485</v>
      </c>
      <c r="S145" s="38">
        <v>102</v>
      </c>
      <c r="T145" s="38">
        <v>336</v>
      </c>
      <c r="U145" s="38">
        <v>1</v>
      </c>
      <c r="V145" s="38">
        <v>0</v>
      </c>
      <c r="W145" s="38">
        <v>0</v>
      </c>
      <c r="X145" s="38">
        <v>0</v>
      </c>
      <c r="Y145" s="38">
        <v>0</v>
      </c>
      <c r="Z145" s="38">
        <v>1</v>
      </c>
      <c r="AA145" s="38">
        <v>0</v>
      </c>
      <c r="AB145" s="38">
        <v>0</v>
      </c>
      <c r="AC145" s="38">
        <v>0</v>
      </c>
      <c r="AD145" s="38">
        <v>0</v>
      </c>
      <c r="AE145" s="38">
        <v>4</v>
      </c>
      <c r="AF145" s="216"/>
      <c r="AH145" s="31">
        <f>VLOOKUP($F145,アンケートデータ!$B$5:$F$45,5,FALSE)</f>
        <v>5</v>
      </c>
      <c r="AI145" s="31">
        <f>VLOOKUP($S145,アンケートデータ!$B$5:$F$45,5,FALSE)</f>
        <v>4</v>
      </c>
      <c r="AJ145" s="31">
        <f>VLOOKUP($G145,アンケートデータ!$H$5:$R$37,11,FALSE)</f>
        <v>2</v>
      </c>
      <c r="AK145" s="31">
        <f>VLOOKUP($T145,アンケートデータ!$H$5:$R$37,11,FALSE)</f>
        <v>2</v>
      </c>
    </row>
    <row r="146" spans="2:37">
      <c r="B146" s="38">
        <f t="shared" si="2"/>
        <v>35</v>
      </c>
      <c r="C146" s="38">
        <v>5</v>
      </c>
      <c r="D146" s="219"/>
      <c r="E146" s="38" t="s">
        <v>484</v>
      </c>
      <c r="F146" s="38">
        <v>100</v>
      </c>
      <c r="G146" s="38">
        <v>341</v>
      </c>
      <c r="H146" s="38">
        <v>3</v>
      </c>
      <c r="I146" s="38">
        <v>0</v>
      </c>
      <c r="J146" s="38">
        <v>0</v>
      </c>
      <c r="K146" s="38">
        <v>0</v>
      </c>
      <c r="L146" s="38">
        <v>0</v>
      </c>
      <c r="M146" s="38">
        <v>1</v>
      </c>
      <c r="N146" s="38">
        <v>0</v>
      </c>
      <c r="O146" s="38">
        <v>0</v>
      </c>
      <c r="P146" s="38">
        <v>0</v>
      </c>
      <c r="Q146" s="38">
        <v>0</v>
      </c>
      <c r="R146" s="38" t="s">
        <v>485</v>
      </c>
      <c r="S146" s="38">
        <v>102</v>
      </c>
      <c r="T146" s="38">
        <v>341</v>
      </c>
      <c r="U146" s="38">
        <v>2</v>
      </c>
      <c r="V146" s="38">
        <v>0</v>
      </c>
      <c r="W146" s="38">
        <v>0</v>
      </c>
      <c r="X146" s="38">
        <v>0</v>
      </c>
      <c r="Y146" s="38">
        <v>0</v>
      </c>
      <c r="Z146" s="38">
        <v>1</v>
      </c>
      <c r="AA146" s="38">
        <v>0</v>
      </c>
      <c r="AB146" s="38">
        <v>0</v>
      </c>
      <c r="AC146" s="38">
        <v>0</v>
      </c>
      <c r="AD146" s="38">
        <v>0</v>
      </c>
      <c r="AE146" s="38">
        <v>5</v>
      </c>
      <c r="AF146" s="216"/>
      <c r="AH146" s="31">
        <f>VLOOKUP($F146,アンケートデータ!$B$5:$F$45,5,FALSE)</f>
        <v>5</v>
      </c>
      <c r="AI146" s="31">
        <f>VLOOKUP($S146,アンケートデータ!$B$5:$F$45,5,FALSE)</f>
        <v>4</v>
      </c>
      <c r="AJ146" s="31">
        <f>VLOOKUP($G146,アンケートデータ!$H$5:$R$37,11,FALSE)</f>
        <v>1</v>
      </c>
      <c r="AK146" s="31">
        <f>VLOOKUP($T146,アンケートデータ!$H$5:$R$37,11,FALSE)</f>
        <v>1</v>
      </c>
    </row>
    <row r="147" spans="2:37">
      <c r="B147" s="36">
        <f t="shared" si="2"/>
        <v>36</v>
      </c>
      <c r="C147" s="36">
        <v>1</v>
      </c>
      <c r="D147" s="220" t="s">
        <v>455</v>
      </c>
      <c r="E147" s="36" t="s">
        <v>486</v>
      </c>
      <c r="F147" s="36">
        <v>100</v>
      </c>
      <c r="G147" s="36">
        <v>321</v>
      </c>
      <c r="H147" s="36">
        <v>0</v>
      </c>
      <c r="I147" s="36">
        <v>2</v>
      </c>
      <c r="J147" s="36">
        <v>1</v>
      </c>
      <c r="K147" s="36">
        <v>1</v>
      </c>
      <c r="L147" s="36">
        <v>1</v>
      </c>
      <c r="M147" s="36">
        <v>1</v>
      </c>
      <c r="N147" s="36">
        <v>3</v>
      </c>
      <c r="O147" s="36">
        <v>4</v>
      </c>
      <c r="P147" s="36">
        <v>1</v>
      </c>
      <c r="Q147" s="36">
        <v>1</v>
      </c>
      <c r="R147" s="36" t="s">
        <v>486</v>
      </c>
      <c r="S147" s="36">
        <v>100</v>
      </c>
      <c r="T147" s="36">
        <v>321</v>
      </c>
      <c r="U147" s="36">
        <v>0</v>
      </c>
      <c r="V147" s="36">
        <v>2</v>
      </c>
      <c r="W147" s="36">
        <v>1</v>
      </c>
      <c r="X147" s="36">
        <v>1</v>
      </c>
      <c r="Y147" s="36">
        <v>1</v>
      </c>
      <c r="Z147" s="36">
        <v>1</v>
      </c>
      <c r="AA147" s="36">
        <v>3</v>
      </c>
      <c r="AB147" s="36">
        <v>4</v>
      </c>
      <c r="AC147" s="36">
        <v>1</v>
      </c>
      <c r="AD147" s="36">
        <v>1</v>
      </c>
      <c r="AE147" s="36">
        <v>1</v>
      </c>
      <c r="AF147" s="214" t="s">
        <v>427</v>
      </c>
      <c r="AH147" s="31">
        <f>VLOOKUP($F147,アンケートデータ!$B$5:$F$45,5,FALSE)</f>
        <v>5</v>
      </c>
      <c r="AI147" s="31">
        <f>VLOOKUP($S147,アンケートデータ!$B$5:$F$45,5,FALSE)</f>
        <v>5</v>
      </c>
      <c r="AJ147" s="31">
        <f>VLOOKUP($G147,アンケートデータ!$H$5:$R$37,11,FALSE)</f>
        <v>5</v>
      </c>
      <c r="AK147" s="31">
        <f>VLOOKUP($T147,アンケートデータ!$H$5:$R$37,11,FALSE)</f>
        <v>5</v>
      </c>
    </row>
    <row r="148" spans="2:37">
      <c r="B148" s="36">
        <f t="shared" si="2"/>
        <v>36</v>
      </c>
      <c r="C148" s="36">
        <v>2</v>
      </c>
      <c r="D148" s="221"/>
      <c r="E148" s="36" t="s">
        <v>486</v>
      </c>
      <c r="F148" s="36">
        <v>100</v>
      </c>
      <c r="G148" s="36">
        <v>326</v>
      </c>
      <c r="H148" s="36">
        <v>1</v>
      </c>
      <c r="I148" s="36">
        <v>1</v>
      </c>
      <c r="J148" s="36">
        <v>1</v>
      </c>
      <c r="K148" s="36">
        <v>1</v>
      </c>
      <c r="L148" s="36">
        <v>0</v>
      </c>
      <c r="M148" s="36">
        <v>1</v>
      </c>
      <c r="N148" s="36">
        <v>1</v>
      </c>
      <c r="O148" s="36">
        <v>1</v>
      </c>
      <c r="P148" s="36">
        <v>0</v>
      </c>
      <c r="Q148" s="36">
        <v>0</v>
      </c>
      <c r="R148" s="36" t="s">
        <v>486</v>
      </c>
      <c r="S148" s="36">
        <v>100</v>
      </c>
      <c r="T148" s="36">
        <v>326</v>
      </c>
      <c r="U148" s="36">
        <v>1</v>
      </c>
      <c r="V148" s="36">
        <v>1</v>
      </c>
      <c r="W148" s="36">
        <v>1</v>
      </c>
      <c r="X148" s="36">
        <v>1</v>
      </c>
      <c r="Y148" s="36">
        <v>0</v>
      </c>
      <c r="Z148" s="36">
        <v>1</v>
      </c>
      <c r="AA148" s="36">
        <v>1</v>
      </c>
      <c r="AB148" s="36">
        <v>1</v>
      </c>
      <c r="AC148" s="36">
        <v>0</v>
      </c>
      <c r="AD148" s="36">
        <v>0</v>
      </c>
      <c r="AE148" s="36">
        <v>2</v>
      </c>
      <c r="AF148" s="214"/>
      <c r="AH148" s="31">
        <f>VLOOKUP($F148,アンケートデータ!$B$5:$F$45,5,FALSE)</f>
        <v>5</v>
      </c>
      <c r="AI148" s="31">
        <f>VLOOKUP($S148,アンケートデータ!$B$5:$F$45,5,FALSE)</f>
        <v>5</v>
      </c>
      <c r="AJ148" s="31">
        <f>VLOOKUP($G148,アンケートデータ!$H$5:$R$37,11,FALSE)</f>
        <v>4</v>
      </c>
      <c r="AK148" s="31">
        <f>VLOOKUP($T148,アンケートデータ!$H$5:$R$37,11,FALSE)</f>
        <v>4</v>
      </c>
    </row>
    <row r="149" spans="2:37">
      <c r="B149" s="36">
        <f t="shared" si="2"/>
        <v>36</v>
      </c>
      <c r="C149" s="36">
        <v>3</v>
      </c>
      <c r="D149" s="222"/>
      <c r="E149" s="36" t="s">
        <v>486</v>
      </c>
      <c r="F149" s="36">
        <v>100</v>
      </c>
      <c r="G149" s="36">
        <v>331</v>
      </c>
      <c r="H149" s="36">
        <v>1</v>
      </c>
      <c r="I149" s="36">
        <v>1</v>
      </c>
      <c r="J149" s="36">
        <v>1</v>
      </c>
      <c r="K149" s="36">
        <v>0</v>
      </c>
      <c r="L149" s="36">
        <v>0</v>
      </c>
      <c r="M149" s="36">
        <v>2</v>
      </c>
      <c r="N149" s="36">
        <v>1</v>
      </c>
      <c r="O149" s="36">
        <v>2</v>
      </c>
      <c r="P149" s="36">
        <v>0</v>
      </c>
      <c r="Q149" s="36">
        <v>0</v>
      </c>
      <c r="R149" s="36" t="s">
        <v>486</v>
      </c>
      <c r="S149" s="36">
        <v>100</v>
      </c>
      <c r="T149" s="36">
        <v>331</v>
      </c>
      <c r="U149" s="36">
        <v>1</v>
      </c>
      <c r="V149" s="36">
        <v>1</v>
      </c>
      <c r="W149" s="36">
        <v>1</v>
      </c>
      <c r="X149" s="36">
        <v>0</v>
      </c>
      <c r="Y149" s="36">
        <v>0</v>
      </c>
      <c r="Z149" s="36">
        <v>2</v>
      </c>
      <c r="AA149" s="36">
        <v>1</v>
      </c>
      <c r="AB149" s="36">
        <v>2</v>
      </c>
      <c r="AC149" s="36">
        <v>0</v>
      </c>
      <c r="AD149" s="36">
        <v>0</v>
      </c>
      <c r="AE149" s="36">
        <v>3</v>
      </c>
      <c r="AF149" s="214"/>
      <c r="AH149" s="31">
        <f>VLOOKUP($F149,アンケートデータ!$B$5:$F$45,5,FALSE)</f>
        <v>5</v>
      </c>
      <c r="AI149" s="31">
        <f>VLOOKUP($S149,アンケートデータ!$B$5:$F$45,5,FALSE)</f>
        <v>5</v>
      </c>
      <c r="AJ149" s="31">
        <f>VLOOKUP($G149,アンケートデータ!$H$5:$R$37,11,FALSE)</f>
        <v>3</v>
      </c>
      <c r="AK149" s="31">
        <f>VLOOKUP($T149,アンケートデータ!$H$5:$R$37,11,FALSE)</f>
        <v>3</v>
      </c>
    </row>
    <row r="150" spans="2:37">
      <c r="B150" s="38">
        <f t="shared" si="2"/>
        <v>37</v>
      </c>
      <c r="C150" s="38">
        <v>1</v>
      </c>
      <c r="D150" s="217" t="s">
        <v>455</v>
      </c>
      <c r="E150" s="38" t="s">
        <v>487</v>
      </c>
      <c r="F150" s="38">
        <v>100</v>
      </c>
      <c r="G150" s="38">
        <v>321</v>
      </c>
      <c r="H150" s="38">
        <v>0</v>
      </c>
      <c r="I150" s="38">
        <v>2</v>
      </c>
      <c r="J150" s="38">
        <v>1</v>
      </c>
      <c r="K150" s="38">
        <v>1</v>
      </c>
      <c r="L150" s="38">
        <v>1</v>
      </c>
      <c r="M150" s="38">
        <v>1</v>
      </c>
      <c r="N150" s="38">
        <v>3</v>
      </c>
      <c r="O150" s="38">
        <v>4</v>
      </c>
      <c r="P150" s="38">
        <v>1</v>
      </c>
      <c r="Q150" s="38">
        <v>1</v>
      </c>
      <c r="R150" s="38" t="s">
        <v>487</v>
      </c>
      <c r="S150" s="38">
        <v>100</v>
      </c>
      <c r="T150" s="38">
        <v>321</v>
      </c>
      <c r="U150" s="38">
        <v>0</v>
      </c>
      <c r="V150" s="38">
        <v>2</v>
      </c>
      <c r="W150" s="38">
        <v>1</v>
      </c>
      <c r="X150" s="38">
        <v>1</v>
      </c>
      <c r="Y150" s="38">
        <v>1</v>
      </c>
      <c r="Z150" s="38">
        <v>1</v>
      </c>
      <c r="AA150" s="38">
        <v>3</v>
      </c>
      <c r="AB150" s="38">
        <v>4</v>
      </c>
      <c r="AC150" s="38">
        <v>1</v>
      </c>
      <c r="AD150" s="38">
        <v>1</v>
      </c>
      <c r="AE150" s="38">
        <v>1</v>
      </c>
      <c r="AF150" s="216" t="s">
        <v>427</v>
      </c>
      <c r="AH150" s="31">
        <f>VLOOKUP($F150,アンケートデータ!$B$5:$F$45,5,FALSE)</f>
        <v>5</v>
      </c>
      <c r="AI150" s="31">
        <f>VLOOKUP($S150,アンケートデータ!$B$5:$F$45,5,FALSE)</f>
        <v>5</v>
      </c>
      <c r="AJ150" s="31">
        <f>VLOOKUP($G150,アンケートデータ!$H$5:$R$37,11,FALSE)</f>
        <v>5</v>
      </c>
      <c r="AK150" s="31">
        <f>VLOOKUP($T150,アンケートデータ!$H$5:$R$37,11,FALSE)</f>
        <v>5</v>
      </c>
    </row>
    <row r="151" spans="2:37">
      <c r="B151" s="38">
        <f t="shared" si="2"/>
        <v>37</v>
      </c>
      <c r="C151" s="38">
        <v>2</v>
      </c>
      <c r="D151" s="218"/>
      <c r="E151" s="38" t="s">
        <v>487</v>
      </c>
      <c r="F151" s="38">
        <v>100</v>
      </c>
      <c r="G151" s="38">
        <v>326</v>
      </c>
      <c r="H151" s="38">
        <v>1</v>
      </c>
      <c r="I151" s="38">
        <v>1</v>
      </c>
      <c r="J151" s="38">
        <v>1</v>
      </c>
      <c r="K151" s="38">
        <v>1</v>
      </c>
      <c r="L151" s="38">
        <v>0</v>
      </c>
      <c r="M151" s="38">
        <v>1</v>
      </c>
      <c r="N151" s="38">
        <v>1</v>
      </c>
      <c r="O151" s="38">
        <v>1</v>
      </c>
      <c r="P151" s="38">
        <v>0</v>
      </c>
      <c r="Q151" s="38">
        <v>0</v>
      </c>
      <c r="R151" s="38" t="s">
        <v>487</v>
      </c>
      <c r="S151" s="38">
        <v>100</v>
      </c>
      <c r="T151" s="38">
        <v>326</v>
      </c>
      <c r="U151" s="38">
        <v>1</v>
      </c>
      <c r="V151" s="38">
        <v>1</v>
      </c>
      <c r="W151" s="38">
        <v>1</v>
      </c>
      <c r="X151" s="38">
        <v>1</v>
      </c>
      <c r="Y151" s="38">
        <v>0</v>
      </c>
      <c r="Z151" s="38">
        <v>1</v>
      </c>
      <c r="AA151" s="38">
        <v>1</v>
      </c>
      <c r="AB151" s="38">
        <v>1</v>
      </c>
      <c r="AC151" s="38">
        <v>0</v>
      </c>
      <c r="AD151" s="38">
        <v>0</v>
      </c>
      <c r="AE151" s="38">
        <v>2</v>
      </c>
      <c r="AF151" s="216"/>
      <c r="AH151" s="31">
        <f>VLOOKUP($F151,アンケートデータ!$B$5:$F$45,5,FALSE)</f>
        <v>5</v>
      </c>
      <c r="AI151" s="31">
        <f>VLOOKUP($S151,アンケートデータ!$B$5:$F$45,5,FALSE)</f>
        <v>5</v>
      </c>
      <c r="AJ151" s="31">
        <f>VLOOKUP($G151,アンケートデータ!$H$5:$R$37,11,FALSE)</f>
        <v>4</v>
      </c>
      <c r="AK151" s="31">
        <f>VLOOKUP($T151,アンケートデータ!$H$5:$R$37,11,FALSE)</f>
        <v>4</v>
      </c>
    </row>
    <row r="152" spans="2:37">
      <c r="B152" s="38">
        <f t="shared" si="2"/>
        <v>37</v>
      </c>
      <c r="C152" s="38">
        <v>3</v>
      </c>
      <c r="D152" s="218"/>
      <c r="E152" s="38" t="s">
        <v>487</v>
      </c>
      <c r="F152" s="38">
        <v>100</v>
      </c>
      <c r="G152" s="38">
        <v>331</v>
      </c>
      <c r="H152" s="38">
        <v>1</v>
      </c>
      <c r="I152" s="38">
        <v>1</v>
      </c>
      <c r="J152" s="38">
        <v>1</v>
      </c>
      <c r="K152" s="38">
        <v>0</v>
      </c>
      <c r="L152" s="38">
        <v>0</v>
      </c>
      <c r="M152" s="38">
        <v>2</v>
      </c>
      <c r="N152" s="38">
        <v>1</v>
      </c>
      <c r="O152" s="38">
        <v>2</v>
      </c>
      <c r="P152" s="38">
        <v>0</v>
      </c>
      <c r="Q152" s="38">
        <v>0</v>
      </c>
      <c r="R152" s="38" t="s">
        <v>487</v>
      </c>
      <c r="S152" s="38">
        <v>100</v>
      </c>
      <c r="T152" s="38">
        <v>331</v>
      </c>
      <c r="U152" s="38">
        <v>1</v>
      </c>
      <c r="V152" s="38">
        <v>1</v>
      </c>
      <c r="W152" s="38">
        <v>1</v>
      </c>
      <c r="X152" s="38">
        <v>0</v>
      </c>
      <c r="Y152" s="38">
        <v>0</v>
      </c>
      <c r="Z152" s="38">
        <v>2</v>
      </c>
      <c r="AA152" s="38">
        <v>1</v>
      </c>
      <c r="AB152" s="38">
        <v>2</v>
      </c>
      <c r="AC152" s="38">
        <v>0</v>
      </c>
      <c r="AD152" s="38">
        <v>0</v>
      </c>
      <c r="AE152" s="38">
        <v>3</v>
      </c>
      <c r="AF152" s="216"/>
      <c r="AH152" s="31">
        <f>VLOOKUP($F152,アンケートデータ!$B$5:$F$45,5,FALSE)</f>
        <v>5</v>
      </c>
      <c r="AI152" s="31">
        <f>VLOOKUP($S152,アンケートデータ!$B$5:$F$45,5,FALSE)</f>
        <v>5</v>
      </c>
      <c r="AJ152" s="31">
        <f>VLOOKUP($G152,アンケートデータ!$H$5:$R$37,11,FALSE)</f>
        <v>3</v>
      </c>
      <c r="AK152" s="31">
        <f>VLOOKUP($T152,アンケートデータ!$H$5:$R$37,11,FALSE)</f>
        <v>3</v>
      </c>
    </row>
    <row r="153" spans="2:37">
      <c r="B153" s="38">
        <f t="shared" si="2"/>
        <v>37</v>
      </c>
      <c r="C153" s="38">
        <v>4</v>
      </c>
      <c r="D153" s="219"/>
      <c r="E153" s="38" t="s">
        <v>487</v>
      </c>
      <c r="F153" s="38">
        <v>100</v>
      </c>
      <c r="G153" s="38">
        <v>336</v>
      </c>
      <c r="H153" s="38">
        <v>1</v>
      </c>
      <c r="I153" s="38">
        <v>1</v>
      </c>
      <c r="J153" s="38">
        <v>0</v>
      </c>
      <c r="K153" s="38">
        <v>0</v>
      </c>
      <c r="L153" s="38">
        <v>0</v>
      </c>
      <c r="M153" s="38">
        <v>2</v>
      </c>
      <c r="N153" s="38">
        <v>1</v>
      </c>
      <c r="O153" s="38">
        <v>0</v>
      </c>
      <c r="P153" s="38">
        <v>0</v>
      </c>
      <c r="Q153" s="38">
        <v>0</v>
      </c>
      <c r="R153" s="38" t="s">
        <v>487</v>
      </c>
      <c r="S153" s="38">
        <v>100</v>
      </c>
      <c r="T153" s="38">
        <v>336</v>
      </c>
      <c r="U153" s="38">
        <v>1</v>
      </c>
      <c r="V153" s="38">
        <v>1</v>
      </c>
      <c r="W153" s="38">
        <v>0</v>
      </c>
      <c r="X153" s="38">
        <v>0</v>
      </c>
      <c r="Y153" s="38">
        <v>0</v>
      </c>
      <c r="Z153" s="38">
        <v>2</v>
      </c>
      <c r="AA153" s="38">
        <v>1</v>
      </c>
      <c r="AB153" s="38">
        <v>0</v>
      </c>
      <c r="AC153" s="38">
        <v>0</v>
      </c>
      <c r="AD153" s="38">
        <v>0</v>
      </c>
      <c r="AE153" s="38">
        <v>4</v>
      </c>
      <c r="AF153" s="216"/>
      <c r="AH153" s="31">
        <f>VLOOKUP($F153,アンケートデータ!$B$5:$F$45,5,FALSE)</f>
        <v>5</v>
      </c>
      <c r="AI153" s="31">
        <f>VLOOKUP($S153,アンケートデータ!$B$5:$F$45,5,FALSE)</f>
        <v>5</v>
      </c>
      <c r="AJ153" s="31">
        <f>VLOOKUP($G153,アンケートデータ!$H$5:$R$37,11,FALSE)</f>
        <v>2</v>
      </c>
      <c r="AK153" s="31">
        <f>VLOOKUP($T153,アンケートデータ!$H$5:$R$37,11,FALSE)</f>
        <v>2</v>
      </c>
    </row>
    <row r="154" spans="2:37">
      <c r="B154" s="36">
        <f t="shared" si="2"/>
        <v>38</v>
      </c>
      <c r="C154" s="36">
        <v>1</v>
      </c>
      <c r="D154" s="220" t="s">
        <v>455</v>
      </c>
      <c r="E154" s="36" t="s">
        <v>488</v>
      </c>
      <c r="F154" s="36">
        <v>100</v>
      </c>
      <c r="G154" s="36">
        <v>321</v>
      </c>
      <c r="H154" s="36">
        <v>0</v>
      </c>
      <c r="I154" s="36">
        <v>2</v>
      </c>
      <c r="J154" s="36">
        <v>1</v>
      </c>
      <c r="K154" s="36">
        <v>1</v>
      </c>
      <c r="L154" s="36">
        <v>1</v>
      </c>
      <c r="M154" s="36">
        <v>1</v>
      </c>
      <c r="N154" s="36">
        <v>3</v>
      </c>
      <c r="O154" s="36">
        <v>4</v>
      </c>
      <c r="P154" s="36">
        <v>1</v>
      </c>
      <c r="Q154" s="36">
        <v>1</v>
      </c>
      <c r="R154" s="36" t="s">
        <v>488</v>
      </c>
      <c r="S154" s="36">
        <v>100</v>
      </c>
      <c r="T154" s="36">
        <v>321</v>
      </c>
      <c r="U154" s="36">
        <v>0</v>
      </c>
      <c r="V154" s="36">
        <v>2</v>
      </c>
      <c r="W154" s="36">
        <v>1</v>
      </c>
      <c r="X154" s="36">
        <v>1</v>
      </c>
      <c r="Y154" s="36">
        <v>1</v>
      </c>
      <c r="Z154" s="36">
        <v>1</v>
      </c>
      <c r="AA154" s="36">
        <v>3</v>
      </c>
      <c r="AB154" s="36">
        <v>4</v>
      </c>
      <c r="AC154" s="36">
        <v>1</v>
      </c>
      <c r="AD154" s="36">
        <v>1</v>
      </c>
      <c r="AE154" s="36">
        <v>1</v>
      </c>
      <c r="AF154" s="214" t="s">
        <v>427</v>
      </c>
      <c r="AH154" s="31">
        <f>VLOOKUP($F154,アンケートデータ!$B$5:$F$45,5,FALSE)</f>
        <v>5</v>
      </c>
      <c r="AI154" s="31">
        <f>VLOOKUP($S154,アンケートデータ!$B$5:$F$45,5,FALSE)</f>
        <v>5</v>
      </c>
      <c r="AJ154" s="31">
        <f>VLOOKUP($G154,アンケートデータ!$H$5:$R$37,11,FALSE)</f>
        <v>5</v>
      </c>
      <c r="AK154" s="31">
        <f>VLOOKUP($T154,アンケートデータ!$H$5:$R$37,11,FALSE)</f>
        <v>5</v>
      </c>
    </row>
    <row r="155" spans="2:37">
      <c r="B155" s="36">
        <f t="shared" si="2"/>
        <v>38</v>
      </c>
      <c r="C155" s="36">
        <v>2</v>
      </c>
      <c r="D155" s="221"/>
      <c r="E155" s="36" t="s">
        <v>488</v>
      </c>
      <c r="F155" s="36">
        <v>100</v>
      </c>
      <c r="G155" s="36">
        <v>326</v>
      </c>
      <c r="H155" s="36">
        <v>1</v>
      </c>
      <c r="I155" s="36">
        <v>1</v>
      </c>
      <c r="J155" s="36">
        <v>1</v>
      </c>
      <c r="K155" s="36">
        <v>1</v>
      </c>
      <c r="L155" s="36">
        <v>0</v>
      </c>
      <c r="M155" s="36">
        <v>1</v>
      </c>
      <c r="N155" s="36">
        <v>1</v>
      </c>
      <c r="O155" s="36">
        <v>1</v>
      </c>
      <c r="P155" s="36">
        <v>0</v>
      </c>
      <c r="Q155" s="36">
        <v>0</v>
      </c>
      <c r="R155" s="36" t="s">
        <v>488</v>
      </c>
      <c r="S155" s="36">
        <v>100</v>
      </c>
      <c r="T155" s="36">
        <v>326</v>
      </c>
      <c r="U155" s="36">
        <v>1</v>
      </c>
      <c r="V155" s="36">
        <v>1</v>
      </c>
      <c r="W155" s="36">
        <v>1</v>
      </c>
      <c r="X155" s="36">
        <v>1</v>
      </c>
      <c r="Y155" s="36">
        <v>0</v>
      </c>
      <c r="Z155" s="36">
        <v>1</v>
      </c>
      <c r="AA155" s="36">
        <v>1</v>
      </c>
      <c r="AB155" s="36">
        <v>1</v>
      </c>
      <c r="AC155" s="36">
        <v>0</v>
      </c>
      <c r="AD155" s="36">
        <v>0</v>
      </c>
      <c r="AE155" s="36">
        <v>2</v>
      </c>
      <c r="AF155" s="214"/>
      <c r="AH155" s="31">
        <f>VLOOKUP($F155,アンケートデータ!$B$5:$F$45,5,FALSE)</f>
        <v>5</v>
      </c>
      <c r="AI155" s="31">
        <f>VLOOKUP($S155,アンケートデータ!$B$5:$F$45,5,FALSE)</f>
        <v>5</v>
      </c>
      <c r="AJ155" s="31">
        <f>VLOOKUP($G155,アンケートデータ!$H$5:$R$37,11,FALSE)</f>
        <v>4</v>
      </c>
      <c r="AK155" s="31">
        <f>VLOOKUP($T155,アンケートデータ!$H$5:$R$37,11,FALSE)</f>
        <v>4</v>
      </c>
    </row>
    <row r="156" spans="2:37">
      <c r="B156" s="36">
        <f t="shared" si="2"/>
        <v>38</v>
      </c>
      <c r="C156" s="36">
        <v>3</v>
      </c>
      <c r="D156" s="221"/>
      <c r="E156" s="36" t="s">
        <v>488</v>
      </c>
      <c r="F156" s="36">
        <v>100</v>
      </c>
      <c r="G156" s="36">
        <v>331</v>
      </c>
      <c r="H156" s="36">
        <v>1</v>
      </c>
      <c r="I156" s="36">
        <v>1</v>
      </c>
      <c r="J156" s="36">
        <v>1</v>
      </c>
      <c r="K156" s="36">
        <v>0</v>
      </c>
      <c r="L156" s="36">
        <v>0</v>
      </c>
      <c r="M156" s="36">
        <v>2</v>
      </c>
      <c r="N156" s="36">
        <v>1</v>
      </c>
      <c r="O156" s="36">
        <v>2</v>
      </c>
      <c r="P156" s="36">
        <v>0</v>
      </c>
      <c r="Q156" s="36">
        <v>0</v>
      </c>
      <c r="R156" s="36" t="s">
        <v>488</v>
      </c>
      <c r="S156" s="36">
        <v>100</v>
      </c>
      <c r="T156" s="36">
        <v>331</v>
      </c>
      <c r="U156" s="36">
        <v>1</v>
      </c>
      <c r="V156" s="36">
        <v>1</v>
      </c>
      <c r="W156" s="36">
        <v>1</v>
      </c>
      <c r="X156" s="36">
        <v>0</v>
      </c>
      <c r="Y156" s="36">
        <v>0</v>
      </c>
      <c r="Z156" s="36">
        <v>2</v>
      </c>
      <c r="AA156" s="36">
        <v>1</v>
      </c>
      <c r="AB156" s="36">
        <v>2</v>
      </c>
      <c r="AC156" s="36">
        <v>0</v>
      </c>
      <c r="AD156" s="36">
        <v>0</v>
      </c>
      <c r="AE156" s="36">
        <v>3</v>
      </c>
      <c r="AF156" s="214"/>
      <c r="AH156" s="31">
        <f>VLOOKUP($F156,アンケートデータ!$B$5:$F$45,5,FALSE)</f>
        <v>5</v>
      </c>
      <c r="AI156" s="31">
        <f>VLOOKUP($S156,アンケートデータ!$B$5:$F$45,5,FALSE)</f>
        <v>5</v>
      </c>
      <c r="AJ156" s="31">
        <f>VLOOKUP($G156,アンケートデータ!$H$5:$R$37,11,FALSE)</f>
        <v>3</v>
      </c>
      <c r="AK156" s="31">
        <f>VLOOKUP($T156,アンケートデータ!$H$5:$R$37,11,FALSE)</f>
        <v>3</v>
      </c>
    </row>
    <row r="157" spans="2:37">
      <c r="B157" s="36">
        <f t="shared" si="2"/>
        <v>38</v>
      </c>
      <c r="C157" s="36">
        <v>4</v>
      </c>
      <c r="D157" s="221"/>
      <c r="E157" s="36" t="s">
        <v>488</v>
      </c>
      <c r="F157" s="36">
        <v>100</v>
      </c>
      <c r="G157" s="36">
        <v>336</v>
      </c>
      <c r="H157" s="36">
        <v>1</v>
      </c>
      <c r="I157" s="36">
        <v>1</v>
      </c>
      <c r="J157" s="36">
        <v>1</v>
      </c>
      <c r="K157" s="36">
        <v>1</v>
      </c>
      <c r="L157" s="36">
        <v>0</v>
      </c>
      <c r="M157" s="36">
        <v>1</v>
      </c>
      <c r="N157" s="36">
        <v>1</v>
      </c>
      <c r="O157" s="36">
        <v>1</v>
      </c>
      <c r="P157" s="36">
        <v>0</v>
      </c>
      <c r="Q157" s="36">
        <v>0</v>
      </c>
      <c r="R157" s="36" t="s">
        <v>488</v>
      </c>
      <c r="S157" s="36">
        <v>100</v>
      </c>
      <c r="T157" s="36">
        <v>336</v>
      </c>
      <c r="U157" s="36">
        <v>1</v>
      </c>
      <c r="V157" s="36">
        <v>1</v>
      </c>
      <c r="W157" s="36">
        <v>1</v>
      </c>
      <c r="X157" s="36">
        <v>1</v>
      </c>
      <c r="Y157" s="36">
        <v>0</v>
      </c>
      <c r="Z157" s="36">
        <v>1</v>
      </c>
      <c r="AA157" s="36">
        <v>1</v>
      </c>
      <c r="AB157" s="36">
        <v>1</v>
      </c>
      <c r="AC157" s="36">
        <v>0</v>
      </c>
      <c r="AD157" s="36">
        <v>0</v>
      </c>
      <c r="AE157" s="36">
        <v>4</v>
      </c>
      <c r="AF157" s="214"/>
      <c r="AH157" s="31">
        <f>VLOOKUP($F157,アンケートデータ!$B$5:$F$45,5,FALSE)</f>
        <v>5</v>
      </c>
      <c r="AI157" s="31">
        <f>VLOOKUP($S157,アンケートデータ!$B$5:$F$45,5,FALSE)</f>
        <v>5</v>
      </c>
      <c r="AJ157" s="31">
        <f>VLOOKUP($G157,アンケートデータ!$H$5:$R$37,11,FALSE)</f>
        <v>2</v>
      </c>
      <c r="AK157" s="31">
        <f>VLOOKUP($T157,アンケートデータ!$H$5:$R$37,11,FALSE)</f>
        <v>2</v>
      </c>
    </row>
    <row r="158" spans="2:37">
      <c r="B158" s="36">
        <f t="shared" si="2"/>
        <v>38</v>
      </c>
      <c r="C158" s="36">
        <v>5</v>
      </c>
      <c r="D158" s="222"/>
      <c r="E158" s="36" t="s">
        <v>488</v>
      </c>
      <c r="F158" s="36">
        <v>100</v>
      </c>
      <c r="G158" s="36">
        <v>341</v>
      </c>
      <c r="H158" s="36">
        <v>1</v>
      </c>
      <c r="I158" s="36">
        <v>1</v>
      </c>
      <c r="J158" s="36">
        <v>1</v>
      </c>
      <c r="K158" s="36">
        <v>0</v>
      </c>
      <c r="L158" s="36">
        <v>0</v>
      </c>
      <c r="M158" s="36">
        <v>2</v>
      </c>
      <c r="N158" s="36">
        <v>1</v>
      </c>
      <c r="O158" s="36">
        <v>2</v>
      </c>
      <c r="P158" s="36">
        <v>0</v>
      </c>
      <c r="Q158" s="36">
        <v>0</v>
      </c>
      <c r="R158" s="36" t="s">
        <v>488</v>
      </c>
      <c r="S158" s="36">
        <v>100</v>
      </c>
      <c r="T158" s="36">
        <v>341</v>
      </c>
      <c r="U158" s="36">
        <v>1</v>
      </c>
      <c r="V158" s="36">
        <v>1</v>
      </c>
      <c r="W158" s="36">
        <v>1</v>
      </c>
      <c r="X158" s="36">
        <v>0</v>
      </c>
      <c r="Y158" s="36">
        <v>0</v>
      </c>
      <c r="Z158" s="36">
        <v>2</v>
      </c>
      <c r="AA158" s="36">
        <v>1</v>
      </c>
      <c r="AB158" s="36">
        <v>2</v>
      </c>
      <c r="AC158" s="36">
        <v>0</v>
      </c>
      <c r="AD158" s="36">
        <v>0</v>
      </c>
      <c r="AE158" s="36">
        <v>5</v>
      </c>
      <c r="AF158" s="214"/>
      <c r="AH158" s="31">
        <f>VLOOKUP($F158,アンケートデータ!$B$5:$F$45,5,FALSE)</f>
        <v>5</v>
      </c>
      <c r="AI158" s="31">
        <f>VLOOKUP($S158,アンケートデータ!$B$5:$F$45,5,FALSE)</f>
        <v>5</v>
      </c>
      <c r="AJ158" s="31">
        <f>VLOOKUP($G158,アンケートデータ!$H$5:$R$37,11,FALSE)</f>
        <v>1</v>
      </c>
      <c r="AK158" s="31">
        <f>VLOOKUP($T158,アンケートデータ!$H$5:$R$37,11,FALSE)</f>
        <v>1</v>
      </c>
    </row>
    <row r="159" spans="2:37">
      <c r="B159" s="38">
        <f t="shared" si="2"/>
        <v>39</v>
      </c>
      <c r="C159" s="38">
        <v>1</v>
      </c>
      <c r="D159" s="217" t="s">
        <v>455</v>
      </c>
      <c r="E159" s="38" t="s">
        <v>489</v>
      </c>
      <c r="F159" s="38">
        <v>100</v>
      </c>
      <c r="G159" s="38">
        <v>321</v>
      </c>
      <c r="H159" s="38">
        <v>1</v>
      </c>
      <c r="I159" s="38">
        <v>1</v>
      </c>
      <c r="J159" s="38">
        <v>1</v>
      </c>
      <c r="K159" s="38">
        <v>1</v>
      </c>
      <c r="L159" s="38">
        <v>0</v>
      </c>
      <c r="M159" s="38">
        <v>1</v>
      </c>
      <c r="N159" s="38">
        <v>2</v>
      </c>
      <c r="O159" s="38">
        <v>3</v>
      </c>
      <c r="P159" s="38">
        <v>4</v>
      </c>
      <c r="Q159" s="38">
        <v>0</v>
      </c>
      <c r="R159" s="38" t="s">
        <v>490</v>
      </c>
      <c r="S159" s="38">
        <v>102</v>
      </c>
      <c r="T159" s="38">
        <v>326</v>
      </c>
      <c r="U159" s="38">
        <v>1</v>
      </c>
      <c r="V159" s="38">
        <v>1</v>
      </c>
      <c r="W159" s="38">
        <v>1</v>
      </c>
      <c r="X159" s="38">
        <v>1</v>
      </c>
      <c r="Y159" s="38">
        <v>0</v>
      </c>
      <c r="Z159" s="38">
        <v>1</v>
      </c>
      <c r="AA159" s="38">
        <v>2</v>
      </c>
      <c r="AB159" s="38">
        <v>3</v>
      </c>
      <c r="AC159" s="38">
        <v>4</v>
      </c>
      <c r="AD159" s="38">
        <v>0</v>
      </c>
      <c r="AE159" s="38">
        <v>1</v>
      </c>
      <c r="AF159" s="216" t="s">
        <v>427</v>
      </c>
      <c r="AH159" s="31">
        <f>VLOOKUP($F159,アンケートデータ!$B$5:$F$45,5,FALSE)</f>
        <v>5</v>
      </c>
      <c r="AI159" s="31">
        <f>VLOOKUP($S159,アンケートデータ!$B$5:$F$45,5,FALSE)</f>
        <v>4</v>
      </c>
      <c r="AJ159" s="31">
        <f>VLOOKUP($G159,アンケートデータ!$H$5:$R$37,11,FALSE)</f>
        <v>5</v>
      </c>
      <c r="AK159" s="31">
        <f>VLOOKUP($T159,アンケートデータ!$H$5:$R$37,11,FALSE)</f>
        <v>4</v>
      </c>
    </row>
    <row r="160" spans="2:37">
      <c r="B160" s="38">
        <f t="shared" si="2"/>
        <v>39</v>
      </c>
      <c r="C160" s="38">
        <v>2</v>
      </c>
      <c r="D160" s="218"/>
      <c r="E160" s="38" t="s">
        <v>489</v>
      </c>
      <c r="F160" s="38">
        <v>100</v>
      </c>
      <c r="G160" s="38">
        <v>326</v>
      </c>
      <c r="H160" s="38">
        <v>1</v>
      </c>
      <c r="I160" s="38">
        <v>1</v>
      </c>
      <c r="J160" s="38">
        <v>1</v>
      </c>
      <c r="K160" s="38">
        <v>0</v>
      </c>
      <c r="L160" s="38">
        <v>0</v>
      </c>
      <c r="M160" s="38">
        <v>1</v>
      </c>
      <c r="N160" s="38">
        <v>2</v>
      </c>
      <c r="O160" s="38">
        <v>3</v>
      </c>
      <c r="P160" s="38">
        <v>0</v>
      </c>
      <c r="Q160" s="38">
        <v>0</v>
      </c>
      <c r="R160" s="38" t="s">
        <v>490</v>
      </c>
      <c r="S160" s="38">
        <v>102</v>
      </c>
      <c r="T160" s="38">
        <v>331</v>
      </c>
      <c r="U160" s="38">
        <v>1</v>
      </c>
      <c r="V160" s="38">
        <v>1</v>
      </c>
      <c r="W160" s="38">
        <v>1</v>
      </c>
      <c r="X160" s="38">
        <v>0</v>
      </c>
      <c r="Y160" s="38">
        <v>0</v>
      </c>
      <c r="Z160" s="38">
        <v>1</v>
      </c>
      <c r="AA160" s="38">
        <v>2</v>
      </c>
      <c r="AB160" s="38">
        <v>3</v>
      </c>
      <c r="AC160" s="38">
        <v>0</v>
      </c>
      <c r="AD160" s="38">
        <v>0</v>
      </c>
      <c r="AE160" s="38">
        <v>2</v>
      </c>
      <c r="AF160" s="216"/>
      <c r="AH160" s="31">
        <f>VLOOKUP($F160,アンケートデータ!$B$5:$F$45,5,FALSE)</f>
        <v>5</v>
      </c>
      <c r="AI160" s="31">
        <f>VLOOKUP($S160,アンケートデータ!$B$5:$F$45,5,FALSE)</f>
        <v>4</v>
      </c>
      <c r="AJ160" s="31">
        <f>VLOOKUP($G160,アンケートデータ!$H$5:$R$37,11,FALSE)</f>
        <v>4</v>
      </c>
      <c r="AK160" s="31">
        <f>VLOOKUP($T160,アンケートデータ!$H$5:$R$37,11,FALSE)</f>
        <v>3</v>
      </c>
    </row>
    <row r="161" spans="2:37">
      <c r="B161" s="38">
        <f t="shared" si="2"/>
        <v>39</v>
      </c>
      <c r="C161" s="38">
        <v>3</v>
      </c>
      <c r="D161" s="219"/>
      <c r="E161" s="38" t="s">
        <v>489</v>
      </c>
      <c r="F161" s="38">
        <v>100</v>
      </c>
      <c r="G161" s="38">
        <v>331</v>
      </c>
      <c r="H161" s="38">
        <v>1</v>
      </c>
      <c r="I161" s="38">
        <v>1</v>
      </c>
      <c r="J161" s="38">
        <v>0</v>
      </c>
      <c r="K161" s="38">
        <v>0</v>
      </c>
      <c r="L161" s="38">
        <v>0</v>
      </c>
      <c r="M161" s="38">
        <v>1</v>
      </c>
      <c r="N161" s="38">
        <v>2</v>
      </c>
      <c r="O161" s="38">
        <v>0</v>
      </c>
      <c r="P161" s="38">
        <v>0</v>
      </c>
      <c r="Q161" s="38">
        <v>0</v>
      </c>
      <c r="R161" s="38" t="s">
        <v>490</v>
      </c>
      <c r="S161" s="38">
        <v>102</v>
      </c>
      <c r="T161" s="38">
        <v>336</v>
      </c>
      <c r="U161" s="38">
        <v>1</v>
      </c>
      <c r="V161" s="38">
        <v>1</v>
      </c>
      <c r="W161" s="38">
        <v>0</v>
      </c>
      <c r="X161" s="38">
        <v>0</v>
      </c>
      <c r="Y161" s="38">
        <v>0</v>
      </c>
      <c r="Z161" s="38">
        <v>1</v>
      </c>
      <c r="AA161" s="38">
        <v>2</v>
      </c>
      <c r="AB161" s="38">
        <v>0</v>
      </c>
      <c r="AC161" s="38">
        <v>0</v>
      </c>
      <c r="AD161" s="38">
        <v>0</v>
      </c>
      <c r="AE161" s="38">
        <v>3</v>
      </c>
      <c r="AF161" s="216"/>
      <c r="AH161" s="31">
        <f>VLOOKUP($F161,アンケートデータ!$B$5:$F$45,5,FALSE)</f>
        <v>5</v>
      </c>
      <c r="AI161" s="31">
        <f>VLOOKUP($S161,アンケートデータ!$B$5:$F$45,5,FALSE)</f>
        <v>4</v>
      </c>
      <c r="AJ161" s="31">
        <f>VLOOKUP($G161,アンケートデータ!$H$5:$R$37,11,FALSE)</f>
        <v>3</v>
      </c>
      <c r="AK161" s="31">
        <f>VLOOKUP($T161,アンケートデータ!$H$5:$R$37,11,FALSE)</f>
        <v>2</v>
      </c>
    </row>
    <row r="162" spans="2:37">
      <c r="B162" s="36">
        <f t="shared" si="2"/>
        <v>40</v>
      </c>
      <c r="C162" s="36">
        <v>1</v>
      </c>
      <c r="D162" s="220" t="s">
        <v>455</v>
      </c>
      <c r="E162" s="36" t="s">
        <v>491</v>
      </c>
      <c r="F162" s="36">
        <v>100</v>
      </c>
      <c r="G162" s="36">
        <v>321</v>
      </c>
      <c r="H162" s="36">
        <v>1</v>
      </c>
      <c r="I162" s="36">
        <v>1</v>
      </c>
      <c r="J162" s="36">
        <v>1</v>
      </c>
      <c r="K162" s="36">
        <v>1</v>
      </c>
      <c r="L162" s="36">
        <v>0</v>
      </c>
      <c r="M162" s="36">
        <v>1</v>
      </c>
      <c r="N162" s="36">
        <v>2</v>
      </c>
      <c r="O162" s="36">
        <v>3</v>
      </c>
      <c r="P162" s="36">
        <v>4</v>
      </c>
      <c r="Q162" s="36">
        <v>0</v>
      </c>
      <c r="R162" s="36" t="s">
        <v>492</v>
      </c>
      <c r="S162" s="36">
        <v>102</v>
      </c>
      <c r="T162" s="36">
        <v>326</v>
      </c>
      <c r="U162" s="36">
        <v>1</v>
      </c>
      <c r="V162" s="36">
        <v>1</v>
      </c>
      <c r="W162" s="36">
        <v>1</v>
      </c>
      <c r="X162" s="36">
        <v>1</v>
      </c>
      <c r="Y162" s="36">
        <v>0</v>
      </c>
      <c r="Z162" s="36">
        <v>1</v>
      </c>
      <c r="AA162" s="36">
        <v>2</v>
      </c>
      <c r="AB162" s="36">
        <v>3</v>
      </c>
      <c r="AC162" s="36">
        <v>4</v>
      </c>
      <c r="AD162" s="36">
        <v>0</v>
      </c>
      <c r="AE162" s="36">
        <v>1</v>
      </c>
      <c r="AF162" s="214" t="s">
        <v>427</v>
      </c>
      <c r="AH162" s="31">
        <f>VLOOKUP($F162,アンケートデータ!$B$5:$F$45,5,FALSE)</f>
        <v>5</v>
      </c>
      <c r="AI162" s="31">
        <f>VLOOKUP($S162,アンケートデータ!$B$5:$F$45,5,FALSE)</f>
        <v>4</v>
      </c>
      <c r="AJ162" s="31">
        <f>VLOOKUP($G162,アンケートデータ!$H$5:$R$37,11,FALSE)</f>
        <v>5</v>
      </c>
      <c r="AK162" s="31">
        <f>VLOOKUP($T162,アンケートデータ!$H$5:$R$37,11,FALSE)</f>
        <v>4</v>
      </c>
    </row>
    <row r="163" spans="2:37">
      <c r="B163" s="36">
        <f t="shared" si="2"/>
        <v>40</v>
      </c>
      <c r="C163" s="36">
        <v>2</v>
      </c>
      <c r="D163" s="221"/>
      <c r="E163" s="36" t="s">
        <v>491</v>
      </c>
      <c r="F163" s="36">
        <v>100</v>
      </c>
      <c r="G163" s="36">
        <v>326</v>
      </c>
      <c r="H163" s="36">
        <v>1</v>
      </c>
      <c r="I163" s="36">
        <v>1</v>
      </c>
      <c r="J163" s="36">
        <v>1</v>
      </c>
      <c r="K163" s="36">
        <v>0</v>
      </c>
      <c r="L163" s="36">
        <v>0</v>
      </c>
      <c r="M163" s="36">
        <v>1</v>
      </c>
      <c r="N163" s="36">
        <v>2</v>
      </c>
      <c r="O163" s="36">
        <v>3</v>
      </c>
      <c r="P163" s="36">
        <v>0</v>
      </c>
      <c r="Q163" s="36">
        <v>0</v>
      </c>
      <c r="R163" s="36" t="s">
        <v>492</v>
      </c>
      <c r="S163" s="36">
        <v>102</v>
      </c>
      <c r="T163" s="36">
        <v>331</v>
      </c>
      <c r="U163" s="36">
        <v>1</v>
      </c>
      <c r="V163" s="36">
        <v>1</v>
      </c>
      <c r="W163" s="36">
        <v>1</v>
      </c>
      <c r="X163" s="36">
        <v>0</v>
      </c>
      <c r="Y163" s="36">
        <v>0</v>
      </c>
      <c r="Z163" s="36">
        <v>1</v>
      </c>
      <c r="AA163" s="36">
        <v>2</v>
      </c>
      <c r="AB163" s="36">
        <v>3</v>
      </c>
      <c r="AC163" s="36">
        <v>0</v>
      </c>
      <c r="AD163" s="36">
        <v>0</v>
      </c>
      <c r="AE163" s="36">
        <v>2</v>
      </c>
      <c r="AF163" s="214"/>
      <c r="AH163" s="31">
        <f>VLOOKUP($F163,アンケートデータ!$B$5:$F$45,5,FALSE)</f>
        <v>5</v>
      </c>
      <c r="AI163" s="31">
        <f>VLOOKUP($S163,アンケートデータ!$B$5:$F$45,5,FALSE)</f>
        <v>4</v>
      </c>
      <c r="AJ163" s="31">
        <f>VLOOKUP($G163,アンケートデータ!$H$5:$R$37,11,FALSE)</f>
        <v>4</v>
      </c>
      <c r="AK163" s="31">
        <f>VLOOKUP($T163,アンケートデータ!$H$5:$R$37,11,FALSE)</f>
        <v>3</v>
      </c>
    </row>
    <row r="164" spans="2:37">
      <c r="B164" s="36">
        <f t="shared" si="2"/>
        <v>40</v>
      </c>
      <c r="C164" s="36">
        <v>3</v>
      </c>
      <c r="D164" s="221"/>
      <c r="E164" s="36" t="s">
        <v>491</v>
      </c>
      <c r="F164" s="36">
        <v>100</v>
      </c>
      <c r="G164" s="36">
        <v>331</v>
      </c>
      <c r="H164" s="36">
        <v>1</v>
      </c>
      <c r="I164" s="36">
        <v>1</v>
      </c>
      <c r="J164" s="36">
        <v>0</v>
      </c>
      <c r="K164" s="36">
        <v>0</v>
      </c>
      <c r="L164" s="36">
        <v>0</v>
      </c>
      <c r="M164" s="36">
        <v>1</v>
      </c>
      <c r="N164" s="36">
        <v>2</v>
      </c>
      <c r="O164" s="36">
        <v>0</v>
      </c>
      <c r="P164" s="36">
        <v>0</v>
      </c>
      <c r="Q164" s="36">
        <v>0</v>
      </c>
      <c r="R164" s="36" t="s">
        <v>492</v>
      </c>
      <c r="S164" s="36">
        <v>102</v>
      </c>
      <c r="T164" s="36">
        <v>336</v>
      </c>
      <c r="U164" s="36">
        <v>1</v>
      </c>
      <c r="V164" s="36">
        <v>1</v>
      </c>
      <c r="W164" s="36">
        <v>0</v>
      </c>
      <c r="X164" s="36">
        <v>0</v>
      </c>
      <c r="Y164" s="36">
        <v>0</v>
      </c>
      <c r="Z164" s="36">
        <v>1</v>
      </c>
      <c r="AA164" s="36">
        <v>2</v>
      </c>
      <c r="AB164" s="36">
        <v>0</v>
      </c>
      <c r="AC164" s="36">
        <v>0</v>
      </c>
      <c r="AD164" s="36">
        <v>0</v>
      </c>
      <c r="AE164" s="36">
        <v>3</v>
      </c>
      <c r="AF164" s="214"/>
      <c r="AH164" s="31">
        <f>VLOOKUP($F164,アンケートデータ!$B$5:$F$45,5,FALSE)</f>
        <v>5</v>
      </c>
      <c r="AI164" s="31">
        <f>VLOOKUP($S164,アンケートデータ!$B$5:$F$45,5,FALSE)</f>
        <v>4</v>
      </c>
      <c r="AJ164" s="31">
        <f>VLOOKUP($G164,アンケートデータ!$H$5:$R$37,11,FALSE)</f>
        <v>3</v>
      </c>
      <c r="AK164" s="31">
        <f>VLOOKUP($T164,アンケートデータ!$H$5:$R$37,11,FALSE)</f>
        <v>2</v>
      </c>
    </row>
    <row r="165" spans="2:37">
      <c r="B165" s="36">
        <f t="shared" si="2"/>
        <v>40</v>
      </c>
      <c r="C165" s="36">
        <v>4</v>
      </c>
      <c r="D165" s="222"/>
      <c r="E165" s="36" t="s">
        <v>491</v>
      </c>
      <c r="F165" s="36">
        <v>100</v>
      </c>
      <c r="G165" s="36">
        <v>336</v>
      </c>
      <c r="H165" s="36">
        <v>1</v>
      </c>
      <c r="I165" s="36">
        <v>1</v>
      </c>
      <c r="J165" s="36">
        <v>0</v>
      </c>
      <c r="K165" s="36">
        <v>0</v>
      </c>
      <c r="L165" s="36">
        <v>0</v>
      </c>
      <c r="M165" s="36">
        <v>1</v>
      </c>
      <c r="N165" s="36">
        <v>2</v>
      </c>
      <c r="O165" s="36">
        <v>0</v>
      </c>
      <c r="P165" s="36">
        <v>0</v>
      </c>
      <c r="Q165" s="36">
        <v>0</v>
      </c>
      <c r="R165" s="36" t="s">
        <v>492</v>
      </c>
      <c r="S165" s="36">
        <v>102</v>
      </c>
      <c r="T165" s="36">
        <v>341</v>
      </c>
      <c r="U165" s="36">
        <v>1</v>
      </c>
      <c r="V165" s="36">
        <v>0</v>
      </c>
      <c r="W165" s="36">
        <v>0</v>
      </c>
      <c r="X165" s="36">
        <v>0</v>
      </c>
      <c r="Y165" s="36">
        <v>0</v>
      </c>
      <c r="Z165" s="36">
        <v>1</v>
      </c>
      <c r="AA165" s="36">
        <v>2</v>
      </c>
      <c r="AB165" s="36">
        <v>0</v>
      </c>
      <c r="AC165" s="36">
        <v>0</v>
      </c>
      <c r="AD165" s="36">
        <v>0</v>
      </c>
      <c r="AE165" s="36">
        <v>4</v>
      </c>
      <c r="AF165" s="214"/>
      <c r="AH165" s="31">
        <f>VLOOKUP($F165,アンケートデータ!$B$5:$F$45,5,FALSE)</f>
        <v>5</v>
      </c>
      <c r="AI165" s="31">
        <f>VLOOKUP($S165,アンケートデータ!$B$5:$F$45,5,FALSE)</f>
        <v>4</v>
      </c>
      <c r="AJ165" s="31">
        <f>VLOOKUP($G165,アンケートデータ!$H$5:$R$37,11,FALSE)</f>
        <v>2</v>
      </c>
      <c r="AK165" s="31">
        <f>VLOOKUP($T165,アンケートデータ!$H$5:$R$37,11,FALSE)</f>
        <v>1</v>
      </c>
    </row>
    <row r="166" spans="2:37">
      <c r="B166" s="38">
        <f t="shared" si="2"/>
        <v>41</v>
      </c>
      <c r="C166" s="38">
        <v>1</v>
      </c>
      <c r="D166" s="217" t="s">
        <v>455</v>
      </c>
      <c r="E166" s="38" t="s">
        <v>433</v>
      </c>
      <c r="F166" s="38">
        <v>100</v>
      </c>
      <c r="G166" s="38">
        <v>321</v>
      </c>
      <c r="H166" s="38">
        <v>1</v>
      </c>
      <c r="I166" s="38">
        <v>1</v>
      </c>
      <c r="J166" s="38">
        <v>1</v>
      </c>
      <c r="K166" s="38">
        <v>1</v>
      </c>
      <c r="L166" s="38">
        <v>0</v>
      </c>
      <c r="M166" s="38">
        <v>1</v>
      </c>
      <c r="N166" s="38">
        <v>2</v>
      </c>
      <c r="O166" s="38">
        <v>3</v>
      </c>
      <c r="P166" s="38">
        <v>4</v>
      </c>
      <c r="Q166" s="38">
        <v>0</v>
      </c>
      <c r="R166" s="38" t="s">
        <v>492</v>
      </c>
      <c r="S166" s="38">
        <v>102</v>
      </c>
      <c r="T166" s="38">
        <v>321</v>
      </c>
      <c r="U166" s="38">
        <v>1</v>
      </c>
      <c r="V166" s="38">
        <v>1</v>
      </c>
      <c r="W166" s="38">
        <v>1</v>
      </c>
      <c r="X166" s="38">
        <v>1</v>
      </c>
      <c r="Y166" s="38">
        <v>0</v>
      </c>
      <c r="Z166" s="38">
        <v>1</v>
      </c>
      <c r="AA166" s="38">
        <v>2</v>
      </c>
      <c r="AB166" s="38">
        <v>3</v>
      </c>
      <c r="AC166" s="38">
        <v>4</v>
      </c>
      <c r="AD166" s="38">
        <v>0</v>
      </c>
      <c r="AE166" s="38">
        <v>1</v>
      </c>
      <c r="AF166" s="216" t="s">
        <v>427</v>
      </c>
      <c r="AH166" s="31">
        <f>VLOOKUP($F166,アンケートデータ!$B$5:$F$45,5,FALSE)</f>
        <v>5</v>
      </c>
      <c r="AI166" s="31">
        <f>VLOOKUP($S166,アンケートデータ!$B$5:$F$45,5,FALSE)</f>
        <v>4</v>
      </c>
      <c r="AJ166" s="31">
        <f>VLOOKUP($G166,アンケートデータ!$H$5:$R$37,11,FALSE)</f>
        <v>5</v>
      </c>
      <c r="AK166" s="31">
        <f>VLOOKUP($T166,アンケートデータ!$H$5:$R$37,11,FALSE)</f>
        <v>5</v>
      </c>
    </row>
    <row r="167" spans="2:37">
      <c r="B167" s="38">
        <f t="shared" si="2"/>
        <v>41</v>
      </c>
      <c r="C167" s="38">
        <v>2</v>
      </c>
      <c r="D167" s="218"/>
      <c r="E167" s="38" t="s">
        <v>433</v>
      </c>
      <c r="F167" s="38">
        <v>100</v>
      </c>
      <c r="G167" s="38">
        <v>326</v>
      </c>
      <c r="H167" s="38">
        <v>1</v>
      </c>
      <c r="I167" s="38">
        <v>1</v>
      </c>
      <c r="J167" s="38">
        <v>1</v>
      </c>
      <c r="K167" s="38">
        <v>0</v>
      </c>
      <c r="L167" s="38">
        <v>0</v>
      </c>
      <c r="M167" s="38">
        <v>1</v>
      </c>
      <c r="N167" s="38">
        <v>2</v>
      </c>
      <c r="O167" s="38">
        <v>3</v>
      </c>
      <c r="P167" s="38">
        <v>0</v>
      </c>
      <c r="Q167" s="38">
        <v>0</v>
      </c>
      <c r="R167" s="38" t="s">
        <v>492</v>
      </c>
      <c r="S167" s="38">
        <v>102</v>
      </c>
      <c r="T167" s="38">
        <v>326</v>
      </c>
      <c r="U167" s="38">
        <v>1</v>
      </c>
      <c r="V167" s="38">
        <v>1</v>
      </c>
      <c r="W167" s="38">
        <v>1</v>
      </c>
      <c r="X167" s="38">
        <v>0</v>
      </c>
      <c r="Y167" s="38">
        <v>0</v>
      </c>
      <c r="Z167" s="38">
        <v>1</v>
      </c>
      <c r="AA167" s="38">
        <v>2</v>
      </c>
      <c r="AB167" s="38">
        <v>3</v>
      </c>
      <c r="AC167" s="38">
        <v>0</v>
      </c>
      <c r="AD167" s="38">
        <v>0</v>
      </c>
      <c r="AE167" s="38">
        <v>2</v>
      </c>
      <c r="AF167" s="216"/>
      <c r="AH167" s="31">
        <f>VLOOKUP($F167,アンケートデータ!$B$5:$F$45,5,FALSE)</f>
        <v>5</v>
      </c>
      <c r="AI167" s="31">
        <f>VLOOKUP($S167,アンケートデータ!$B$5:$F$45,5,FALSE)</f>
        <v>4</v>
      </c>
      <c r="AJ167" s="31">
        <f>VLOOKUP($G167,アンケートデータ!$H$5:$R$37,11,FALSE)</f>
        <v>4</v>
      </c>
      <c r="AK167" s="31">
        <f>VLOOKUP($T167,アンケートデータ!$H$5:$R$37,11,FALSE)</f>
        <v>4</v>
      </c>
    </row>
    <row r="168" spans="2:37">
      <c r="B168" s="38">
        <f t="shared" si="2"/>
        <v>41</v>
      </c>
      <c r="C168" s="38">
        <v>3</v>
      </c>
      <c r="D168" s="218"/>
      <c r="E168" s="38" t="s">
        <v>433</v>
      </c>
      <c r="F168" s="38">
        <v>100</v>
      </c>
      <c r="G168" s="38">
        <v>331</v>
      </c>
      <c r="H168" s="38">
        <v>1</v>
      </c>
      <c r="I168" s="38">
        <v>1</v>
      </c>
      <c r="J168" s="38">
        <v>0</v>
      </c>
      <c r="K168" s="38">
        <v>0</v>
      </c>
      <c r="L168" s="38">
        <v>0</v>
      </c>
      <c r="M168" s="38">
        <v>1</v>
      </c>
      <c r="N168" s="38">
        <v>2</v>
      </c>
      <c r="O168" s="38">
        <v>0</v>
      </c>
      <c r="P168" s="38">
        <v>0</v>
      </c>
      <c r="Q168" s="38">
        <v>0</v>
      </c>
      <c r="R168" s="38" t="s">
        <v>492</v>
      </c>
      <c r="S168" s="38">
        <v>102</v>
      </c>
      <c r="T168" s="38">
        <v>331</v>
      </c>
      <c r="U168" s="38">
        <v>1</v>
      </c>
      <c r="V168" s="38">
        <v>1</v>
      </c>
      <c r="W168" s="38">
        <v>0</v>
      </c>
      <c r="X168" s="38">
        <v>0</v>
      </c>
      <c r="Y168" s="38">
        <v>0</v>
      </c>
      <c r="Z168" s="38">
        <v>1</v>
      </c>
      <c r="AA168" s="38">
        <v>2</v>
      </c>
      <c r="AB168" s="38">
        <v>0</v>
      </c>
      <c r="AC168" s="38">
        <v>0</v>
      </c>
      <c r="AD168" s="38">
        <v>0</v>
      </c>
      <c r="AE168" s="38">
        <v>3</v>
      </c>
      <c r="AF168" s="216"/>
      <c r="AH168" s="31">
        <f>VLOOKUP($F168,アンケートデータ!$B$5:$F$45,5,FALSE)</f>
        <v>5</v>
      </c>
      <c r="AI168" s="31">
        <f>VLOOKUP($S168,アンケートデータ!$B$5:$F$45,5,FALSE)</f>
        <v>4</v>
      </c>
      <c r="AJ168" s="31">
        <f>VLOOKUP($G168,アンケートデータ!$H$5:$R$37,11,FALSE)</f>
        <v>3</v>
      </c>
      <c r="AK168" s="31">
        <f>VLOOKUP($T168,アンケートデータ!$H$5:$R$37,11,FALSE)</f>
        <v>3</v>
      </c>
    </row>
    <row r="169" spans="2:37">
      <c r="B169" s="38">
        <f t="shared" si="2"/>
        <v>41</v>
      </c>
      <c r="C169" s="38">
        <v>4</v>
      </c>
      <c r="D169" s="218"/>
      <c r="E169" s="38" t="s">
        <v>433</v>
      </c>
      <c r="F169" s="38">
        <v>100</v>
      </c>
      <c r="G169" s="38">
        <v>336</v>
      </c>
      <c r="H169" s="38">
        <v>1</v>
      </c>
      <c r="I169" s="38">
        <v>1</v>
      </c>
      <c r="J169" s="38">
        <v>0</v>
      </c>
      <c r="K169" s="38">
        <v>0</v>
      </c>
      <c r="L169" s="38">
        <v>0</v>
      </c>
      <c r="M169" s="38">
        <v>1</v>
      </c>
      <c r="N169" s="38">
        <v>2</v>
      </c>
      <c r="O169" s="38">
        <v>0</v>
      </c>
      <c r="P169" s="38">
        <v>0</v>
      </c>
      <c r="Q169" s="38">
        <v>0</v>
      </c>
      <c r="R169" s="38" t="s">
        <v>492</v>
      </c>
      <c r="S169" s="38">
        <v>102</v>
      </c>
      <c r="T169" s="38">
        <v>336</v>
      </c>
      <c r="U169" s="38">
        <v>1</v>
      </c>
      <c r="V169" s="38">
        <v>1</v>
      </c>
      <c r="W169" s="38">
        <v>0</v>
      </c>
      <c r="X169" s="38">
        <v>0</v>
      </c>
      <c r="Y169" s="38">
        <v>0</v>
      </c>
      <c r="Z169" s="38">
        <v>1</v>
      </c>
      <c r="AA169" s="38">
        <v>2</v>
      </c>
      <c r="AB169" s="38">
        <v>0</v>
      </c>
      <c r="AC169" s="38">
        <v>0</v>
      </c>
      <c r="AD169" s="38">
        <v>0</v>
      </c>
      <c r="AE169" s="38">
        <v>4</v>
      </c>
      <c r="AF169" s="216"/>
      <c r="AH169" s="31">
        <f>VLOOKUP($F169,アンケートデータ!$B$5:$F$45,5,FALSE)</f>
        <v>5</v>
      </c>
      <c r="AI169" s="31">
        <f>VLOOKUP($S169,アンケートデータ!$B$5:$F$45,5,FALSE)</f>
        <v>4</v>
      </c>
      <c r="AJ169" s="31">
        <f>VLOOKUP($G169,アンケートデータ!$H$5:$R$37,11,FALSE)</f>
        <v>2</v>
      </c>
      <c r="AK169" s="31">
        <f>VLOOKUP($T169,アンケートデータ!$H$5:$R$37,11,FALSE)</f>
        <v>2</v>
      </c>
    </row>
    <row r="170" spans="2:37">
      <c r="B170" s="38">
        <f t="shared" si="2"/>
        <v>41</v>
      </c>
      <c r="C170" s="38">
        <v>5</v>
      </c>
      <c r="D170" s="219"/>
      <c r="E170" s="38" t="s">
        <v>433</v>
      </c>
      <c r="F170" s="38">
        <v>100</v>
      </c>
      <c r="G170" s="38">
        <v>341</v>
      </c>
      <c r="H170" s="38">
        <v>1</v>
      </c>
      <c r="I170" s="38">
        <v>0</v>
      </c>
      <c r="J170" s="38">
        <v>0</v>
      </c>
      <c r="K170" s="38">
        <v>0</v>
      </c>
      <c r="L170" s="38">
        <v>0</v>
      </c>
      <c r="M170" s="38">
        <v>1</v>
      </c>
      <c r="N170" s="38">
        <v>2</v>
      </c>
      <c r="O170" s="38">
        <v>0</v>
      </c>
      <c r="P170" s="38">
        <v>0</v>
      </c>
      <c r="Q170" s="38">
        <v>0</v>
      </c>
      <c r="R170" s="38" t="s">
        <v>492</v>
      </c>
      <c r="S170" s="38">
        <v>102</v>
      </c>
      <c r="T170" s="38">
        <v>341</v>
      </c>
      <c r="U170" s="38">
        <v>1</v>
      </c>
      <c r="V170" s="38">
        <v>0</v>
      </c>
      <c r="W170" s="38">
        <v>0</v>
      </c>
      <c r="X170" s="38">
        <v>0</v>
      </c>
      <c r="Y170" s="38">
        <v>0</v>
      </c>
      <c r="Z170" s="38">
        <v>1</v>
      </c>
      <c r="AA170" s="38">
        <v>2</v>
      </c>
      <c r="AB170" s="38">
        <v>0</v>
      </c>
      <c r="AC170" s="38">
        <v>0</v>
      </c>
      <c r="AD170" s="38">
        <v>0</v>
      </c>
      <c r="AE170" s="38">
        <v>5</v>
      </c>
      <c r="AF170" s="216"/>
      <c r="AH170" s="31">
        <f>VLOOKUP($F170,アンケートデータ!$B$5:$F$45,5,FALSE)</f>
        <v>5</v>
      </c>
      <c r="AI170" s="31">
        <f>VLOOKUP($S170,アンケートデータ!$B$5:$F$45,5,FALSE)</f>
        <v>4</v>
      </c>
      <c r="AJ170" s="31">
        <f>VLOOKUP($G170,アンケートデータ!$H$5:$R$37,11,FALSE)</f>
        <v>1</v>
      </c>
      <c r="AK170" s="31">
        <f>VLOOKUP($T170,アンケートデータ!$H$5:$R$37,11,FALSE)</f>
        <v>1</v>
      </c>
    </row>
    <row r="171" spans="2:37">
      <c r="B171" s="36">
        <f t="shared" si="2"/>
        <v>42</v>
      </c>
      <c r="C171" s="36">
        <v>1</v>
      </c>
      <c r="D171" s="213" t="s">
        <v>493</v>
      </c>
      <c r="E171" s="36" t="s">
        <v>494</v>
      </c>
      <c r="F171" s="36">
        <v>100</v>
      </c>
      <c r="G171" s="36">
        <v>321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 t="s">
        <v>494</v>
      </c>
      <c r="S171" s="36">
        <v>100</v>
      </c>
      <c r="T171" s="36">
        <v>321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1</v>
      </c>
      <c r="AF171" s="214" t="s">
        <v>425</v>
      </c>
      <c r="AJ171" s="31">
        <f>VLOOKUP($G171,アンケートデータ!$H$5:$R$37,11,FALSE)</f>
        <v>5</v>
      </c>
      <c r="AK171" s="31">
        <f>VLOOKUP($T171,アンケートデータ!$H$5:$R$37,11,FALSE)</f>
        <v>5</v>
      </c>
    </row>
    <row r="172" spans="2:37">
      <c r="B172" s="36">
        <f t="shared" si="2"/>
        <v>42</v>
      </c>
      <c r="C172" s="36">
        <v>2</v>
      </c>
      <c r="D172" s="213"/>
      <c r="E172" s="36" t="s">
        <v>494</v>
      </c>
      <c r="F172" s="36">
        <v>100</v>
      </c>
      <c r="G172" s="36">
        <v>326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 t="s">
        <v>494</v>
      </c>
      <c r="S172" s="36">
        <v>100</v>
      </c>
      <c r="T172" s="36">
        <v>326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2</v>
      </c>
      <c r="AF172" s="214"/>
      <c r="AJ172" s="31">
        <f>VLOOKUP($G172,アンケートデータ!$H$5:$R$37,11,FALSE)</f>
        <v>4</v>
      </c>
      <c r="AK172" s="31">
        <f>VLOOKUP($T172,アンケートデータ!$H$5:$R$37,11,FALSE)</f>
        <v>4</v>
      </c>
    </row>
    <row r="173" spans="2:37">
      <c r="B173" s="36">
        <f t="shared" si="2"/>
        <v>42</v>
      </c>
      <c r="C173" s="36">
        <v>3</v>
      </c>
      <c r="D173" s="213"/>
      <c r="E173" s="36" t="s">
        <v>494</v>
      </c>
      <c r="F173" s="36">
        <v>100</v>
      </c>
      <c r="G173" s="36">
        <v>331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 t="s">
        <v>494</v>
      </c>
      <c r="S173" s="36">
        <v>100</v>
      </c>
      <c r="T173" s="36">
        <v>331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3</v>
      </c>
      <c r="AF173" s="214"/>
      <c r="AJ173" s="31">
        <f>VLOOKUP($G173,アンケートデータ!$H$5:$R$37,11,FALSE)</f>
        <v>3</v>
      </c>
      <c r="AK173" s="31">
        <f>VLOOKUP($T173,アンケートデータ!$H$5:$R$37,11,FALSE)</f>
        <v>3</v>
      </c>
    </row>
    <row r="174" spans="2:37">
      <c r="B174" s="38">
        <f t="shared" si="2"/>
        <v>43</v>
      </c>
      <c r="C174" s="38">
        <v>1</v>
      </c>
      <c r="D174" s="215" t="s">
        <v>493</v>
      </c>
      <c r="E174" s="38" t="s">
        <v>495</v>
      </c>
      <c r="F174" s="38">
        <v>100</v>
      </c>
      <c r="G174" s="38">
        <v>321</v>
      </c>
      <c r="H174" s="38">
        <v>1</v>
      </c>
      <c r="I174" s="38">
        <v>0</v>
      </c>
      <c r="J174" s="38">
        <v>0</v>
      </c>
      <c r="K174" s="38">
        <v>0</v>
      </c>
      <c r="L174" s="38">
        <v>0</v>
      </c>
      <c r="M174" s="38">
        <v>1</v>
      </c>
      <c r="N174" s="38">
        <v>0</v>
      </c>
      <c r="O174" s="38">
        <v>0</v>
      </c>
      <c r="P174" s="38">
        <v>0</v>
      </c>
      <c r="Q174" s="38">
        <v>0</v>
      </c>
      <c r="R174" s="38" t="s">
        <v>495</v>
      </c>
      <c r="S174" s="38">
        <v>100</v>
      </c>
      <c r="T174" s="38">
        <v>321</v>
      </c>
      <c r="U174" s="38">
        <v>1</v>
      </c>
      <c r="V174" s="38">
        <v>0</v>
      </c>
      <c r="W174" s="38">
        <v>0</v>
      </c>
      <c r="X174" s="38">
        <v>0</v>
      </c>
      <c r="Y174" s="38">
        <v>0</v>
      </c>
      <c r="Z174" s="38">
        <v>1</v>
      </c>
      <c r="AA174" s="38">
        <v>0</v>
      </c>
      <c r="AB174" s="38">
        <v>0</v>
      </c>
      <c r="AC174" s="38">
        <v>0</v>
      </c>
      <c r="AD174" s="38">
        <v>0</v>
      </c>
      <c r="AE174" s="38">
        <v>1</v>
      </c>
      <c r="AF174" s="216" t="s">
        <v>427</v>
      </c>
      <c r="AJ174" s="31">
        <f>VLOOKUP($G174,アンケートデータ!$H$5:$R$37,11,FALSE)</f>
        <v>5</v>
      </c>
      <c r="AK174" s="31">
        <f>VLOOKUP($T174,アンケートデータ!$H$5:$R$37,11,FALSE)</f>
        <v>5</v>
      </c>
    </row>
    <row r="175" spans="2:37">
      <c r="B175" s="38">
        <f t="shared" si="2"/>
        <v>43</v>
      </c>
      <c r="C175" s="38">
        <v>2</v>
      </c>
      <c r="D175" s="215"/>
      <c r="E175" s="38" t="s">
        <v>495</v>
      </c>
      <c r="F175" s="38">
        <v>100</v>
      </c>
      <c r="G175" s="38">
        <v>326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 t="s">
        <v>495</v>
      </c>
      <c r="S175" s="38">
        <v>100</v>
      </c>
      <c r="T175" s="38">
        <v>326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2</v>
      </c>
      <c r="AF175" s="216"/>
      <c r="AJ175" s="31">
        <f>VLOOKUP($G175,アンケートデータ!$H$5:$R$37,11,FALSE)</f>
        <v>4</v>
      </c>
      <c r="AK175" s="31">
        <f>VLOOKUP($T175,アンケートデータ!$H$5:$R$37,11,FALSE)</f>
        <v>4</v>
      </c>
    </row>
    <row r="176" spans="2:37">
      <c r="B176" s="38">
        <f t="shared" si="2"/>
        <v>43</v>
      </c>
      <c r="C176" s="38">
        <v>3</v>
      </c>
      <c r="D176" s="215"/>
      <c r="E176" s="38" t="s">
        <v>495</v>
      </c>
      <c r="F176" s="38">
        <v>100</v>
      </c>
      <c r="G176" s="38">
        <v>331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 t="s">
        <v>495</v>
      </c>
      <c r="S176" s="38">
        <v>100</v>
      </c>
      <c r="T176" s="38">
        <v>331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3</v>
      </c>
      <c r="AF176" s="216"/>
      <c r="AJ176" s="31">
        <f>VLOOKUP($G176,アンケートデータ!$H$5:$R$37,11,FALSE)</f>
        <v>3</v>
      </c>
      <c r="AK176" s="31">
        <f>VLOOKUP($T176,アンケートデータ!$H$5:$R$37,11,FALSE)</f>
        <v>3</v>
      </c>
    </row>
    <row r="177" spans="2:37">
      <c r="B177" s="36">
        <f t="shared" si="2"/>
        <v>44</v>
      </c>
      <c r="C177" s="36">
        <v>1</v>
      </c>
      <c r="D177" s="220" t="s">
        <v>493</v>
      </c>
      <c r="E177" s="36" t="s">
        <v>496</v>
      </c>
      <c r="F177" s="36">
        <v>100</v>
      </c>
      <c r="G177" s="36">
        <v>321</v>
      </c>
      <c r="H177" s="36">
        <v>1</v>
      </c>
      <c r="I177" s="36">
        <v>0</v>
      </c>
      <c r="J177" s="36">
        <v>0</v>
      </c>
      <c r="K177" s="36">
        <v>0</v>
      </c>
      <c r="L177" s="36">
        <v>0</v>
      </c>
      <c r="M177" s="36">
        <v>1</v>
      </c>
      <c r="N177" s="36">
        <v>0</v>
      </c>
      <c r="O177" s="36">
        <v>0</v>
      </c>
      <c r="P177" s="36">
        <v>0</v>
      </c>
      <c r="Q177" s="36">
        <v>0</v>
      </c>
      <c r="R177" s="36" t="s">
        <v>496</v>
      </c>
      <c r="S177" s="36">
        <v>100</v>
      </c>
      <c r="T177" s="36">
        <v>321</v>
      </c>
      <c r="U177" s="36">
        <v>1</v>
      </c>
      <c r="V177" s="36">
        <v>0</v>
      </c>
      <c r="W177" s="36">
        <v>0</v>
      </c>
      <c r="X177" s="36">
        <v>0</v>
      </c>
      <c r="Y177" s="36">
        <v>0</v>
      </c>
      <c r="Z177" s="36">
        <v>1</v>
      </c>
      <c r="AA177" s="36">
        <v>0</v>
      </c>
      <c r="AB177" s="36">
        <v>0</v>
      </c>
      <c r="AC177" s="36">
        <v>0</v>
      </c>
      <c r="AD177" s="36">
        <v>0</v>
      </c>
      <c r="AE177" s="36">
        <v>1</v>
      </c>
      <c r="AF177" s="214" t="s">
        <v>427</v>
      </c>
      <c r="AJ177" s="31">
        <f>VLOOKUP($G177,アンケートデータ!$H$5:$R$37,11,FALSE)</f>
        <v>5</v>
      </c>
      <c r="AK177" s="31">
        <f>VLOOKUP($T177,アンケートデータ!$H$5:$R$37,11,FALSE)</f>
        <v>5</v>
      </c>
    </row>
    <row r="178" spans="2:37">
      <c r="B178" s="36">
        <f t="shared" si="2"/>
        <v>44</v>
      </c>
      <c r="C178" s="36">
        <v>2</v>
      </c>
      <c r="D178" s="221"/>
      <c r="E178" s="36" t="s">
        <v>496</v>
      </c>
      <c r="F178" s="36">
        <v>100</v>
      </c>
      <c r="G178" s="36">
        <v>326</v>
      </c>
      <c r="H178" s="36">
        <v>0</v>
      </c>
      <c r="I178" s="36">
        <v>1</v>
      </c>
      <c r="J178" s="36">
        <v>0</v>
      </c>
      <c r="K178" s="36">
        <v>0</v>
      </c>
      <c r="L178" s="36">
        <v>0</v>
      </c>
      <c r="M178" s="36">
        <v>0</v>
      </c>
      <c r="N178" s="36">
        <v>1</v>
      </c>
      <c r="O178" s="36">
        <v>0</v>
      </c>
      <c r="P178" s="36">
        <v>0</v>
      </c>
      <c r="Q178" s="36">
        <v>0</v>
      </c>
      <c r="R178" s="36" t="s">
        <v>496</v>
      </c>
      <c r="S178" s="36">
        <v>100</v>
      </c>
      <c r="T178" s="36">
        <v>326</v>
      </c>
      <c r="U178" s="36">
        <v>0</v>
      </c>
      <c r="V178" s="36">
        <v>1</v>
      </c>
      <c r="W178" s="36">
        <v>0</v>
      </c>
      <c r="X178" s="36">
        <v>0</v>
      </c>
      <c r="Y178" s="36">
        <v>0</v>
      </c>
      <c r="Z178" s="36">
        <v>0</v>
      </c>
      <c r="AA178" s="36">
        <v>1</v>
      </c>
      <c r="AB178" s="36">
        <v>0</v>
      </c>
      <c r="AC178" s="36">
        <v>0</v>
      </c>
      <c r="AD178" s="36">
        <v>0</v>
      </c>
      <c r="AE178" s="36">
        <v>2</v>
      </c>
      <c r="AF178" s="214"/>
      <c r="AJ178" s="31">
        <f>VLOOKUP($G178,アンケートデータ!$H$5:$R$37,11,FALSE)</f>
        <v>4</v>
      </c>
      <c r="AK178" s="31">
        <f>VLOOKUP($T178,アンケートデータ!$H$5:$R$37,11,FALSE)</f>
        <v>4</v>
      </c>
    </row>
    <row r="179" spans="2:37">
      <c r="B179" s="36">
        <f t="shared" si="2"/>
        <v>44</v>
      </c>
      <c r="C179" s="36">
        <v>3</v>
      </c>
      <c r="D179" s="221"/>
      <c r="E179" s="36" t="s">
        <v>496</v>
      </c>
      <c r="F179" s="36">
        <v>100</v>
      </c>
      <c r="G179" s="36">
        <v>331</v>
      </c>
      <c r="H179" s="36">
        <v>0</v>
      </c>
      <c r="I179" s="36">
        <v>0</v>
      </c>
      <c r="J179" s="36">
        <v>1</v>
      </c>
      <c r="K179" s="36">
        <v>0</v>
      </c>
      <c r="L179" s="36">
        <v>0</v>
      </c>
      <c r="M179" s="36">
        <v>0</v>
      </c>
      <c r="N179" s="36">
        <v>0</v>
      </c>
      <c r="O179" s="36">
        <v>1</v>
      </c>
      <c r="P179" s="36">
        <v>0</v>
      </c>
      <c r="Q179" s="36">
        <v>0</v>
      </c>
      <c r="R179" s="36" t="s">
        <v>496</v>
      </c>
      <c r="S179" s="36">
        <v>100</v>
      </c>
      <c r="T179" s="36">
        <v>331</v>
      </c>
      <c r="U179" s="36">
        <v>0</v>
      </c>
      <c r="V179" s="36">
        <v>0</v>
      </c>
      <c r="W179" s="36">
        <v>1</v>
      </c>
      <c r="X179" s="36">
        <v>0</v>
      </c>
      <c r="Y179" s="36">
        <v>0</v>
      </c>
      <c r="Z179" s="36">
        <v>0</v>
      </c>
      <c r="AA179" s="36">
        <v>0</v>
      </c>
      <c r="AB179" s="36">
        <v>1</v>
      </c>
      <c r="AC179" s="36">
        <v>0</v>
      </c>
      <c r="AD179" s="36">
        <v>0</v>
      </c>
      <c r="AE179" s="36">
        <v>3</v>
      </c>
      <c r="AF179" s="214"/>
      <c r="AJ179" s="31">
        <f>VLOOKUP($G179,アンケートデータ!$H$5:$R$37,11,FALSE)</f>
        <v>3</v>
      </c>
      <c r="AK179" s="31">
        <f>VLOOKUP($T179,アンケートデータ!$H$5:$R$37,11,FALSE)</f>
        <v>3</v>
      </c>
    </row>
    <row r="180" spans="2:37">
      <c r="B180" s="36">
        <f t="shared" si="2"/>
        <v>44</v>
      </c>
      <c r="C180" s="36">
        <v>4</v>
      </c>
      <c r="D180" s="222"/>
      <c r="E180" s="36" t="s">
        <v>496</v>
      </c>
      <c r="F180" s="36">
        <v>100</v>
      </c>
      <c r="G180" s="36">
        <v>336</v>
      </c>
      <c r="H180" s="36">
        <v>0</v>
      </c>
      <c r="I180" s="36">
        <v>1</v>
      </c>
      <c r="J180" s="36">
        <v>0</v>
      </c>
      <c r="K180" s="36">
        <v>0</v>
      </c>
      <c r="L180" s="36">
        <v>0</v>
      </c>
      <c r="M180" s="36">
        <v>0</v>
      </c>
      <c r="N180" s="36">
        <v>1</v>
      </c>
      <c r="O180" s="36">
        <v>0</v>
      </c>
      <c r="P180" s="36">
        <v>0</v>
      </c>
      <c r="Q180" s="36">
        <v>0</v>
      </c>
      <c r="R180" s="36" t="s">
        <v>496</v>
      </c>
      <c r="S180" s="36">
        <v>100</v>
      </c>
      <c r="T180" s="36">
        <v>336</v>
      </c>
      <c r="U180" s="36">
        <v>0</v>
      </c>
      <c r="V180" s="36">
        <v>1</v>
      </c>
      <c r="W180" s="36">
        <v>0</v>
      </c>
      <c r="X180" s="36">
        <v>0</v>
      </c>
      <c r="Y180" s="36">
        <v>0</v>
      </c>
      <c r="Z180" s="36">
        <v>0</v>
      </c>
      <c r="AA180" s="36">
        <v>1</v>
      </c>
      <c r="AB180" s="36">
        <v>0</v>
      </c>
      <c r="AC180" s="36">
        <v>0</v>
      </c>
      <c r="AD180" s="36">
        <v>0</v>
      </c>
      <c r="AE180" s="36">
        <v>4</v>
      </c>
      <c r="AF180" s="214"/>
      <c r="AJ180" s="31">
        <f>VLOOKUP($G180,アンケートデータ!$H$5:$R$37,11,FALSE)</f>
        <v>2</v>
      </c>
      <c r="AK180" s="31">
        <f>VLOOKUP($T180,アンケートデータ!$H$5:$R$37,11,FALSE)</f>
        <v>2</v>
      </c>
    </row>
    <row r="181" spans="2:37">
      <c r="B181" s="38">
        <f t="shared" si="2"/>
        <v>45</v>
      </c>
      <c r="C181" s="38">
        <v>1</v>
      </c>
      <c r="D181" s="217" t="s">
        <v>493</v>
      </c>
      <c r="E181" s="38" t="s">
        <v>497</v>
      </c>
      <c r="F181" s="38">
        <v>100</v>
      </c>
      <c r="G181" s="38">
        <v>321</v>
      </c>
      <c r="H181" s="38">
        <v>1</v>
      </c>
      <c r="I181" s="38">
        <v>0</v>
      </c>
      <c r="J181" s="38">
        <v>0</v>
      </c>
      <c r="K181" s="38">
        <v>0</v>
      </c>
      <c r="L181" s="38">
        <v>0</v>
      </c>
      <c r="M181" s="38">
        <v>1</v>
      </c>
      <c r="N181" s="38">
        <v>0</v>
      </c>
      <c r="O181" s="38">
        <v>0</v>
      </c>
      <c r="P181" s="38">
        <v>0</v>
      </c>
      <c r="Q181" s="38">
        <v>0</v>
      </c>
      <c r="R181" s="38" t="s">
        <v>497</v>
      </c>
      <c r="S181" s="38">
        <v>100</v>
      </c>
      <c r="T181" s="38">
        <v>321</v>
      </c>
      <c r="U181" s="38">
        <v>1</v>
      </c>
      <c r="V181" s="38">
        <v>0</v>
      </c>
      <c r="W181" s="38">
        <v>0</v>
      </c>
      <c r="X181" s="38">
        <v>0</v>
      </c>
      <c r="Y181" s="38">
        <v>0</v>
      </c>
      <c r="Z181" s="38">
        <v>1</v>
      </c>
      <c r="AA181" s="38">
        <v>0</v>
      </c>
      <c r="AB181" s="38">
        <v>0</v>
      </c>
      <c r="AC181" s="38">
        <v>0</v>
      </c>
      <c r="AD181" s="38">
        <v>0</v>
      </c>
      <c r="AE181" s="38">
        <v>1</v>
      </c>
      <c r="AF181" s="216" t="s">
        <v>427</v>
      </c>
      <c r="AJ181" s="31">
        <f>VLOOKUP($G181,アンケートデータ!$H$5:$R$37,11,FALSE)</f>
        <v>5</v>
      </c>
      <c r="AK181" s="31">
        <f>VLOOKUP($T181,アンケートデータ!$H$5:$R$37,11,FALSE)</f>
        <v>5</v>
      </c>
    </row>
    <row r="182" spans="2:37">
      <c r="B182" s="38">
        <f t="shared" si="2"/>
        <v>45</v>
      </c>
      <c r="C182" s="38">
        <v>2</v>
      </c>
      <c r="D182" s="218"/>
      <c r="E182" s="38" t="s">
        <v>497</v>
      </c>
      <c r="F182" s="38">
        <v>100</v>
      </c>
      <c r="G182" s="38">
        <v>326</v>
      </c>
      <c r="H182" s="38">
        <v>0</v>
      </c>
      <c r="I182" s="38">
        <v>1</v>
      </c>
      <c r="J182" s="38">
        <v>0</v>
      </c>
      <c r="K182" s="38">
        <v>0</v>
      </c>
      <c r="L182" s="38">
        <v>0</v>
      </c>
      <c r="M182" s="38">
        <v>0</v>
      </c>
      <c r="N182" s="38">
        <v>1</v>
      </c>
      <c r="O182" s="38">
        <v>0</v>
      </c>
      <c r="P182" s="38">
        <v>0</v>
      </c>
      <c r="Q182" s="38">
        <v>0</v>
      </c>
      <c r="R182" s="38" t="s">
        <v>497</v>
      </c>
      <c r="S182" s="38">
        <v>100</v>
      </c>
      <c r="T182" s="38">
        <v>326</v>
      </c>
      <c r="U182" s="38">
        <v>0</v>
      </c>
      <c r="V182" s="38">
        <v>1</v>
      </c>
      <c r="W182" s="38">
        <v>0</v>
      </c>
      <c r="X182" s="38">
        <v>0</v>
      </c>
      <c r="Y182" s="38">
        <v>0</v>
      </c>
      <c r="Z182" s="38">
        <v>0</v>
      </c>
      <c r="AA182" s="38">
        <v>1</v>
      </c>
      <c r="AB182" s="38">
        <v>0</v>
      </c>
      <c r="AC182" s="38">
        <v>0</v>
      </c>
      <c r="AD182" s="38">
        <v>0</v>
      </c>
      <c r="AE182" s="38">
        <v>2</v>
      </c>
      <c r="AF182" s="216"/>
      <c r="AJ182" s="31">
        <f>VLOOKUP($G182,アンケートデータ!$H$5:$R$37,11,FALSE)</f>
        <v>4</v>
      </c>
      <c r="AK182" s="31">
        <f>VLOOKUP($T182,アンケートデータ!$H$5:$R$37,11,FALSE)</f>
        <v>4</v>
      </c>
    </row>
    <row r="183" spans="2:37">
      <c r="B183" s="38">
        <f t="shared" si="2"/>
        <v>45</v>
      </c>
      <c r="C183" s="38">
        <v>3</v>
      </c>
      <c r="D183" s="218"/>
      <c r="E183" s="38" t="s">
        <v>497</v>
      </c>
      <c r="F183" s="38">
        <v>100</v>
      </c>
      <c r="G183" s="38">
        <v>331</v>
      </c>
      <c r="H183" s="38">
        <v>0</v>
      </c>
      <c r="I183" s="38">
        <v>0</v>
      </c>
      <c r="J183" s="38">
        <v>1</v>
      </c>
      <c r="K183" s="38">
        <v>0</v>
      </c>
      <c r="L183" s="38">
        <v>0</v>
      </c>
      <c r="M183" s="38">
        <v>0</v>
      </c>
      <c r="N183" s="38">
        <v>0</v>
      </c>
      <c r="O183" s="38">
        <v>1</v>
      </c>
      <c r="P183" s="38">
        <v>0</v>
      </c>
      <c r="Q183" s="38">
        <v>0</v>
      </c>
      <c r="R183" s="38" t="s">
        <v>497</v>
      </c>
      <c r="S183" s="38">
        <v>100</v>
      </c>
      <c r="T183" s="38">
        <v>331</v>
      </c>
      <c r="U183" s="38">
        <v>0</v>
      </c>
      <c r="V183" s="38">
        <v>0</v>
      </c>
      <c r="W183" s="38">
        <v>1</v>
      </c>
      <c r="X183" s="38">
        <v>0</v>
      </c>
      <c r="Y183" s="38">
        <v>0</v>
      </c>
      <c r="Z183" s="38">
        <v>0</v>
      </c>
      <c r="AA183" s="38">
        <v>0</v>
      </c>
      <c r="AB183" s="38">
        <v>1</v>
      </c>
      <c r="AC183" s="38">
        <v>0</v>
      </c>
      <c r="AD183" s="38">
        <v>0</v>
      </c>
      <c r="AE183" s="38">
        <v>3</v>
      </c>
      <c r="AF183" s="216"/>
      <c r="AJ183" s="31">
        <f>VLOOKUP($G183,アンケートデータ!$H$5:$R$37,11,FALSE)</f>
        <v>3</v>
      </c>
      <c r="AK183" s="31">
        <f>VLOOKUP($T183,アンケートデータ!$H$5:$R$37,11,FALSE)</f>
        <v>3</v>
      </c>
    </row>
    <row r="184" spans="2:37">
      <c r="B184" s="38">
        <f t="shared" si="2"/>
        <v>45</v>
      </c>
      <c r="C184" s="38">
        <v>4</v>
      </c>
      <c r="D184" s="218"/>
      <c r="E184" s="38" t="s">
        <v>497</v>
      </c>
      <c r="F184" s="38">
        <v>100</v>
      </c>
      <c r="G184" s="38">
        <v>336</v>
      </c>
      <c r="H184" s="38">
        <v>0</v>
      </c>
      <c r="I184" s="38">
        <v>1</v>
      </c>
      <c r="J184" s="38">
        <v>0</v>
      </c>
      <c r="K184" s="38">
        <v>0</v>
      </c>
      <c r="L184" s="38">
        <v>0</v>
      </c>
      <c r="M184" s="38">
        <v>0</v>
      </c>
      <c r="N184" s="38">
        <v>1</v>
      </c>
      <c r="O184" s="38">
        <v>0</v>
      </c>
      <c r="P184" s="38">
        <v>0</v>
      </c>
      <c r="Q184" s="38">
        <v>0</v>
      </c>
      <c r="R184" s="38" t="s">
        <v>497</v>
      </c>
      <c r="S184" s="38">
        <v>100</v>
      </c>
      <c r="T184" s="38">
        <v>336</v>
      </c>
      <c r="U184" s="38">
        <v>0</v>
      </c>
      <c r="V184" s="38">
        <v>1</v>
      </c>
      <c r="W184" s="38">
        <v>0</v>
      </c>
      <c r="X184" s="38">
        <v>0</v>
      </c>
      <c r="Y184" s="38">
        <v>0</v>
      </c>
      <c r="Z184" s="38">
        <v>0</v>
      </c>
      <c r="AA184" s="38">
        <v>1</v>
      </c>
      <c r="AB184" s="38">
        <v>0</v>
      </c>
      <c r="AC184" s="38">
        <v>0</v>
      </c>
      <c r="AD184" s="38">
        <v>0</v>
      </c>
      <c r="AE184" s="38">
        <v>4</v>
      </c>
      <c r="AF184" s="216"/>
      <c r="AJ184" s="31">
        <f>VLOOKUP($G184,アンケートデータ!$H$5:$R$37,11,FALSE)</f>
        <v>2</v>
      </c>
      <c r="AK184" s="31">
        <f>VLOOKUP($T184,アンケートデータ!$H$5:$R$37,11,FALSE)</f>
        <v>2</v>
      </c>
    </row>
    <row r="185" spans="2:37">
      <c r="B185" s="38">
        <f t="shared" si="2"/>
        <v>45</v>
      </c>
      <c r="C185" s="38">
        <v>5</v>
      </c>
      <c r="D185" s="219"/>
      <c r="E185" s="38" t="s">
        <v>497</v>
      </c>
      <c r="F185" s="38">
        <v>100</v>
      </c>
      <c r="G185" s="38">
        <v>341</v>
      </c>
      <c r="H185" s="38">
        <v>1</v>
      </c>
      <c r="I185" s="38">
        <v>0</v>
      </c>
      <c r="J185" s="38">
        <v>0</v>
      </c>
      <c r="K185" s="38">
        <v>0</v>
      </c>
      <c r="L185" s="38">
        <v>0</v>
      </c>
      <c r="M185" s="38">
        <v>1</v>
      </c>
      <c r="N185" s="38">
        <v>0</v>
      </c>
      <c r="O185" s="38">
        <v>0</v>
      </c>
      <c r="P185" s="38">
        <v>0</v>
      </c>
      <c r="Q185" s="38">
        <v>0</v>
      </c>
      <c r="R185" s="38" t="s">
        <v>497</v>
      </c>
      <c r="S185" s="38">
        <v>100</v>
      </c>
      <c r="T185" s="38">
        <v>341</v>
      </c>
      <c r="U185" s="38">
        <v>1</v>
      </c>
      <c r="V185" s="38">
        <v>0</v>
      </c>
      <c r="W185" s="38">
        <v>0</v>
      </c>
      <c r="X185" s="38">
        <v>0</v>
      </c>
      <c r="Y185" s="38">
        <v>0</v>
      </c>
      <c r="Z185" s="38">
        <v>1</v>
      </c>
      <c r="AA185" s="38">
        <v>0</v>
      </c>
      <c r="AB185" s="38">
        <v>0</v>
      </c>
      <c r="AC185" s="38">
        <v>0</v>
      </c>
      <c r="AD185" s="38">
        <v>0</v>
      </c>
      <c r="AE185" s="38">
        <v>5</v>
      </c>
      <c r="AF185" s="216"/>
      <c r="AJ185" s="31">
        <f>VLOOKUP($G185,アンケートデータ!$H$5:$R$37,11,FALSE)</f>
        <v>1</v>
      </c>
      <c r="AK185" s="31">
        <f>VLOOKUP($T185,アンケートデータ!$H$5:$R$37,11,FALSE)</f>
        <v>1</v>
      </c>
    </row>
    <row r="186" spans="2:37">
      <c r="B186" s="36">
        <f t="shared" si="2"/>
        <v>46</v>
      </c>
      <c r="C186" s="36">
        <v>1</v>
      </c>
      <c r="D186" s="213" t="s">
        <v>493</v>
      </c>
      <c r="E186" s="36" t="s">
        <v>498</v>
      </c>
      <c r="F186" s="36">
        <v>100</v>
      </c>
      <c r="G186" s="36">
        <v>321</v>
      </c>
      <c r="H186" s="36">
        <v>1</v>
      </c>
      <c r="I186" s="36">
        <v>1</v>
      </c>
      <c r="J186" s="36">
        <v>3</v>
      </c>
      <c r="K186" s="36">
        <v>2</v>
      </c>
      <c r="L186" s="36">
        <v>3</v>
      </c>
      <c r="M186" s="36">
        <v>1</v>
      </c>
      <c r="N186" s="36">
        <v>1</v>
      </c>
      <c r="O186" s="36">
        <v>3</v>
      </c>
      <c r="P186" s="36">
        <v>2</v>
      </c>
      <c r="Q186" s="36">
        <v>3</v>
      </c>
      <c r="R186" s="36" t="s">
        <v>498</v>
      </c>
      <c r="S186" s="36">
        <v>100</v>
      </c>
      <c r="T186" s="36">
        <v>321</v>
      </c>
      <c r="U186" s="36">
        <v>1</v>
      </c>
      <c r="V186" s="36">
        <v>1</v>
      </c>
      <c r="W186" s="36">
        <v>3</v>
      </c>
      <c r="X186" s="36">
        <v>2</v>
      </c>
      <c r="Y186" s="36">
        <v>3</v>
      </c>
      <c r="Z186" s="36">
        <v>1</v>
      </c>
      <c r="AA186" s="36">
        <v>1</v>
      </c>
      <c r="AB186" s="36">
        <v>3</v>
      </c>
      <c r="AC186" s="36">
        <v>2</v>
      </c>
      <c r="AD186" s="36">
        <v>3</v>
      </c>
      <c r="AE186" s="36">
        <v>1</v>
      </c>
      <c r="AF186" s="214" t="s">
        <v>427</v>
      </c>
      <c r="AJ186" s="31">
        <f>VLOOKUP($G186,アンケートデータ!$H$5:$R$37,11,FALSE)</f>
        <v>5</v>
      </c>
      <c r="AK186" s="31">
        <f>VLOOKUP($T186,アンケートデータ!$H$5:$R$37,11,FALSE)</f>
        <v>5</v>
      </c>
    </row>
    <row r="187" spans="2:37">
      <c r="B187" s="36">
        <f t="shared" si="2"/>
        <v>46</v>
      </c>
      <c r="C187" s="36">
        <v>2</v>
      </c>
      <c r="D187" s="213"/>
      <c r="E187" s="36" t="s">
        <v>498</v>
      </c>
      <c r="F187" s="36">
        <v>100</v>
      </c>
      <c r="G187" s="36">
        <v>326</v>
      </c>
      <c r="H187" s="36">
        <v>1</v>
      </c>
      <c r="I187" s="36">
        <v>2</v>
      </c>
      <c r="J187" s="36">
        <v>1</v>
      </c>
      <c r="K187" s="36">
        <v>1</v>
      </c>
      <c r="L187" s="36">
        <v>0</v>
      </c>
      <c r="M187" s="36">
        <v>1</v>
      </c>
      <c r="N187" s="36">
        <v>2</v>
      </c>
      <c r="O187" s="36">
        <v>1</v>
      </c>
      <c r="P187" s="36">
        <v>1</v>
      </c>
      <c r="Q187" s="36">
        <v>0</v>
      </c>
      <c r="R187" s="36" t="s">
        <v>498</v>
      </c>
      <c r="S187" s="36">
        <v>100</v>
      </c>
      <c r="T187" s="36">
        <v>326</v>
      </c>
      <c r="U187" s="36">
        <v>1</v>
      </c>
      <c r="V187" s="36">
        <v>2</v>
      </c>
      <c r="W187" s="36">
        <v>1</v>
      </c>
      <c r="X187" s="36">
        <v>1</v>
      </c>
      <c r="Y187" s="36">
        <v>0</v>
      </c>
      <c r="Z187" s="36">
        <v>1</v>
      </c>
      <c r="AA187" s="36">
        <v>2</v>
      </c>
      <c r="AB187" s="36">
        <v>1</v>
      </c>
      <c r="AC187" s="36">
        <v>1</v>
      </c>
      <c r="AD187" s="36">
        <v>0</v>
      </c>
      <c r="AE187" s="36">
        <v>2</v>
      </c>
      <c r="AF187" s="214"/>
      <c r="AJ187" s="31">
        <f>VLOOKUP($G187,アンケートデータ!$H$5:$R$37,11,FALSE)</f>
        <v>4</v>
      </c>
      <c r="AK187" s="31">
        <f>VLOOKUP($T187,アンケートデータ!$H$5:$R$37,11,FALSE)</f>
        <v>4</v>
      </c>
    </row>
    <row r="188" spans="2:37">
      <c r="B188" s="36">
        <f t="shared" si="2"/>
        <v>46</v>
      </c>
      <c r="C188" s="36">
        <v>3</v>
      </c>
      <c r="D188" s="213"/>
      <c r="E188" s="36" t="s">
        <v>498</v>
      </c>
      <c r="F188" s="36">
        <v>100</v>
      </c>
      <c r="G188" s="36">
        <v>331</v>
      </c>
      <c r="H188" s="36">
        <v>1</v>
      </c>
      <c r="I188" s="36">
        <v>2</v>
      </c>
      <c r="J188" s="36">
        <v>3</v>
      </c>
      <c r="K188" s="36">
        <v>0</v>
      </c>
      <c r="L188" s="36">
        <v>0</v>
      </c>
      <c r="M188" s="36">
        <v>1</v>
      </c>
      <c r="N188" s="36">
        <v>2</v>
      </c>
      <c r="O188" s="36">
        <v>3</v>
      </c>
      <c r="P188" s="36">
        <v>0</v>
      </c>
      <c r="Q188" s="36">
        <v>0</v>
      </c>
      <c r="R188" s="36" t="s">
        <v>498</v>
      </c>
      <c r="S188" s="36">
        <v>100</v>
      </c>
      <c r="T188" s="36">
        <v>331</v>
      </c>
      <c r="U188" s="36">
        <v>1</v>
      </c>
      <c r="V188" s="36">
        <v>2</v>
      </c>
      <c r="W188" s="36">
        <v>3</v>
      </c>
      <c r="X188" s="36">
        <v>0</v>
      </c>
      <c r="Y188" s="36">
        <v>0</v>
      </c>
      <c r="Z188" s="36">
        <v>1</v>
      </c>
      <c r="AA188" s="36">
        <v>2</v>
      </c>
      <c r="AB188" s="36">
        <v>3</v>
      </c>
      <c r="AC188" s="36">
        <v>0</v>
      </c>
      <c r="AD188" s="36">
        <v>0</v>
      </c>
      <c r="AE188" s="36">
        <v>3</v>
      </c>
      <c r="AF188" s="214"/>
      <c r="AJ188" s="31">
        <f>VLOOKUP($G188,アンケートデータ!$H$5:$R$37,11,FALSE)</f>
        <v>3</v>
      </c>
      <c r="AK188" s="31">
        <f>VLOOKUP($T188,アンケートデータ!$H$5:$R$37,11,FALSE)</f>
        <v>3</v>
      </c>
    </row>
    <row r="189" spans="2:37">
      <c r="B189" s="38">
        <f t="shared" si="2"/>
        <v>47</v>
      </c>
      <c r="C189" s="38">
        <v>1</v>
      </c>
      <c r="D189" s="217" t="s">
        <v>493</v>
      </c>
      <c r="E189" s="38" t="s">
        <v>499</v>
      </c>
      <c r="F189" s="38">
        <v>100</v>
      </c>
      <c r="G189" s="38">
        <v>321</v>
      </c>
      <c r="H189" s="38">
        <v>1</v>
      </c>
      <c r="I189" s="38">
        <v>1</v>
      </c>
      <c r="J189" s="38">
        <v>3</v>
      </c>
      <c r="K189" s="38">
        <v>2</v>
      </c>
      <c r="L189" s="38">
        <v>3</v>
      </c>
      <c r="M189" s="38">
        <v>1</v>
      </c>
      <c r="N189" s="38">
        <v>1</v>
      </c>
      <c r="O189" s="38">
        <v>3</v>
      </c>
      <c r="P189" s="38">
        <v>2</v>
      </c>
      <c r="Q189" s="38">
        <v>3</v>
      </c>
      <c r="R189" s="38" t="s">
        <v>499</v>
      </c>
      <c r="S189" s="38">
        <v>100</v>
      </c>
      <c r="T189" s="38">
        <v>321</v>
      </c>
      <c r="U189" s="38">
        <v>1</v>
      </c>
      <c r="V189" s="38">
        <v>1</v>
      </c>
      <c r="W189" s="38">
        <v>3</v>
      </c>
      <c r="X189" s="38">
        <v>2</v>
      </c>
      <c r="Y189" s="38">
        <v>3</v>
      </c>
      <c r="Z189" s="38">
        <v>1</v>
      </c>
      <c r="AA189" s="38">
        <v>1</v>
      </c>
      <c r="AB189" s="38">
        <v>3</v>
      </c>
      <c r="AC189" s="38">
        <v>2</v>
      </c>
      <c r="AD189" s="38">
        <v>3</v>
      </c>
      <c r="AE189" s="38">
        <v>1</v>
      </c>
      <c r="AF189" s="216" t="s">
        <v>427</v>
      </c>
      <c r="AJ189" s="31">
        <f>VLOOKUP($G189,アンケートデータ!$H$5:$R$37,11,FALSE)</f>
        <v>5</v>
      </c>
      <c r="AK189" s="31">
        <f>VLOOKUP($T189,アンケートデータ!$H$5:$R$37,11,FALSE)</f>
        <v>5</v>
      </c>
    </row>
    <row r="190" spans="2:37">
      <c r="B190" s="38">
        <f t="shared" si="2"/>
        <v>47</v>
      </c>
      <c r="C190" s="38">
        <v>2</v>
      </c>
      <c r="D190" s="218"/>
      <c r="E190" s="38" t="s">
        <v>499</v>
      </c>
      <c r="F190" s="38">
        <v>100</v>
      </c>
      <c r="G190" s="38">
        <v>326</v>
      </c>
      <c r="H190" s="38">
        <v>1</v>
      </c>
      <c r="I190" s="38">
        <v>2</v>
      </c>
      <c r="J190" s="38">
        <v>1</v>
      </c>
      <c r="K190" s="38">
        <v>1</v>
      </c>
      <c r="L190" s="38">
        <v>0</v>
      </c>
      <c r="M190" s="38">
        <v>1</v>
      </c>
      <c r="N190" s="38">
        <v>2</v>
      </c>
      <c r="O190" s="38">
        <v>1</v>
      </c>
      <c r="P190" s="38">
        <v>1</v>
      </c>
      <c r="Q190" s="38">
        <v>0</v>
      </c>
      <c r="R190" s="38" t="s">
        <v>499</v>
      </c>
      <c r="S190" s="38">
        <v>100</v>
      </c>
      <c r="T190" s="38">
        <v>326</v>
      </c>
      <c r="U190" s="38">
        <v>1</v>
      </c>
      <c r="V190" s="38">
        <v>2</v>
      </c>
      <c r="W190" s="38">
        <v>1</v>
      </c>
      <c r="X190" s="38">
        <v>1</v>
      </c>
      <c r="Y190" s="38">
        <v>0</v>
      </c>
      <c r="Z190" s="38">
        <v>1</v>
      </c>
      <c r="AA190" s="38">
        <v>2</v>
      </c>
      <c r="AB190" s="38">
        <v>1</v>
      </c>
      <c r="AC190" s="38">
        <v>1</v>
      </c>
      <c r="AD190" s="38">
        <v>0</v>
      </c>
      <c r="AE190" s="38">
        <v>2</v>
      </c>
      <c r="AF190" s="216"/>
      <c r="AJ190" s="31">
        <f>VLOOKUP($G190,アンケートデータ!$H$5:$R$37,11,FALSE)</f>
        <v>4</v>
      </c>
      <c r="AK190" s="31">
        <f>VLOOKUP($T190,アンケートデータ!$H$5:$R$37,11,FALSE)</f>
        <v>4</v>
      </c>
    </row>
    <row r="191" spans="2:37">
      <c r="B191" s="38">
        <f t="shared" si="2"/>
        <v>47</v>
      </c>
      <c r="C191" s="38">
        <v>3</v>
      </c>
      <c r="D191" s="218"/>
      <c r="E191" s="38" t="s">
        <v>499</v>
      </c>
      <c r="F191" s="38">
        <v>100</v>
      </c>
      <c r="G191" s="38">
        <v>331</v>
      </c>
      <c r="H191" s="38">
        <v>1</v>
      </c>
      <c r="I191" s="38">
        <v>2</v>
      </c>
      <c r="J191" s="38">
        <v>3</v>
      </c>
      <c r="K191" s="38">
        <v>0</v>
      </c>
      <c r="L191" s="38">
        <v>0</v>
      </c>
      <c r="M191" s="38">
        <v>1</v>
      </c>
      <c r="N191" s="38">
        <v>2</v>
      </c>
      <c r="O191" s="38">
        <v>3</v>
      </c>
      <c r="P191" s="38">
        <v>0</v>
      </c>
      <c r="Q191" s="38">
        <v>0</v>
      </c>
      <c r="R191" s="38" t="s">
        <v>499</v>
      </c>
      <c r="S191" s="38">
        <v>100</v>
      </c>
      <c r="T191" s="38">
        <v>331</v>
      </c>
      <c r="U191" s="38">
        <v>1</v>
      </c>
      <c r="V191" s="38">
        <v>2</v>
      </c>
      <c r="W191" s="38">
        <v>3</v>
      </c>
      <c r="X191" s="38">
        <v>0</v>
      </c>
      <c r="Y191" s="38">
        <v>0</v>
      </c>
      <c r="Z191" s="38">
        <v>1</v>
      </c>
      <c r="AA191" s="38">
        <v>2</v>
      </c>
      <c r="AB191" s="38">
        <v>3</v>
      </c>
      <c r="AC191" s="38">
        <v>0</v>
      </c>
      <c r="AD191" s="38">
        <v>0</v>
      </c>
      <c r="AE191" s="38">
        <v>3</v>
      </c>
      <c r="AF191" s="216"/>
      <c r="AJ191" s="31">
        <f>VLOOKUP($G191,アンケートデータ!$H$5:$R$37,11,FALSE)</f>
        <v>3</v>
      </c>
      <c r="AK191" s="31">
        <f>VLOOKUP($T191,アンケートデータ!$H$5:$R$37,11,FALSE)</f>
        <v>3</v>
      </c>
    </row>
    <row r="192" spans="2:37">
      <c r="B192" s="38">
        <f t="shared" si="2"/>
        <v>47</v>
      </c>
      <c r="C192" s="38">
        <v>4</v>
      </c>
      <c r="D192" s="219"/>
      <c r="E192" s="38" t="s">
        <v>499</v>
      </c>
      <c r="F192" s="38">
        <v>100</v>
      </c>
      <c r="G192" s="38">
        <v>336</v>
      </c>
      <c r="H192" s="38">
        <v>1</v>
      </c>
      <c r="I192" s="38">
        <v>2</v>
      </c>
      <c r="J192" s="38">
        <v>0</v>
      </c>
      <c r="K192" s="38">
        <v>0</v>
      </c>
      <c r="L192" s="38">
        <v>0</v>
      </c>
      <c r="M192" s="38">
        <v>1</v>
      </c>
      <c r="N192" s="38">
        <v>2</v>
      </c>
      <c r="O192" s="38">
        <v>0</v>
      </c>
      <c r="P192" s="38">
        <v>0</v>
      </c>
      <c r="Q192" s="38">
        <v>0</v>
      </c>
      <c r="R192" s="38" t="s">
        <v>499</v>
      </c>
      <c r="S192" s="38">
        <v>100</v>
      </c>
      <c r="T192" s="38">
        <v>336</v>
      </c>
      <c r="U192" s="38">
        <v>1</v>
      </c>
      <c r="V192" s="38">
        <v>2</v>
      </c>
      <c r="W192" s="38">
        <v>0</v>
      </c>
      <c r="X192" s="38">
        <v>0</v>
      </c>
      <c r="Y192" s="38">
        <v>0</v>
      </c>
      <c r="Z192" s="38">
        <v>1</v>
      </c>
      <c r="AA192" s="38">
        <v>2</v>
      </c>
      <c r="AB192" s="38">
        <v>0</v>
      </c>
      <c r="AC192" s="38">
        <v>0</v>
      </c>
      <c r="AD192" s="38">
        <v>0</v>
      </c>
      <c r="AE192" s="38">
        <v>4</v>
      </c>
      <c r="AF192" s="216"/>
      <c r="AJ192" s="31">
        <f>VLOOKUP($G192,アンケートデータ!$H$5:$R$37,11,FALSE)</f>
        <v>2</v>
      </c>
      <c r="AK192" s="31">
        <f>VLOOKUP($T192,アンケートデータ!$H$5:$R$37,11,FALSE)</f>
        <v>2</v>
      </c>
    </row>
    <row r="193" spans="2:37">
      <c r="B193" s="36">
        <f t="shared" si="2"/>
        <v>48</v>
      </c>
      <c r="C193" s="36">
        <v>1</v>
      </c>
      <c r="D193" s="220" t="s">
        <v>493</v>
      </c>
      <c r="E193" s="36" t="s">
        <v>500</v>
      </c>
      <c r="F193" s="36">
        <v>100</v>
      </c>
      <c r="G193" s="36">
        <v>321</v>
      </c>
      <c r="H193" s="36">
        <v>1</v>
      </c>
      <c r="I193" s="36">
        <v>1</v>
      </c>
      <c r="J193" s="36">
        <v>3</v>
      </c>
      <c r="K193" s="36">
        <v>2</v>
      </c>
      <c r="L193" s="36">
        <v>3</v>
      </c>
      <c r="M193" s="36">
        <v>1</v>
      </c>
      <c r="N193" s="36">
        <v>1</v>
      </c>
      <c r="O193" s="36">
        <v>3</v>
      </c>
      <c r="P193" s="36">
        <v>2</v>
      </c>
      <c r="Q193" s="36">
        <v>3</v>
      </c>
      <c r="R193" s="36" t="s">
        <v>500</v>
      </c>
      <c r="S193" s="36">
        <v>100</v>
      </c>
      <c r="T193" s="36">
        <v>321</v>
      </c>
      <c r="U193" s="36">
        <v>1</v>
      </c>
      <c r="V193" s="36">
        <v>1</v>
      </c>
      <c r="W193" s="36">
        <v>3</v>
      </c>
      <c r="X193" s="36">
        <v>2</v>
      </c>
      <c r="Y193" s="36">
        <v>3</v>
      </c>
      <c r="Z193" s="36">
        <v>1</v>
      </c>
      <c r="AA193" s="36">
        <v>1</v>
      </c>
      <c r="AB193" s="36">
        <v>3</v>
      </c>
      <c r="AC193" s="36">
        <v>2</v>
      </c>
      <c r="AD193" s="36">
        <v>3</v>
      </c>
      <c r="AE193" s="36">
        <v>1</v>
      </c>
      <c r="AF193" s="214" t="s">
        <v>427</v>
      </c>
      <c r="AJ193" s="31">
        <f>VLOOKUP($G193,アンケートデータ!$H$5:$R$37,11,FALSE)</f>
        <v>5</v>
      </c>
      <c r="AK193" s="31">
        <f>VLOOKUP($T193,アンケートデータ!$H$5:$R$37,11,FALSE)</f>
        <v>5</v>
      </c>
    </row>
    <row r="194" spans="2:37">
      <c r="B194" s="36">
        <f t="shared" si="2"/>
        <v>48</v>
      </c>
      <c r="C194" s="36">
        <v>2</v>
      </c>
      <c r="D194" s="221"/>
      <c r="E194" s="36" t="s">
        <v>500</v>
      </c>
      <c r="F194" s="36">
        <v>100</v>
      </c>
      <c r="G194" s="36">
        <v>326</v>
      </c>
      <c r="H194" s="36">
        <v>1</v>
      </c>
      <c r="I194" s="36">
        <v>2</v>
      </c>
      <c r="J194" s="36">
        <v>1</v>
      </c>
      <c r="K194" s="36">
        <v>1</v>
      </c>
      <c r="L194" s="36">
        <v>0</v>
      </c>
      <c r="M194" s="36">
        <v>1</v>
      </c>
      <c r="N194" s="36">
        <v>2</v>
      </c>
      <c r="O194" s="36">
        <v>1</v>
      </c>
      <c r="P194" s="36">
        <v>1</v>
      </c>
      <c r="Q194" s="36">
        <v>0</v>
      </c>
      <c r="R194" s="36" t="s">
        <v>500</v>
      </c>
      <c r="S194" s="36">
        <v>100</v>
      </c>
      <c r="T194" s="36">
        <v>326</v>
      </c>
      <c r="U194" s="36">
        <v>1</v>
      </c>
      <c r="V194" s="36">
        <v>2</v>
      </c>
      <c r="W194" s="36">
        <v>1</v>
      </c>
      <c r="X194" s="36">
        <v>1</v>
      </c>
      <c r="Y194" s="36">
        <v>0</v>
      </c>
      <c r="Z194" s="36">
        <v>1</v>
      </c>
      <c r="AA194" s="36">
        <v>2</v>
      </c>
      <c r="AB194" s="36">
        <v>1</v>
      </c>
      <c r="AC194" s="36">
        <v>1</v>
      </c>
      <c r="AD194" s="36">
        <v>0</v>
      </c>
      <c r="AE194" s="36">
        <v>2</v>
      </c>
      <c r="AF194" s="214"/>
      <c r="AJ194" s="31">
        <f>VLOOKUP($G194,アンケートデータ!$H$5:$R$37,11,FALSE)</f>
        <v>4</v>
      </c>
      <c r="AK194" s="31">
        <f>VLOOKUP($T194,アンケートデータ!$H$5:$R$37,11,FALSE)</f>
        <v>4</v>
      </c>
    </row>
    <row r="195" spans="2:37">
      <c r="B195" s="36">
        <f t="shared" si="2"/>
        <v>48</v>
      </c>
      <c r="C195" s="36">
        <v>3</v>
      </c>
      <c r="D195" s="221"/>
      <c r="E195" s="36" t="s">
        <v>500</v>
      </c>
      <c r="F195" s="36">
        <v>100</v>
      </c>
      <c r="G195" s="36">
        <v>331</v>
      </c>
      <c r="H195" s="36">
        <v>1</v>
      </c>
      <c r="I195" s="36">
        <v>2</v>
      </c>
      <c r="J195" s="36">
        <v>3</v>
      </c>
      <c r="K195" s="36">
        <v>0</v>
      </c>
      <c r="L195" s="36">
        <v>0</v>
      </c>
      <c r="M195" s="36">
        <v>1</v>
      </c>
      <c r="N195" s="36">
        <v>2</v>
      </c>
      <c r="O195" s="36">
        <v>3</v>
      </c>
      <c r="P195" s="36">
        <v>0</v>
      </c>
      <c r="Q195" s="36">
        <v>0</v>
      </c>
      <c r="R195" s="36" t="s">
        <v>500</v>
      </c>
      <c r="S195" s="36">
        <v>100</v>
      </c>
      <c r="T195" s="36">
        <v>331</v>
      </c>
      <c r="U195" s="36">
        <v>1</v>
      </c>
      <c r="V195" s="36">
        <v>2</v>
      </c>
      <c r="W195" s="36">
        <v>3</v>
      </c>
      <c r="X195" s="36">
        <v>0</v>
      </c>
      <c r="Y195" s="36">
        <v>0</v>
      </c>
      <c r="Z195" s="36">
        <v>1</v>
      </c>
      <c r="AA195" s="36">
        <v>2</v>
      </c>
      <c r="AB195" s="36">
        <v>3</v>
      </c>
      <c r="AC195" s="36">
        <v>0</v>
      </c>
      <c r="AD195" s="36">
        <v>0</v>
      </c>
      <c r="AE195" s="36">
        <v>3</v>
      </c>
      <c r="AF195" s="214"/>
      <c r="AJ195" s="31">
        <f>VLOOKUP($G195,アンケートデータ!$H$5:$R$37,11,FALSE)</f>
        <v>3</v>
      </c>
      <c r="AK195" s="31">
        <f>VLOOKUP($T195,アンケートデータ!$H$5:$R$37,11,FALSE)</f>
        <v>3</v>
      </c>
    </row>
    <row r="196" spans="2:37">
      <c r="B196" s="36">
        <f t="shared" si="2"/>
        <v>48</v>
      </c>
      <c r="C196" s="36">
        <v>4</v>
      </c>
      <c r="D196" s="221"/>
      <c r="E196" s="36" t="s">
        <v>500</v>
      </c>
      <c r="F196" s="36">
        <v>100</v>
      </c>
      <c r="G196" s="36">
        <v>336</v>
      </c>
      <c r="H196" s="36">
        <v>1</v>
      </c>
      <c r="I196" s="36">
        <v>2</v>
      </c>
      <c r="J196" s="36">
        <v>0</v>
      </c>
      <c r="K196" s="36">
        <v>0</v>
      </c>
      <c r="L196" s="36">
        <v>0</v>
      </c>
      <c r="M196" s="36">
        <v>1</v>
      </c>
      <c r="N196" s="36">
        <v>2</v>
      </c>
      <c r="O196" s="36">
        <v>0</v>
      </c>
      <c r="P196" s="36">
        <v>0</v>
      </c>
      <c r="Q196" s="36">
        <v>0</v>
      </c>
      <c r="R196" s="36" t="s">
        <v>500</v>
      </c>
      <c r="S196" s="36">
        <v>100</v>
      </c>
      <c r="T196" s="36">
        <v>336</v>
      </c>
      <c r="U196" s="36">
        <v>1</v>
      </c>
      <c r="V196" s="36">
        <v>2</v>
      </c>
      <c r="W196" s="36">
        <v>0</v>
      </c>
      <c r="X196" s="36">
        <v>0</v>
      </c>
      <c r="Y196" s="36">
        <v>0</v>
      </c>
      <c r="Z196" s="36">
        <v>1</v>
      </c>
      <c r="AA196" s="36">
        <v>2</v>
      </c>
      <c r="AB196" s="36">
        <v>0</v>
      </c>
      <c r="AC196" s="36">
        <v>0</v>
      </c>
      <c r="AD196" s="36">
        <v>0</v>
      </c>
      <c r="AE196" s="36">
        <v>4</v>
      </c>
      <c r="AF196" s="214"/>
      <c r="AJ196" s="31">
        <f>VLOOKUP($G196,アンケートデータ!$H$5:$R$37,11,FALSE)</f>
        <v>2</v>
      </c>
      <c r="AK196" s="31">
        <f>VLOOKUP($T196,アンケートデータ!$H$5:$R$37,11,FALSE)</f>
        <v>2</v>
      </c>
    </row>
    <row r="197" spans="2:37">
      <c r="B197" s="36">
        <f t="shared" si="2"/>
        <v>48</v>
      </c>
      <c r="C197" s="36">
        <v>5</v>
      </c>
      <c r="D197" s="222"/>
      <c r="E197" s="36" t="s">
        <v>500</v>
      </c>
      <c r="F197" s="36">
        <v>100</v>
      </c>
      <c r="G197" s="36">
        <v>341</v>
      </c>
      <c r="H197" s="36">
        <v>2</v>
      </c>
      <c r="I197" s="36">
        <v>0</v>
      </c>
      <c r="J197" s="36">
        <v>0</v>
      </c>
      <c r="K197" s="36">
        <v>0</v>
      </c>
      <c r="L197" s="36">
        <v>0</v>
      </c>
      <c r="M197" s="36">
        <v>1</v>
      </c>
      <c r="N197" s="36">
        <v>0</v>
      </c>
      <c r="O197" s="36">
        <v>0</v>
      </c>
      <c r="P197" s="36">
        <v>0</v>
      </c>
      <c r="Q197" s="36">
        <v>0</v>
      </c>
      <c r="R197" s="36" t="s">
        <v>500</v>
      </c>
      <c r="S197" s="36">
        <v>100</v>
      </c>
      <c r="T197" s="36">
        <v>341</v>
      </c>
      <c r="U197" s="36">
        <v>2</v>
      </c>
      <c r="V197" s="36">
        <v>0</v>
      </c>
      <c r="W197" s="36">
        <v>0</v>
      </c>
      <c r="X197" s="36">
        <v>0</v>
      </c>
      <c r="Y197" s="36">
        <v>0</v>
      </c>
      <c r="Z197" s="36">
        <v>1</v>
      </c>
      <c r="AA197" s="36">
        <v>0</v>
      </c>
      <c r="AB197" s="36">
        <v>0</v>
      </c>
      <c r="AC197" s="36">
        <v>0</v>
      </c>
      <c r="AD197" s="36">
        <v>0</v>
      </c>
      <c r="AE197" s="36">
        <v>5</v>
      </c>
      <c r="AF197" s="214"/>
      <c r="AJ197" s="31">
        <f>VLOOKUP($G197,アンケートデータ!$H$5:$R$37,11,FALSE)</f>
        <v>1</v>
      </c>
      <c r="AK197" s="31">
        <f>VLOOKUP($T197,アンケートデータ!$H$5:$R$37,11,FALSE)</f>
        <v>1</v>
      </c>
    </row>
    <row r="198" spans="2:37">
      <c r="B198" s="38">
        <f t="shared" si="2"/>
        <v>49</v>
      </c>
      <c r="C198" s="38">
        <v>1</v>
      </c>
      <c r="D198" s="217" t="s">
        <v>493</v>
      </c>
      <c r="E198" s="38" t="s">
        <v>501</v>
      </c>
      <c r="F198" s="38">
        <v>100</v>
      </c>
      <c r="G198" s="38">
        <v>321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 t="s">
        <v>502</v>
      </c>
      <c r="S198" s="38">
        <v>101</v>
      </c>
      <c r="T198" s="38">
        <v>322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1</v>
      </c>
      <c r="AF198" s="216" t="s">
        <v>425</v>
      </c>
      <c r="AJ198" s="31">
        <f>VLOOKUP($G198,アンケートデータ!$H$5:$R$37,11,FALSE)</f>
        <v>5</v>
      </c>
      <c r="AK198" s="31">
        <f>VLOOKUP($T198,アンケートデータ!$H$5:$R$37,11,FALSE)</f>
        <v>5</v>
      </c>
    </row>
    <row r="199" spans="2:37">
      <c r="B199" s="38">
        <f t="shared" si="2"/>
        <v>49</v>
      </c>
      <c r="C199" s="38">
        <v>2</v>
      </c>
      <c r="D199" s="218"/>
      <c r="E199" s="38" t="s">
        <v>501</v>
      </c>
      <c r="F199" s="38">
        <v>100</v>
      </c>
      <c r="G199" s="38">
        <v>326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 t="s">
        <v>502</v>
      </c>
      <c r="S199" s="38">
        <v>101</v>
      </c>
      <c r="T199" s="38">
        <v>323</v>
      </c>
      <c r="U199" s="38">
        <v>0</v>
      </c>
      <c r="V199" s="38">
        <v>0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0</v>
      </c>
      <c r="AC199" s="38">
        <v>0</v>
      </c>
      <c r="AD199" s="38">
        <v>0</v>
      </c>
      <c r="AE199" s="38">
        <v>2</v>
      </c>
      <c r="AF199" s="216"/>
      <c r="AJ199" s="31">
        <f>VLOOKUP($G199,アンケートデータ!$H$5:$R$37,11,FALSE)</f>
        <v>4</v>
      </c>
      <c r="AK199" s="31">
        <f>VLOOKUP($T199,アンケートデータ!$H$5:$R$37,11,FALSE)</f>
        <v>5</v>
      </c>
    </row>
    <row r="200" spans="2:37">
      <c r="B200" s="38">
        <f t="shared" si="2"/>
        <v>49</v>
      </c>
      <c r="C200" s="38">
        <v>3</v>
      </c>
      <c r="D200" s="219"/>
      <c r="E200" s="38" t="s">
        <v>501</v>
      </c>
      <c r="F200" s="38">
        <v>100</v>
      </c>
      <c r="G200" s="38">
        <v>331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 t="s">
        <v>502</v>
      </c>
      <c r="S200" s="38">
        <v>101</v>
      </c>
      <c r="T200" s="38">
        <v>324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3</v>
      </c>
      <c r="AF200" s="216"/>
      <c r="AJ200" s="31">
        <f>VLOOKUP($G200,アンケートデータ!$H$5:$R$37,11,FALSE)</f>
        <v>3</v>
      </c>
      <c r="AK200" s="31">
        <f>VLOOKUP($T200,アンケートデータ!$H$5:$R$37,11,FALSE)</f>
        <v>5</v>
      </c>
    </row>
    <row r="201" spans="2:37">
      <c r="B201" s="36">
        <f t="shared" si="2"/>
        <v>50</v>
      </c>
      <c r="C201" s="36">
        <v>1</v>
      </c>
      <c r="D201" s="220" t="s">
        <v>493</v>
      </c>
      <c r="E201" s="36" t="s">
        <v>503</v>
      </c>
      <c r="F201" s="36">
        <v>100</v>
      </c>
      <c r="G201" s="36">
        <v>321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 t="s">
        <v>504</v>
      </c>
      <c r="S201" s="36">
        <v>101</v>
      </c>
      <c r="T201" s="36">
        <v>322</v>
      </c>
      <c r="U201" s="36">
        <v>1</v>
      </c>
      <c r="V201" s="36">
        <v>0</v>
      </c>
      <c r="W201" s="36">
        <v>0</v>
      </c>
      <c r="X201" s="36">
        <v>0</v>
      </c>
      <c r="Y201" s="36">
        <v>0</v>
      </c>
      <c r="Z201" s="36">
        <v>1</v>
      </c>
      <c r="AA201" s="36">
        <v>0</v>
      </c>
      <c r="AB201" s="36">
        <v>0</v>
      </c>
      <c r="AC201" s="36">
        <v>0</v>
      </c>
      <c r="AD201" s="36">
        <v>0</v>
      </c>
      <c r="AE201" s="36">
        <v>1</v>
      </c>
      <c r="AF201" s="214" t="s">
        <v>425</v>
      </c>
      <c r="AJ201" s="31">
        <f>VLOOKUP($G201,アンケートデータ!$H$5:$R$37,11,FALSE)</f>
        <v>5</v>
      </c>
      <c r="AK201" s="31">
        <f>VLOOKUP($T201,アンケートデータ!$H$5:$R$37,11,FALSE)</f>
        <v>5</v>
      </c>
    </row>
    <row r="202" spans="2:37">
      <c r="B202" s="36">
        <f t="shared" si="2"/>
        <v>50</v>
      </c>
      <c r="C202" s="36">
        <v>2</v>
      </c>
      <c r="D202" s="221"/>
      <c r="E202" s="36" t="s">
        <v>503</v>
      </c>
      <c r="F202" s="36">
        <v>100</v>
      </c>
      <c r="G202" s="36">
        <v>326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 t="s">
        <v>504</v>
      </c>
      <c r="S202" s="36">
        <v>101</v>
      </c>
      <c r="T202" s="36">
        <v>323</v>
      </c>
      <c r="U202" s="36">
        <v>0</v>
      </c>
      <c r="V202" s="36">
        <v>1</v>
      </c>
      <c r="W202" s="36">
        <v>0</v>
      </c>
      <c r="X202" s="36">
        <v>0</v>
      </c>
      <c r="Y202" s="36">
        <v>0</v>
      </c>
      <c r="Z202" s="36">
        <v>0</v>
      </c>
      <c r="AA202" s="36">
        <v>1</v>
      </c>
      <c r="AB202" s="36">
        <v>0</v>
      </c>
      <c r="AC202" s="36">
        <v>0</v>
      </c>
      <c r="AD202" s="36">
        <v>0</v>
      </c>
      <c r="AE202" s="36">
        <v>2</v>
      </c>
      <c r="AF202" s="214"/>
      <c r="AJ202" s="31">
        <f>VLOOKUP($G202,アンケートデータ!$H$5:$R$37,11,FALSE)</f>
        <v>4</v>
      </c>
      <c r="AK202" s="31">
        <f>VLOOKUP($T202,アンケートデータ!$H$5:$R$37,11,FALSE)</f>
        <v>5</v>
      </c>
    </row>
    <row r="203" spans="2:37">
      <c r="B203" s="36">
        <f t="shared" si="2"/>
        <v>50</v>
      </c>
      <c r="C203" s="36">
        <v>3</v>
      </c>
      <c r="D203" s="222"/>
      <c r="E203" s="36" t="s">
        <v>503</v>
      </c>
      <c r="F203" s="36">
        <v>100</v>
      </c>
      <c r="G203" s="36">
        <v>331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 t="s">
        <v>504</v>
      </c>
      <c r="S203" s="36">
        <v>101</v>
      </c>
      <c r="T203" s="36">
        <v>324</v>
      </c>
      <c r="U203" s="36">
        <v>0</v>
      </c>
      <c r="V203" s="36">
        <v>0</v>
      </c>
      <c r="W203" s="36">
        <v>1</v>
      </c>
      <c r="X203" s="36">
        <v>0</v>
      </c>
      <c r="Y203" s="36">
        <v>0</v>
      </c>
      <c r="Z203" s="36">
        <v>0</v>
      </c>
      <c r="AA203" s="36">
        <v>0</v>
      </c>
      <c r="AB203" s="36">
        <v>1</v>
      </c>
      <c r="AC203" s="36">
        <v>0</v>
      </c>
      <c r="AD203" s="36">
        <v>0</v>
      </c>
      <c r="AE203" s="36">
        <v>3</v>
      </c>
      <c r="AF203" s="214"/>
      <c r="AJ203" s="31">
        <f>VLOOKUP($G203,アンケートデータ!$H$5:$R$37,11,FALSE)</f>
        <v>3</v>
      </c>
      <c r="AK203" s="31">
        <f>VLOOKUP($T203,アンケートデータ!$H$5:$R$37,11,FALSE)</f>
        <v>5</v>
      </c>
    </row>
    <row r="204" spans="2:37">
      <c r="B204" s="38">
        <f t="shared" ref="B204:B254" si="3">IF(C204=1, B203+1, B203)</f>
        <v>51</v>
      </c>
      <c r="C204" s="38">
        <v>1</v>
      </c>
      <c r="D204" s="217" t="s">
        <v>493</v>
      </c>
      <c r="E204" s="38" t="s">
        <v>505</v>
      </c>
      <c r="F204" s="38">
        <v>100</v>
      </c>
      <c r="G204" s="38">
        <v>321</v>
      </c>
      <c r="H204" s="38">
        <v>1</v>
      </c>
      <c r="I204" s="38">
        <v>0</v>
      </c>
      <c r="J204" s="38">
        <v>0</v>
      </c>
      <c r="K204" s="38">
        <v>0</v>
      </c>
      <c r="L204" s="38">
        <v>0</v>
      </c>
      <c r="M204" s="38">
        <v>1</v>
      </c>
      <c r="N204" s="38">
        <v>0</v>
      </c>
      <c r="O204" s="38">
        <v>0</v>
      </c>
      <c r="P204" s="38">
        <v>0</v>
      </c>
      <c r="Q204" s="38">
        <v>0</v>
      </c>
      <c r="R204" s="38" t="s">
        <v>506</v>
      </c>
      <c r="S204" s="38">
        <v>101</v>
      </c>
      <c r="T204" s="38">
        <v>321</v>
      </c>
      <c r="U204" s="38">
        <v>0</v>
      </c>
      <c r="V204" s="38">
        <v>0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38">
        <v>0</v>
      </c>
      <c r="AC204" s="38">
        <v>0</v>
      </c>
      <c r="AD204" s="38">
        <v>0</v>
      </c>
      <c r="AE204" s="38">
        <v>1</v>
      </c>
      <c r="AF204" s="216" t="s">
        <v>427</v>
      </c>
      <c r="AJ204" s="31">
        <f>VLOOKUP($G204,アンケートデータ!$H$5:$R$37,11,FALSE)</f>
        <v>5</v>
      </c>
      <c r="AK204" s="31">
        <f>VLOOKUP($T204,アンケートデータ!$H$5:$R$37,11,FALSE)</f>
        <v>5</v>
      </c>
    </row>
    <row r="205" spans="2:37">
      <c r="B205" s="38">
        <f t="shared" si="3"/>
        <v>51</v>
      </c>
      <c r="C205" s="38">
        <v>2</v>
      </c>
      <c r="D205" s="218"/>
      <c r="E205" s="38" t="s">
        <v>505</v>
      </c>
      <c r="F205" s="38">
        <v>100</v>
      </c>
      <c r="G205" s="38">
        <v>326</v>
      </c>
      <c r="H205" s="38">
        <v>0</v>
      </c>
      <c r="I205" s="38">
        <v>1</v>
      </c>
      <c r="J205" s="38">
        <v>0</v>
      </c>
      <c r="K205" s="38">
        <v>0</v>
      </c>
      <c r="L205" s="38">
        <v>0</v>
      </c>
      <c r="M205" s="38">
        <v>0</v>
      </c>
      <c r="N205" s="38">
        <v>1</v>
      </c>
      <c r="O205" s="38">
        <v>0</v>
      </c>
      <c r="P205" s="38">
        <v>0</v>
      </c>
      <c r="Q205" s="38">
        <v>0</v>
      </c>
      <c r="R205" s="38" t="s">
        <v>506</v>
      </c>
      <c r="S205" s="38">
        <v>101</v>
      </c>
      <c r="T205" s="38">
        <v>322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  <c r="AD205" s="38">
        <v>0</v>
      </c>
      <c r="AE205" s="38">
        <v>2</v>
      </c>
      <c r="AF205" s="216"/>
      <c r="AJ205" s="31">
        <f>VLOOKUP($G205,アンケートデータ!$H$5:$R$37,11,FALSE)</f>
        <v>4</v>
      </c>
      <c r="AK205" s="31">
        <f>VLOOKUP($T205,アンケートデータ!$H$5:$R$37,11,FALSE)</f>
        <v>5</v>
      </c>
    </row>
    <row r="206" spans="2:37">
      <c r="B206" s="38">
        <f t="shared" si="3"/>
        <v>51</v>
      </c>
      <c r="C206" s="38">
        <v>3</v>
      </c>
      <c r="D206" s="219"/>
      <c r="E206" s="38" t="s">
        <v>505</v>
      </c>
      <c r="F206" s="38">
        <v>100</v>
      </c>
      <c r="G206" s="38">
        <v>331</v>
      </c>
      <c r="H206" s="38">
        <v>0</v>
      </c>
      <c r="I206" s="38">
        <v>0</v>
      </c>
      <c r="J206" s="38">
        <v>1</v>
      </c>
      <c r="K206" s="38">
        <v>0</v>
      </c>
      <c r="L206" s="38">
        <v>0</v>
      </c>
      <c r="M206" s="38">
        <v>0</v>
      </c>
      <c r="N206" s="38">
        <v>0</v>
      </c>
      <c r="O206" s="38">
        <v>1</v>
      </c>
      <c r="P206" s="38">
        <v>0</v>
      </c>
      <c r="Q206" s="38">
        <v>0</v>
      </c>
      <c r="R206" s="38" t="s">
        <v>506</v>
      </c>
      <c r="S206" s="38">
        <v>101</v>
      </c>
      <c r="T206" s="38">
        <v>323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38">
        <v>0</v>
      </c>
      <c r="AD206" s="38">
        <v>0</v>
      </c>
      <c r="AE206" s="38">
        <v>3</v>
      </c>
      <c r="AF206" s="216"/>
      <c r="AJ206" s="31">
        <f>VLOOKUP($G206,アンケートデータ!$H$5:$R$37,11,FALSE)</f>
        <v>3</v>
      </c>
      <c r="AK206" s="31">
        <f>VLOOKUP($T206,アンケートデータ!$H$5:$R$37,11,FALSE)</f>
        <v>5</v>
      </c>
    </row>
    <row r="207" spans="2:37">
      <c r="B207" s="36">
        <f t="shared" si="3"/>
        <v>52</v>
      </c>
      <c r="C207" s="36">
        <v>1</v>
      </c>
      <c r="D207" s="220" t="s">
        <v>493</v>
      </c>
      <c r="E207" s="36" t="s">
        <v>507</v>
      </c>
      <c r="F207" s="36">
        <v>100</v>
      </c>
      <c r="G207" s="36">
        <v>321</v>
      </c>
      <c r="H207" s="36">
        <v>1</v>
      </c>
      <c r="I207" s="36">
        <v>0</v>
      </c>
      <c r="J207" s="36">
        <v>0</v>
      </c>
      <c r="K207" s="36">
        <v>0</v>
      </c>
      <c r="L207" s="36">
        <v>0</v>
      </c>
      <c r="M207" s="36">
        <v>1</v>
      </c>
      <c r="N207" s="36">
        <v>0</v>
      </c>
      <c r="O207" s="36">
        <v>0</v>
      </c>
      <c r="P207" s="36">
        <v>0</v>
      </c>
      <c r="Q207" s="36">
        <v>0</v>
      </c>
      <c r="R207" s="36" t="s">
        <v>508</v>
      </c>
      <c r="S207" s="36">
        <v>101</v>
      </c>
      <c r="T207" s="36">
        <v>321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1</v>
      </c>
      <c r="AF207" s="214" t="s">
        <v>427</v>
      </c>
      <c r="AJ207" s="31">
        <f>VLOOKUP($G207,アンケートデータ!$H$5:$R$37,11,FALSE)</f>
        <v>5</v>
      </c>
      <c r="AK207" s="31">
        <f>VLOOKUP($T207,アンケートデータ!$H$5:$R$37,11,FALSE)</f>
        <v>5</v>
      </c>
    </row>
    <row r="208" spans="2:37">
      <c r="B208" s="36">
        <f t="shared" si="3"/>
        <v>52</v>
      </c>
      <c r="C208" s="36">
        <v>2</v>
      </c>
      <c r="D208" s="221"/>
      <c r="E208" s="36" t="s">
        <v>507</v>
      </c>
      <c r="F208" s="36">
        <v>100</v>
      </c>
      <c r="G208" s="36">
        <v>326</v>
      </c>
      <c r="H208" s="36">
        <v>0</v>
      </c>
      <c r="I208" s="36">
        <v>1</v>
      </c>
      <c r="J208" s="36">
        <v>0</v>
      </c>
      <c r="K208" s="36">
        <v>0</v>
      </c>
      <c r="L208" s="36">
        <v>0</v>
      </c>
      <c r="M208" s="36">
        <v>0</v>
      </c>
      <c r="N208" s="36">
        <v>1</v>
      </c>
      <c r="O208" s="36">
        <v>0</v>
      </c>
      <c r="P208" s="36">
        <v>0</v>
      </c>
      <c r="Q208" s="36">
        <v>0</v>
      </c>
      <c r="R208" s="36" t="s">
        <v>508</v>
      </c>
      <c r="S208" s="36">
        <v>101</v>
      </c>
      <c r="T208" s="36">
        <v>322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2</v>
      </c>
      <c r="AF208" s="214"/>
      <c r="AJ208" s="31">
        <f>VLOOKUP($G208,アンケートデータ!$H$5:$R$37,11,FALSE)</f>
        <v>4</v>
      </c>
      <c r="AK208" s="31">
        <f>VLOOKUP($T208,アンケートデータ!$H$5:$R$37,11,FALSE)</f>
        <v>5</v>
      </c>
    </row>
    <row r="209" spans="2:37">
      <c r="B209" s="36">
        <f t="shared" si="3"/>
        <v>52</v>
      </c>
      <c r="C209" s="36">
        <v>3</v>
      </c>
      <c r="D209" s="221"/>
      <c r="E209" s="36" t="s">
        <v>507</v>
      </c>
      <c r="F209" s="36">
        <v>100</v>
      </c>
      <c r="G209" s="36">
        <v>331</v>
      </c>
      <c r="H209" s="36">
        <v>0</v>
      </c>
      <c r="I209" s="36">
        <v>0</v>
      </c>
      <c r="J209" s="36">
        <v>1</v>
      </c>
      <c r="K209" s="36">
        <v>0</v>
      </c>
      <c r="L209" s="36">
        <v>0</v>
      </c>
      <c r="M209" s="36">
        <v>0</v>
      </c>
      <c r="N209" s="36">
        <v>0</v>
      </c>
      <c r="O209" s="36">
        <v>1</v>
      </c>
      <c r="P209" s="36">
        <v>0</v>
      </c>
      <c r="Q209" s="36">
        <v>0</v>
      </c>
      <c r="R209" s="36" t="s">
        <v>508</v>
      </c>
      <c r="S209" s="36">
        <v>101</v>
      </c>
      <c r="T209" s="36">
        <v>323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3</v>
      </c>
      <c r="AF209" s="214"/>
      <c r="AJ209" s="31">
        <f>VLOOKUP($G209,アンケートデータ!$H$5:$R$37,11,FALSE)</f>
        <v>3</v>
      </c>
      <c r="AK209" s="31">
        <f>VLOOKUP($T209,アンケートデータ!$H$5:$R$37,11,FALSE)</f>
        <v>5</v>
      </c>
    </row>
    <row r="210" spans="2:37">
      <c r="B210" s="36">
        <f t="shared" si="3"/>
        <v>52</v>
      </c>
      <c r="C210" s="36">
        <v>4</v>
      </c>
      <c r="D210" s="222"/>
      <c r="E210" s="36" t="s">
        <v>507</v>
      </c>
      <c r="F210" s="36">
        <v>100</v>
      </c>
      <c r="G210" s="36">
        <v>336</v>
      </c>
      <c r="H210" s="36">
        <v>0</v>
      </c>
      <c r="I210" s="36">
        <v>1</v>
      </c>
      <c r="J210" s="36">
        <v>0</v>
      </c>
      <c r="K210" s="36">
        <v>0</v>
      </c>
      <c r="L210" s="36">
        <v>0</v>
      </c>
      <c r="M210" s="36">
        <v>0</v>
      </c>
      <c r="N210" s="36">
        <v>1</v>
      </c>
      <c r="O210" s="36">
        <v>0</v>
      </c>
      <c r="P210" s="36">
        <v>0</v>
      </c>
      <c r="Q210" s="36">
        <v>0</v>
      </c>
      <c r="R210" s="36" t="s">
        <v>508</v>
      </c>
      <c r="S210" s="36">
        <v>101</v>
      </c>
      <c r="T210" s="36">
        <v>324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4</v>
      </c>
      <c r="AF210" s="214"/>
      <c r="AJ210" s="31">
        <f>VLOOKUP($G210,アンケートデータ!$H$5:$R$37,11,FALSE)</f>
        <v>2</v>
      </c>
      <c r="AK210" s="31">
        <f>VLOOKUP($T210,アンケートデータ!$H$5:$R$37,11,FALSE)</f>
        <v>5</v>
      </c>
    </row>
    <row r="211" spans="2:37">
      <c r="B211" s="38">
        <f t="shared" si="3"/>
        <v>53</v>
      </c>
      <c r="C211" s="38">
        <v>1</v>
      </c>
      <c r="D211" s="217" t="s">
        <v>493</v>
      </c>
      <c r="E211" s="38" t="s">
        <v>509</v>
      </c>
      <c r="F211" s="38">
        <v>100</v>
      </c>
      <c r="G211" s="38">
        <v>321</v>
      </c>
      <c r="H211" s="38">
        <v>1</v>
      </c>
      <c r="I211" s="38">
        <v>0</v>
      </c>
      <c r="J211" s="38">
        <v>0</v>
      </c>
      <c r="K211" s="38">
        <v>0</v>
      </c>
      <c r="L211" s="38">
        <v>0</v>
      </c>
      <c r="M211" s="38">
        <v>1</v>
      </c>
      <c r="N211" s="38">
        <v>0</v>
      </c>
      <c r="O211" s="38">
        <v>0</v>
      </c>
      <c r="P211" s="38">
        <v>0</v>
      </c>
      <c r="Q211" s="38">
        <v>0</v>
      </c>
      <c r="R211" s="38" t="s">
        <v>510</v>
      </c>
      <c r="S211" s="38">
        <v>101</v>
      </c>
      <c r="T211" s="38">
        <v>321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  <c r="AD211" s="38">
        <v>0</v>
      </c>
      <c r="AE211" s="38">
        <v>1</v>
      </c>
      <c r="AF211" s="216" t="s">
        <v>427</v>
      </c>
      <c r="AJ211" s="31">
        <f>VLOOKUP($G211,アンケートデータ!$H$5:$R$37,11,FALSE)</f>
        <v>5</v>
      </c>
      <c r="AK211" s="31">
        <f>VLOOKUP($T211,アンケートデータ!$H$5:$R$37,11,FALSE)</f>
        <v>5</v>
      </c>
    </row>
    <row r="212" spans="2:37">
      <c r="B212" s="38">
        <f t="shared" si="3"/>
        <v>53</v>
      </c>
      <c r="C212" s="38">
        <v>2</v>
      </c>
      <c r="D212" s="218"/>
      <c r="E212" s="38" t="s">
        <v>509</v>
      </c>
      <c r="F212" s="38">
        <v>100</v>
      </c>
      <c r="G212" s="38">
        <v>326</v>
      </c>
      <c r="H212" s="38">
        <v>0</v>
      </c>
      <c r="I212" s="38">
        <v>1</v>
      </c>
      <c r="J212" s="38">
        <v>0</v>
      </c>
      <c r="K212" s="38">
        <v>0</v>
      </c>
      <c r="L212" s="38">
        <v>0</v>
      </c>
      <c r="M212" s="38">
        <v>0</v>
      </c>
      <c r="N212" s="38">
        <v>1</v>
      </c>
      <c r="O212" s="38">
        <v>0</v>
      </c>
      <c r="P212" s="38">
        <v>0</v>
      </c>
      <c r="Q212" s="38">
        <v>0</v>
      </c>
      <c r="R212" s="38" t="s">
        <v>510</v>
      </c>
      <c r="S212" s="38">
        <v>101</v>
      </c>
      <c r="T212" s="38">
        <v>322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38">
        <v>0</v>
      </c>
      <c r="AD212" s="38">
        <v>0</v>
      </c>
      <c r="AE212" s="38">
        <v>2</v>
      </c>
      <c r="AF212" s="216"/>
      <c r="AJ212" s="31">
        <f>VLOOKUP($G212,アンケートデータ!$H$5:$R$37,11,FALSE)</f>
        <v>4</v>
      </c>
      <c r="AK212" s="31">
        <f>VLOOKUP($T212,アンケートデータ!$H$5:$R$37,11,FALSE)</f>
        <v>5</v>
      </c>
    </row>
    <row r="213" spans="2:37">
      <c r="B213" s="38">
        <f t="shared" si="3"/>
        <v>53</v>
      </c>
      <c r="C213" s="38">
        <v>3</v>
      </c>
      <c r="D213" s="218"/>
      <c r="E213" s="38" t="s">
        <v>509</v>
      </c>
      <c r="F213" s="38">
        <v>100</v>
      </c>
      <c r="G213" s="38">
        <v>331</v>
      </c>
      <c r="H213" s="38">
        <v>0</v>
      </c>
      <c r="I213" s="38">
        <v>0</v>
      </c>
      <c r="J213" s="38">
        <v>1</v>
      </c>
      <c r="K213" s="38">
        <v>0</v>
      </c>
      <c r="L213" s="38">
        <v>0</v>
      </c>
      <c r="M213" s="38">
        <v>0</v>
      </c>
      <c r="N213" s="38">
        <v>0</v>
      </c>
      <c r="O213" s="38">
        <v>1</v>
      </c>
      <c r="P213" s="38">
        <v>0</v>
      </c>
      <c r="Q213" s="38">
        <v>0</v>
      </c>
      <c r="R213" s="38" t="s">
        <v>510</v>
      </c>
      <c r="S213" s="38">
        <v>101</v>
      </c>
      <c r="T213" s="38">
        <v>323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38">
        <v>0</v>
      </c>
      <c r="AD213" s="38">
        <v>0</v>
      </c>
      <c r="AE213" s="38">
        <v>3</v>
      </c>
      <c r="AF213" s="216"/>
      <c r="AJ213" s="31">
        <f>VLOOKUP($G213,アンケートデータ!$H$5:$R$37,11,FALSE)</f>
        <v>3</v>
      </c>
      <c r="AK213" s="31">
        <f>VLOOKUP($T213,アンケートデータ!$H$5:$R$37,11,FALSE)</f>
        <v>5</v>
      </c>
    </row>
    <row r="214" spans="2:37">
      <c r="B214" s="38">
        <f t="shared" si="3"/>
        <v>53</v>
      </c>
      <c r="C214" s="38">
        <v>4</v>
      </c>
      <c r="D214" s="218"/>
      <c r="E214" s="38" t="s">
        <v>509</v>
      </c>
      <c r="F214" s="38">
        <v>100</v>
      </c>
      <c r="G214" s="38">
        <v>336</v>
      </c>
      <c r="H214" s="38">
        <v>0</v>
      </c>
      <c r="I214" s="38">
        <v>1</v>
      </c>
      <c r="J214" s="38">
        <v>0</v>
      </c>
      <c r="K214" s="38">
        <v>0</v>
      </c>
      <c r="L214" s="38">
        <v>0</v>
      </c>
      <c r="M214" s="38">
        <v>0</v>
      </c>
      <c r="N214" s="38">
        <v>1</v>
      </c>
      <c r="O214" s="38">
        <v>0</v>
      </c>
      <c r="P214" s="38">
        <v>0</v>
      </c>
      <c r="Q214" s="38">
        <v>0</v>
      </c>
      <c r="R214" s="38" t="s">
        <v>510</v>
      </c>
      <c r="S214" s="38">
        <v>101</v>
      </c>
      <c r="T214" s="38">
        <v>324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</v>
      </c>
      <c r="AE214" s="38">
        <v>4</v>
      </c>
      <c r="AF214" s="216"/>
      <c r="AJ214" s="31">
        <f>VLOOKUP($G214,アンケートデータ!$H$5:$R$37,11,FALSE)</f>
        <v>2</v>
      </c>
      <c r="AK214" s="31">
        <f>VLOOKUP($T214,アンケートデータ!$H$5:$R$37,11,FALSE)</f>
        <v>5</v>
      </c>
    </row>
    <row r="215" spans="2:37">
      <c r="B215" s="38">
        <f t="shared" si="3"/>
        <v>53</v>
      </c>
      <c r="C215" s="38">
        <v>5</v>
      </c>
      <c r="D215" s="219"/>
      <c r="E215" s="38" t="s">
        <v>509</v>
      </c>
      <c r="F215" s="38">
        <v>100</v>
      </c>
      <c r="G215" s="38">
        <v>341</v>
      </c>
      <c r="H215" s="38">
        <v>1</v>
      </c>
      <c r="I215" s="38">
        <v>0</v>
      </c>
      <c r="J215" s="38">
        <v>0</v>
      </c>
      <c r="K215" s="38">
        <v>0</v>
      </c>
      <c r="L215" s="38">
        <v>0</v>
      </c>
      <c r="M215" s="38">
        <v>1</v>
      </c>
      <c r="N215" s="38">
        <v>0</v>
      </c>
      <c r="O215" s="38">
        <v>0</v>
      </c>
      <c r="P215" s="38">
        <v>0</v>
      </c>
      <c r="Q215" s="38">
        <v>0</v>
      </c>
      <c r="R215" s="38" t="s">
        <v>510</v>
      </c>
      <c r="S215" s="38">
        <v>101</v>
      </c>
      <c r="T215" s="38">
        <v>325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  <c r="AD215" s="38">
        <v>0</v>
      </c>
      <c r="AE215" s="38">
        <v>5</v>
      </c>
      <c r="AF215" s="216"/>
      <c r="AJ215" s="31">
        <f>VLOOKUP($G215,アンケートデータ!$H$5:$R$37,11,FALSE)</f>
        <v>1</v>
      </c>
      <c r="AK215" s="31">
        <f>VLOOKUP($T215,アンケートデータ!$H$5:$R$37,11,FALSE)</f>
        <v>5</v>
      </c>
    </row>
    <row r="216" spans="2:37">
      <c r="B216" s="36">
        <f t="shared" si="3"/>
        <v>54</v>
      </c>
      <c r="C216" s="36">
        <v>1</v>
      </c>
      <c r="D216" s="220" t="s">
        <v>493</v>
      </c>
      <c r="E216" s="36" t="s">
        <v>511</v>
      </c>
      <c r="F216" s="36">
        <v>100</v>
      </c>
      <c r="G216" s="36">
        <v>321</v>
      </c>
      <c r="H216" s="36">
        <v>1</v>
      </c>
      <c r="I216" s="36">
        <v>0</v>
      </c>
      <c r="J216" s="36">
        <v>0</v>
      </c>
      <c r="K216" s="36">
        <v>0</v>
      </c>
      <c r="L216" s="36">
        <v>0</v>
      </c>
      <c r="M216" s="36">
        <v>1</v>
      </c>
      <c r="N216" s="36">
        <v>0</v>
      </c>
      <c r="O216" s="36">
        <v>0</v>
      </c>
      <c r="P216" s="36">
        <v>0</v>
      </c>
      <c r="Q216" s="36">
        <v>0</v>
      </c>
      <c r="R216" s="36" t="s">
        <v>512</v>
      </c>
      <c r="S216" s="36">
        <v>101</v>
      </c>
      <c r="T216" s="36">
        <v>321</v>
      </c>
      <c r="U216" s="36">
        <v>1</v>
      </c>
      <c r="V216" s="36">
        <v>0</v>
      </c>
      <c r="W216" s="36">
        <v>0</v>
      </c>
      <c r="X216" s="36">
        <v>0</v>
      </c>
      <c r="Y216" s="36">
        <v>0</v>
      </c>
      <c r="Z216" s="36">
        <v>1</v>
      </c>
      <c r="AA216" s="36">
        <v>0</v>
      </c>
      <c r="AB216" s="36">
        <v>0</v>
      </c>
      <c r="AC216" s="36">
        <v>0</v>
      </c>
      <c r="AD216" s="36">
        <v>0</v>
      </c>
      <c r="AE216" s="36">
        <v>1</v>
      </c>
      <c r="AF216" s="214" t="s">
        <v>427</v>
      </c>
      <c r="AJ216" s="31">
        <f>VLOOKUP($G216,アンケートデータ!$H$5:$R$37,11,FALSE)</f>
        <v>5</v>
      </c>
      <c r="AK216" s="31">
        <f>VLOOKUP($T216,アンケートデータ!$H$5:$R$37,11,FALSE)</f>
        <v>5</v>
      </c>
    </row>
    <row r="217" spans="2:37">
      <c r="B217" s="36">
        <f t="shared" si="3"/>
        <v>54</v>
      </c>
      <c r="C217" s="36">
        <v>2</v>
      </c>
      <c r="D217" s="221"/>
      <c r="E217" s="36" t="s">
        <v>511</v>
      </c>
      <c r="F217" s="36">
        <v>100</v>
      </c>
      <c r="G217" s="36">
        <v>326</v>
      </c>
      <c r="H217" s="36">
        <v>0</v>
      </c>
      <c r="I217" s="36">
        <v>1</v>
      </c>
      <c r="J217" s="36">
        <v>0</v>
      </c>
      <c r="K217" s="36">
        <v>0</v>
      </c>
      <c r="L217" s="36">
        <v>0</v>
      </c>
      <c r="M217" s="36">
        <v>0</v>
      </c>
      <c r="N217" s="36">
        <v>1</v>
      </c>
      <c r="O217" s="36">
        <v>0</v>
      </c>
      <c r="P217" s="36">
        <v>0</v>
      </c>
      <c r="Q217" s="36">
        <v>0</v>
      </c>
      <c r="R217" s="36" t="s">
        <v>512</v>
      </c>
      <c r="S217" s="36">
        <v>101</v>
      </c>
      <c r="T217" s="36">
        <v>322</v>
      </c>
      <c r="U217" s="36">
        <v>0</v>
      </c>
      <c r="V217" s="36">
        <v>1</v>
      </c>
      <c r="W217" s="36">
        <v>0</v>
      </c>
      <c r="X217" s="36">
        <v>0</v>
      </c>
      <c r="Y217" s="36">
        <v>0</v>
      </c>
      <c r="Z217" s="36">
        <v>0</v>
      </c>
      <c r="AA217" s="36">
        <v>1</v>
      </c>
      <c r="AB217" s="36">
        <v>0</v>
      </c>
      <c r="AC217" s="36">
        <v>0</v>
      </c>
      <c r="AD217" s="36">
        <v>0</v>
      </c>
      <c r="AE217" s="36">
        <v>2</v>
      </c>
      <c r="AF217" s="214"/>
      <c r="AJ217" s="31">
        <f>VLOOKUP($G217,アンケートデータ!$H$5:$R$37,11,FALSE)</f>
        <v>4</v>
      </c>
      <c r="AK217" s="31">
        <f>VLOOKUP($T217,アンケートデータ!$H$5:$R$37,11,FALSE)</f>
        <v>5</v>
      </c>
    </row>
    <row r="218" spans="2:37">
      <c r="B218" s="36">
        <f t="shared" si="3"/>
        <v>54</v>
      </c>
      <c r="C218" s="36">
        <v>3</v>
      </c>
      <c r="D218" s="222"/>
      <c r="E218" s="36" t="s">
        <v>511</v>
      </c>
      <c r="F218" s="36">
        <v>100</v>
      </c>
      <c r="G218" s="36">
        <v>331</v>
      </c>
      <c r="H218" s="36">
        <v>0</v>
      </c>
      <c r="I218" s="36">
        <v>0</v>
      </c>
      <c r="J218" s="36">
        <v>1</v>
      </c>
      <c r="K218" s="36">
        <v>0</v>
      </c>
      <c r="L218" s="36">
        <v>0</v>
      </c>
      <c r="M218" s="36">
        <v>0</v>
      </c>
      <c r="N218" s="36">
        <v>0</v>
      </c>
      <c r="O218" s="36">
        <v>1</v>
      </c>
      <c r="P218" s="36">
        <v>0</v>
      </c>
      <c r="Q218" s="36">
        <v>0</v>
      </c>
      <c r="R218" s="36" t="s">
        <v>512</v>
      </c>
      <c r="S218" s="36">
        <v>101</v>
      </c>
      <c r="T218" s="36">
        <v>323</v>
      </c>
      <c r="U218" s="36">
        <v>0</v>
      </c>
      <c r="V218" s="36">
        <v>0</v>
      </c>
      <c r="W218" s="36">
        <v>1</v>
      </c>
      <c r="X218" s="36">
        <v>0</v>
      </c>
      <c r="Y218" s="36">
        <v>0</v>
      </c>
      <c r="Z218" s="36">
        <v>0</v>
      </c>
      <c r="AA218" s="36">
        <v>0</v>
      </c>
      <c r="AB218" s="36">
        <v>1</v>
      </c>
      <c r="AC218" s="36">
        <v>0</v>
      </c>
      <c r="AD218" s="36">
        <v>0</v>
      </c>
      <c r="AE218" s="36">
        <v>3</v>
      </c>
      <c r="AF218" s="214"/>
      <c r="AJ218" s="31">
        <f>VLOOKUP($G218,アンケートデータ!$H$5:$R$37,11,FALSE)</f>
        <v>3</v>
      </c>
      <c r="AK218" s="31">
        <f>VLOOKUP($T218,アンケートデータ!$H$5:$R$37,11,FALSE)</f>
        <v>5</v>
      </c>
    </row>
    <row r="219" spans="2:37">
      <c r="B219" s="38">
        <f t="shared" si="3"/>
        <v>55</v>
      </c>
      <c r="C219" s="38">
        <v>1</v>
      </c>
      <c r="D219" s="217" t="s">
        <v>493</v>
      </c>
      <c r="E219" s="38" t="s">
        <v>513</v>
      </c>
      <c r="F219" s="38">
        <v>100</v>
      </c>
      <c r="G219" s="38">
        <v>321</v>
      </c>
      <c r="H219" s="38">
        <v>1</v>
      </c>
      <c r="I219" s="38">
        <v>0</v>
      </c>
      <c r="J219" s="38">
        <v>0</v>
      </c>
      <c r="K219" s="38">
        <v>0</v>
      </c>
      <c r="L219" s="38">
        <v>0</v>
      </c>
      <c r="M219" s="38">
        <v>1</v>
      </c>
      <c r="N219" s="38">
        <v>0</v>
      </c>
      <c r="O219" s="38">
        <v>0</v>
      </c>
      <c r="P219" s="38">
        <v>0</v>
      </c>
      <c r="Q219" s="38">
        <v>0</v>
      </c>
      <c r="R219" s="38" t="s">
        <v>514</v>
      </c>
      <c r="S219" s="38">
        <v>101</v>
      </c>
      <c r="T219" s="38">
        <v>321</v>
      </c>
      <c r="U219" s="38">
        <v>1</v>
      </c>
      <c r="V219" s="38">
        <v>0</v>
      </c>
      <c r="W219" s="38">
        <v>0</v>
      </c>
      <c r="X219" s="38">
        <v>0</v>
      </c>
      <c r="Y219" s="38">
        <v>0</v>
      </c>
      <c r="Z219" s="38">
        <v>1</v>
      </c>
      <c r="AA219" s="38">
        <v>0</v>
      </c>
      <c r="AB219" s="38">
        <v>0</v>
      </c>
      <c r="AC219" s="38">
        <v>0</v>
      </c>
      <c r="AD219" s="38">
        <v>0</v>
      </c>
      <c r="AE219" s="38">
        <v>1</v>
      </c>
      <c r="AF219" s="216" t="s">
        <v>427</v>
      </c>
      <c r="AJ219" s="31">
        <f>VLOOKUP($G219,アンケートデータ!$H$5:$R$37,11,FALSE)</f>
        <v>5</v>
      </c>
      <c r="AK219" s="31">
        <f>VLOOKUP($T219,アンケートデータ!$H$5:$R$37,11,FALSE)</f>
        <v>5</v>
      </c>
    </row>
    <row r="220" spans="2:37">
      <c r="B220" s="38">
        <f t="shared" si="3"/>
        <v>55</v>
      </c>
      <c r="C220" s="38">
        <v>2</v>
      </c>
      <c r="D220" s="218"/>
      <c r="E220" s="38" t="s">
        <v>513</v>
      </c>
      <c r="F220" s="38">
        <v>100</v>
      </c>
      <c r="G220" s="38">
        <v>326</v>
      </c>
      <c r="H220" s="38">
        <v>0</v>
      </c>
      <c r="I220" s="38">
        <v>1</v>
      </c>
      <c r="J220" s="38">
        <v>0</v>
      </c>
      <c r="K220" s="38">
        <v>0</v>
      </c>
      <c r="L220" s="38">
        <v>0</v>
      </c>
      <c r="M220" s="38">
        <v>0</v>
      </c>
      <c r="N220" s="38">
        <v>1</v>
      </c>
      <c r="O220" s="38">
        <v>0</v>
      </c>
      <c r="P220" s="38">
        <v>0</v>
      </c>
      <c r="Q220" s="38">
        <v>0</v>
      </c>
      <c r="R220" s="38" t="s">
        <v>514</v>
      </c>
      <c r="S220" s="38">
        <v>101</v>
      </c>
      <c r="T220" s="38">
        <v>322</v>
      </c>
      <c r="U220" s="38">
        <v>0</v>
      </c>
      <c r="V220" s="38">
        <v>1</v>
      </c>
      <c r="W220" s="38">
        <v>0</v>
      </c>
      <c r="X220" s="38">
        <v>0</v>
      </c>
      <c r="Y220" s="38">
        <v>0</v>
      </c>
      <c r="Z220" s="38">
        <v>0</v>
      </c>
      <c r="AA220" s="38">
        <v>1</v>
      </c>
      <c r="AB220" s="38">
        <v>0</v>
      </c>
      <c r="AC220" s="38">
        <v>0</v>
      </c>
      <c r="AD220" s="38">
        <v>0</v>
      </c>
      <c r="AE220" s="38">
        <v>2</v>
      </c>
      <c r="AF220" s="216"/>
      <c r="AJ220" s="31">
        <f>VLOOKUP($G220,アンケートデータ!$H$5:$R$37,11,FALSE)</f>
        <v>4</v>
      </c>
      <c r="AK220" s="31">
        <f>VLOOKUP($T220,アンケートデータ!$H$5:$R$37,11,FALSE)</f>
        <v>5</v>
      </c>
    </row>
    <row r="221" spans="2:37">
      <c r="B221" s="38">
        <f t="shared" si="3"/>
        <v>55</v>
      </c>
      <c r="C221" s="38">
        <v>3</v>
      </c>
      <c r="D221" s="218"/>
      <c r="E221" s="38" t="s">
        <v>513</v>
      </c>
      <c r="F221" s="38">
        <v>100</v>
      </c>
      <c r="G221" s="38">
        <v>331</v>
      </c>
      <c r="H221" s="38">
        <v>0</v>
      </c>
      <c r="I221" s="38">
        <v>0</v>
      </c>
      <c r="J221" s="38">
        <v>1</v>
      </c>
      <c r="K221" s="38">
        <v>0</v>
      </c>
      <c r="L221" s="38">
        <v>0</v>
      </c>
      <c r="M221" s="38">
        <v>0</v>
      </c>
      <c r="N221" s="38">
        <v>0</v>
      </c>
      <c r="O221" s="38">
        <v>1</v>
      </c>
      <c r="P221" s="38">
        <v>0</v>
      </c>
      <c r="Q221" s="38">
        <v>0</v>
      </c>
      <c r="R221" s="38" t="s">
        <v>514</v>
      </c>
      <c r="S221" s="38">
        <v>101</v>
      </c>
      <c r="T221" s="38">
        <v>323</v>
      </c>
      <c r="U221" s="38">
        <v>0</v>
      </c>
      <c r="V221" s="38">
        <v>0</v>
      </c>
      <c r="W221" s="38">
        <v>1</v>
      </c>
      <c r="X221" s="38">
        <v>0</v>
      </c>
      <c r="Y221" s="38">
        <v>0</v>
      </c>
      <c r="Z221" s="38">
        <v>0</v>
      </c>
      <c r="AA221" s="38">
        <v>0</v>
      </c>
      <c r="AB221" s="38">
        <v>1</v>
      </c>
      <c r="AC221" s="38">
        <v>0</v>
      </c>
      <c r="AD221" s="38">
        <v>0</v>
      </c>
      <c r="AE221" s="38">
        <v>3</v>
      </c>
      <c r="AF221" s="216"/>
      <c r="AJ221" s="31">
        <f>VLOOKUP($G221,アンケートデータ!$H$5:$R$37,11,FALSE)</f>
        <v>3</v>
      </c>
      <c r="AK221" s="31">
        <f>VLOOKUP($T221,アンケートデータ!$H$5:$R$37,11,FALSE)</f>
        <v>5</v>
      </c>
    </row>
    <row r="222" spans="2:37">
      <c r="B222" s="38">
        <f t="shared" si="3"/>
        <v>55</v>
      </c>
      <c r="C222" s="38">
        <v>4</v>
      </c>
      <c r="D222" s="219"/>
      <c r="E222" s="38" t="s">
        <v>513</v>
      </c>
      <c r="F222" s="38">
        <v>100</v>
      </c>
      <c r="G222" s="38">
        <v>336</v>
      </c>
      <c r="H222" s="38">
        <v>0</v>
      </c>
      <c r="I222" s="38">
        <v>1</v>
      </c>
      <c r="J222" s="38">
        <v>0</v>
      </c>
      <c r="K222" s="38">
        <v>0</v>
      </c>
      <c r="L222" s="38">
        <v>0</v>
      </c>
      <c r="M222" s="38">
        <v>0</v>
      </c>
      <c r="N222" s="38">
        <v>1</v>
      </c>
      <c r="O222" s="38">
        <v>0</v>
      </c>
      <c r="P222" s="38">
        <v>0</v>
      </c>
      <c r="Q222" s="38">
        <v>0</v>
      </c>
      <c r="R222" s="38" t="s">
        <v>514</v>
      </c>
      <c r="S222" s="38">
        <v>101</v>
      </c>
      <c r="T222" s="38">
        <v>324</v>
      </c>
      <c r="U222" s="38">
        <v>0</v>
      </c>
      <c r="V222" s="38">
        <v>1</v>
      </c>
      <c r="W222" s="38">
        <v>0</v>
      </c>
      <c r="X222" s="38">
        <v>0</v>
      </c>
      <c r="Y222" s="38">
        <v>0</v>
      </c>
      <c r="Z222" s="38">
        <v>0</v>
      </c>
      <c r="AA222" s="38">
        <v>1</v>
      </c>
      <c r="AB222" s="38">
        <v>0</v>
      </c>
      <c r="AC222" s="38">
        <v>0</v>
      </c>
      <c r="AD222" s="38">
        <v>0</v>
      </c>
      <c r="AE222" s="38">
        <v>4</v>
      </c>
      <c r="AF222" s="216"/>
      <c r="AJ222" s="31">
        <f>VLOOKUP($G222,アンケートデータ!$H$5:$R$37,11,FALSE)</f>
        <v>2</v>
      </c>
      <c r="AK222" s="31">
        <f>VLOOKUP($T222,アンケートデータ!$H$5:$R$37,11,FALSE)</f>
        <v>5</v>
      </c>
    </row>
    <row r="223" spans="2:37">
      <c r="B223" s="36">
        <f t="shared" si="3"/>
        <v>56</v>
      </c>
      <c r="C223" s="36">
        <v>1</v>
      </c>
      <c r="D223" s="220" t="s">
        <v>493</v>
      </c>
      <c r="E223" s="36" t="s">
        <v>515</v>
      </c>
      <c r="F223" s="36">
        <v>100</v>
      </c>
      <c r="G223" s="36">
        <v>321</v>
      </c>
      <c r="H223" s="36">
        <v>1</v>
      </c>
      <c r="I223" s="36">
        <v>0</v>
      </c>
      <c r="J223" s="36">
        <v>0</v>
      </c>
      <c r="K223" s="36">
        <v>0</v>
      </c>
      <c r="L223" s="36">
        <v>0</v>
      </c>
      <c r="M223" s="36">
        <v>1</v>
      </c>
      <c r="N223" s="36">
        <v>0</v>
      </c>
      <c r="O223" s="36">
        <v>0</v>
      </c>
      <c r="P223" s="36">
        <v>0</v>
      </c>
      <c r="Q223" s="36">
        <v>0</v>
      </c>
      <c r="R223" s="36" t="s">
        <v>516</v>
      </c>
      <c r="S223" s="36">
        <v>101</v>
      </c>
      <c r="T223" s="36">
        <v>321</v>
      </c>
      <c r="U223" s="36">
        <v>1</v>
      </c>
      <c r="V223" s="36">
        <v>0</v>
      </c>
      <c r="W223" s="36">
        <v>0</v>
      </c>
      <c r="X223" s="36">
        <v>0</v>
      </c>
      <c r="Y223" s="36">
        <v>0</v>
      </c>
      <c r="Z223" s="36">
        <v>1</v>
      </c>
      <c r="AA223" s="36">
        <v>0</v>
      </c>
      <c r="AB223" s="36">
        <v>0</v>
      </c>
      <c r="AC223" s="36">
        <v>0</v>
      </c>
      <c r="AD223" s="36">
        <v>0</v>
      </c>
      <c r="AE223" s="36">
        <v>1</v>
      </c>
      <c r="AF223" s="214" t="s">
        <v>427</v>
      </c>
      <c r="AJ223" s="31">
        <f>VLOOKUP($G223,アンケートデータ!$H$5:$R$37,11,FALSE)</f>
        <v>5</v>
      </c>
      <c r="AK223" s="31">
        <f>VLOOKUP($T223,アンケートデータ!$H$5:$R$37,11,FALSE)</f>
        <v>5</v>
      </c>
    </row>
    <row r="224" spans="2:37">
      <c r="B224" s="36">
        <f t="shared" si="3"/>
        <v>56</v>
      </c>
      <c r="C224" s="36">
        <v>2</v>
      </c>
      <c r="D224" s="221"/>
      <c r="E224" s="36" t="s">
        <v>515</v>
      </c>
      <c r="F224" s="36">
        <v>100</v>
      </c>
      <c r="G224" s="36">
        <v>326</v>
      </c>
      <c r="H224" s="36">
        <v>0</v>
      </c>
      <c r="I224" s="36">
        <v>1</v>
      </c>
      <c r="J224" s="36">
        <v>0</v>
      </c>
      <c r="K224" s="36">
        <v>0</v>
      </c>
      <c r="L224" s="36">
        <v>0</v>
      </c>
      <c r="M224" s="36">
        <v>0</v>
      </c>
      <c r="N224" s="36">
        <v>1</v>
      </c>
      <c r="O224" s="36">
        <v>0</v>
      </c>
      <c r="P224" s="36">
        <v>0</v>
      </c>
      <c r="Q224" s="36">
        <v>0</v>
      </c>
      <c r="R224" s="36" t="s">
        <v>516</v>
      </c>
      <c r="S224" s="36">
        <v>101</v>
      </c>
      <c r="T224" s="36">
        <v>322</v>
      </c>
      <c r="U224" s="36">
        <v>0</v>
      </c>
      <c r="V224" s="36">
        <v>1</v>
      </c>
      <c r="W224" s="36">
        <v>0</v>
      </c>
      <c r="X224" s="36">
        <v>0</v>
      </c>
      <c r="Y224" s="36">
        <v>0</v>
      </c>
      <c r="Z224" s="36">
        <v>0</v>
      </c>
      <c r="AA224" s="36">
        <v>1</v>
      </c>
      <c r="AB224" s="36">
        <v>0</v>
      </c>
      <c r="AC224" s="36">
        <v>0</v>
      </c>
      <c r="AD224" s="36">
        <v>0</v>
      </c>
      <c r="AE224" s="36">
        <v>2</v>
      </c>
      <c r="AF224" s="214"/>
      <c r="AJ224" s="31">
        <f>VLOOKUP($G224,アンケートデータ!$H$5:$R$37,11,FALSE)</f>
        <v>4</v>
      </c>
      <c r="AK224" s="31">
        <f>VLOOKUP($T224,アンケートデータ!$H$5:$R$37,11,FALSE)</f>
        <v>5</v>
      </c>
    </row>
    <row r="225" spans="2:37">
      <c r="B225" s="36">
        <f t="shared" si="3"/>
        <v>56</v>
      </c>
      <c r="C225" s="36">
        <v>3</v>
      </c>
      <c r="D225" s="221"/>
      <c r="E225" s="36" t="s">
        <v>515</v>
      </c>
      <c r="F225" s="36">
        <v>100</v>
      </c>
      <c r="G225" s="36">
        <v>331</v>
      </c>
      <c r="H225" s="36">
        <v>0</v>
      </c>
      <c r="I225" s="36">
        <v>0</v>
      </c>
      <c r="J225" s="36">
        <v>1</v>
      </c>
      <c r="K225" s="36">
        <v>0</v>
      </c>
      <c r="L225" s="36">
        <v>0</v>
      </c>
      <c r="M225" s="36">
        <v>0</v>
      </c>
      <c r="N225" s="36">
        <v>0</v>
      </c>
      <c r="O225" s="36">
        <v>1</v>
      </c>
      <c r="P225" s="36">
        <v>0</v>
      </c>
      <c r="Q225" s="36">
        <v>0</v>
      </c>
      <c r="R225" s="36" t="s">
        <v>516</v>
      </c>
      <c r="S225" s="36">
        <v>101</v>
      </c>
      <c r="T225" s="36">
        <v>323</v>
      </c>
      <c r="U225" s="36">
        <v>0</v>
      </c>
      <c r="V225" s="36">
        <v>0</v>
      </c>
      <c r="W225" s="36">
        <v>1</v>
      </c>
      <c r="X225" s="36">
        <v>0</v>
      </c>
      <c r="Y225" s="36">
        <v>0</v>
      </c>
      <c r="Z225" s="36">
        <v>0</v>
      </c>
      <c r="AA225" s="36">
        <v>0</v>
      </c>
      <c r="AB225" s="36">
        <v>1</v>
      </c>
      <c r="AC225" s="36">
        <v>0</v>
      </c>
      <c r="AD225" s="36">
        <v>0</v>
      </c>
      <c r="AE225" s="36">
        <v>3</v>
      </c>
      <c r="AF225" s="214"/>
      <c r="AJ225" s="31">
        <f>VLOOKUP($G225,アンケートデータ!$H$5:$R$37,11,FALSE)</f>
        <v>3</v>
      </c>
      <c r="AK225" s="31">
        <f>VLOOKUP($T225,アンケートデータ!$H$5:$R$37,11,FALSE)</f>
        <v>5</v>
      </c>
    </row>
    <row r="226" spans="2:37">
      <c r="B226" s="36">
        <f t="shared" si="3"/>
        <v>56</v>
      </c>
      <c r="C226" s="36">
        <v>4</v>
      </c>
      <c r="D226" s="221"/>
      <c r="E226" s="36" t="s">
        <v>515</v>
      </c>
      <c r="F226" s="36">
        <v>100</v>
      </c>
      <c r="G226" s="36">
        <v>336</v>
      </c>
      <c r="H226" s="36">
        <v>0</v>
      </c>
      <c r="I226" s="36">
        <v>1</v>
      </c>
      <c r="J226" s="36">
        <v>0</v>
      </c>
      <c r="K226" s="36">
        <v>0</v>
      </c>
      <c r="L226" s="36">
        <v>0</v>
      </c>
      <c r="M226" s="36">
        <v>0</v>
      </c>
      <c r="N226" s="36">
        <v>1</v>
      </c>
      <c r="O226" s="36">
        <v>0</v>
      </c>
      <c r="P226" s="36">
        <v>0</v>
      </c>
      <c r="Q226" s="36">
        <v>0</v>
      </c>
      <c r="R226" s="36" t="s">
        <v>516</v>
      </c>
      <c r="S226" s="36">
        <v>101</v>
      </c>
      <c r="T226" s="36">
        <v>324</v>
      </c>
      <c r="U226" s="36">
        <v>0</v>
      </c>
      <c r="V226" s="36">
        <v>1</v>
      </c>
      <c r="W226" s="36">
        <v>0</v>
      </c>
      <c r="X226" s="36">
        <v>0</v>
      </c>
      <c r="Y226" s="36">
        <v>0</v>
      </c>
      <c r="Z226" s="36">
        <v>0</v>
      </c>
      <c r="AA226" s="36">
        <v>1</v>
      </c>
      <c r="AB226" s="36">
        <v>0</v>
      </c>
      <c r="AC226" s="36">
        <v>0</v>
      </c>
      <c r="AD226" s="36">
        <v>0</v>
      </c>
      <c r="AE226" s="36">
        <v>4</v>
      </c>
      <c r="AF226" s="214"/>
      <c r="AJ226" s="31">
        <f>VLOOKUP($G226,アンケートデータ!$H$5:$R$37,11,FALSE)</f>
        <v>2</v>
      </c>
      <c r="AK226" s="31">
        <f>VLOOKUP($T226,アンケートデータ!$H$5:$R$37,11,FALSE)</f>
        <v>5</v>
      </c>
    </row>
    <row r="227" spans="2:37">
      <c r="B227" s="36">
        <f t="shared" si="3"/>
        <v>56</v>
      </c>
      <c r="C227" s="36">
        <v>5</v>
      </c>
      <c r="D227" s="222"/>
      <c r="E227" s="36" t="s">
        <v>515</v>
      </c>
      <c r="F227" s="36">
        <v>100</v>
      </c>
      <c r="G227" s="36">
        <v>341</v>
      </c>
      <c r="H227" s="36">
        <v>1</v>
      </c>
      <c r="I227" s="36">
        <v>0</v>
      </c>
      <c r="J227" s="36">
        <v>0</v>
      </c>
      <c r="K227" s="36">
        <v>0</v>
      </c>
      <c r="L227" s="36">
        <v>0</v>
      </c>
      <c r="M227" s="36">
        <v>1</v>
      </c>
      <c r="N227" s="36">
        <v>0</v>
      </c>
      <c r="O227" s="36">
        <v>0</v>
      </c>
      <c r="P227" s="36">
        <v>0</v>
      </c>
      <c r="Q227" s="36">
        <v>0</v>
      </c>
      <c r="R227" s="36" t="s">
        <v>516</v>
      </c>
      <c r="S227" s="36">
        <v>101</v>
      </c>
      <c r="T227" s="36">
        <v>325</v>
      </c>
      <c r="U227" s="36">
        <v>1</v>
      </c>
      <c r="V227" s="36">
        <v>0</v>
      </c>
      <c r="W227" s="36">
        <v>0</v>
      </c>
      <c r="X227" s="36">
        <v>0</v>
      </c>
      <c r="Y227" s="36">
        <v>0</v>
      </c>
      <c r="Z227" s="36">
        <v>1</v>
      </c>
      <c r="AA227" s="36">
        <v>0</v>
      </c>
      <c r="AB227" s="36">
        <v>0</v>
      </c>
      <c r="AC227" s="36">
        <v>0</v>
      </c>
      <c r="AD227" s="36">
        <v>0</v>
      </c>
      <c r="AE227" s="36">
        <v>5</v>
      </c>
      <c r="AF227" s="214"/>
      <c r="AJ227" s="31">
        <f>VLOOKUP($G227,アンケートデータ!$H$5:$R$37,11,FALSE)</f>
        <v>1</v>
      </c>
      <c r="AK227" s="31">
        <f>VLOOKUP($T227,アンケートデータ!$H$5:$R$37,11,FALSE)</f>
        <v>5</v>
      </c>
    </row>
    <row r="228" spans="2:37">
      <c r="B228" s="36">
        <f t="shared" si="3"/>
        <v>57</v>
      </c>
      <c r="C228" s="36">
        <v>1</v>
      </c>
      <c r="D228" s="220" t="s">
        <v>493</v>
      </c>
      <c r="E228" s="36" t="s">
        <v>517</v>
      </c>
      <c r="F228" s="36">
        <v>100</v>
      </c>
      <c r="G228" s="36">
        <v>321</v>
      </c>
      <c r="H228" s="36">
        <v>1</v>
      </c>
      <c r="I228" s="36">
        <v>2</v>
      </c>
      <c r="J228" s="36">
        <v>3</v>
      </c>
      <c r="K228" s="36">
        <v>3</v>
      </c>
      <c r="L228" s="36">
        <v>1</v>
      </c>
      <c r="M228" s="36">
        <v>1</v>
      </c>
      <c r="N228" s="36">
        <v>2</v>
      </c>
      <c r="O228" s="36">
        <v>3</v>
      </c>
      <c r="P228" s="36">
        <v>3</v>
      </c>
      <c r="Q228" s="36">
        <v>1</v>
      </c>
      <c r="R228" s="36" t="s">
        <v>518</v>
      </c>
      <c r="S228" s="36">
        <v>101</v>
      </c>
      <c r="T228" s="36">
        <v>321</v>
      </c>
      <c r="U228" s="36">
        <v>1</v>
      </c>
      <c r="V228" s="36">
        <v>2</v>
      </c>
      <c r="W228" s="36">
        <v>3</v>
      </c>
      <c r="X228" s="36">
        <v>3</v>
      </c>
      <c r="Y228" s="36">
        <v>1</v>
      </c>
      <c r="Z228" s="36">
        <v>1</v>
      </c>
      <c r="AA228" s="36">
        <v>2</v>
      </c>
      <c r="AB228" s="36">
        <v>3</v>
      </c>
      <c r="AC228" s="36">
        <v>3</v>
      </c>
      <c r="AD228" s="36">
        <v>1</v>
      </c>
      <c r="AE228" s="36">
        <v>1</v>
      </c>
      <c r="AF228" s="214" t="s">
        <v>427</v>
      </c>
      <c r="AJ228" s="31">
        <f>VLOOKUP($G228,アンケートデータ!$H$5:$R$37,11,FALSE)</f>
        <v>5</v>
      </c>
      <c r="AK228" s="31">
        <f>VLOOKUP($T228,アンケートデータ!$H$5:$R$37,11,FALSE)</f>
        <v>5</v>
      </c>
    </row>
    <row r="229" spans="2:37">
      <c r="B229" s="36">
        <f t="shared" si="3"/>
        <v>57</v>
      </c>
      <c r="C229" s="36">
        <v>2</v>
      </c>
      <c r="D229" s="221"/>
      <c r="E229" s="36" t="s">
        <v>517</v>
      </c>
      <c r="F229" s="36">
        <v>100</v>
      </c>
      <c r="G229" s="36">
        <v>326</v>
      </c>
      <c r="H229" s="36">
        <v>1</v>
      </c>
      <c r="I229" s="36">
        <v>1</v>
      </c>
      <c r="J229" s="36">
        <v>1</v>
      </c>
      <c r="K229" s="36">
        <v>1</v>
      </c>
      <c r="L229" s="36">
        <v>0</v>
      </c>
      <c r="M229" s="36">
        <v>1</v>
      </c>
      <c r="N229" s="36">
        <v>1</v>
      </c>
      <c r="O229" s="36">
        <v>1</v>
      </c>
      <c r="P229" s="36">
        <v>1</v>
      </c>
      <c r="Q229" s="36">
        <v>0</v>
      </c>
      <c r="R229" s="36" t="s">
        <v>518</v>
      </c>
      <c r="S229" s="36">
        <v>101</v>
      </c>
      <c r="T229" s="36">
        <v>322</v>
      </c>
      <c r="U229" s="36">
        <v>1</v>
      </c>
      <c r="V229" s="36">
        <v>1</v>
      </c>
      <c r="W229" s="36">
        <v>1</v>
      </c>
      <c r="X229" s="36">
        <v>1</v>
      </c>
      <c r="Y229" s="36">
        <v>0</v>
      </c>
      <c r="Z229" s="36">
        <v>1</v>
      </c>
      <c r="AA229" s="36">
        <v>1</v>
      </c>
      <c r="AB229" s="36">
        <v>1</v>
      </c>
      <c r="AC229" s="36">
        <v>1</v>
      </c>
      <c r="AD229" s="36">
        <v>0</v>
      </c>
      <c r="AE229" s="36">
        <v>2</v>
      </c>
      <c r="AF229" s="214"/>
      <c r="AJ229" s="31">
        <f>VLOOKUP($G229,アンケートデータ!$H$5:$R$37,11,FALSE)</f>
        <v>4</v>
      </c>
      <c r="AK229" s="31">
        <f>VLOOKUP($T229,アンケートデータ!$H$5:$R$37,11,FALSE)</f>
        <v>5</v>
      </c>
    </row>
    <row r="230" spans="2:37">
      <c r="B230" s="36">
        <f t="shared" si="3"/>
        <v>57</v>
      </c>
      <c r="C230" s="36">
        <v>3</v>
      </c>
      <c r="D230" s="222"/>
      <c r="E230" s="36" t="s">
        <v>517</v>
      </c>
      <c r="F230" s="36">
        <v>100</v>
      </c>
      <c r="G230" s="36">
        <v>331</v>
      </c>
      <c r="H230" s="36">
        <v>1</v>
      </c>
      <c r="I230" s="36">
        <v>1</v>
      </c>
      <c r="J230" s="36">
        <v>1</v>
      </c>
      <c r="K230" s="36">
        <v>0</v>
      </c>
      <c r="L230" s="36">
        <v>0</v>
      </c>
      <c r="M230" s="36">
        <v>1</v>
      </c>
      <c r="N230" s="36">
        <v>1</v>
      </c>
      <c r="O230" s="36">
        <v>1</v>
      </c>
      <c r="P230" s="36">
        <v>0</v>
      </c>
      <c r="Q230" s="36">
        <v>0</v>
      </c>
      <c r="R230" s="36" t="s">
        <v>518</v>
      </c>
      <c r="S230" s="36">
        <v>101</v>
      </c>
      <c r="T230" s="36">
        <v>323</v>
      </c>
      <c r="U230" s="36">
        <v>1</v>
      </c>
      <c r="V230" s="36">
        <v>1</v>
      </c>
      <c r="W230" s="36">
        <v>1</v>
      </c>
      <c r="X230" s="36">
        <v>0</v>
      </c>
      <c r="Y230" s="36">
        <v>0</v>
      </c>
      <c r="Z230" s="36">
        <v>1</v>
      </c>
      <c r="AA230" s="36">
        <v>1</v>
      </c>
      <c r="AB230" s="36">
        <v>1</v>
      </c>
      <c r="AC230" s="36">
        <v>0</v>
      </c>
      <c r="AD230" s="36">
        <v>0</v>
      </c>
      <c r="AE230" s="36">
        <v>3</v>
      </c>
      <c r="AF230" s="214"/>
      <c r="AJ230" s="31">
        <f>VLOOKUP($G230,アンケートデータ!$H$5:$R$37,11,FALSE)</f>
        <v>3</v>
      </c>
      <c r="AK230" s="31">
        <f>VLOOKUP($T230,アンケートデータ!$H$5:$R$37,11,FALSE)</f>
        <v>5</v>
      </c>
    </row>
    <row r="231" spans="2:37">
      <c r="B231" s="38">
        <f t="shared" si="3"/>
        <v>58</v>
      </c>
      <c r="C231" s="38">
        <v>1</v>
      </c>
      <c r="D231" s="217" t="s">
        <v>493</v>
      </c>
      <c r="E231" s="38" t="s">
        <v>519</v>
      </c>
      <c r="F231" s="38">
        <v>100</v>
      </c>
      <c r="G231" s="38">
        <v>321</v>
      </c>
      <c r="H231" s="38">
        <v>1</v>
      </c>
      <c r="I231" s="38">
        <v>2</v>
      </c>
      <c r="J231" s="38">
        <v>3</v>
      </c>
      <c r="K231" s="38">
        <v>3</v>
      </c>
      <c r="L231" s="38">
        <v>1</v>
      </c>
      <c r="M231" s="38">
        <v>1</v>
      </c>
      <c r="N231" s="38">
        <v>2</v>
      </c>
      <c r="O231" s="38">
        <v>3</v>
      </c>
      <c r="P231" s="38">
        <v>3</v>
      </c>
      <c r="Q231" s="38">
        <v>1</v>
      </c>
      <c r="R231" s="38" t="s">
        <v>520</v>
      </c>
      <c r="S231" s="38">
        <v>101</v>
      </c>
      <c r="T231" s="38">
        <v>321</v>
      </c>
      <c r="U231" s="38">
        <v>1</v>
      </c>
      <c r="V231" s="38">
        <v>2</v>
      </c>
      <c r="W231" s="38">
        <v>3</v>
      </c>
      <c r="X231" s="38">
        <v>3</v>
      </c>
      <c r="Y231" s="38">
        <v>1</v>
      </c>
      <c r="Z231" s="38">
        <v>1</v>
      </c>
      <c r="AA231" s="38">
        <v>2</v>
      </c>
      <c r="AB231" s="38">
        <v>3</v>
      </c>
      <c r="AC231" s="38">
        <v>3</v>
      </c>
      <c r="AD231" s="38">
        <v>1</v>
      </c>
      <c r="AE231" s="38">
        <v>1</v>
      </c>
      <c r="AF231" s="216" t="s">
        <v>427</v>
      </c>
      <c r="AJ231" s="31">
        <f>VLOOKUP($G231,アンケートデータ!$H$5:$R$37,11,FALSE)</f>
        <v>5</v>
      </c>
      <c r="AK231" s="31">
        <f>VLOOKUP($T231,アンケートデータ!$H$5:$R$37,11,FALSE)</f>
        <v>5</v>
      </c>
    </row>
    <row r="232" spans="2:37">
      <c r="B232" s="38">
        <f t="shared" si="3"/>
        <v>58</v>
      </c>
      <c r="C232" s="38">
        <v>2</v>
      </c>
      <c r="D232" s="218"/>
      <c r="E232" s="38" t="s">
        <v>519</v>
      </c>
      <c r="F232" s="38">
        <v>100</v>
      </c>
      <c r="G232" s="38">
        <v>326</v>
      </c>
      <c r="H232" s="38">
        <v>1</v>
      </c>
      <c r="I232" s="38">
        <v>1</v>
      </c>
      <c r="J232" s="38">
        <v>1</v>
      </c>
      <c r="K232" s="38">
        <v>1</v>
      </c>
      <c r="L232" s="38">
        <v>0</v>
      </c>
      <c r="M232" s="38">
        <v>1</v>
      </c>
      <c r="N232" s="38">
        <v>1</v>
      </c>
      <c r="O232" s="38">
        <v>1</v>
      </c>
      <c r="P232" s="38">
        <v>1</v>
      </c>
      <c r="Q232" s="38">
        <v>0</v>
      </c>
      <c r="R232" s="38" t="s">
        <v>520</v>
      </c>
      <c r="S232" s="38">
        <v>101</v>
      </c>
      <c r="T232" s="38">
        <v>322</v>
      </c>
      <c r="U232" s="38">
        <v>1</v>
      </c>
      <c r="V232" s="38">
        <v>1</v>
      </c>
      <c r="W232" s="38">
        <v>1</v>
      </c>
      <c r="X232" s="38">
        <v>1</v>
      </c>
      <c r="Y232" s="38">
        <v>0</v>
      </c>
      <c r="Z232" s="38">
        <v>1</v>
      </c>
      <c r="AA232" s="38">
        <v>1</v>
      </c>
      <c r="AB232" s="38">
        <v>1</v>
      </c>
      <c r="AC232" s="38">
        <v>1</v>
      </c>
      <c r="AD232" s="38">
        <v>0</v>
      </c>
      <c r="AE232" s="38">
        <v>2</v>
      </c>
      <c r="AF232" s="216"/>
      <c r="AJ232" s="31">
        <f>VLOOKUP($G232,アンケートデータ!$H$5:$R$37,11,FALSE)</f>
        <v>4</v>
      </c>
      <c r="AK232" s="31">
        <f>VLOOKUP($T232,アンケートデータ!$H$5:$R$37,11,FALSE)</f>
        <v>5</v>
      </c>
    </row>
    <row r="233" spans="2:37">
      <c r="B233" s="38">
        <f t="shared" si="3"/>
        <v>58</v>
      </c>
      <c r="C233" s="38">
        <v>3</v>
      </c>
      <c r="D233" s="218"/>
      <c r="E233" s="38" t="s">
        <v>519</v>
      </c>
      <c r="F233" s="38">
        <v>100</v>
      </c>
      <c r="G233" s="38">
        <v>331</v>
      </c>
      <c r="H233" s="38">
        <v>1</v>
      </c>
      <c r="I233" s="38">
        <v>1</v>
      </c>
      <c r="J233" s="38">
        <v>1</v>
      </c>
      <c r="K233" s="38">
        <v>0</v>
      </c>
      <c r="L233" s="38">
        <v>0</v>
      </c>
      <c r="M233" s="38">
        <v>1</v>
      </c>
      <c r="N233" s="38">
        <v>1</v>
      </c>
      <c r="O233" s="38">
        <v>1</v>
      </c>
      <c r="P233" s="38">
        <v>0</v>
      </c>
      <c r="Q233" s="38">
        <v>0</v>
      </c>
      <c r="R233" s="38" t="s">
        <v>520</v>
      </c>
      <c r="S233" s="38">
        <v>101</v>
      </c>
      <c r="T233" s="38">
        <v>323</v>
      </c>
      <c r="U233" s="38">
        <v>1</v>
      </c>
      <c r="V233" s="38">
        <v>1</v>
      </c>
      <c r="W233" s="38">
        <v>1</v>
      </c>
      <c r="X233" s="38">
        <v>0</v>
      </c>
      <c r="Y233" s="38">
        <v>0</v>
      </c>
      <c r="Z233" s="38">
        <v>1</v>
      </c>
      <c r="AA233" s="38">
        <v>1</v>
      </c>
      <c r="AB233" s="38">
        <v>1</v>
      </c>
      <c r="AC233" s="38">
        <v>0</v>
      </c>
      <c r="AD233" s="38">
        <v>0</v>
      </c>
      <c r="AE233" s="38">
        <v>3</v>
      </c>
      <c r="AF233" s="216"/>
      <c r="AJ233" s="31">
        <f>VLOOKUP($G233,アンケートデータ!$H$5:$R$37,11,FALSE)</f>
        <v>3</v>
      </c>
      <c r="AK233" s="31">
        <f>VLOOKUP($T233,アンケートデータ!$H$5:$R$37,11,FALSE)</f>
        <v>5</v>
      </c>
    </row>
    <row r="234" spans="2:37">
      <c r="B234" s="38">
        <f t="shared" si="3"/>
        <v>58</v>
      </c>
      <c r="C234" s="38">
        <v>4</v>
      </c>
      <c r="D234" s="219"/>
      <c r="E234" s="38" t="s">
        <v>519</v>
      </c>
      <c r="F234" s="38">
        <v>100</v>
      </c>
      <c r="G234" s="38">
        <v>336</v>
      </c>
      <c r="H234" s="38">
        <v>1</v>
      </c>
      <c r="I234" s="38">
        <v>1</v>
      </c>
      <c r="J234" s="38">
        <v>0</v>
      </c>
      <c r="K234" s="38">
        <v>0</v>
      </c>
      <c r="L234" s="38">
        <v>0</v>
      </c>
      <c r="M234" s="38">
        <v>1</v>
      </c>
      <c r="N234" s="38">
        <v>1</v>
      </c>
      <c r="O234" s="38">
        <v>0</v>
      </c>
      <c r="P234" s="38">
        <v>0</v>
      </c>
      <c r="Q234" s="38">
        <v>0</v>
      </c>
      <c r="R234" s="38" t="s">
        <v>520</v>
      </c>
      <c r="S234" s="38">
        <v>101</v>
      </c>
      <c r="T234" s="38">
        <v>324</v>
      </c>
      <c r="U234" s="38">
        <v>1</v>
      </c>
      <c r="V234" s="38">
        <v>1</v>
      </c>
      <c r="W234" s="38">
        <v>0</v>
      </c>
      <c r="X234" s="38">
        <v>0</v>
      </c>
      <c r="Y234" s="38">
        <v>0</v>
      </c>
      <c r="Z234" s="38">
        <v>1</v>
      </c>
      <c r="AA234" s="38">
        <v>1</v>
      </c>
      <c r="AB234" s="38">
        <v>0</v>
      </c>
      <c r="AC234" s="38">
        <v>0</v>
      </c>
      <c r="AD234" s="38">
        <v>0</v>
      </c>
      <c r="AE234" s="38">
        <v>4</v>
      </c>
      <c r="AF234" s="216"/>
      <c r="AJ234" s="31">
        <f>VLOOKUP($G234,アンケートデータ!$H$5:$R$37,11,FALSE)</f>
        <v>2</v>
      </c>
      <c r="AK234" s="31">
        <f>VLOOKUP($T234,アンケートデータ!$H$5:$R$37,11,FALSE)</f>
        <v>5</v>
      </c>
    </row>
    <row r="235" spans="2:37">
      <c r="B235" s="36">
        <f t="shared" si="3"/>
        <v>59</v>
      </c>
      <c r="C235" s="36">
        <v>1</v>
      </c>
      <c r="D235" s="220" t="s">
        <v>493</v>
      </c>
      <c r="E235" s="36" t="s">
        <v>521</v>
      </c>
      <c r="F235" s="36">
        <v>100</v>
      </c>
      <c r="G235" s="36">
        <v>321</v>
      </c>
      <c r="H235" s="36">
        <v>1</v>
      </c>
      <c r="I235" s="36">
        <v>2</v>
      </c>
      <c r="J235" s="36">
        <v>3</v>
      </c>
      <c r="K235" s="36">
        <v>3</v>
      </c>
      <c r="L235" s="36">
        <v>1</v>
      </c>
      <c r="M235" s="36">
        <v>1</v>
      </c>
      <c r="N235" s="36">
        <v>2</v>
      </c>
      <c r="O235" s="36">
        <v>3</v>
      </c>
      <c r="P235" s="36">
        <v>3</v>
      </c>
      <c r="Q235" s="36">
        <v>1</v>
      </c>
      <c r="R235" s="36" t="s">
        <v>522</v>
      </c>
      <c r="S235" s="36">
        <v>101</v>
      </c>
      <c r="T235" s="36">
        <v>321</v>
      </c>
      <c r="U235" s="36">
        <v>1</v>
      </c>
      <c r="V235" s="36">
        <v>2</v>
      </c>
      <c r="W235" s="36">
        <v>3</v>
      </c>
      <c r="X235" s="36">
        <v>3</v>
      </c>
      <c r="Y235" s="36">
        <v>1</v>
      </c>
      <c r="Z235" s="36">
        <v>1</v>
      </c>
      <c r="AA235" s="36">
        <v>2</v>
      </c>
      <c r="AB235" s="36">
        <v>3</v>
      </c>
      <c r="AC235" s="36">
        <v>3</v>
      </c>
      <c r="AD235" s="36">
        <v>1</v>
      </c>
      <c r="AE235" s="36">
        <v>1</v>
      </c>
      <c r="AF235" s="214" t="s">
        <v>427</v>
      </c>
      <c r="AJ235" s="31">
        <f>VLOOKUP($G235,アンケートデータ!$H$5:$R$37,11,FALSE)</f>
        <v>5</v>
      </c>
      <c r="AK235" s="31">
        <f>VLOOKUP($T235,アンケートデータ!$H$5:$R$37,11,FALSE)</f>
        <v>5</v>
      </c>
    </row>
    <row r="236" spans="2:37">
      <c r="B236" s="36">
        <f t="shared" si="3"/>
        <v>59</v>
      </c>
      <c r="C236" s="36">
        <v>2</v>
      </c>
      <c r="D236" s="221"/>
      <c r="E236" s="36" t="s">
        <v>521</v>
      </c>
      <c r="F236" s="36">
        <v>100</v>
      </c>
      <c r="G236" s="36">
        <v>326</v>
      </c>
      <c r="H236" s="36">
        <v>1</v>
      </c>
      <c r="I236" s="36">
        <v>1</v>
      </c>
      <c r="J236" s="36">
        <v>1</v>
      </c>
      <c r="K236" s="36">
        <v>1</v>
      </c>
      <c r="L236" s="36">
        <v>0</v>
      </c>
      <c r="M236" s="36">
        <v>1</v>
      </c>
      <c r="N236" s="36">
        <v>1</v>
      </c>
      <c r="O236" s="36">
        <v>1</v>
      </c>
      <c r="P236" s="36">
        <v>1</v>
      </c>
      <c r="Q236" s="36">
        <v>0</v>
      </c>
      <c r="R236" s="36" t="s">
        <v>522</v>
      </c>
      <c r="S236" s="36">
        <v>101</v>
      </c>
      <c r="T236" s="36">
        <v>322</v>
      </c>
      <c r="U236" s="36">
        <v>1</v>
      </c>
      <c r="V236" s="36">
        <v>1</v>
      </c>
      <c r="W236" s="36">
        <v>1</v>
      </c>
      <c r="X236" s="36">
        <v>1</v>
      </c>
      <c r="Y236" s="36">
        <v>0</v>
      </c>
      <c r="Z236" s="36">
        <v>1</v>
      </c>
      <c r="AA236" s="36">
        <v>1</v>
      </c>
      <c r="AB236" s="36">
        <v>1</v>
      </c>
      <c r="AC236" s="36">
        <v>1</v>
      </c>
      <c r="AD236" s="36">
        <v>0</v>
      </c>
      <c r="AE236" s="36">
        <v>2</v>
      </c>
      <c r="AF236" s="214"/>
      <c r="AJ236" s="31">
        <f>VLOOKUP($G236,アンケートデータ!$H$5:$R$37,11,FALSE)</f>
        <v>4</v>
      </c>
      <c r="AK236" s="31">
        <f>VLOOKUP($T236,アンケートデータ!$H$5:$R$37,11,FALSE)</f>
        <v>5</v>
      </c>
    </row>
    <row r="237" spans="2:37">
      <c r="B237" s="36">
        <f t="shared" si="3"/>
        <v>59</v>
      </c>
      <c r="C237" s="36">
        <v>3</v>
      </c>
      <c r="D237" s="221"/>
      <c r="E237" s="36" t="s">
        <v>521</v>
      </c>
      <c r="F237" s="36">
        <v>100</v>
      </c>
      <c r="G237" s="36">
        <v>331</v>
      </c>
      <c r="H237" s="36">
        <v>1</v>
      </c>
      <c r="I237" s="36">
        <v>1</v>
      </c>
      <c r="J237" s="36">
        <v>1</v>
      </c>
      <c r="K237" s="36">
        <v>0</v>
      </c>
      <c r="L237" s="36">
        <v>0</v>
      </c>
      <c r="M237" s="36">
        <v>1</v>
      </c>
      <c r="N237" s="36">
        <v>1</v>
      </c>
      <c r="O237" s="36">
        <v>1</v>
      </c>
      <c r="P237" s="36">
        <v>0</v>
      </c>
      <c r="Q237" s="36">
        <v>0</v>
      </c>
      <c r="R237" s="36" t="s">
        <v>454</v>
      </c>
      <c r="S237" s="36">
        <v>101</v>
      </c>
      <c r="T237" s="36">
        <v>323</v>
      </c>
      <c r="U237" s="36">
        <v>1</v>
      </c>
      <c r="V237" s="36">
        <v>1</v>
      </c>
      <c r="W237" s="36">
        <v>1</v>
      </c>
      <c r="X237" s="36">
        <v>0</v>
      </c>
      <c r="Y237" s="36">
        <v>0</v>
      </c>
      <c r="Z237" s="36">
        <v>1</v>
      </c>
      <c r="AA237" s="36">
        <v>1</v>
      </c>
      <c r="AB237" s="36">
        <v>1</v>
      </c>
      <c r="AC237" s="36">
        <v>0</v>
      </c>
      <c r="AD237" s="36">
        <v>0</v>
      </c>
      <c r="AE237" s="36">
        <v>3</v>
      </c>
      <c r="AF237" s="214"/>
      <c r="AJ237" s="31">
        <f>VLOOKUP($G237,アンケートデータ!$H$5:$R$37,11,FALSE)</f>
        <v>3</v>
      </c>
      <c r="AK237" s="31">
        <f>VLOOKUP($T237,アンケートデータ!$H$5:$R$37,11,FALSE)</f>
        <v>5</v>
      </c>
    </row>
    <row r="238" spans="2:37">
      <c r="B238" s="36">
        <f t="shared" si="3"/>
        <v>59</v>
      </c>
      <c r="C238" s="36">
        <v>4</v>
      </c>
      <c r="D238" s="221"/>
      <c r="E238" s="36" t="s">
        <v>521</v>
      </c>
      <c r="F238" s="36">
        <v>100</v>
      </c>
      <c r="G238" s="36">
        <v>336</v>
      </c>
      <c r="H238" s="36">
        <v>1</v>
      </c>
      <c r="I238" s="36">
        <v>1</v>
      </c>
      <c r="J238" s="36">
        <v>0</v>
      </c>
      <c r="K238" s="36">
        <v>0</v>
      </c>
      <c r="L238" s="36">
        <v>0</v>
      </c>
      <c r="M238" s="36">
        <v>1</v>
      </c>
      <c r="N238" s="36">
        <v>1</v>
      </c>
      <c r="O238" s="36">
        <v>0</v>
      </c>
      <c r="P238" s="36">
        <v>0</v>
      </c>
      <c r="Q238" s="36">
        <v>0</v>
      </c>
      <c r="R238" s="36" t="s">
        <v>454</v>
      </c>
      <c r="S238" s="36">
        <v>101</v>
      </c>
      <c r="T238" s="36">
        <v>324</v>
      </c>
      <c r="U238" s="36">
        <v>1</v>
      </c>
      <c r="V238" s="36">
        <v>1</v>
      </c>
      <c r="W238" s="36">
        <v>0</v>
      </c>
      <c r="X238" s="36">
        <v>0</v>
      </c>
      <c r="Y238" s="36">
        <v>0</v>
      </c>
      <c r="Z238" s="36">
        <v>1</v>
      </c>
      <c r="AA238" s="36">
        <v>1</v>
      </c>
      <c r="AB238" s="36">
        <v>0</v>
      </c>
      <c r="AC238" s="36">
        <v>0</v>
      </c>
      <c r="AD238" s="36">
        <v>0</v>
      </c>
      <c r="AE238" s="36">
        <v>4</v>
      </c>
      <c r="AF238" s="214"/>
      <c r="AJ238" s="31">
        <f>VLOOKUP($G238,アンケートデータ!$H$5:$R$37,11,FALSE)</f>
        <v>2</v>
      </c>
      <c r="AK238" s="31">
        <f>VLOOKUP($T238,アンケートデータ!$H$5:$R$37,11,FALSE)</f>
        <v>5</v>
      </c>
    </row>
    <row r="239" spans="2:37">
      <c r="B239" s="36">
        <f t="shared" si="3"/>
        <v>59</v>
      </c>
      <c r="C239" s="36">
        <v>5</v>
      </c>
      <c r="D239" s="222"/>
      <c r="E239" s="36" t="s">
        <v>521</v>
      </c>
      <c r="F239" s="36">
        <v>100</v>
      </c>
      <c r="G239" s="36">
        <v>341</v>
      </c>
      <c r="H239" s="36">
        <v>1</v>
      </c>
      <c r="I239" s="36">
        <v>0</v>
      </c>
      <c r="J239" s="36">
        <v>0</v>
      </c>
      <c r="K239" s="36">
        <v>0</v>
      </c>
      <c r="L239" s="36">
        <v>0</v>
      </c>
      <c r="M239" s="36">
        <v>1</v>
      </c>
      <c r="N239" s="36">
        <v>0</v>
      </c>
      <c r="O239" s="36">
        <v>0</v>
      </c>
      <c r="P239" s="36">
        <v>0</v>
      </c>
      <c r="Q239" s="36">
        <v>0</v>
      </c>
      <c r="R239" s="36" t="s">
        <v>454</v>
      </c>
      <c r="S239" s="36">
        <v>101</v>
      </c>
      <c r="T239" s="36">
        <v>325</v>
      </c>
      <c r="U239" s="36">
        <v>1</v>
      </c>
      <c r="V239" s="36">
        <v>0</v>
      </c>
      <c r="W239" s="36">
        <v>0</v>
      </c>
      <c r="X239" s="36">
        <v>0</v>
      </c>
      <c r="Y239" s="36">
        <v>0</v>
      </c>
      <c r="Z239" s="36">
        <v>1</v>
      </c>
      <c r="AA239" s="36">
        <v>0</v>
      </c>
      <c r="AB239" s="36">
        <v>0</v>
      </c>
      <c r="AC239" s="36">
        <v>0</v>
      </c>
      <c r="AD239" s="36">
        <v>0</v>
      </c>
      <c r="AE239" s="36">
        <v>5</v>
      </c>
      <c r="AF239" s="214"/>
      <c r="AJ239" s="31">
        <f>VLOOKUP($G239,アンケートデータ!$H$5:$R$37,11,FALSE)</f>
        <v>1</v>
      </c>
      <c r="AK239" s="31">
        <f>VLOOKUP($T239,アンケートデータ!$H$5:$R$37,11,FALSE)</f>
        <v>5</v>
      </c>
    </row>
    <row r="240" spans="2:37">
      <c r="B240" s="38">
        <f t="shared" si="3"/>
        <v>60</v>
      </c>
      <c r="C240" s="38">
        <v>1</v>
      </c>
      <c r="D240" s="217" t="s">
        <v>493</v>
      </c>
      <c r="E240" s="38" t="s">
        <v>523</v>
      </c>
      <c r="F240" s="38">
        <v>100</v>
      </c>
      <c r="G240" s="38">
        <v>321</v>
      </c>
      <c r="H240" s="38">
        <v>0</v>
      </c>
      <c r="I240" s="38">
        <v>0</v>
      </c>
      <c r="J240" s="38">
        <v>0</v>
      </c>
      <c r="K240" s="38">
        <v>0</v>
      </c>
      <c r="L240" s="38">
        <v>0</v>
      </c>
      <c r="M240" s="38">
        <v>1</v>
      </c>
      <c r="N240" s="38">
        <v>0</v>
      </c>
      <c r="O240" s="38">
        <v>0</v>
      </c>
      <c r="P240" s="38">
        <v>0</v>
      </c>
      <c r="Q240" s="38">
        <v>0</v>
      </c>
      <c r="R240" s="38" t="s">
        <v>524</v>
      </c>
      <c r="S240" s="38">
        <v>101</v>
      </c>
      <c r="T240" s="38">
        <v>321</v>
      </c>
      <c r="U240" s="38">
        <v>0</v>
      </c>
      <c r="V240" s="38">
        <v>0</v>
      </c>
      <c r="W240" s="38">
        <v>0</v>
      </c>
      <c r="X240" s="38">
        <v>0</v>
      </c>
      <c r="Y240" s="38">
        <v>0</v>
      </c>
      <c r="Z240" s="38">
        <v>0</v>
      </c>
      <c r="AA240" s="38">
        <v>0</v>
      </c>
      <c r="AB240" s="38">
        <v>0</v>
      </c>
      <c r="AC240" s="38">
        <v>0</v>
      </c>
      <c r="AD240" s="38">
        <v>0</v>
      </c>
      <c r="AE240" s="38">
        <v>1</v>
      </c>
      <c r="AF240" s="216" t="s">
        <v>427</v>
      </c>
      <c r="AJ240" s="31">
        <f>VLOOKUP($G240,アンケートデータ!$H$5:$R$37,11,FALSE)</f>
        <v>5</v>
      </c>
      <c r="AK240" s="31">
        <f>VLOOKUP($T240,アンケートデータ!$H$5:$R$37,11,FALSE)</f>
        <v>5</v>
      </c>
    </row>
    <row r="241" spans="2:37">
      <c r="B241" s="38">
        <f t="shared" si="3"/>
        <v>60</v>
      </c>
      <c r="C241" s="38">
        <v>2</v>
      </c>
      <c r="D241" s="218"/>
      <c r="E241" s="38" t="s">
        <v>523</v>
      </c>
      <c r="F241" s="38">
        <v>100</v>
      </c>
      <c r="G241" s="38">
        <v>326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1</v>
      </c>
      <c r="O241" s="38">
        <v>0</v>
      </c>
      <c r="P241" s="38">
        <v>0</v>
      </c>
      <c r="Q241" s="38">
        <v>0</v>
      </c>
      <c r="R241" s="38" t="s">
        <v>524</v>
      </c>
      <c r="S241" s="38">
        <v>101</v>
      </c>
      <c r="T241" s="38">
        <v>322</v>
      </c>
      <c r="U241" s="38">
        <v>0</v>
      </c>
      <c r="V241" s="38">
        <v>0</v>
      </c>
      <c r="W241" s="38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  <c r="AD241" s="38">
        <v>0</v>
      </c>
      <c r="AE241" s="38">
        <v>2</v>
      </c>
      <c r="AF241" s="216"/>
      <c r="AJ241" s="31">
        <f>VLOOKUP($G241,アンケートデータ!$H$5:$R$37,11,FALSE)</f>
        <v>4</v>
      </c>
      <c r="AK241" s="31">
        <f>VLOOKUP($T241,アンケートデータ!$H$5:$R$37,11,FALSE)</f>
        <v>5</v>
      </c>
    </row>
    <row r="242" spans="2:37">
      <c r="B242" s="38">
        <f t="shared" si="3"/>
        <v>60</v>
      </c>
      <c r="C242" s="38">
        <v>3</v>
      </c>
      <c r="D242" s="219"/>
      <c r="E242" s="38" t="s">
        <v>523</v>
      </c>
      <c r="F242" s="38">
        <v>100</v>
      </c>
      <c r="G242" s="38">
        <v>331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1</v>
      </c>
      <c r="P242" s="38">
        <v>0</v>
      </c>
      <c r="Q242" s="38">
        <v>0</v>
      </c>
      <c r="R242" s="38" t="s">
        <v>524</v>
      </c>
      <c r="S242" s="38">
        <v>101</v>
      </c>
      <c r="T242" s="38">
        <v>323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  <c r="AD242" s="38">
        <v>0</v>
      </c>
      <c r="AE242" s="38">
        <v>3</v>
      </c>
      <c r="AF242" s="216"/>
      <c r="AJ242" s="31">
        <f>VLOOKUP($G242,アンケートデータ!$H$5:$R$37,11,FALSE)</f>
        <v>3</v>
      </c>
      <c r="AK242" s="31">
        <f>VLOOKUP($T242,アンケートデータ!$H$5:$R$37,11,FALSE)</f>
        <v>5</v>
      </c>
    </row>
    <row r="243" spans="2:37">
      <c r="B243" s="36">
        <f t="shared" si="3"/>
        <v>61</v>
      </c>
      <c r="C243" s="36">
        <v>1</v>
      </c>
      <c r="D243" s="220" t="s">
        <v>493</v>
      </c>
      <c r="E243" s="36" t="s">
        <v>525</v>
      </c>
      <c r="F243" s="36">
        <v>100</v>
      </c>
      <c r="G243" s="36">
        <v>321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1</v>
      </c>
      <c r="N243" s="36">
        <v>0</v>
      </c>
      <c r="O243" s="36">
        <v>0</v>
      </c>
      <c r="P243" s="36">
        <v>0</v>
      </c>
      <c r="Q243" s="36">
        <v>0</v>
      </c>
      <c r="R243" s="36" t="s">
        <v>526</v>
      </c>
      <c r="S243" s="36">
        <v>101</v>
      </c>
      <c r="T243" s="36">
        <v>321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1</v>
      </c>
      <c r="AF243" s="214" t="s">
        <v>427</v>
      </c>
      <c r="AJ243" s="31">
        <f>VLOOKUP($G243,アンケートデータ!$H$5:$R$37,11,FALSE)</f>
        <v>5</v>
      </c>
      <c r="AK243" s="31">
        <f>VLOOKUP($T243,アンケートデータ!$H$5:$R$37,11,FALSE)</f>
        <v>5</v>
      </c>
    </row>
    <row r="244" spans="2:37">
      <c r="B244" s="36">
        <f t="shared" si="3"/>
        <v>61</v>
      </c>
      <c r="C244" s="36">
        <v>2</v>
      </c>
      <c r="D244" s="221"/>
      <c r="E244" s="36" t="s">
        <v>525</v>
      </c>
      <c r="F244" s="36">
        <v>100</v>
      </c>
      <c r="G244" s="36">
        <v>326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1</v>
      </c>
      <c r="O244" s="36">
        <v>0</v>
      </c>
      <c r="P244" s="36">
        <v>0</v>
      </c>
      <c r="Q244" s="36">
        <v>0</v>
      </c>
      <c r="R244" s="36" t="s">
        <v>526</v>
      </c>
      <c r="S244" s="36">
        <v>101</v>
      </c>
      <c r="T244" s="36">
        <v>322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2</v>
      </c>
      <c r="AF244" s="214"/>
      <c r="AJ244" s="31">
        <f>VLOOKUP($G244,アンケートデータ!$H$5:$R$37,11,FALSE)</f>
        <v>4</v>
      </c>
      <c r="AK244" s="31">
        <f>VLOOKUP($T244,アンケートデータ!$H$5:$R$37,11,FALSE)</f>
        <v>5</v>
      </c>
    </row>
    <row r="245" spans="2:37">
      <c r="B245" s="36">
        <f t="shared" si="3"/>
        <v>61</v>
      </c>
      <c r="C245" s="36">
        <v>3</v>
      </c>
      <c r="D245" s="221"/>
      <c r="E245" s="36" t="s">
        <v>525</v>
      </c>
      <c r="F245" s="36">
        <v>100</v>
      </c>
      <c r="G245" s="36">
        <v>331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1</v>
      </c>
      <c r="P245" s="36">
        <v>0</v>
      </c>
      <c r="Q245" s="36">
        <v>0</v>
      </c>
      <c r="R245" s="36" t="s">
        <v>526</v>
      </c>
      <c r="S245" s="36">
        <v>101</v>
      </c>
      <c r="T245" s="36">
        <v>323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3</v>
      </c>
      <c r="AF245" s="214"/>
      <c r="AJ245" s="31">
        <f>VLOOKUP($G245,アンケートデータ!$H$5:$R$37,11,FALSE)</f>
        <v>3</v>
      </c>
      <c r="AK245" s="31">
        <f>VLOOKUP($T245,アンケートデータ!$H$5:$R$37,11,FALSE)</f>
        <v>5</v>
      </c>
    </row>
    <row r="246" spans="2:37">
      <c r="B246" s="36">
        <f t="shared" si="3"/>
        <v>61</v>
      </c>
      <c r="C246" s="36">
        <v>4</v>
      </c>
      <c r="D246" s="222"/>
      <c r="E246" s="36" t="s">
        <v>525</v>
      </c>
      <c r="F246" s="36">
        <v>100</v>
      </c>
      <c r="G246" s="36">
        <v>336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1</v>
      </c>
      <c r="O246" s="36">
        <v>0</v>
      </c>
      <c r="P246" s="36">
        <v>0</v>
      </c>
      <c r="Q246" s="36">
        <v>0</v>
      </c>
      <c r="R246" s="36" t="s">
        <v>526</v>
      </c>
      <c r="S246" s="36">
        <v>101</v>
      </c>
      <c r="T246" s="36">
        <v>324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4</v>
      </c>
      <c r="AF246" s="214"/>
      <c r="AJ246" s="31">
        <f>VLOOKUP($G246,アンケートデータ!$H$5:$R$37,11,FALSE)</f>
        <v>2</v>
      </c>
      <c r="AK246" s="31">
        <f>VLOOKUP($T246,アンケートデータ!$H$5:$R$37,11,FALSE)</f>
        <v>5</v>
      </c>
    </row>
    <row r="247" spans="2:37">
      <c r="B247" s="38">
        <f t="shared" si="3"/>
        <v>62</v>
      </c>
      <c r="C247" s="38">
        <v>1</v>
      </c>
      <c r="D247" s="217" t="s">
        <v>493</v>
      </c>
      <c r="E247" s="38" t="s">
        <v>527</v>
      </c>
      <c r="F247" s="38">
        <v>100</v>
      </c>
      <c r="G247" s="38">
        <v>321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1</v>
      </c>
      <c r="N247" s="38">
        <v>0</v>
      </c>
      <c r="O247" s="38">
        <v>0</v>
      </c>
      <c r="P247" s="38">
        <v>0</v>
      </c>
      <c r="Q247" s="38">
        <v>0</v>
      </c>
      <c r="R247" s="38" t="s">
        <v>528</v>
      </c>
      <c r="S247" s="38">
        <v>101</v>
      </c>
      <c r="T247" s="38">
        <v>321</v>
      </c>
      <c r="U247" s="38">
        <v>0</v>
      </c>
      <c r="V247" s="38">
        <v>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38">
        <v>0</v>
      </c>
      <c r="AD247" s="38">
        <v>0</v>
      </c>
      <c r="AE247" s="38">
        <v>1</v>
      </c>
      <c r="AF247" s="216" t="s">
        <v>427</v>
      </c>
      <c r="AJ247" s="31">
        <f>VLOOKUP($G247,アンケートデータ!$H$5:$R$37,11,FALSE)</f>
        <v>5</v>
      </c>
      <c r="AK247" s="31">
        <f>VLOOKUP($T247,アンケートデータ!$H$5:$R$37,11,FALSE)</f>
        <v>5</v>
      </c>
    </row>
    <row r="248" spans="2:37">
      <c r="B248" s="38">
        <f t="shared" si="3"/>
        <v>62</v>
      </c>
      <c r="C248" s="38">
        <v>2</v>
      </c>
      <c r="D248" s="218"/>
      <c r="E248" s="38" t="s">
        <v>527</v>
      </c>
      <c r="F248" s="38">
        <v>100</v>
      </c>
      <c r="G248" s="38">
        <v>326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1</v>
      </c>
      <c r="O248" s="38">
        <v>0</v>
      </c>
      <c r="P248" s="38">
        <v>0</v>
      </c>
      <c r="Q248" s="38">
        <v>0</v>
      </c>
      <c r="R248" s="38" t="s">
        <v>528</v>
      </c>
      <c r="S248" s="38">
        <v>101</v>
      </c>
      <c r="T248" s="38">
        <v>322</v>
      </c>
      <c r="U248" s="38">
        <v>0</v>
      </c>
      <c r="V248" s="38">
        <v>0</v>
      </c>
      <c r="W248" s="38">
        <v>0</v>
      </c>
      <c r="X248" s="38">
        <v>0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  <c r="AD248" s="38">
        <v>0</v>
      </c>
      <c r="AE248" s="38">
        <v>2</v>
      </c>
      <c r="AF248" s="216"/>
      <c r="AJ248" s="31">
        <f>VLOOKUP($G248,アンケートデータ!$H$5:$R$37,11,FALSE)</f>
        <v>4</v>
      </c>
      <c r="AK248" s="31">
        <f>VLOOKUP($T248,アンケートデータ!$H$5:$R$37,11,FALSE)</f>
        <v>5</v>
      </c>
    </row>
    <row r="249" spans="2:37">
      <c r="B249" s="38">
        <f t="shared" si="3"/>
        <v>62</v>
      </c>
      <c r="C249" s="38">
        <v>3</v>
      </c>
      <c r="D249" s="218"/>
      <c r="E249" s="38" t="s">
        <v>527</v>
      </c>
      <c r="F249" s="38">
        <v>100</v>
      </c>
      <c r="G249" s="38">
        <v>331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1</v>
      </c>
      <c r="P249" s="38">
        <v>0</v>
      </c>
      <c r="Q249" s="38">
        <v>0</v>
      </c>
      <c r="R249" s="38" t="s">
        <v>528</v>
      </c>
      <c r="S249" s="38">
        <v>101</v>
      </c>
      <c r="T249" s="38">
        <v>323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3</v>
      </c>
      <c r="AF249" s="216"/>
      <c r="AJ249" s="31">
        <f>VLOOKUP($G249,アンケートデータ!$H$5:$R$37,11,FALSE)</f>
        <v>3</v>
      </c>
      <c r="AK249" s="31">
        <f>VLOOKUP($T249,アンケートデータ!$H$5:$R$37,11,FALSE)</f>
        <v>5</v>
      </c>
    </row>
    <row r="250" spans="2:37">
      <c r="B250" s="38">
        <f t="shared" si="3"/>
        <v>62</v>
      </c>
      <c r="C250" s="38">
        <v>4</v>
      </c>
      <c r="D250" s="218"/>
      <c r="E250" s="38" t="s">
        <v>527</v>
      </c>
      <c r="F250" s="38">
        <v>100</v>
      </c>
      <c r="G250" s="38">
        <v>336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1</v>
      </c>
      <c r="O250" s="38">
        <v>0</v>
      </c>
      <c r="P250" s="38">
        <v>0</v>
      </c>
      <c r="Q250" s="38">
        <v>0</v>
      </c>
      <c r="R250" s="38" t="s">
        <v>528</v>
      </c>
      <c r="S250" s="38">
        <v>101</v>
      </c>
      <c r="T250" s="38">
        <v>324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  <c r="AD250" s="38">
        <v>0</v>
      </c>
      <c r="AE250" s="38">
        <v>4</v>
      </c>
      <c r="AF250" s="216"/>
      <c r="AJ250" s="31">
        <f>VLOOKUP($G250,アンケートデータ!$H$5:$R$37,11,FALSE)</f>
        <v>2</v>
      </c>
      <c r="AK250" s="31">
        <f>VLOOKUP($T250,アンケートデータ!$H$5:$R$37,11,FALSE)</f>
        <v>5</v>
      </c>
    </row>
    <row r="251" spans="2:37">
      <c r="B251" s="38">
        <f t="shared" si="3"/>
        <v>62</v>
      </c>
      <c r="C251" s="38">
        <v>5</v>
      </c>
      <c r="D251" s="219"/>
      <c r="E251" s="38" t="s">
        <v>527</v>
      </c>
      <c r="F251" s="38">
        <v>100</v>
      </c>
      <c r="G251" s="38">
        <v>341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1</v>
      </c>
      <c r="N251" s="38">
        <v>0</v>
      </c>
      <c r="O251" s="38">
        <v>0</v>
      </c>
      <c r="P251" s="38">
        <v>0</v>
      </c>
      <c r="Q251" s="38">
        <v>0</v>
      </c>
      <c r="R251" s="38" t="s">
        <v>528</v>
      </c>
      <c r="S251" s="38">
        <v>101</v>
      </c>
      <c r="T251" s="38">
        <v>325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  <c r="AD251" s="38">
        <v>0</v>
      </c>
      <c r="AE251" s="38">
        <v>5</v>
      </c>
      <c r="AF251" s="216"/>
      <c r="AJ251" s="31">
        <f>VLOOKUP($G251,アンケートデータ!$H$5:$R$37,11,FALSE)</f>
        <v>1</v>
      </c>
      <c r="AK251" s="31">
        <f>VLOOKUP($T251,アンケートデータ!$H$5:$R$37,11,FALSE)</f>
        <v>5</v>
      </c>
    </row>
    <row r="252" spans="2:37">
      <c r="B252" s="36">
        <f t="shared" si="3"/>
        <v>63</v>
      </c>
      <c r="C252" s="36">
        <v>1</v>
      </c>
      <c r="D252" s="220" t="s">
        <v>493</v>
      </c>
      <c r="E252" s="36" t="s">
        <v>529</v>
      </c>
      <c r="F252" s="36">
        <v>100</v>
      </c>
      <c r="G252" s="36">
        <v>321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 t="s">
        <v>530</v>
      </c>
      <c r="S252" s="36">
        <v>101</v>
      </c>
      <c r="T252" s="36">
        <v>321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1</v>
      </c>
      <c r="AA252" s="36">
        <v>0</v>
      </c>
      <c r="AB252" s="36">
        <v>0</v>
      </c>
      <c r="AC252" s="36">
        <v>0</v>
      </c>
      <c r="AD252" s="36">
        <v>0</v>
      </c>
      <c r="AE252" s="36">
        <v>1</v>
      </c>
      <c r="AF252" s="214" t="s">
        <v>425</v>
      </c>
      <c r="AJ252" s="31">
        <f>VLOOKUP($G252,アンケートデータ!$H$5:$R$37,11,FALSE)</f>
        <v>5</v>
      </c>
      <c r="AK252" s="31">
        <f>VLOOKUP($T252,アンケートデータ!$H$5:$R$37,11,FALSE)</f>
        <v>5</v>
      </c>
    </row>
    <row r="253" spans="2:37">
      <c r="B253" s="36">
        <f t="shared" si="3"/>
        <v>63</v>
      </c>
      <c r="C253" s="36">
        <v>2</v>
      </c>
      <c r="D253" s="221"/>
      <c r="E253" s="36" t="s">
        <v>529</v>
      </c>
      <c r="F253" s="36">
        <v>100</v>
      </c>
      <c r="G253" s="36">
        <v>326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 t="s">
        <v>530</v>
      </c>
      <c r="S253" s="36">
        <v>101</v>
      </c>
      <c r="T253" s="36">
        <v>322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1</v>
      </c>
      <c r="AB253" s="36">
        <v>0</v>
      </c>
      <c r="AC253" s="36">
        <v>0</v>
      </c>
      <c r="AD253" s="36">
        <v>0</v>
      </c>
      <c r="AE253" s="36">
        <v>2</v>
      </c>
      <c r="AF253" s="214"/>
      <c r="AJ253" s="31">
        <f>VLOOKUP($G253,アンケートデータ!$H$5:$R$37,11,FALSE)</f>
        <v>4</v>
      </c>
      <c r="AK253" s="31">
        <f>VLOOKUP($T253,アンケートデータ!$H$5:$R$37,11,FALSE)</f>
        <v>5</v>
      </c>
    </row>
    <row r="254" spans="2:37">
      <c r="B254" s="36">
        <f t="shared" si="3"/>
        <v>63</v>
      </c>
      <c r="C254" s="36">
        <v>3</v>
      </c>
      <c r="D254" s="222"/>
      <c r="E254" s="36" t="s">
        <v>529</v>
      </c>
      <c r="F254" s="36">
        <v>100</v>
      </c>
      <c r="G254" s="36">
        <v>331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 t="s">
        <v>530</v>
      </c>
      <c r="S254" s="36">
        <v>101</v>
      </c>
      <c r="T254" s="36">
        <v>323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1</v>
      </c>
      <c r="AC254" s="36">
        <v>0</v>
      </c>
      <c r="AD254" s="36">
        <v>0</v>
      </c>
      <c r="AE254" s="36">
        <v>3</v>
      </c>
      <c r="AF254" s="214"/>
      <c r="AJ254" s="31">
        <f>VLOOKUP($G254,アンケートデータ!$H$5:$R$37,11,FALSE)</f>
        <v>3</v>
      </c>
      <c r="AK254" s="31">
        <f>VLOOKUP($T254,アンケートデータ!$H$5:$R$37,11,FALSE)</f>
        <v>5</v>
      </c>
    </row>
  </sheetData>
  <mergeCells count="144">
    <mergeCell ref="D252:D254"/>
    <mergeCell ref="AF252:AF254"/>
    <mergeCell ref="D240:D242"/>
    <mergeCell ref="AF240:AF242"/>
    <mergeCell ref="D243:D246"/>
    <mergeCell ref="AF243:AF246"/>
    <mergeCell ref="D247:D251"/>
    <mergeCell ref="AF247:AF251"/>
    <mergeCell ref="D228:D230"/>
    <mergeCell ref="AF228:AF230"/>
    <mergeCell ref="D231:D234"/>
    <mergeCell ref="AF231:AF234"/>
    <mergeCell ref="D235:D239"/>
    <mergeCell ref="AF235:AF239"/>
    <mergeCell ref="D216:D218"/>
    <mergeCell ref="AF216:AF218"/>
    <mergeCell ref="D219:D222"/>
    <mergeCell ref="AF219:AF222"/>
    <mergeCell ref="D223:D227"/>
    <mergeCell ref="AF223:AF227"/>
    <mergeCell ref="D204:D206"/>
    <mergeCell ref="AF204:AF206"/>
    <mergeCell ref="D207:D210"/>
    <mergeCell ref="AF207:AF210"/>
    <mergeCell ref="D211:D215"/>
    <mergeCell ref="AF211:AF215"/>
    <mergeCell ref="D193:D197"/>
    <mergeCell ref="AF193:AF197"/>
    <mergeCell ref="D198:D200"/>
    <mergeCell ref="AF198:AF200"/>
    <mergeCell ref="D201:D203"/>
    <mergeCell ref="AF201:AF203"/>
    <mergeCell ref="D181:D185"/>
    <mergeCell ref="AF181:AF185"/>
    <mergeCell ref="D186:D188"/>
    <mergeCell ref="AF186:AF188"/>
    <mergeCell ref="D189:D192"/>
    <mergeCell ref="AF189:AF192"/>
    <mergeCell ref="D171:D173"/>
    <mergeCell ref="AF171:AF173"/>
    <mergeCell ref="D174:D176"/>
    <mergeCell ref="AF174:AF176"/>
    <mergeCell ref="D177:D180"/>
    <mergeCell ref="AF177:AF180"/>
    <mergeCell ref="D159:D161"/>
    <mergeCell ref="AF159:AF161"/>
    <mergeCell ref="D162:D165"/>
    <mergeCell ref="AF162:AF165"/>
    <mergeCell ref="D166:D170"/>
    <mergeCell ref="AF166:AF170"/>
    <mergeCell ref="D147:D149"/>
    <mergeCell ref="AF147:AF149"/>
    <mergeCell ref="D150:D153"/>
    <mergeCell ref="AF150:AF153"/>
    <mergeCell ref="D154:D158"/>
    <mergeCell ref="AF154:AF158"/>
    <mergeCell ref="D135:D137"/>
    <mergeCell ref="AF135:AF137"/>
    <mergeCell ref="D138:D141"/>
    <mergeCell ref="AF138:AF141"/>
    <mergeCell ref="D142:D146"/>
    <mergeCell ref="AF142:AF146"/>
    <mergeCell ref="D123:D125"/>
    <mergeCell ref="AF123:AF125"/>
    <mergeCell ref="D126:D129"/>
    <mergeCell ref="AF126:AF129"/>
    <mergeCell ref="D130:D134"/>
    <mergeCell ref="AF130:AF134"/>
    <mergeCell ref="D111:D113"/>
    <mergeCell ref="AF111:AF113"/>
    <mergeCell ref="D114:D117"/>
    <mergeCell ref="AF114:AF117"/>
    <mergeCell ref="D118:D122"/>
    <mergeCell ref="AF118:AF122"/>
    <mergeCell ref="D99:D102"/>
    <mergeCell ref="AF99:AF102"/>
    <mergeCell ref="D103:D106"/>
    <mergeCell ref="AF103:AF106"/>
    <mergeCell ref="D107:D110"/>
    <mergeCell ref="AF107:AF110"/>
    <mergeCell ref="D87:D90"/>
    <mergeCell ref="AF87:AF90"/>
    <mergeCell ref="D91:D94"/>
    <mergeCell ref="AF91:AF94"/>
    <mergeCell ref="D95:D98"/>
    <mergeCell ref="AF95:AF98"/>
    <mergeCell ref="D74:D78"/>
    <mergeCell ref="AF74:AF78"/>
    <mergeCell ref="D79:D82"/>
    <mergeCell ref="AF79:AF82"/>
    <mergeCell ref="D83:D86"/>
    <mergeCell ref="AF83:AF86"/>
    <mergeCell ref="D62:D66"/>
    <mergeCell ref="AF62:AF66"/>
    <mergeCell ref="D67:D69"/>
    <mergeCell ref="AF67:AF69"/>
    <mergeCell ref="D70:D73"/>
    <mergeCell ref="AF70:AF73"/>
    <mergeCell ref="D50:D54"/>
    <mergeCell ref="AF50:AF54"/>
    <mergeCell ref="D55:D57"/>
    <mergeCell ref="AF55:AF57"/>
    <mergeCell ref="D58:D61"/>
    <mergeCell ref="AF58:AF61"/>
    <mergeCell ref="D40:D42"/>
    <mergeCell ref="AF40:AF42"/>
    <mergeCell ref="D43:D45"/>
    <mergeCell ref="AF43:AF45"/>
    <mergeCell ref="D46:D49"/>
    <mergeCell ref="AF46:AF49"/>
    <mergeCell ref="D28:D31"/>
    <mergeCell ref="AF28:AF31"/>
    <mergeCell ref="D32:D36"/>
    <mergeCell ref="AF32:AF36"/>
    <mergeCell ref="D37:D39"/>
    <mergeCell ref="AF37:AF39"/>
    <mergeCell ref="D16:D19"/>
    <mergeCell ref="AF16:AF19"/>
    <mergeCell ref="D20:D24"/>
    <mergeCell ref="AF20:AF24"/>
    <mergeCell ref="D25:D27"/>
    <mergeCell ref="AF25:AF27"/>
    <mergeCell ref="AH8:AI8"/>
    <mergeCell ref="AJ8:AK8"/>
    <mergeCell ref="D10:D12"/>
    <mergeCell ref="AF10:AF12"/>
    <mergeCell ref="D13:D15"/>
    <mergeCell ref="AF13:AF15"/>
    <mergeCell ref="M8:Q8"/>
    <mergeCell ref="R8:R9"/>
    <mergeCell ref="S8:S9"/>
    <mergeCell ref="T8:T9"/>
    <mergeCell ref="U8:Y8"/>
    <mergeCell ref="Z8:AD8"/>
    <mergeCell ref="B7:B9"/>
    <mergeCell ref="C7:C9"/>
    <mergeCell ref="D7:D9"/>
    <mergeCell ref="E7:Q7"/>
    <mergeCell ref="R7:AD7"/>
    <mergeCell ref="AE7:AE9"/>
    <mergeCell ref="E8:E9"/>
    <mergeCell ref="F8:F9"/>
    <mergeCell ref="G8:G9"/>
    <mergeCell ref="H8:L8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880-7E91-4415-ADE6-D5374B3A5C7D}">
  <dimension ref="A2:R45"/>
  <sheetViews>
    <sheetView topLeftCell="B1" zoomScaleNormal="100" workbookViewId="0">
      <pane ySplit="4" topLeftCell="A5" activePane="bottomLeft" state="frozen"/>
      <selection activeCell="B1" sqref="B1"/>
      <selection pane="bottomLeft" activeCell="B5" sqref="B5"/>
    </sheetView>
  </sheetViews>
  <sheetFormatPr defaultRowHeight="16.5" outlineLevelCol="1"/>
  <cols>
    <col min="1" max="1" width="0" style="49" hidden="1" customWidth="1"/>
    <col min="2" max="2" width="13.125" style="49" customWidth="1"/>
    <col min="3" max="3" width="11.5" style="49" customWidth="1"/>
    <col min="4" max="4" width="21.875" style="49" hidden="1" customWidth="1" outlineLevel="1"/>
    <col min="5" max="5" width="10.75" style="49" hidden="1" customWidth="1" outlineLevel="1"/>
    <col min="6" max="6" width="9" style="49" hidden="1" customWidth="1" outlineLevel="1"/>
    <col min="7" max="7" width="9" style="49" customWidth="1" collapsed="1"/>
    <col min="8" max="8" width="13.125" style="49" customWidth="1"/>
    <col min="9" max="9" width="11.5" style="49" customWidth="1"/>
    <col min="10" max="12" width="10.75" style="49" customWidth="1"/>
    <col min="13" max="17" width="16.125" style="49" customWidth="1"/>
    <col min="18" max="18" width="0" style="49" hidden="1" customWidth="1"/>
    <col min="19" max="16384" width="9" style="49"/>
  </cols>
  <sheetData>
    <row r="2" spans="1:18">
      <c r="H2" s="208" t="s">
        <v>532</v>
      </c>
      <c r="I2" s="208"/>
      <c r="J2" s="208"/>
      <c r="K2" s="208"/>
      <c r="L2" s="208"/>
      <c r="M2" s="208"/>
      <c r="N2" s="208"/>
      <c r="O2" s="208"/>
      <c r="P2" s="208"/>
      <c r="Q2" s="208"/>
    </row>
    <row r="3" spans="1:18">
      <c r="A3" s="49" t="s">
        <v>421</v>
      </c>
      <c r="B3" s="208" t="s">
        <v>531</v>
      </c>
      <c r="C3" s="208"/>
      <c r="D3" s="223" t="s">
        <v>640</v>
      </c>
      <c r="E3" s="223"/>
      <c r="F3" s="223"/>
      <c r="H3" s="209" t="s">
        <v>418</v>
      </c>
      <c r="I3" s="224" t="s">
        <v>533</v>
      </c>
      <c r="J3" s="225"/>
      <c r="K3" s="225"/>
      <c r="L3" s="226"/>
      <c r="M3" s="224" t="s">
        <v>422</v>
      </c>
      <c r="N3" s="225"/>
      <c r="O3" s="225"/>
      <c r="P3" s="225"/>
      <c r="Q3" s="226"/>
    </row>
    <row r="4" spans="1:18">
      <c r="A4" s="40">
        <v>5</v>
      </c>
      <c r="B4" s="35" t="s">
        <v>417</v>
      </c>
      <c r="C4" s="35" t="s">
        <v>418</v>
      </c>
      <c r="D4" s="50"/>
      <c r="E4" s="50"/>
      <c r="F4" s="50" t="s">
        <v>421</v>
      </c>
      <c r="G4" s="40"/>
      <c r="H4" s="211"/>
      <c r="I4" s="35" t="s">
        <v>535</v>
      </c>
      <c r="J4" s="35" t="s">
        <v>536</v>
      </c>
      <c r="K4" s="35" t="s">
        <v>537</v>
      </c>
      <c r="L4" s="35" t="s">
        <v>538</v>
      </c>
      <c r="M4" s="41" t="s">
        <v>539</v>
      </c>
      <c r="N4" s="41" t="s">
        <v>540</v>
      </c>
      <c r="O4" s="41" t="s">
        <v>541</v>
      </c>
      <c r="P4" s="41" t="s">
        <v>542</v>
      </c>
      <c r="Q4" s="41" t="s">
        <v>543</v>
      </c>
    </row>
    <row r="5" spans="1:18">
      <c r="A5" s="40">
        <f t="shared" ref="A5:A8" si="0">A4</f>
        <v>5</v>
      </c>
      <c r="B5" s="37">
        <v>100</v>
      </c>
      <c r="C5" s="37">
        <v>321</v>
      </c>
      <c r="D5" s="51" t="s">
        <v>534</v>
      </c>
      <c r="E5" s="48">
        <v>100</v>
      </c>
      <c r="F5" s="48">
        <v>5</v>
      </c>
      <c r="G5" s="40"/>
      <c r="H5" s="37">
        <v>321</v>
      </c>
      <c r="I5" s="37" t="s">
        <v>53</v>
      </c>
      <c r="J5" s="42" t="s">
        <v>47</v>
      </c>
      <c r="K5" s="42" t="s">
        <v>47</v>
      </c>
      <c r="L5" s="42" t="s">
        <v>47</v>
      </c>
      <c r="M5" s="43" t="s">
        <v>544</v>
      </c>
      <c r="N5" s="43" t="s">
        <v>545</v>
      </c>
      <c r="O5" s="43" t="s">
        <v>546</v>
      </c>
      <c r="P5" s="43" t="s">
        <v>547</v>
      </c>
      <c r="Q5" s="43" t="s">
        <v>548</v>
      </c>
      <c r="R5" s="49">
        <f>COUNTA(M5:Q5)</f>
        <v>5</v>
      </c>
    </row>
    <row r="6" spans="1:18">
      <c r="A6" s="40">
        <f t="shared" si="0"/>
        <v>5</v>
      </c>
      <c r="B6" s="37">
        <v>100</v>
      </c>
      <c r="C6" s="37">
        <v>326</v>
      </c>
      <c r="D6" s="51"/>
      <c r="E6" s="48">
        <v>101</v>
      </c>
      <c r="F6" s="48">
        <f t="shared" ref="F6:F9" si="1">F5</f>
        <v>5</v>
      </c>
      <c r="G6" s="40"/>
      <c r="H6" s="37">
        <v>322</v>
      </c>
      <c r="I6" s="37" t="s">
        <v>53</v>
      </c>
      <c r="J6" s="42" t="s">
        <v>47</v>
      </c>
      <c r="K6" s="42" t="s">
        <v>47</v>
      </c>
      <c r="L6" s="42" t="s">
        <v>47</v>
      </c>
      <c r="M6" s="43" t="s">
        <v>549</v>
      </c>
      <c r="N6" s="43" t="s">
        <v>550</v>
      </c>
      <c r="O6" s="43" t="s">
        <v>551</v>
      </c>
      <c r="P6" s="43" t="s">
        <v>552</v>
      </c>
      <c r="Q6" s="43" t="s">
        <v>553</v>
      </c>
      <c r="R6" s="49">
        <f t="shared" ref="R6:R29" si="2">COUNTA(M6:Q6)</f>
        <v>5</v>
      </c>
    </row>
    <row r="7" spans="1:18">
      <c r="A7" s="40">
        <f t="shared" si="0"/>
        <v>5</v>
      </c>
      <c r="B7" s="37">
        <v>100</v>
      </c>
      <c r="C7" s="37">
        <v>331</v>
      </c>
      <c r="D7" s="51"/>
      <c r="E7" s="48">
        <v>102</v>
      </c>
      <c r="F7" s="48">
        <f t="shared" si="1"/>
        <v>5</v>
      </c>
      <c r="G7" s="40"/>
      <c r="H7" s="37">
        <v>323</v>
      </c>
      <c r="I7" s="37" t="s">
        <v>53</v>
      </c>
      <c r="J7" s="42" t="s">
        <v>47</v>
      </c>
      <c r="K7" s="42" t="s">
        <v>47</v>
      </c>
      <c r="L7" s="42" t="s">
        <v>47</v>
      </c>
      <c r="M7" s="43" t="s">
        <v>554</v>
      </c>
      <c r="N7" s="43" t="s">
        <v>555</v>
      </c>
      <c r="O7" s="43" t="s">
        <v>556</v>
      </c>
      <c r="P7" s="43" t="s">
        <v>557</v>
      </c>
      <c r="Q7" s="43" t="s">
        <v>558</v>
      </c>
      <c r="R7" s="49">
        <f t="shared" si="2"/>
        <v>5</v>
      </c>
    </row>
    <row r="8" spans="1:18">
      <c r="A8" s="40">
        <f t="shared" si="0"/>
        <v>5</v>
      </c>
      <c r="B8" s="37">
        <v>100</v>
      </c>
      <c r="C8" s="37">
        <v>336</v>
      </c>
      <c r="D8" s="51"/>
      <c r="E8" s="48">
        <v>103</v>
      </c>
      <c r="F8" s="48">
        <f t="shared" si="1"/>
        <v>5</v>
      </c>
      <c r="G8" s="40"/>
      <c r="H8" s="37">
        <v>324</v>
      </c>
      <c r="I8" s="37" t="s">
        <v>53</v>
      </c>
      <c r="J8" s="42" t="s">
        <v>47</v>
      </c>
      <c r="K8" s="42" t="s">
        <v>47</v>
      </c>
      <c r="L8" s="42" t="s">
        <v>47</v>
      </c>
      <c r="M8" s="43" t="s">
        <v>559</v>
      </c>
      <c r="N8" s="43" t="s">
        <v>560</v>
      </c>
      <c r="O8" s="43" t="s">
        <v>561</v>
      </c>
      <c r="P8" s="43" t="s">
        <v>562</v>
      </c>
      <c r="Q8" s="43" t="s">
        <v>563</v>
      </c>
      <c r="R8" s="49">
        <f t="shared" si="2"/>
        <v>5</v>
      </c>
    </row>
    <row r="9" spans="1:18">
      <c r="A9" s="40">
        <v>5</v>
      </c>
      <c r="B9" s="37">
        <v>100</v>
      </c>
      <c r="C9" s="37">
        <v>341</v>
      </c>
      <c r="D9" s="51"/>
      <c r="E9" s="48">
        <v>104</v>
      </c>
      <c r="F9" s="48">
        <f t="shared" si="1"/>
        <v>5</v>
      </c>
      <c r="G9" s="40"/>
      <c r="H9" s="37">
        <v>325</v>
      </c>
      <c r="I9" s="37" t="s">
        <v>53</v>
      </c>
      <c r="J9" s="42" t="s">
        <v>47</v>
      </c>
      <c r="K9" s="42" t="s">
        <v>47</v>
      </c>
      <c r="L9" s="42" t="s">
        <v>47</v>
      </c>
      <c r="M9" s="43" t="s">
        <v>565</v>
      </c>
      <c r="N9" s="43" t="s">
        <v>566</v>
      </c>
      <c r="O9" s="43" t="s">
        <v>567</v>
      </c>
      <c r="P9" s="43" t="s">
        <v>568</v>
      </c>
      <c r="Q9" s="43" t="s">
        <v>569</v>
      </c>
      <c r="R9" s="49">
        <f t="shared" si="2"/>
        <v>5</v>
      </c>
    </row>
    <row r="10" spans="1:18">
      <c r="A10" s="40">
        <f t="shared" ref="A10:A13" si="3">A9</f>
        <v>5</v>
      </c>
      <c r="B10" s="37">
        <v>101</v>
      </c>
      <c r="C10" s="37">
        <v>321</v>
      </c>
      <c r="D10" s="51" t="s">
        <v>564</v>
      </c>
      <c r="E10" s="48">
        <v>105</v>
      </c>
      <c r="F10" s="48">
        <v>5</v>
      </c>
      <c r="G10" s="40"/>
      <c r="H10" s="37">
        <v>326</v>
      </c>
      <c r="I10" s="37" t="s">
        <v>53</v>
      </c>
      <c r="J10" s="42" t="s">
        <v>47</v>
      </c>
      <c r="K10" s="42" t="s">
        <v>47</v>
      </c>
      <c r="L10" s="42" t="s">
        <v>47</v>
      </c>
      <c r="M10" s="43" t="s">
        <v>570</v>
      </c>
      <c r="N10" s="43" t="s">
        <v>571</v>
      </c>
      <c r="O10" s="43" t="s">
        <v>572</v>
      </c>
      <c r="P10" s="43" t="s">
        <v>573</v>
      </c>
      <c r="Q10" s="43"/>
      <c r="R10" s="49">
        <f t="shared" si="2"/>
        <v>4</v>
      </c>
    </row>
    <row r="11" spans="1:18">
      <c r="A11" s="40">
        <f t="shared" si="3"/>
        <v>5</v>
      </c>
      <c r="B11" s="37">
        <v>101</v>
      </c>
      <c r="C11" s="37">
        <v>322</v>
      </c>
      <c r="D11" s="51"/>
      <c r="E11" s="48">
        <v>106</v>
      </c>
      <c r="F11" s="48">
        <f t="shared" ref="F11:F14" si="4">F10</f>
        <v>5</v>
      </c>
      <c r="G11" s="40"/>
      <c r="H11" s="37">
        <v>327</v>
      </c>
      <c r="I11" s="37" t="s">
        <v>53</v>
      </c>
      <c r="J11" s="42" t="s">
        <v>47</v>
      </c>
      <c r="K11" s="42" t="s">
        <v>47</v>
      </c>
      <c r="L11" s="42" t="s">
        <v>47</v>
      </c>
      <c r="M11" s="43" t="s">
        <v>574</v>
      </c>
      <c r="N11" s="43" t="s">
        <v>575</v>
      </c>
      <c r="O11" s="43" t="s">
        <v>576</v>
      </c>
      <c r="P11" s="43" t="s">
        <v>577</v>
      </c>
      <c r="Q11" s="43"/>
      <c r="R11" s="49">
        <f t="shared" si="2"/>
        <v>4</v>
      </c>
    </row>
    <row r="12" spans="1:18">
      <c r="A12" s="40">
        <f t="shared" si="3"/>
        <v>5</v>
      </c>
      <c r="B12" s="37">
        <v>101</v>
      </c>
      <c r="C12" s="37">
        <v>323</v>
      </c>
      <c r="D12" s="51"/>
      <c r="E12" s="48">
        <v>107</v>
      </c>
      <c r="F12" s="48">
        <f t="shared" si="4"/>
        <v>5</v>
      </c>
      <c r="G12" s="40"/>
      <c r="H12" s="37">
        <v>328</v>
      </c>
      <c r="I12" s="37" t="s">
        <v>53</v>
      </c>
      <c r="J12" s="42" t="s">
        <v>47</v>
      </c>
      <c r="K12" s="42" t="s">
        <v>47</v>
      </c>
      <c r="L12" s="42" t="s">
        <v>47</v>
      </c>
      <c r="M12" s="43" t="s">
        <v>578</v>
      </c>
      <c r="N12" s="43" t="s">
        <v>579</v>
      </c>
      <c r="O12" s="43" t="s">
        <v>580</v>
      </c>
      <c r="P12" s="43" t="s">
        <v>581</v>
      </c>
      <c r="Q12" s="43"/>
      <c r="R12" s="49">
        <f t="shared" si="2"/>
        <v>4</v>
      </c>
    </row>
    <row r="13" spans="1:18">
      <c r="A13" s="40">
        <f t="shared" si="3"/>
        <v>5</v>
      </c>
      <c r="B13" s="37">
        <v>101</v>
      </c>
      <c r="C13" s="37">
        <v>324</v>
      </c>
      <c r="D13" s="51"/>
      <c r="E13" s="48">
        <v>108</v>
      </c>
      <c r="F13" s="48">
        <f t="shared" si="4"/>
        <v>5</v>
      </c>
      <c r="G13" s="40"/>
      <c r="H13" s="37">
        <v>329</v>
      </c>
      <c r="I13" s="37" t="s">
        <v>53</v>
      </c>
      <c r="J13" s="42" t="s">
        <v>47</v>
      </c>
      <c r="K13" s="42" t="s">
        <v>47</v>
      </c>
      <c r="L13" s="42" t="s">
        <v>47</v>
      </c>
      <c r="M13" s="43" t="s">
        <v>582</v>
      </c>
      <c r="N13" s="43" t="s">
        <v>583</v>
      </c>
      <c r="O13" s="43" t="s">
        <v>584</v>
      </c>
      <c r="P13" s="43" t="s">
        <v>585</v>
      </c>
      <c r="Q13" s="43"/>
      <c r="R13" s="49">
        <f t="shared" si="2"/>
        <v>4</v>
      </c>
    </row>
    <row r="14" spans="1:18">
      <c r="A14" s="40">
        <v>4</v>
      </c>
      <c r="B14" s="37">
        <v>101</v>
      </c>
      <c r="C14" s="37">
        <v>325</v>
      </c>
      <c r="D14" s="51"/>
      <c r="E14" s="48"/>
      <c r="F14" s="48">
        <f t="shared" si="4"/>
        <v>5</v>
      </c>
      <c r="G14" s="40"/>
      <c r="H14" s="37">
        <v>330</v>
      </c>
      <c r="I14" s="37" t="s">
        <v>53</v>
      </c>
      <c r="J14" s="42" t="s">
        <v>47</v>
      </c>
      <c r="K14" s="42" t="s">
        <v>47</v>
      </c>
      <c r="L14" s="42" t="s">
        <v>47</v>
      </c>
      <c r="M14" s="43" t="s">
        <v>587</v>
      </c>
      <c r="N14" s="43" t="s">
        <v>588</v>
      </c>
      <c r="O14" s="43" t="s">
        <v>589</v>
      </c>
      <c r="P14" s="43" t="s">
        <v>590</v>
      </c>
      <c r="Q14" s="43"/>
      <c r="R14" s="49">
        <f t="shared" si="2"/>
        <v>4</v>
      </c>
    </row>
    <row r="15" spans="1:18">
      <c r="A15" s="40">
        <f t="shared" ref="A15:A18" si="5">A14</f>
        <v>4</v>
      </c>
      <c r="B15" s="37">
        <v>102</v>
      </c>
      <c r="C15" s="37">
        <v>321</v>
      </c>
      <c r="D15" s="51" t="s">
        <v>586</v>
      </c>
      <c r="E15" s="48"/>
      <c r="F15" s="48">
        <v>4</v>
      </c>
      <c r="G15" s="40"/>
      <c r="H15" s="37">
        <v>331</v>
      </c>
      <c r="I15" s="37" t="s">
        <v>53</v>
      </c>
      <c r="J15" s="42" t="s">
        <v>47</v>
      </c>
      <c r="K15" s="42" t="s">
        <v>47</v>
      </c>
      <c r="L15" s="42" t="s">
        <v>47</v>
      </c>
      <c r="M15" s="43" t="s">
        <v>591</v>
      </c>
      <c r="N15" s="43" t="s">
        <v>592</v>
      </c>
      <c r="O15" s="43" t="s">
        <v>593</v>
      </c>
      <c r="P15" s="43"/>
      <c r="Q15" s="43"/>
      <c r="R15" s="49">
        <f t="shared" si="2"/>
        <v>3</v>
      </c>
    </row>
    <row r="16" spans="1:18">
      <c r="A16" s="40">
        <f t="shared" si="5"/>
        <v>4</v>
      </c>
      <c r="B16" s="37">
        <f>B15</f>
        <v>102</v>
      </c>
      <c r="C16" s="37">
        <v>326</v>
      </c>
      <c r="D16" s="48"/>
      <c r="E16" s="48"/>
      <c r="F16" s="48">
        <f t="shared" ref="F16:F19" si="6">F15</f>
        <v>4</v>
      </c>
      <c r="G16" s="40"/>
      <c r="H16" s="37">
        <v>332</v>
      </c>
      <c r="I16" s="37" t="s">
        <v>53</v>
      </c>
      <c r="J16" s="42" t="s">
        <v>47</v>
      </c>
      <c r="K16" s="42" t="s">
        <v>47</v>
      </c>
      <c r="L16" s="42" t="s">
        <v>47</v>
      </c>
      <c r="M16" s="43" t="s">
        <v>594</v>
      </c>
      <c r="N16" s="43" t="s">
        <v>595</v>
      </c>
      <c r="O16" s="43" t="s">
        <v>596</v>
      </c>
      <c r="P16" s="43"/>
      <c r="Q16" s="43"/>
      <c r="R16" s="49">
        <f t="shared" si="2"/>
        <v>3</v>
      </c>
    </row>
    <row r="17" spans="1:18">
      <c r="A17" s="40">
        <f t="shared" si="5"/>
        <v>4</v>
      </c>
      <c r="B17" s="37">
        <f>B16</f>
        <v>102</v>
      </c>
      <c r="C17" s="37">
        <v>331</v>
      </c>
      <c r="D17" s="48"/>
      <c r="E17" s="48"/>
      <c r="F17" s="48">
        <f t="shared" si="6"/>
        <v>4</v>
      </c>
      <c r="G17" s="40"/>
      <c r="H17" s="37">
        <v>333</v>
      </c>
      <c r="I17" s="37" t="s">
        <v>53</v>
      </c>
      <c r="J17" s="42" t="s">
        <v>47</v>
      </c>
      <c r="K17" s="42" t="s">
        <v>47</v>
      </c>
      <c r="L17" s="42" t="s">
        <v>47</v>
      </c>
      <c r="M17" s="43" t="s">
        <v>597</v>
      </c>
      <c r="N17" s="43" t="s">
        <v>598</v>
      </c>
      <c r="O17" s="43" t="s">
        <v>599</v>
      </c>
      <c r="P17" s="43"/>
      <c r="Q17" s="43"/>
      <c r="R17" s="49">
        <f t="shared" si="2"/>
        <v>3</v>
      </c>
    </row>
    <row r="18" spans="1:18">
      <c r="A18" s="40">
        <f t="shared" si="5"/>
        <v>4</v>
      </c>
      <c r="B18" s="37">
        <f>B17</f>
        <v>102</v>
      </c>
      <c r="C18" s="37">
        <v>336</v>
      </c>
      <c r="D18" s="48"/>
      <c r="E18" s="48"/>
      <c r="F18" s="48">
        <f t="shared" si="6"/>
        <v>4</v>
      </c>
      <c r="G18" s="40"/>
      <c r="H18" s="37">
        <v>334</v>
      </c>
      <c r="I18" s="37" t="s">
        <v>53</v>
      </c>
      <c r="J18" s="42" t="s">
        <v>47</v>
      </c>
      <c r="K18" s="42" t="s">
        <v>47</v>
      </c>
      <c r="L18" s="42" t="s">
        <v>47</v>
      </c>
      <c r="M18" s="43" t="s">
        <v>600</v>
      </c>
      <c r="N18" s="43" t="s">
        <v>601</v>
      </c>
      <c r="O18" s="43" t="s">
        <v>602</v>
      </c>
      <c r="P18" s="43"/>
      <c r="Q18" s="43"/>
      <c r="R18" s="49">
        <f t="shared" si="2"/>
        <v>3</v>
      </c>
    </row>
    <row r="19" spans="1:18">
      <c r="A19" s="40">
        <v>4</v>
      </c>
      <c r="B19" s="37">
        <f>B18</f>
        <v>102</v>
      </c>
      <c r="C19" s="37">
        <v>341</v>
      </c>
      <c r="D19" s="48"/>
      <c r="E19" s="48"/>
      <c r="F19" s="48">
        <f t="shared" si="6"/>
        <v>4</v>
      </c>
      <c r="G19" s="40"/>
      <c r="H19" s="37">
        <v>335</v>
      </c>
      <c r="I19" s="37" t="s">
        <v>53</v>
      </c>
      <c r="J19" s="42" t="s">
        <v>47</v>
      </c>
      <c r="K19" s="42" t="s">
        <v>47</v>
      </c>
      <c r="L19" s="42" t="s">
        <v>47</v>
      </c>
      <c r="M19" s="43" t="s">
        <v>604</v>
      </c>
      <c r="N19" s="43" t="s">
        <v>605</v>
      </c>
      <c r="O19" s="43" t="s">
        <v>606</v>
      </c>
      <c r="P19" s="43"/>
      <c r="Q19" s="43"/>
      <c r="R19" s="49">
        <f t="shared" si="2"/>
        <v>3</v>
      </c>
    </row>
    <row r="20" spans="1:18">
      <c r="A20" s="40">
        <f t="shared" ref="A20:A22" si="7">A19</f>
        <v>4</v>
      </c>
      <c r="B20" s="37">
        <v>103</v>
      </c>
      <c r="C20" s="37">
        <v>321</v>
      </c>
      <c r="D20" s="51" t="s">
        <v>603</v>
      </c>
      <c r="E20" s="48"/>
      <c r="F20" s="48">
        <v>4</v>
      </c>
      <c r="G20" s="40"/>
      <c r="H20" s="37">
        <v>336</v>
      </c>
      <c r="I20" s="37" t="s">
        <v>53</v>
      </c>
      <c r="J20" s="42" t="s">
        <v>47</v>
      </c>
      <c r="K20" s="42" t="s">
        <v>47</v>
      </c>
      <c r="L20" s="42" t="s">
        <v>47</v>
      </c>
      <c r="M20" s="43" t="s">
        <v>607</v>
      </c>
      <c r="N20" s="43" t="s">
        <v>608</v>
      </c>
      <c r="O20" s="43"/>
      <c r="P20" s="43"/>
      <c r="Q20" s="43"/>
      <c r="R20" s="49">
        <f t="shared" si="2"/>
        <v>2</v>
      </c>
    </row>
    <row r="21" spans="1:18">
      <c r="A21" s="40">
        <f t="shared" si="7"/>
        <v>4</v>
      </c>
      <c r="B21" s="37">
        <f>B20</f>
        <v>103</v>
      </c>
      <c r="C21" s="37">
        <v>326</v>
      </c>
      <c r="D21" s="48"/>
      <c r="E21" s="48"/>
      <c r="F21" s="48">
        <f t="shared" ref="F21:F23" si="8">F20</f>
        <v>4</v>
      </c>
      <c r="G21" s="40"/>
      <c r="H21" s="37">
        <v>337</v>
      </c>
      <c r="I21" s="37" t="s">
        <v>53</v>
      </c>
      <c r="J21" s="42" t="s">
        <v>47</v>
      </c>
      <c r="K21" s="42" t="s">
        <v>47</v>
      </c>
      <c r="L21" s="42" t="s">
        <v>47</v>
      </c>
      <c r="M21" s="43" t="s">
        <v>609</v>
      </c>
      <c r="N21" s="43" t="s">
        <v>610</v>
      </c>
      <c r="O21" s="43"/>
      <c r="P21" s="43"/>
      <c r="Q21" s="43"/>
      <c r="R21" s="49">
        <f t="shared" si="2"/>
        <v>2</v>
      </c>
    </row>
    <row r="22" spans="1:18">
      <c r="A22" s="40">
        <f t="shared" si="7"/>
        <v>4</v>
      </c>
      <c r="B22" s="37">
        <f>B21</f>
        <v>103</v>
      </c>
      <c r="C22" s="37">
        <v>331</v>
      </c>
      <c r="D22" s="48"/>
      <c r="E22" s="48"/>
      <c r="F22" s="48">
        <f t="shared" si="8"/>
        <v>4</v>
      </c>
      <c r="G22" s="40"/>
      <c r="H22" s="37">
        <v>338</v>
      </c>
      <c r="I22" s="37" t="s">
        <v>53</v>
      </c>
      <c r="J22" s="42" t="s">
        <v>47</v>
      </c>
      <c r="K22" s="42" t="s">
        <v>47</v>
      </c>
      <c r="L22" s="42" t="s">
        <v>47</v>
      </c>
      <c r="M22" s="43" t="s">
        <v>611</v>
      </c>
      <c r="N22" s="43" t="s">
        <v>612</v>
      </c>
      <c r="O22" s="43"/>
      <c r="P22" s="43"/>
      <c r="Q22" s="43"/>
      <c r="R22" s="49">
        <f t="shared" si="2"/>
        <v>2</v>
      </c>
    </row>
    <row r="23" spans="1:18">
      <c r="A23" s="40">
        <v>3</v>
      </c>
      <c r="B23" s="37">
        <f>B22</f>
        <v>103</v>
      </c>
      <c r="C23" s="37">
        <v>336</v>
      </c>
      <c r="D23" s="48"/>
      <c r="E23" s="48"/>
      <c r="F23" s="48">
        <f t="shared" si="8"/>
        <v>4</v>
      </c>
      <c r="G23" s="40"/>
      <c r="H23" s="37">
        <v>339</v>
      </c>
      <c r="I23" s="37" t="s">
        <v>53</v>
      </c>
      <c r="J23" s="42" t="s">
        <v>47</v>
      </c>
      <c r="K23" s="42" t="s">
        <v>47</v>
      </c>
      <c r="L23" s="42" t="s">
        <v>47</v>
      </c>
      <c r="M23" s="43" t="s">
        <v>614</v>
      </c>
      <c r="N23" s="43" t="s">
        <v>615</v>
      </c>
      <c r="O23" s="43"/>
      <c r="P23" s="43"/>
      <c r="Q23" s="43"/>
      <c r="R23" s="49">
        <f t="shared" si="2"/>
        <v>2</v>
      </c>
    </row>
    <row r="24" spans="1:18">
      <c r="A24" s="40">
        <f t="shared" ref="A24:A26" si="9">A23</f>
        <v>3</v>
      </c>
      <c r="B24" s="37">
        <v>104</v>
      </c>
      <c r="C24" s="37">
        <v>321</v>
      </c>
      <c r="D24" s="51" t="s">
        <v>613</v>
      </c>
      <c r="E24" s="48"/>
      <c r="F24" s="48">
        <v>3</v>
      </c>
      <c r="G24" s="40"/>
      <c r="H24" s="37">
        <v>340</v>
      </c>
      <c r="I24" s="37" t="s">
        <v>53</v>
      </c>
      <c r="J24" s="42" t="s">
        <v>47</v>
      </c>
      <c r="K24" s="42" t="s">
        <v>47</v>
      </c>
      <c r="L24" s="42" t="s">
        <v>47</v>
      </c>
      <c r="M24" s="43" t="s">
        <v>616</v>
      </c>
      <c r="N24" s="43" t="s">
        <v>617</v>
      </c>
      <c r="O24" s="43"/>
      <c r="P24" s="43"/>
      <c r="Q24" s="43"/>
      <c r="R24" s="49">
        <f t="shared" si="2"/>
        <v>2</v>
      </c>
    </row>
    <row r="25" spans="1:18">
      <c r="A25" s="40">
        <f t="shared" si="9"/>
        <v>3</v>
      </c>
      <c r="B25" s="37">
        <f>B24</f>
        <v>104</v>
      </c>
      <c r="C25" s="37">
        <v>326</v>
      </c>
      <c r="D25" s="48"/>
      <c r="E25" s="48"/>
      <c r="F25" s="48">
        <f t="shared" ref="F25:F27" si="10">F24</f>
        <v>3</v>
      </c>
      <c r="G25" s="40"/>
      <c r="H25" s="37">
        <v>341</v>
      </c>
      <c r="I25" s="37" t="s">
        <v>53</v>
      </c>
      <c r="J25" s="42" t="s">
        <v>47</v>
      </c>
      <c r="K25" s="42" t="s">
        <v>47</v>
      </c>
      <c r="L25" s="42" t="s">
        <v>47</v>
      </c>
      <c r="M25" s="43" t="s">
        <v>618</v>
      </c>
      <c r="N25" s="43"/>
      <c r="O25" s="43"/>
      <c r="P25" s="43"/>
      <c r="Q25" s="43"/>
      <c r="R25" s="49">
        <f t="shared" si="2"/>
        <v>1</v>
      </c>
    </row>
    <row r="26" spans="1:18">
      <c r="A26" s="40">
        <f t="shared" si="9"/>
        <v>3</v>
      </c>
      <c r="B26" s="37">
        <f>B25</f>
        <v>104</v>
      </c>
      <c r="C26" s="37">
        <v>331</v>
      </c>
      <c r="D26" s="48"/>
      <c r="E26" s="48"/>
      <c r="F26" s="48">
        <f t="shared" si="10"/>
        <v>3</v>
      </c>
      <c r="G26" s="40"/>
      <c r="H26" s="37">
        <v>342</v>
      </c>
      <c r="I26" s="37" t="s">
        <v>53</v>
      </c>
      <c r="J26" s="42" t="s">
        <v>47</v>
      </c>
      <c r="K26" s="42" t="s">
        <v>47</v>
      </c>
      <c r="L26" s="42" t="s">
        <v>47</v>
      </c>
      <c r="M26" s="43" t="s">
        <v>619</v>
      </c>
      <c r="N26" s="43"/>
      <c r="O26" s="43"/>
      <c r="P26" s="43"/>
      <c r="Q26" s="43"/>
      <c r="R26" s="49">
        <f t="shared" si="2"/>
        <v>1</v>
      </c>
    </row>
    <row r="27" spans="1:18">
      <c r="A27" s="40">
        <v>3</v>
      </c>
      <c r="B27" s="37">
        <f>B26</f>
        <v>104</v>
      </c>
      <c r="C27" s="37">
        <v>347</v>
      </c>
      <c r="D27" s="48"/>
      <c r="E27" s="48"/>
      <c r="F27" s="48">
        <f t="shared" si="10"/>
        <v>3</v>
      </c>
      <c r="G27" s="40"/>
      <c r="H27" s="37">
        <v>343</v>
      </c>
      <c r="I27" s="37" t="s">
        <v>53</v>
      </c>
      <c r="J27" s="42" t="s">
        <v>47</v>
      </c>
      <c r="K27" s="42" t="s">
        <v>47</v>
      </c>
      <c r="L27" s="42" t="s">
        <v>47</v>
      </c>
      <c r="M27" s="43" t="s">
        <v>621</v>
      </c>
      <c r="N27" s="43"/>
      <c r="O27" s="43"/>
      <c r="P27" s="43"/>
      <c r="Q27" s="43"/>
      <c r="R27" s="49">
        <f t="shared" si="2"/>
        <v>1</v>
      </c>
    </row>
    <row r="28" spans="1:18">
      <c r="A28" s="40">
        <f t="shared" ref="A28:A29" si="11">A27</f>
        <v>3</v>
      </c>
      <c r="B28" s="37">
        <v>105</v>
      </c>
      <c r="C28" s="37">
        <v>321</v>
      </c>
      <c r="D28" s="51" t="s">
        <v>620</v>
      </c>
      <c r="E28" s="48"/>
      <c r="F28" s="48">
        <v>3</v>
      </c>
      <c r="G28" s="40"/>
      <c r="H28" s="37">
        <v>344</v>
      </c>
      <c r="I28" s="37" t="s">
        <v>53</v>
      </c>
      <c r="J28" s="42" t="s">
        <v>47</v>
      </c>
      <c r="K28" s="42" t="s">
        <v>47</v>
      </c>
      <c r="L28" s="42" t="s">
        <v>47</v>
      </c>
      <c r="M28" s="43" t="s">
        <v>622</v>
      </c>
      <c r="N28" s="43"/>
      <c r="O28" s="43"/>
      <c r="P28" s="43"/>
      <c r="Q28" s="43"/>
      <c r="R28" s="49">
        <f t="shared" si="2"/>
        <v>1</v>
      </c>
    </row>
    <row r="29" spans="1:18">
      <c r="A29" s="40">
        <f t="shared" si="11"/>
        <v>3</v>
      </c>
      <c r="B29" s="37">
        <f>B28</f>
        <v>105</v>
      </c>
      <c r="C29" s="37">
        <v>326</v>
      </c>
      <c r="D29" s="48"/>
      <c r="E29" s="48"/>
      <c r="F29" s="48">
        <f t="shared" ref="F29:F30" si="12">F28</f>
        <v>3</v>
      </c>
      <c r="G29" s="40"/>
      <c r="H29" s="37">
        <v>345</v>
      </c>
      <c r="I29" s="37" t="s">
        <v>53</v>
      </c>
      <c r="J29" s="42" t="s">
        <v>47</v>
      </c>
      <c r="K29" s="42" t="s">
        <v>47</v>
      </c>
      <c r="L29" s="42" t="s">
        <v>47</v>
      </c>
      <c r="M29" s="43" t="s">
        <v>623</v>
      </c>
      <c r="N29" s="43"/>
      <c r="O29" s="43"/>
      <c r="P29" s="43"/>
      <c r="Q29" s="43"/>
      <c r="R29" s="49">
        <f t="shared" si="2"/>
        <v>1</v>
      </c>
    </row>
    <row r="30" spans="1:18">
      <c r="A30" s="40">
        <v>0</v>
      </c>
      <c r="B30" s="37">
        <f>B29</f>
        <v>105</v>
      </c>
      <c r="C30" s="37">
        <v>331</v>
      </c>
      <c r="D30" s="48"/>
      <c r="E30" s="48"/>
      <c r="F30" s="48">
        <f t="shared" si="12"/>
        <v>3</v>
      </c>
      <c r="G30" s="40"/>
      <c r="H30" s="37">
        <v>346</v>
      </c>
      <c r="I30" s="42" t="s">
        <v>47</v>
      </c>
      <c r="J30" s="37" t="s">
        <v>53</v>
      </c>
      <c r="K30" s="42" t="s">
        <v>47</v>
      </c>
      <c r="L30" s="42" t="s">
        <v>47</v>
      </c>
      <c r="M30" s="43" t="s">
        <v>625</v>
      </c>
      <c r="N30" s="43" t="s">
        <v>626</v>
      </c>
      <c r="O30" s="43" t="s">
        <v>627</v>
      </c>
      <c r="P30" s="44" t="s">
        <v>628</v>
      </c>
      <c r="Q30" s="44" t="s">
        <v>629</v>
      </c>
    </row>
    <row r="31" spans="1:18">
      <c r="A31" s="40">
        <f t="shared" ref="A31:A34" si="13">A30</f>
        <v>0</v>
      </c>
      <c r="B31" s="37">
        <v>106</v>
      </c>
      <c r="C31" s="37">
        <v>346</v>
      </c>
      <c r="D31" s="51" t="s">
        <v>624</v>
      </c>
      <c r="E31" s="48"/>
      <c r="F31" s="48">
        <v>0</v>
      </c>
      <c r="G31" s="40"/>
      <c r="H31" s="37">
        <v>347</v>
      </c>
      <c r="I31" s="42" t="s">
        <v>47</v>
      </c>
      <c r="J31" s="37" t="s">
        <v>53</v>
      </c>
      <c r="K31" s="42" t="s">
        <v>47</v>
      </c>
      <c r="L31" s="42" t="s">
        <v>47</v>
      </c>
      <c r="M31" s="43" t="s">
        <v>630</v>
      </c>
      <c r="N31" s="43" t="s">
        <v>631</v>
      </c>
      <c r="O31" s="43" t="s">
        <v>632</v>
      </c>
      <c r="P31" s="44" t="s">
        <v>47</v>
      </c>
      <c r="Q31" s="44" t="s">
        <v>47</v>
      </c>
    </row>
    <row r="32" spans="1:18">
      <c r="A32" s="40">
        <f t="shared" si="13"/>
        <v>0</v>
      </c>
      <c r="B32" s="37">
        <f>B31</f>
        <v>106</v>
      </c>
      <c r="C32" s="37">
        <v>347</v>
      </c>
      <c r="D32" s="48"/>
      <c r="E32" s="48"/>
      <c r="F32" s="48">
        <f t="shared" ref="F32:F35" si="14">F31</f>
        <v>0</v>
      </c>
      <c r="G32" s="40"/>
      <c r="H32" s="37">
        <v>348</v>
      </c>
      <c r="I32" s="42" t="s">
        <v>47</v>
      </c>
      <c r="J32" s="42" t="s">
        <v>47</v>
      </c>
      <c r="K32" s="37" t="s">
        <v>53</v>
      </c>
      <c r="L32" s="42" t="s">
        <v>47</v>
      </c>
      <c r="M32" s="44" t="s">
        <v>47</v>
      </c>
      <c r="N32" s="44" t="s">
        <v>47</v>
      </c>
      <c r="O32" s="44" t="s">
        <v>47</v>
      </c>
      <c r="P32" s="44" t="s">
        <v>47</v>
      </c>
      <c r="Q32" s="44" t="s">
        <v>47</v>
      </c>
    </row>
    <row r="33" spans="1:17">
      <c r="A33" s="40">
        <f t="shared" si="13"/>
        <v>0</v>
      </c>
      <c r="B33" s="37">
        <f>B32</f>
        <v>106</v>
      </c>
      <c r="C33" s="37">
        <v>348</v>
      </c>
      <c r="D33" s="48"/>
      <c r="E33" s="48"/>
      <c r="F33" s="48">
        <f t="shared" si="14"/>
        <v>0</v>
      </c>
      <c r="G33" s="40"/>
      <c r="H33" s="37">
        <v>349</v>
      </c>
      <c r="I33" s="42" t="s">
        <v>47</v>
      </c>
      <c r="J33" s="42" t="s">
        <v>47</v>
      </c>
      <c r="K33" s="42" t="s">
        <v>47</v>
      </c>
      <c r="L33" s="37" t="s">
        <v>53</v>
      </c>
      <c r="M33" s="43" t="s">
        <v>633</v>
      </c>
      <c r="N33" s="43" t="s">
        <v>634</v>
      </c>
      <c r="O33" s="43" t="s">
        <v>635</v>
      </c>
      <c r="P33" s="43" t="s">
        <v>636</v>
      </c>
      <c r="Q33" s="43" t="s">
        <v>637</v>
      </c>
    </row>
    <row r="34" spans="1:17">
      <c r="A34" s="40">
        <f t="shared" si="13"/>
        <v>0</v>
      </c>
      <c r="B34" s="37">
        <f>B33</f>
        <v>106</v>
      </c>
      <c r="C34" s="37">
        <v>349</v>
      </c>
      <c r="D34" s="48"/>
      <c r="E34" s="48"/>
      <c r="F34" s="48">
        <f t="shared" si="14"/>
        <v>0</v>
      </c>
      <c r="G34" s="40"/>
      <c r="H34" s="39">
        <v>350</v>
      </c>
      <c r="I34" s="45" t="s">
        <v>47</v>
      </c>
      <c r="J34" s="45" t="s">
        <v>47</v>
      </c>
      <c r="K34" s="45" t="s">
        <v>47</v>
      </c>
      <c r="L34" s="39" t="s">
        <v>53</v>
      </c>
      <c r="M34" s="46" t="s">
        <v>633</v>
      </c>
      <c r="N34" s="46" t="s">
        <v>634</v>
      </c>
      <c r="O34" s="46" t="s">
        <v>635</v>
      </c>
      <c r="P34" s="47" t="s">
        <v>47</v>
      </c>
      <c r="Q34" s="47" t="s">
        <v>47</v>
      </c>
    </row>
    <row r="35" spans="1:17">
      <c r="A35" s="40">
        <v>1</v>
      </c>
      <c r="B35" s="39">
        <f>B34</f>
        <v>106</v>
      </c>
      <c r="C35" s="39">
        <v>350</v>
      </c>
      <c r="D35" s="48"/>
      <c r="E35" s="48"/>
      <c r="F35" s="48">
        <f t="shared" si="14"/>
        <v>0</v>
      </c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>
      <c r="A36" s="40">
        <f t="shared" ref="A36:A39" si="15">A35</f>
        <v>1</v>
      </c>
      <c r="B36" s="37">
        <v>107</v>
      </c>
      <c r="C36" s="37">
        <v>321</v>
      </c>
      <c r="D36" s="51" t="s">
        <v>638</v>
      </c>
      <c r="E36" s="48"/>
      <c r="F36" s="48">
        <v>1</v>
      </c>
      <c r="G36" s="52"/>
    </row>
    <row r="37" spans="1:17">
      <c r="A37" s="40">
        <f t="shared" si="15"/>
        <v>1</v>
      </c>
      <c r="B37" s="37">
        <f>B36</f>
        <v>107</v>
      </c>
      <c r="C37" s="37">
        <v>347</v>
      </c>
      <c r="D37" s="48"/>
      <c r="E37" s="48"/>
      <c r="F37" s="48">
        <f t="shared" ref="F37:F40" si="16">F36</f>
        <v>1</v>
      </c>
      <c r="G37" s="52"/>
    </row>
    <row r="38" spans="1:17">
      <c r="A38" s="40">
        <f t="shared" si="15"/>
        <v>1</v>
      </c>
      <c r="B38" s="37">
        <f>B37</f>
        <v>107</v>
      </c>
      <c r="C38" s="37">
        <v>348</v>
      </c>
      <c r="D38" s="48"/>
      <c r="E38" s="48"/>
      <c r="F38" s="48">
        <f t="shared" si="16"/>
        <v>1</v>
      </c>
      <c r="G38" s="52"/>
    </row>
    <row r="39" spans="1:17">
      <c r="A39" s="40">
        <f t="shared" si="15"/>
        <v>1</v>
      </c>
      <c r="B39" s="37">
        <f>B38</f>
        <v>107</v>
      </c>
      <c r="C39" s="37">
        <v>349</v>
      </c>
      <c r="D39" s="48"/>
      <c r="E39" s="48"/>
      <c r="F39" s="48">
        <f t="shared" si="16"/>
        <v>1</v>
      </c>
      <c r="G39" s="52"/>
    </row>
    <row r="40" spans="1:17">
      <c r="A40" s="40">
        <v>2</v>
      </c>
      <c r="B40" s="37">
        <f>B39</f>
        <v>107</v>
      </c>
      <c r="C40" s="37">
        <v>350</v>
      </c>
      <c r="D40" s="48"/>
      <c r="E40" s="48"/>
      <c r="F40" s="48">
        <f t="shared" si="16"/>
        <v>1</v>
      </c>
      <c r="G40" s="52"/>
    </row>
    <row r="41" spans="1:17">
      <c r="A41" s="40">
        <f t="shared" ref="A41:A44" si="17">A40</f>
        <v>2</v>
      </c>
      <c r="B41" s="37">
        <v>108</v>
      </c>
      <c r="C41" s="37">
        <v>321</v>
      </c>
      <c r="D41" s="51" t="s">
        <v>639</v>
      </c>
      <c r="E41" s="48"/>
      <c r="F41" s="48">
        <v>2</v>
      </c>
      <c r="G41" s="52"/>
    </row>
    <row r="42" spans="1:17">
      <c r="A42" s="40">
        <f t="shared" si="17"/>
        <v>2</v>
      </c>
      <c r="B42" s="37">
        <f>B41</f>
        <v>108</v>
      </c>
      <c r="C42" s="37">
        <v>322</v>
      </c>
      <c r="D42" s="48"/>
      <c r="E42" s="48"/>
      <c r="F42" s="48">
        <f t="shared" ref="F42:F45" si="18">F41</f>
        <v>2</v>
      </c>
      <c r="G42" s="52"/>
    </row>
    <row r="43" spans="1:17">
      <c r="A43" s="40">
        <f t="shared" si="17"/>
        <v>2</v>
      </c>
      <c r="B43" s="37">
        <f>B42</f>
        <v>108</v>
      </c>
      <c r="C43" s="37">
        <v>348</v>
      </c>
      <c r="D43" s="48"/>
      <c r="E43" s="48"/>
      <c r="F43" s="48">
        <f t="shared" si="18"/>
        <v>2</v>
      </c>
      <c r="G43" s="52"/>
    </row>
    <row r="44" spans="1:17">
      <c r="A44" s="40">
        <f t="shared" si="17"/>
        <v>2</v>
      </c>
      <c r="B44" s="37">
        <f>B43</f>
        <v>108</v>
      </c>
      <c r="C44" s="37">
        <v>349</v>
      </c>
      <c r="D44" s="48"/>
      <c r="E44" s="48"/>
      <c r="F44" s="48">
        <f t="shared" si="18"/>
        <v>2</v>
      </c>
      <c r="G44" s="52"/>
    </row>
    <row r="45" spans="1:17">
      <c r="B45" s="37">
        <f>B44</f>
        <v>108</v>
      </c>
      <c r="C45" s="37">
        <v>350</v>
      </c>
      <c r="D45" s="48"/>
      <c r="E45" s="48"/>
      <c r="F45" s="48">
        <f t="shared" si="18"/>
        <v>2</v>
      </c>
    </row>
  </sheetData>
  <mergeCells count="6">
    <mergeCell ref="H2:Q2"/>
    <mergeCell ref="B3:C3"/>
    <mergeCell ref="D3:F3"/>
    <mergeCell ref="H3:H4"/>
    <mergeCell ref="I3:L3"/>
    <mergeCell ref="M3:Q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改版履歴</vt:lpstr>
      <vt:lpstr>試験項目表</vt:lpstr>
      <vt:lpstr>設定一括更新</vt:lpstr>
      <vt:lpstr>設定一括チェック完了</vt:lpstr>
      <vt:lpstr>設定参照</vt:lpstr>
      <vt:lpstr>比較検索</vt:lpstr>
      <vt:lpstr>比較</vt:lpstr>
      <vt:lpstr>アンケートデータ</vt:lpstr>
      <vt:lpstr>試験項目表!Print_Area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Ryota</dc:creator>
  <cp:lastModifiedBy>Nguyen Quoc Dat</cp:lastModifiedBy>
  <dcterms:created xsi:type="dcterms:W3CDTF">2024-02-22T12:59:42Z</dcterms:created>
  <dcterms:modified xsi:type="dcterms:W3CDTF">2024-11-26T11:26:51Z</dcterms:modified>
</cp:coreProperties>
</file>