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580" windowWidth="15360" windowHeight="5415"/>
  </bookViews>
  <sheets>
    <sheet name="목록" sheetId="1" r:id="rId1"/>
    <sheet name="메인" sheetId="9" r:id="rId2"/>
    <sheet name="미니게시판_Setter" sheetId="8" r:id="rId3"/>
    <sheet name="미니게시판_조회" sheetId="2" r:id="rId4"/>
    <sheet name="미니게시판_등록" sheetId="5" r:id="rId5"/>
    <sheet name="미니게시판_수정" sheetId="6" r:id="rId6"/>
    <sheet name="미니게시판_컨트롤" sheetId="7" r:id="rId7"/>
    <sheet name="데이터유효값정의" sheetId="10" r:id="rId8"/>
  </sheets>
  <calcPr calcId="144525"/>
</workbook>
</file>

<file path=xl/calcChain.xml><?xml version="1.0" encoding="utf-8"?>
<calcChain xmlns="http://schemas.openxmlformats.org/spreadsheetml/2006/main">
  <c r="K27" i="1" l="1"/>
  <c r="E27" i="1"/>
  <c r="L27" i="1" s="1"/>
  <c r="K10" i="1" l="1"/>
  <c r="J10" i="1"/>
  <c r="E10" i="1"/>
  <c r="K29" i="1"/>
  <c r="E29" i="1"/>
  <c r="L29" i="1" s="1"/>
  <c r="K33" i="1"/>
  <c r="E33" i="1"/>
  <c r="L33" i="1" s="1"/>
  <c r="E32" i="1"/>
  <c r="L32" i="1" s="1"/>
  <c r="E7" i="1"/>
  <c r="J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E8" i="1"/>
  <c r="E9" i="1"/>
  <c r="F9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8" i="1"/>
  <c r="E30" i="1"/>
  <c r="K25" i="1"/>
  <c r="K24" i="1"/>
  <c r="K23" i="1"/>
  <c r="K22" i="1"/>
  <c r="K21" i="1"/>
  <c r="K20" i="1"/>
  <c r="K28" i="1"/>
  <c r="K26" i="1"/>
  <c r="F6" i="9" s="1"/>
  <c r="K19" i="1"/>
  <c r="K32" i="1"/>
  <c r="K7" i="1"/>
  <c r="K8" i="1"/>
  <c r="K9" i="1"/>
  <c r="K11" i="1"/>
  <c r="K12" i="1"/>
  <c r="K13" i="1"/>
  <c r="K14" i="1"/>
  <c r="K15" i="1"/>
  <c r="K16" i="1"/>
  <c r="K17" i="1"/>
  <c r="K18" i="1"/>
  <c r="K30" i="1"/>
  <c r="F10" i="1" l="1"/>
  <c r="L10" i="1" s="1"/>
  <c r="L8" i="1"/>
  <c r="L25" i="1"/>
  <c r="L21" i="1"/>
  <c r="L17" i="1"/>
  <c r="L13" i="1"/>
  <c r="L30" i="1"/>
  <c r="L24" i="1"/>
  <c r="L20" i="1"/>
  <c r="L16" i="1"/>
  <c r="L12" i="1"/>
  <c r="L28" i="1"/>
  <c r="L23" i="1"/>
  <c r="L19" i="1"/>
  <c r="L15" i="1"/>
  <c r="L11" i="1"/>
  <c r="L26" i="1"/>
  <c r="H6" i="9" s="1"/>
  <c r="L22" i="1"/>
  <c r="L18" i="1"/>
  <c r="L14" i="1"/>
  <c r="L9" i="1"/>
  <c r="F7" i="1"/>
  <c r="L7" i="1" s="1"/>
  <c r="I6" i="7"/>
  <c r="F6" i="7"/>
  <c r="H6" i="6"/>
  <c r="F6" i="6"/>
  <c r="H6" i="5"/>
  <c r="F6" i="5"/>
  <c r="H6" i="2"/>
  <c r="F6" i="2"/>
  <c r="H6" i="8"/>
  <c r="F6" i="8"/>
</calcChain>
</file>

<file path=xl/sharedStrings.xml><?xml version="1.0" encoding="utf-8"?>
<sst xmlns="http://schemas.openxmlformats.org/spreadsheetml/2006/main" count="341" uniqueCount="199">
  <si>
    <t>No</t>
    <phoneticPr fontId="1" type="noConversion"/>
  </si>
  <si>
    <t>同價紅裳</t>
    <phoneticPr fontId="1" type="noConversion"/>
  </si>
  <si>
    <t>메뉴명</t>
    <phoneticPr fontId="1" type="noConversion"/>
  </si>
  <si>
    <t>프로그램명</t>
    <phoneticPr fontId="1" type="noConversion"/>
  </si>
  <si>
    <t>설계자</t>
    <phoneticPr fontId="1" type="noConversion"/>
  </si>
  <si>
    <t>설계일자</t>
    <phoneticPr fontId="1" type="noConversion"/>
  </si>
  <si>
    <t>개발예정일</t>
    <phoneticPr fontId="1" type="noConversion"/>
  </si>
  <si>
    <t>개발완료일</t>
    <phoneticPr fontId="1" type="noConversion"/>
  </si>
  <si>
    <t>김현룡</t>
    <phoneticPr fontId="1" type="noConversion"/>
  </si>
  <si>
    <t>미니게시판_조회</t>
    <phoneticPr fontId="1" type="noConversion"/>
  </si>
  <si>
    <t>미니게시판_컨트롤</t>
  </si>
  <si>
    <t>미니게시판_Setter</t>
    <phoneticPr fontId="1" type="noConversion"/>
  </si>
  <si>
    <t>이동</t>
    <phoneticPr fontId="1" type="noConversion"/>
  </si>
  <si>
    <t>메뉴명</t>
    <phoneticPr fontId="1" type="noConversion"/>
  </si>
  <si>
    <t>프로그램명</t>
    <phoneticPr fontId="1" type="noConversion"/>
  </si>
  <si>
    <t>작성자</t>
    <phoneticPr fontId="1" type="noConversion"/>
  </si>
  <si>
    <t>작성자</t>
    <phoneticPr fontId="1" type="noConversion"/>
  </si>
  <si>
    <t>미니게시판_등록</t>
    <phoneticPr fontId="1" type="noConversion"/>
  </si>
  <si>
    <t>홍길동</t>
    <phoneticPr fontId="1" type="noConversion"/>
  </si>
  <si>
    <t>e-mail</t>
    <phoneticPr fontId="1" type="noConversion"/>
  </si>
  <si>
    <t>jamesol@paran.com</t>
    <phoneticPr fontId="1" type="noConversion"/>
  </si>
  <si>
    <t>내용</t>
    <phoneticPr fontId="1" type="noConversion"/>
  </si>
  <si>
    <t>작성일</t>
    <phoneticPr fontId="1" type="noConversion"/>
  </si>
  <si>
    <t>비번</t>
    <phoneticPr fontId="1" type="noConversion"/>
  </si>
  <si>
    <t>취업하면 하고 싶은일.</t>
    <phoneticPr fontId="1" type="noConversion"/>
  </si>
  <si>
    <t>1. 해외여행(동남아)</t>
    <phoneticPr fontId="1" type="noConversion"/>
  </si>
  <si>
    <t>2. Notebook</t>
    <phoneticPr fontId="1" type="noConversion"/>
  </si>
  <si>
    <t>3. 인문학 책 1달에 1권 읽기.</t>
    <phoneticPr fontId="1" type="noConversion"/>
  </si>
  <si>
    <t>미니게시판_등록</t>
    <phoneticPr fontId="1" type="noConversion"/>
  </si>
  <si>
    <t>e-mail</t>
    <phoneticPr fontId="1" type="noConversion"/>
  </si>
  <si>
    <t>미니게시판_수정</t>
    <phoneticPr fontId="1" type="noConversion"/>
  </si>
  <si>
    <t>미니게시판_수정</t>
    <phoneticPr fontId="1" type="noConversion"/>
  </si>
  <si>
    <t>mini_수정</t>
    <phoneticPr fontId="1" type="noConversion"/>
  </si>
  <si>
    <t>action</t>
    <phoneticPr fontId="1" type="noConversion"/>
  </si>
  <si>
    <t>페이지</t>
    <phoneticPr fontId="1" type="noConversion"/>
  </si>
  <si>
    <t>insertDB()</t>
    <phoneticPr fontId="1" type="noConversion"/>
  </si>
  <si>
    <t xml:space="preserve">insert </t>
    <phoneticPr fontId="1" type="noConversion"/>
  </si>
  <si>
    <t>modify</t>
    <phoneticPr fontId="1" type="noConversion"/>
  </si>
  <si>
    <t>modifyDB()</t>
    <phoneticPr fontId="1" type="noConversion"/>
  </si>
  <si>
    <t>미니게시판_삭제</t>
    <phoneticPr fontId="1" type="noConversion"/>
  </si>
  <si>
    <t>delete</t>
    <phoneticPr fontId="1" type="noConversion"/>
  </si>
  <si>
    <t>deleteDB()</t>
    <phoneticPr fontId="1" type="noConversion"/>
  </si>
  <si>
    <t>논리명</t>
    <phoneticPr fontId="1" type="noConversion"/>
  </si>
  <si>
    <t>물리명</t>
    <phoneticPr fontId="1" type="noConversion"/>
  </si>
  <si>
    <t>DataType</t>
    <phoneticPr fontId="1" type="noConversion"/>
  </si>
  <si>
    <t>mi_name</t>
    <phoneticPr fontId="1" type="noConversion"/>
  </si>
  <si>
    <t>varchar2(7)</t>
    <phoneticPr fontId="1" type="noConversion"/>
  </si>
  <si>
    <t>mi_date</t>
    <phoneticPr fontId="1" type="noConversion"/>
  </si>
  <si>
    <t>date</t>
    <phoneticPr fontId="1" type="noConversion"/>
  </si>
  <si>
    <t>mi_email</t>
    <phoneticPr fontId="1" type="noConversion"/>
  </si>
  <si>
    <t>mi_email</t>
    <phoneticPr fontId="1" type="noConversion"/>
  </si>
  <si>
    <t xml:space="preserve">varchar2(320)
</t>
    <phoneticPr fontId="1" type="noConversion"/>
  </si>
  <si>
    <t>mi_passwd</t>
    <phoneticPr fontId="1" type="noConversion"/>
  </si>
  <si>
    <t>varchar2(6)</t>
    <phoneticPr fontId="1" type="noConversion"/>
  </si>
  <si>
    <t>mi_contents</t>
    <phoneticPr fontId="1" type="noConversion"/>
  </si>
  <si>
    <t>varchar2(4000)</t>
    <phoneticPr fontId="1" type="noConversion"/>
  </si>
  <si>
    <t xml:space="preserve"> </t>
    <phoneticPr fontId="1" type="noConversion"/>
  </si>
  <si>
    <t>number</t>
    <phoneticPr fontId="1" type="noConversion"/>
  </si>
  <si>
    <t>ID</t>
    <phoneticPr fontId="1" type="noConversion"/>
  </si>
  <si>
    <t>PK_YN</t>
    <phoneticPr fontId="1" type="noConversion"/>
  </si>
  <si>
    <t>Y</t>
    <phoneticPr fontId="1" type="noConversion"/>
  </si>
  <si>
    <t>mi_view_yn</t>
    <phoneticPr fontId="1" type="noConversion"/>
  </si>
  <si>
    <t>char(1)</t>
    <phoneticPr fontId="1" type="noConversion"/>
  </si>
  <si>
    <t>N</t>
    <phoneticPr fontId="1" type="noConversion"/>
  </si>
  <si>
    <t>Default</t>
    <phoneticPr fontId="1" type="noConversion"/>
  </si>
  <si>
    <t>Y</t>
    <phoneticPr fontId="1" type="noConversion"/>
  </si>
  <si>
    <t>sysdate</t>
    <phoneticPr fontId="1" type="noConversion"/>
  </si>
  <si>
    <t>View_YN</t>
    <phoneticPr fontId="1" type="noConversion"/>
  </si>
  <si>
    <t>mini_board</t>
    <phoneticPr fontId="1" type="noConversion"/>
  </si>
  <si>
    <t>create table mini_board</t>
    <phoneticPr fontId="1" type="noConversion"/>
  </si>
  <si>
    <t>(</t>
    <phoneticPr fontId="1" type="noConversion"/>
  </si>
  <si>
    <t>varchar2(7),</t>
    <phoneticPr fontId="1" type="noConversion"/>
  </si>
  <si>
    <t>date,</t>
    <phoneticPr fontId="1" type="noConversion"/>
  </si>
  <si>
    <t>varchar2(320),</t>
    <phoneticPr fontId="1" type="noConversion"/>
  </si>
  <si>
    <t>varchar2(6),</t>
    <phoneticPr fontId="1" type="noConversion"/>
  </si>
  <si>
    <t>varchar2(4000),</t>
    <phoneticPr fontId="1" type="noConversion"/>
  </si>
  <si>
    <t>)</t>
    <phoneticPr fontId="1" type="noConversion"/>
  </si>
  <si>
    <t>mi_id</t>
    <phoneticPr fontId="1" type="noConversion"/>
  </si>
  <si>
    <t>number  primary key,</t>
    <phoneticPr fontId="1" type="noConversion"/>
  </si>
  <si>
    <t>create sequence mini_board_seq start with 1 increment by minvalue 0;</t>
    <phoneticPr fontId="1" type="noConversion"/>
  </si>
  <si>
    <t>mi_id</t>
    <phoneticPr fontId="1" type="noConversion"/>
  </si>
  <si>
    <t>mi_name</t>
    <phoneticPr fontId="1" type="noConversion"/>
  </si>
  <si>
    <t>mi_date</t>
    <phoneticPr fontId="1" type="noConversion"/>
  </si>
  <si>
    <t>mi_contents</t>
    <phoneticPr fontId="1" type="noConversion"/>
  </si>
  <si>
    <t>조회</t>
    <phoneticPr fontId="1" type="noConversion"/>
  </si>
  <si>
    <t>등록</t>
    <phoneticPr fontId="1" type="noConversion"/>
  </si>
  <si>
    <t>수정</t>
    <phoneticPr fontId="1" type="noConversion"/>
  </si>
  <si>
    <t>삭제</t>
    <phoneticPr fontId="1" type="noConversion"/>
  </si>
  <si>
    <t>등록/수정</t>
    <phoneticPr fontId="1" type="noConversion"/>
  </si>
  <si>
    <t>상세</t>
    <phoneticPr fontId="1" type="noConversion"/>
  </si>
  <si>
    <t>사용자정의</t>
    <phoneticPr fontId="1" type="noConversion"/>
  </si>
  <si>
    <t>do_search();</t>
    <phoneticPr fontId="1" type="noConversion"/>
  </si>
  <si>
    <t>do_insert();</t>
    <phoneticPr fontId="1" type="noConversion"/>
  </si>
  <si>
    <t>do_update();</t>
    <phoneticPr fontId="1" type="noConversion"/>
  </si>
  <si>
    <t>do_delete();</t>
    <phoneticPr fontId="1" type="noConversion"/>
  </si>
  <si>
    <t>do_upsert();</t>
    <phoneticPr fontId="1" type="noConversion"/>
  </si>
  <si>
    <t>do_detail();</t>
    <phoneticPr fontId="1" type="noConversion"/>
  </si>
  <si>
    <t>do_사용자정의();</t>
    <phoneticPr fontId="1" type="noConversion"/>
  </si>
  <si>
    <t>1차메뉴</t>
    <phoneticPr fontId="1" type="noConversion"/>
  </si>
  <si>
    <t>SIST_GIT</t>
    <phoneticPr fontId="1" type="noConversion"/>
  </si>
  <si>
    <t>2차메뉴</t>
    <phoneticPr fontId="1" type="noConversion"/>
  </si>
  <si>
    <t>로그인</t>
    <phoneticPr fontId="1" type="noConversion"/>
  </si>
  <si>
    <t>회원가입</t>
    <phoneticPr fontId="1" type="noConversion"/>
  </si>
  <si>
    <t>로그아웃</t>
    <phoneticPr fontId="1" type="noConversion"/>
  </si>
  <si>
    <t>공지사항</t>
    <phoneticPr fontId="1" type="noConversion"/>
  </si>
  <si>
    <t>조회</t>
    <phoneticPr fontId="1" type="noConversion"/>
  </si>
  <si>
    <t>등록</t>
    <phoneticPr fontId="1" type="noConversion"/>
  </si>
  <si>
    <t>수정</t>
    <phoneticPr fontId="1" type="noConversion"/>
  </si>
  <si>
    <t>삭제</t>
    <phoneticPr fontId="1" type="noConversion"/>
  </si>
  <si>
    <t>등록/수정</t>
    <phoneticPr fontId="1" type="noConversion"/>
  </si>
  <si>
    <t>상세</t>
    <phoneticPr fontId="1" type="noConversion"/>
  </si>
  <si>
    <t>사용자정의</t>
    <phoneticPr fontId="1" type="noConversion"/>
  </si>
  <si>
    <t>컨트롤</t>
    <phoneticPr fontId="1" type="noConversion"/>
  </si>
  <si>
    <t>회원로그인</t>
    <phoneticPr fontId="1" type="noConversion"/>
  </si>
  <si>
    <t>비회원</t>
    <phoneticPr fontId="1" type="noConversion"/>
  </si>
  <si>
    <t>2차메뉴_No</t>
    <phoneticPr fontId="1" type="noConversion"/>
  </si>
  <si>
    <t>메뉴_No</t>
    <phoneticPr fontId="1" type="noConversion"/>
  </si>
  <si>
    <t>기능명</t>
    <phoneticPr fontId="1" type="noConversion"/>
  </si>
  <si>
    <t>메소드명</t>
    <phoneticPr fontId="1" type="noConversion"/>
  </si>
  <si>
    <t>로그인구분</t>
    <phoneticPr fontId="1" type="noConversion"/>
  </si>
  <si>
    <t>2차메뉴</t>
    <phoneticPr fontId="1" type="noConversion"/>
  </si>
  <si>
    <t>2차메뉴NO</t>
    <phoneticPr fontId="1" type="noConversion"/>
  </si>
  <si>
    <t>거래구분</t>
    <phoneticPr fontId="1" type="noConversion"/>
  </si>
  <si>
    <t>거래구분</t>
    <phoneticPr fontId="1" type="noConversion"/>
  </si>
  <si>
    <t>회원가입_조회</t>
    <phoneticPr fontId="1" type="noConversion"/>
  </si>
  <si>
    <t>프로그램ID</t>
    <phoneticPr fontId="1" type="noConversion"/>
  </si>
  <si>
    <t>S300</t>
    <phoneticPr fontId="1" type="noConversion"/>
  </si>
  <si>
    <t>D300</t>
    <phoneticPr fontId="1" type="noConversion"/>
  </si>
  <si>
    <t>메인</t>
    <phoneticPr fontId="1" type="noConversion"/>
  </si>
  <si>
    <t>메인_left</t>
    <phoneticPr fontId="1" type="noConversion"/>
  </si>
  <si>
    <t>메인</t>
    <phoneticPr fontId="1" type="noConversion"/>
  </si>
  <si>
    <t>_list</t>
    <phoneticPr fontId="1" type="noConversion"/>
  </si>
  <si>
    <t>_form</t>
    <phoneticPr fontId="1" type="noConversion"/>
  </si>
  <si>
    <t>_edit</t>
    <phoneticPr fontId="1" type="noConversion"/>
  </si>
  <si>
    <t>_edit</t>
    <phoneticPr fontId="1" type="noConversion"/>
  </si>
  <si>
    <t>_merge</t>
    <phoneticPr fontId="1" type="noConversion"/>
  </si>
  <si>
    <t>_detail</t>
    <phoneticPr fontId="1" type="noConversion"/>
  </si>
  <si>
    <t>_사용자정의</t>
    <phoneticPr fontId="1" type="noConversion"/>
  </si>
  <si>
    <t>_cont</t>
    <phoneticPr fontId="1" type="noConversion"/>
  </si>
  <si>
    <t>cmn</t>
    <phoneticPr fontId="1" type="noConversion"/>
  </si>
  <si>
    <t>log</t>
    <phoneticPr fontId="1" type="noConversion"/>
  </si>
  <si>
    <t>not</t>
    <phoneticPr fontId="1" type="noConversion"/>
  </si>
  <si>
    <t>man</t>
    <phoneticPr fontId="1" type="noConversion"/>
  </si>
  <si>
    <t>거래명</t>
    <phoneticPr fontId="1" type="noConversion"/>
  </si>
  <si>
    <t>SIST_GIT</t>
    <phoneticPr fontId="1" type="noConversion"/>
  </si>
  <si>
    <t>회원가입</t>
    <phoneticPr fontId="1" type="noConversion"/>
  </si>
  <si>
    <t>회원가입_수정</t>
    <phoneticPr fontId="1" type="noConversion"/>
  </si>
  <si>
    <t>김현룡</t>
    <phoneticPr fontId="1" type="noConversion"/>
  </si>
  <si>
    <t>회원가입_삭제</t>
    <phoneticPr fontId="1" type="noConversion"/>
  </si>
  <si>
    <t>회원가입_컨트롤</t>
    <phoneticPr fontId="1" type="noConversion"/>
  </si>
  <si>
    <t>공지사항</t>
    <phoneticPr fontId="1" type="noConversion"/>
  </si>
  <si>
    <t>공지사항_조회</t>
    <phoneticPr fontId="1" type="noConversion"/>
  </si>
  <si>
    <t>공지사항_상세</t>
    <phoneticPr fontId="1" type="noConversion"/>
  </si>
  <si>
    <t>공지사항_등록</t>
    <phoneticPr fontId="1" type="noConversion"/>
  </si>
  <si>
    <t>공지사항_수정</t>
    <phoneticPr fontId="1" type="noConversion"/>
  </si>
  <si>
    <t>공지사항_삭제</t>
    <phoneticPr fontId="1" type="noConversion"/>
  </si>
  <si>
    <t>공지사항_컨트롤</t>
    <phoneticPr fontId="1" type="noConversion"/>
  </si>
  <si>
    <t>메인</t>
    <phoneticPr fontId="1" type="noConversion"/>
  </si>
  <si>
    <t>메인_top</t>
    <phoneticPr fontId="1" type="noConversion"/>
  </si>
  <si>
    <t>자유게시판</t>
    <phoneticPr fontId="1" type="noConversion"/>
  </si>
  <si>
    <t>fre</t>
    <phoneticPr fontId="1" type="noConversion"/>
  </si>
  <si>
    <t>자유게시판</t>
    <phoneticPr fontId="1" type="noConversion"/>
  </si>
  <si>
    <t>자유게시판_조회</t>
    <phoneticPr fontId="1" type="noConversion"/>
  </si>
  <si>
    <t>자유게시판_상세</t>
    <phoneticPr fontId="1" type="noConversion"/>
  </si>
  <si>
    <t>자유게시판_등록</t>
    <phoneticPr fontId="1" type="noConversion"/>
  </si>
  <si>
    <t>자유게시판_수정</t>
    <phoneticPr fontId="1" type="noConversion"/>
  </si>
  <si>
    <t>자유게시판_삭제</t>
    <phoneticPr fontId="1" type="noConversion"/>
  </si>
  <si>
    <t>자유게시판_컨트롤</t>
    <phoneticPr fontId="1" type="noConversion"/>
  </si>
  <si>
    <t>2차메뉴폴더</t>
    <phoneticPr fontId="1" type="noConversion"/>
  </si>
  <si>
    <t>2차메뉴명</t>
    <phoneticPr fontId="1" type="noConversion"/>
  </si>
  <si>
    <t>login</t>
    <phoneticPr fontId="1" type="noConversion"/>
  </si>
  <si>
    <t>member</t>
    <phoneticPr fontId="1" type="noConversion"/>
  </si>
  <si>
    <t>notice</t>
    <phoneticPr fontId="1" type="noConversion"/>
  </si>
  <si>
    <t>free_notice</t>
    <phoneticPr fontId="1" type="noConversion"/>
  </si>
  <si>
    <t>main</t>
    <phoneticPr fontId="1" type="noConversion"/>
  </si>
  <si>
    <t>2차메뉴_폴더</t>
    <phoneticPr fontId="1" type="noConversion"/>
  </si>
  <si>
    <t>2차메뉴_폴더</t>
    <phoneticPr fontId="1" type="noConversion"/>
  </si>
  <si>
    <t>목록!A1</t>
  </si>
  <si>
    <t>메뉴_기능</t>
    <phoneticPr fontId="1" type="noConversion"/>
  </si>
  <si>
    <t>logout</t>
    <phoneticPr fontId="1" type="noConversion"/>
  </si>
  <si>
    <t>로그인</t>
    <phoneticPr fontId="1" type="noConversion"/>
  </si>
  <si>
    <t>로그인_Setter</t>
    <phoneticPr fontId="1" type="noConversion"/>
  </si>
  <si>
    <t>로그인_Dao</t>
    <phoneticPr fontId="1" type="noConversion"/>
  </si>
  <si>
    <t>com.khr.</t>
    <phoneticPr fontId="1" type="noConversion"/>
  </si>
  <si>
    <t>top</t>
    <phoneticPr fontId="1" type="noConversion"/>
  </si>
  <si>
    <t>left</t>
    <phoneticPr fontId="1" type="noConversion"/>
  </si>
  <si>
    <t>bottom</t>
    <phoneticPr fontId="1" type="noConversion"/>
  </si>
  <si>
    <t>메인_bottom</t>
    <phoneticPr fontId="1" type="noConversion"/>
  </si>
  <si>
    <t>left</t>
    <phoneticPr fontId="1" type="noConversion"/>
  </si>
  <si>
    <t>top</t>
    <phoneticPr fontId="1" type="noConversion"/>
  </si>
  <si>
    <t>content</t>
    <phoneticPr fontId="1" type="noConversion"/>
  </si>
  <si>
    <t>bottom</t>
    <phoneticPr fontId="1" type="noConversion"/>
  </si>
  <si>
    <t>login</t>
    <phoneticPr fontId="1" type="noConversion"/>
  </si>
  <si>
    <t>logout</t>
    <phoneticPr fontId="1" type="noConversion"/>
  </si>
  <si>
    <t>회원가입_등록</t>
    <phoneticPr fontId="1" type="noConversion"/>
  </si>
  <si>
    <t>default</t>
    <phoneticPr fontId="1" type="noConversion"/>
  </si>
  <si>
    <t>메인_default</t>
    <phoneticPr fontId="1" type="noConversion"/>
  </si>
  <si>
    <t>MemberDao</t>
  </si>
  <si>
    <t>MemberBean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</si>
</sst>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14" fontId="0" fillId="0" borderId="0" xfId="0" applyNumberFormat="1"/>
    <xf numFmtId="0" fontId="3" fillId="0" borderId="0" xfId="1"/>
    <xf numFmtId="0" fontId="0" fillId="6" borderId="2" xfId="0" applyFill="1" applyBorder="1"/>
    <xf numFmtId="0" fontId="0" fillId="0" borderId="3" xfId="0" applyBorder="1"/>
    <xf numFmtId="0" fontId="0" fillId="6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6" borderId="1" xfId="0" applyFill="1" applyBorder="1"/>
    <xf numFmtId="14" fontId="0" fillId="0" borderId="13" xfId="0" applyNumberFormat="1" applyBorder="1"/>
    <xf numFmtId="0" fontId="3" fillId="0" borderId="2" xfId="1" applyBorder="1"/>
    <xf numFmtId="0" fontId="0" fillId="0" borderId="0" xfId="0" applyFill="1" applyBorder="1"/>
    <xf numFmtId="0" fontId="0" fillId="6" borderId="13" xfId="0" applyFill="1" applyBorder="1"/>
    <xf numFmtId="0" fontId="0" fillId="0" borderId="2" xfId="0" applyBorder="1"/>
    <xf numFmtId="0" fontId="0" fillId="7" borderId="4" xfId="0" applyFill="1" applyBorder="1"/>
    <xf numFmtId="0" fontId="0" fillId="6" borderId="14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14" fontId="0" fillId="0" borderId="2" xfId="0" applyNumberFormat="1" applyBorder="1" applyAlignment="1">
      <alignment horizontal="left"/>
    </xf>
    <xf numFmtId="0" fontId="0" fillId="6" borderId="4" xfId="0" applyFill="1" applyBorder="1"/>
    <xf numFmtId="0" fontId="0" fillId="5" borderId="0" xfId="0" applyFill="1" applyBorder="1"/>
    <xf numFmtId="0" fontId="0" fillId="7" borderId="0" xfId="0" applyFill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2" borderId="0" xfId="1" applyFill="1"/>
    <xf numFmtId="0" fontId="0" fillId="6" borderId="8" xfId="0" applyFill="1" applyBorder="1"/>
    <xf numFmtId="0" fontId="0" fillId="6" borderId="0" xfId="0" applyFill="1" applyBorder="1"/>
    <xf numFmtId="0" fontId="0" fillId="6" borderId="9" xfId="0" applyFill="1" applyBorder="1"/>
    <xf numFmtId="0" fontId="0" fillId="8" borderId="8" xfId="0" applyFill="1" applyBorder="1"/>
    <xf numFmtId="0" fontId="0" fillId="8" borderId="0" xfId="0" applyFill="1" applyBorder="1"/>
    <xf numFmtId="0" fontId="0" fillId="9" borderId="0" xfId="0" applyFill="1" applyBorder="1"/>
    <xf numFmtId="0" fontId="0" fillId="9" borderId="9" xfId="0" applyFill="1" applyBorder="1"/>
    <xf numFmtId="0" fontId="0" fillId="10" borderId="0" xfId="0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14" fontId="0" fillId="10" borderId="0" xfId="0" applyNumberFormat="1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Border="1" applyAlignment="1">
      <alignment horizontal="center"/>
    </xf>
    <xf numFmtId="0" fontId="3" fillId="10" borderId="0" xfId="1" applyFill="1"/>
    <xf numFmtId="0" fontId="3" fillId="4" borderId="0" xfId="1" applyFill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19048</xdr:colOff>
      <xdr:row>5</xdr:row>
      <xdr:rowOff>190499</xdr:rowOff>
    </xdr:from>
    <xdr:to>
      <xdr:col>8</xdr:col>
      <xdr:colOff>2</xdr:colOff>
      <xdr:row>7</xdr:row>
      <xdr:rowOff>66675</xdr:rowOff>
    </xdr:to>
    <xdr:sp macro="" textlink="">
      <xdr:nvSpPr>
        <xdr:cNvPr id="4" name="오른쪽 중괄호 3"/>
        <xdr:cNvSpPr/>
      </xdr:nvSpPr>
      <xdr:spPr>
        <a:xfrm rot="16200000">
          <a:off x="3390900" y="-2019303"/>
          <a:ext cx="295276" cy="6810379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142875</xdr:colOff>
      <xdr:row>1</xdr:row>
      <xdr:rowOff>38100</xdr:rowOff>
    </xdr:from>
    <xdr:to>
      <xdr:col>6</xdr:col>
      <xdr:colOff>190500</xdr:colOff>
      <xdr:row>3</xdr:row>
      <xdr:rowOff>133350</xdr:rowOff>
    </xdr:to>
    <xdr:sp macro="" textlink="">
      <xdr:nvSpPr>
        <xdr:cNvPr id="5" name="설명선 1(테두리 및 강조선) 4"/>
        <xdr:cNvSpPr/>
      </xdr:nvSpPr>
      <xdr:spPr>
        <a:xfrm>
          <a:off x="4505325" y="247650"/>
          <a:ext cx="752475" cy="514350"/>
        </a:xfrm>
        <a:prstGeom prst="accentBorderCallout1">
          <a:avLst>
            <a:gd name="adj1" fmla="val 18750"/>
            <a:gd name="adj2" fmla="val -8333"/>
            <a:gd name="adj3" fmla="val 205093"/>
            <a:gd name="adj4" fmla="val -1282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넓이</a:t>
          </a:r>
          <a:r>
            <a:rPr lang="en-US" altLang="ko-KR" sz="1100"/>
            <a:t>:900</a:t>
          </a:r>
          <a:endParaRPr lang="ko-KR" altLang="en-US" sz="1100"/>
        </a:p>
      </xdr:txBody>
    </xdr:sp>
    <xdr:clientData/>
  </xdr:twoCellAnchor>
  <xdr:twoCellAnchor>
    <xdr:from>
      <xdr:col>7</xdr:col>
      <xdr:colOff>1323975</xdr:colOff>
      <xdr:row>7</xdr:row>
      <xdr:rowOff>0</xdr:rowOff>
    </xdr:from>
    <xdr:to>
      <xdr:col>8</xdr:col>
      <xdr:colOff>285751</xdr:colOff>
      <xdr:row>31</xdr:row>
      <xdr:rowOff>9525</xdr:rowOff>
    </xdr:to>
    <xdr:sp macro="" textlink="">
      <xdr:nvSpPr>
        <xdr:cNvPr id="6" name="오른쪽 중괄호 5"/>
        <xdr:cNvSpPr/>
      </xdr:nvSpPr>
      <xdr:spPr>
        <a:xfrm>
          <a:off x="6934200" y="1466850"/>
          <a:ext cx="295276" cy="5038725"/>
        </a:xfrm>
        <a:prstGeom prst="rightBrace">
          <a:avLst>
            <a:gd name="adj1" fmla="val 8333"/>
            <a:gd name="adj2" fmla="val 4972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590550</xdr:colOff>
      <xdr:row>15</xdr:row>
      <xdr:rowOff>57150</xdr:rowOff>
    </xdr:from>
    <xdr:to>
      <xdr:col>9</xdr:col>
      <xdr:colOff>657225</xdr:colOff>
      <xdr:row>17</xdr:row>
      <xdr:rowOff>152400</xdr:rowOff>
    </xdr:to>
    <xdr:sp macro="" textlink="">
      <xdr:nvSpPr>
        <xdr:cNvPr id="7" name="설명선 1(테두리 및 강조선) 6"/>
        <xdr:cNvSpPr/>
      </xdr:nvSpPr>
      <xdr:spPr>
        <a:xfrm>
          <a:off x="7534275" y="3200400"/>
          <a:ext cx="752475" cy="514350"/>
        </a:xfrm>
        <a:prstGeom prst="accentBorderCallout1">
          <a:avLst>
            <a:gd name="adj1" fmla="val 18750"/>
            <a:gd name="adj2" fmla="val -8333"/>
            <a:gd name="adj3" fmla="val 147686"/>
            <a:gd name="adj4" fmla="val -4086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넓이</a:t>
          </a:r>
          <a:r>
            <a:rPr lang="en-US" altLang="ko-KR" sz="1100"/>
            <a:t>:700</a:t>
          </a:r>
          <a:endParaRPr lang="ko-KR" altLang="en-US" sz="1100"/>
        </a:p>
      </xdr:txBody>
    </xdr:sp>
    <xdr:clientData/>
  </xdr:twoCellAnchor>
  <xdr:twoCellAnchor>
    <xdr:from>
      <xdr:col>1</xdr:col>
      <xdr:colOff>4</xdr:colOff>
      <xdr:row>8</xdr:row>
      <xdr:rowOff>85722</xdr:rowOff>
    </xdr:from>
    <xdr:to>
      <xdr:col>2</xdr:col>
      <xdr:colOff>1209678</xdr:colOff>
      <xdr:row>9</xdr:row>
      <xdr:rowOff>200025</xdr:rowOff>
    </xdr:to>
    <xdr:sp macro="" textlink="">
      <xdr:nvSpPr>
        <xdr:cNvPr id="8" name="오른쪽 중괄호 7"/>
        <xdr:cNvSpPr/>
      </xdr:nvSpPr>
      <xdr:spPr>
        <a:xfrm rot="16200000" flipV="1">
          <a:off x="900114" y="976312"/>
          <a:ext cx="323853" cy="1895474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66674</xdr:colOff>
      <xdr:row>7</xdr:row>
      <xdr:rowOff>38100</xdr:rowOff>
    </xdr:from>
    <xdr:to>
      <xdr:col>2</xdr:col>
      <xdr:colOff>152400</xdr:colOff>
      <xdr:row>8</xdr:row>
      <xdr:rowOff>114300</xdr:rowOff>
    </xdr:to>
    <xdr:sp macro="" textlink="">
      <xdr:nvSpPr>
        <xdr:cNvPr id="9" name="직사각형 8"/>
        <xdr:cNvSpPr/>
      </xdr:nvSpPr>
      <xdr:spPr>
        <a:xfrm>
          <a:off x="180974" y="1504950"/>
          <a:ext cx="771526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width:200</a:t>
          </a:r>
          <a:endParaRPr lang="ko-KR" altLang="en-US" sz="1100"/>
        </a:p>
      </xdr:txBody>
    </xdr:sp>
    <xdr:clientData/>
  </xdr:twoCellAnchor>
  <xdr:twoCellAnchor>
    <xdr:from>
      <xdr:col>2</xdr:col>
      <xdr:colOff>1209681</xdr:colOff>
      <xdr:row>8</xdr:row>
      <xdr:rowOff>85723</xdr:rowOff>
    </xdr:from>
    <xdr:to>
      <xdr:col>7</xdr:col>
      <xdr:colOff>1323978</xdr:colOff>
      <xdr:row>10</xdr:row>
      <xdr:rowOff>9525</xdr:rowOff>
    </xdr:to>
    <xdr:sp macro="" textlink="">
      <xdr:nvSpPr>
        <xdr:cNvPr id="10" name="오른쪽 중괄호 9"/>
        <xdr:cNvSpPr/>
      </xdr:nvSpPr>
      <xdr:spPr>
        <a:xfrm rot="16200000" flipV="1">
          <a:off x="4300541" y="-528637"/>
          <a:ext cx="342902" cy="4924422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123824</xdr:colOff>
      <xdr:row>7</xdr:row>
      <xdr:rowOff>66675</xdr:rowOff>
    </xdr:from>
    <xdr:to>
      <xdr:col>6</xdr:col>
      <xdr:colOff>228599</xdr:colOff>
      <xdr:row>8</xdr:row>
      <xdr:rowOff>142875</xdr:rowOff>
    </xdr:to>
    <xdr:sp macro="" textlink="">
      <xdr:nvSpPr>
        <xdr:cNvPr id="11" name="직사각형 10"/>
        <xdr:cNvSpPr/>
      </xdr:nvSpPr>
      <xdr:spPr>
        <a:xfrm>
          <a:off x="4486274" y="1533525"/>
          <a:ext cx="8096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width:700</a:t>
          </a:r>
          <a:endParaRPr lang="ko-KR" altLang="en-US" sz="1100"/>
        </a:p>
      </xdr:txBody>
    </xdr:sp>
    <xdr:clientData/>
  </xdr:twoCellAnchor>
  <xdr:twoCellAnchor>
    <xdr:from>
      <xdr:col>7</xdr:col>
      <xdr:colOff>1323975</xdr:colOff>
      <xdr:row>7</xdr:row>
      <xdr:rowOff>1</xdr:rowOff>
    </xdr:from>
    <xdr:to>
      <xdr:col>8</xdr:col>
      <xdr:colOff>600075</xdr:colOff>
      <xdr:row>10</xdr:row>
      <xdr:rowOff>0</xdr:rowOff>
    </xdr:to>
    <xdr:sp macro="" textlink="">
      <xdr:nvSpPr>
        <xdr:cNvPr id="12" name="오른쪽 중괄호 11"/>
        <xdr:cNvSpPr/>
      </xdr:nvSpPr>
      <xdr:spPr>
        <a:xfrm>
          <a:off x="6934200" y="1466851"/>
          <a:ext cx="609600" cy="628649"/>
        </a:xfrm>
        <a:prstGeom prst="rightBrace">
          <a:avLst>
            <a:gd name="adj1" fmla="val 8333"/>
            <a:gd name="adj2" fmla="val 4972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609599</xdr:colOff>
      <xdr:row>7</xdr:row>
      <xdr:rowOff>161925</xdr:rowOff>
    </xdr:from>
    <xdr:to>
      <xdr:col>10</xdr:col>
      <xdr:colOff>47624</xdr:colOff>
      <xdr:row>9</xdr:row>
      <xdr:rowOff>28575</xdr:rowOff>
    </xdr:to>
    <xdr:sp macro="" textlink="">
      <xdr:nvSpPr>
        <xdr:cNvPr id="13" name="직사각형 12"/>
        <xdr:cNvSpPr/>
      </xdr:nvSpPr>
      <xdr:spPr>
        <a:xfrm>
          <a:off x="7553324" y="1628775"/>
          <a:ext cx="8096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height:80</a:t>
          </a:r>
          <a:endParaRPr lang="ko-KR" altLang="en-US" sz="1100"/>
        </a:p>
      </xdr:txBody>
    </xdr:sp>
    <xdr:clientData/>
  </xdr:twoCellAnchor>
  <xdr:twoCellAnchor>
    <xdr:from>
      <xdr:col>3</xdr:col>
      <xdr:colOff>9525</xdr:colOff>
      <xdr:row>10</xdr:row>
      <xdr:rowOff>9526</xdr:rowOff>
    </xdr:from>
    <xdr:to>
      <xdr:col>3</xdr:col>
      <xdr:colOff>304801</xdr:colOff>
      <xdr:row>30</xdr:row>
      <xdr:rowOff>9526</xdr:rowOff>
    </xdr:to>
    <xdr:sp macro="" textlink="">
      <xdr:nvSpPr>
        <xdr:cNvPr id="14" name="오른쪽 중괄호 13"/>
        <xdr:cNvSpPr/>
      </xdr:nvSpPr>
      <xdr:spPr>
        <a:xfrm>
          <a:off x="2028825" y="2105026"/>
          <a:ext cx="295276" cy="4191000"/>
        </a:xfrm>
        <a:prstGeom prst="rightBrace">
          <a:avLst>
            <a:gd name="adj1" fmla="val 8333"/>
            <a:gd name="adj2" fmla="val 4972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323849</xdr:colOff>
      <xdr:row>19</xdr:row>
      <xdr:rowOff>66675</xdr:rowOff>
    </xdr:from>
    <xdr:to>
      <xdr:col>3</xdr:col>
      <xdr:colOff>1133474</xdr:colOff>
      <xdr:row>20</xdr:row>
      <xdr:rowOff>142875</xdr:rowOff>
    </xdr:to>
    <xdr:sp macro="" textlink="">
      <xdr:nvSpPr>
        <xdr:cNvPr id="15" name="직사각형 14"/>
        <xdr:cNvSpPr/>
      </xdr:nvSpPr>
      <xdr:spPr>
        <a:xfrm>
          <a:off x="2343149" y="4048125"/>
          <a:ext cx="8096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height:570</a:t>
          </a:r>
          <a:endParaRPr lang="ko-KR" altLang="en-US" sz="1100"/>
        </a:p>
      </xdr:txBody>
    </xdr:sp>
    <xdr:clientData/>
  </xdr:twoCellAnchor>
  <xdr:twoCellAnchor>
    <xdr:from>
      <xdr:col>7</xdr:col>
      <xdr:colOff>1314450</xdr:colOff>
      <xdr:row>30</xdr:row>
      <xdr:rowOff>2</xdr:rowOff>
    </xdr:from>
    <xdr:to>
      <xdr:col>8</xdr:col>
      <xdr:colOff>190500</xdr:colOff>
      <xdr:row>31</xdr:row>
      <xdr:rowOff>9526</xdr:rowOff>
    </xdr:to>
    <xdr:sp macro="" textlink="">
      <xdr:nvSpPr>
        <xdr:cNvPr id="16" name="오른쪽 중괄호 15"/>
        <xdr:cNvSpPr/>
      </xdr:nvSpPr>
      <xdr:spPr>
        <a:xfrm>
          <a:off x="6924675" y="6286502"/>
          <a:ext cx="209550" cy="219074"/>
        </a:xfrm>
        <a:prstGeom prst="rightBrace">
          <a:avLst>
            <a:gd name="adj1" fmla="val 8333"/>
            <a:gd name="adj2" fmla="val 4972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209549</xdr:colOff>
      <xdr:row>29</xdr:row>
      <xdr:rowOff>200025</xdr:rowOff>
    </xdr:from>
    <xdr:to>
      <xdr:col>9</xdr:col>
      <xdr:colOff>333374</xdr:colOff>
      <xdr:row>31</xdr:row>
      <xdr:rowOff>66675</xdr:rowOff>
    </xdr:to>
    <xdr:sp macro="" textlink="">
      <xdr:nvSpPr>
        <xdr:cNvPr id="18" name="직사각형 17"/>
        <xdr:cNvSpPr/>
      </xdr:nvSpPr>
      <xdr:spPr>
        <a:xfrm>
          <a:off x="7153274" y="6276975"/>
          <a:ext cx="8096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height:50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16</xdr:row>
      <xdr:rowOff>104776</xdr:rowOff>
    </xdr:from>
    <xdr:to>
      <xdr:col>3</xdr:col>
      <xdr:colOff>676275</xdr:colOff>
      <xdr:row>17</xdr:row>
      <xdr:rowOff>133350</xdr:rowOff>
    </xdr:to>
    <xdr:sp macro="" textlink="">
      <xdr:nvSpPr>
        <xdr:cNvPr id="2" name="모서리가 둥근 직사각형 1"/>
        <xdr:cNvSpPr/>
      </xdr:nvSpPr>
      <xdr:spPr>
        <a:xfrm>
          <a:off x="2295525" y="3457576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저장</a:t>
          </a:r>
        </a:p>
      </xdr:txBody>
    </xdr:sp>
    <xdr:clientData/>
  </xdr:twoCellAnchor>
  <xdr:twoCellAnchor>
    <xdr:from>
      <xdr:col>3</xdr:col>
      <xdr:colOff>771525</xdr:colOff>
      <xdr:row>16</xdr:row>
      <xdr:rowOff>114301</xdr:rowOff>
    </xdr:from>
    <xdr:to>
      <xdr:col>3</xdr:col>
      <xdr:colOff>1171575</xdr:colOff>
      <xdr:row>17</xdr:row>
      <xdr:rowOff>142875</xdr:rowOff>
    </xdr:to>
    <xdr:sp macro="" textlink="">
      <xdr:nvSpPr>
        <xdr:cNvPr id="3" name="모서리가 둥근 직사각형 2"/>
        <xdr:cNvSpPr/>
      </xdr:nvSpPr>
      <xdr:spPr>
        <a:xfrm>
          <a:off x="2790825" y="3467101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목록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180976</xdr:rowOff>
    </xdr:from>
    <xdr:to>
      <xdr:col>6</xdr:col>
      <xdr:colOff>419100</xdr:colOff>
      <xdr:row>10</xdr:row>
      <xdr:rowOff>0</xdr:rowOff>
    </xdr:to>
    <xdr:sp macro="" textlink="">
      <xdr:nvSpPr>
        <xdr:cNvPr id="2" name="모서리가 둥근 직사각형 1"/>
        <xdr:cNvSpPr/>
      </xdr:nvSpPr>
      <xdr:spPr>
        <a:xfrm>
          <a:off x="5267325" y="1857376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수정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16</xdr:row>
      <xdr:rowOff>104776</xdr:rowOff>
    </xdr:from>
    <xdr:to>
      <xdr:col>3</xdr:col>
      <xdr:colOff>676275</xdr:colOff>
      <xdr:row>17</xdr:row>
      <xdr:rowOff>133350</xdr:rowOff>
    </xdr:to>
    <xdr:sp macro="" textlink="">
      <xdr:nvSpPr>
        <xdr:cNvPr id="2" name="모서리가 둥근 직사각형 1"/>
        <xdr:cNvSpPr/>
      </xdr:nvSpPr>
      <xdr:spPr>
        <a:xfrm>
          <a:off x="2295525" y="3457576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저장</a:t>
          </a:r>
        </a:p>
      </xdr:txBody>
    </xdr:sp>
    <xdr:clientData/>
  </xdr:twoCellAnchor>
  <xdr:twoCellAnchor>
    <xdr:from>
      <xdr:col>3</xdr:col>
      <xdr:colOff>771525</xdr:colOff>
      <xdr:row>16</xdr:row>
      <xdr:rowOff>114301</xdr:rowOff>
    </xdr:from>
    <xdr:to>
      <xdr:col>3</xdr:col>
      <xdr:colOff>1171575</xdr:colOff>
      <xdr:row>17</xdr:row>
      <xdr:rowOff>142875</xdr:rowOff>
    </xdr:to>
    <xdr:sp macro="" textlink="">
      <xdr:nvSpPr>
        <xdr:cNvPr id="3" name="모서리가 둥근 직사각형 2"/>
        <xdr:cNvSpPr/>
      </xdr:nvSpPr>
      <xdr:spPr>
        <a:xfrm>
          <a:off x="2790825" y="3467101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목록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16</xdr:row>
      <xdr:rowOff>104776</xdr:rowOff>
    </xdr:from>
    <xdr:to>
      <xdr:col>3</xdr:col>
      <xdr:colOff>676275</xdr:colOff>
      <xdr:row>17</xdr:row>
      <xdr:rowOff>133350</xdr:rowOff>
    </xdr:to>
    <xdr:sp macro="" textlink="">
      <xdr:nvSpPr>
        <xdr:cNvPr id="2" name="모서리가 둥근 직사각형 1"/>
        <xdr:cNvSpPr/>
      </xdr:nvSpPr>
      <xdr:spPr>
        <a:xfrm>
          <a:off x="2295525" y="3457576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저장</a:t>
          </a:r>
        </a:p>
      </xdr:txBody>
    </xdr:sp>
    <xdr:clientData/>
  </xdr:twoCellAnchor>
  <xdr:twoCellAnchor>
    <xdr:from>
      <xdr:col>3</xdr:col>
      <xdr:colOff>771525</xdr:colOff>
      <xdr:row>16</xdr:row>
      <xdr:rowOff>114301</xdr:rowOff>
    </xdr:from>
    <xdr:to>
      <xdr:col>3</xdr:col>
      <xdr:colOff>1171575</xdr:colOff>
      <xdr:row>17</xdr:row>
      <xdr:rowOff>142875</xdr:rowOff>
    </xdr:to>
    <xdr:sp macro="" textlink="">
      <xdr:nvSpPr>
        <xdr:cNvPr id="3" name="모서리가 둥근 직사각형 2"/>
        <xdr:cNvSpPr/>
      </xdr:nvSpPr>
      <xdr:spPr>
        <a:xfrm>
          <a:off x="2790825" y="3467101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목록</a:t>
          </a:r>
        </a:p>
      </xdr:txBody>
    </xdr:sp>
    <xdr:clientData/>
  </xdr:twoCellAnchor>
  <xdr:twoCellAnchor>
    <xdr:from>
      <xdr:col>3</xdr:col>
      <xdr:colOff>1238250</xdr:colOff>
      <xdr:row>16</xdr:row>
      <xdr:rowOff>104776</xdr:rowOff>
    </xdr:from>
    <xdr:to>
      <xdr:col>4</xdr:col>
      <xdr:colOff>133350</xdr:colOff>
      <xdr:row>17</xdr:row>
      <xdr:rowOff>133350</xdr:rowOff>
    </xdr:to>
    <xdr:sp macro="" textlink="">
      <xdr:nvSpPr>
        <xdr:cNvPr id="4" name="모서리가 둥근 직사각형 3"/>
        <xdr:cNvSpPr/>
      </xdr:nvSpPr>
      <xdr:spPr>
        <a:xfrm>
          <a:off x="3257550" y="3457576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삭제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1390650</xdr:colOff>
      <xdr:row>8</xdr:row>
      <xdr:rowOff>171450</xdr:rowOff>
    </xdr:from>
    <xdr:to>
      <xdr:col>5</xdr:col>
      <xdr:colOff>476250</xdr:colOff>
      <xdr:row>14</xdr:row>
      <xdr:rowOff>57150</xdr:rowOff>
    </xdr:to>
    <xdr:sp macro="" textlink="">
      <xdr:nvSpPr>
        <xdr:cNvPr id="15" name="직사각형 14"/>
        <xdr:cNvSpPr/>
      </xdr:nvSpPr>
      <xdr:spPr>
        <a:xfrm>
          <a:off x="3409950" y="1847850"/>
          <a:ext cx="1428750" cy="1143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미니게시판</a:t>
          </a:r>
          <a:r>
            <a:rPr lang="en-US" altLang="ko-KR" sz="1100"/>
            <a:t>_</a:t>
          </a:r>
          <a:r>
            <a:rPr lang="ko-KR" altLang="en-US" sz="1100"/>
            <a:t>컨트롤</a:t>
          </a:r>
        </a:p>
      </xdr:txBody>
    </xdr:sp>
    <xdr:clientData/>
  </xdr:twoCellAnchor>
  <xdr:twoCellAnchor>
    <xdr:from>
      <xdr:col>7</xdr:col>
      <xdr:colOff>419100</xdr:colOff>
      <xdr:row>10</xdr:row>
      <xdr:rowOff>114300</xdr:rowOff>
    </xdr:from>
    <xdr:to>
      <xdr:col>8</xdr:col>
      <xdr:colOff>190500</xdr:colOff>
      <xdr:row>12</xdr:row>
      <xdr:rowOff>180975</xdr:rowOff>
    </xdr:to>
    <xdr:sp macro="" textlink="">
      <xdr:nvSpPr>
        <xdr:cNvPr id="5" name="원통 4"/>
        <xdr:cNvSpPr/>
      </xdr:nvSpPr>
      <xdr:spPr>
        <a:xfrm>
          <a:off x="6496050" y="2209800"/>
          <a:ext cx="457200" cy="485775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371475</xdr:colOff>
      <xdr:row>10</xdr:row>
      <xdr:rowOff>123825</xdr:rowOff>
    </xdr:from>
    <xdr:to>
      <xdr:col>3</xdr:col>
      <xdr:colOff>1381125</xdr:colOff>
      <xdr:row>10</xdr:row>
      <xdr:rowOff>133350</xdr:rowOff>
    </xdr:to>
    <xdr:cxnSp macro="">
      <xdr:nvCxnSpPr>
        <xdr:cNvPr id="7" name="직선 화살표 연결선 6"/>
        <xdr:cNvCxnSpPr/>
      </xdr:nvCxnSpPr>
      <xdr:spPr>
        <a:xfrm flipV="1">
          <a:off x="2390775" y="2219325"/>
          <a:ext cx="1009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10</xdr:row>
      <xdr:rowOff>104775</xdr:rowOff>
    </xdr:from>
    <xdr:to>
      <xdr:col>6</xdr:col>
      <xdr:colOff>38100</xdr:colOff>
      <xdr:row>10</xdr:row>
      <xdr:rowOff>114300</xdr:rowOff>
    </xdr:to>
    <xdr:cxnSp macro="">
      <xdr:nvCxnSpPr>
        <xdr:cNvPr id="8" name="직선 화살표 연결선 7"/>
        <xdr:cNvCxnSpPr/>
      </xdr:nvCxnSpPr>
      <xdr:spPr>
        <a:xfrm>
          <a:off x="4848225" y="2200275"/>
          <a:ext cx="5810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10</xdr:row>
      <xdr:rowOff>114300</xdr:rowOff>
    </xdr:from>
    <xdr:to>
      <xdr:col>7</xdr:col>
      <xdr:colOff>647700</xdr:colOff>
      <xdr:row>10</xdr:row>
      <xdr:rowOff>114300</xdr:rowOff>
    </xdr:to>
    <xdr:cxnSp macro="">
      <xdr:nvCxnSpPr>
        <xdr:cNvPr id="10" name="직선 화살표 연결선 9"/>
        <xdr:cNvCxnSpPr>
          <a:endCxn id="5" idx="1"/>
        </xdr:cNvCxnSpPr>
      </xdr:nvCxnSpPr>
      <xdr:spPr>
        <a:xfrm>
          <a:off x="6038850" y="2209800"/>
          <a:ext cx="6858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12</xdr:row>
      <xdr:rowOff>180975</xdr:rowOff>
    </xdr:from>
    <xdr:to>
      <xdr:col>7</xdr:col>
      <xdr:colOff>647700</xdr:colOff>
      <xdr:row>13</xdr:row>
      <xdr:rowOff>95250</xdr:rowOff>
    </xdr:to>
    <xdr:cxnSp macro="">
      <xdr:nvCxnSpPr>
        <xdr:cNvPr id="13" name="직선 화살표 연결선 12"/>
        <xdr:cNvCxnSpPr>
          <a:stCxn id="5" idx="3"/>
        </xdr:cNvCxnSpPr>
      </xdr:nvCxnSpPr>
      <xdr:spPr>
        <a:xfrm flipH="1">
          <a:off x="4848225" y="2695575"/>
          <a:ext cx="1876425" cy="123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1085850</xdr:colOff>
      <xdr:row>13</xdr:row>
      <xdr:rowOff>57150</xdr:rowOff>
    </xdr:from>
    <xdr:to>
      <xdr:col>3</xdr:col>
      <xdr:colOff>1371600</xdr:colOff>
      <xdr:row>13</xdr:row>
      <xdr:rowOff>66675</xdr:rowOff>
    </xdr:to>
    <xdr:cxnSp macro="">
      <xdr:nvCxnSpPr>
        <xdr:cNvPr id="20" name="직선 화살표 연결선 19"/>
        <xdr:cNvCxnSpPr/>
      </xdr:nvCxnSpPr>
      <xdr:spPr>
        <a:xfrm flipH="1" flipV="1">
          <a:off x="1885950" y="2781300"/>
          <a:ext cx="15049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amesol@paran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jamesol@paran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jamesol@paran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jamesol@paran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showGridLines="0" tabSelected="1" workbookViewId="0">
      <selection activeCell="D4" sqref="D4"/>
    </sheetView>
  </sheetViews>
  <sheetFormatPr defaultRowHeight="18" customHeight="1" x14ac:dyDescent="0.3"/>
  <cols>
    <col min="1" max="1" width="1.625" customWidth="1"/>
    <col min="4" max="4" width="11" bestFit="1" customWidth="1"/>
    <col min="5" max="6" width="13.25" bestFit="1" customWidth="1"/>
    <col min="7" max="7" width="12" bestFit="1" customWidth="1"/>
    <col min="8" max="8" width="18" bestFit="1" customWidth="1"/>
    <col min="9" max="9" width="13.125" style="39" bestFit="1" customWidth="1"/>
    <col min="10" max="10" width="10" style="39" bestFit="1" customWidth="1"/>
    <col min="11" max="11" width="11.375" style="39" bestFit="1" customWidth="1"/>
    <col min="12" max="12" width="29.625" bestFit="1" customWidth="1"/>
    <col min="13" max="13" width="9" bestFit="1" customWidth="1"/>
    <col min="14" max="14" width="11.125" bestFit="1" customWidth="1"/>
    <col min="15" max="15" width="11.25" bestFit="1" customWidth="1"/>
    <col min="16" max="16" width="11" bestFit="1" customWidth="1"/>
  </cols>
  <sheetData>
    <row r="1" spans="1:16" ht="18" customHeight="1" x14ac:dyDescent="0.3">
      <c r="A1" s="1"/>
    </row>
    <row r="2" spans="1:16" ht="18" customHeight="1" x14ac:dyDescent="0.3">
      <c r="A2" s="1"/>
    </row>
    <row r="3" spans="1:16" ht="18" customHeight="1" x14ac:dyDescent="0.3">
      <c r="A3" s="1"/>
    </row>
    <row r="4" spans="1:16" ht="18" customHeight="1" x14ac:dyDescent="0.3">
      <c r="A4" s="1"/>
    </row>
    <row r="5" spans="1:16" ht="18" customHeight="1" x14ac:dyDescent="0.3">
      <c r="A5" s="1"/>
      <c r="B5" t="s">
        <v>1</v>
      </c>
    </row>
    <row r="6" spans="1:16" ht="18" customHeight="1" x14ac:dyDescent="0.3">
      <c r="B6" s="37" t="s">
        <v>0</v>
      </c>
      <c r="C6" s="37" t="s">
        <v>98</v>
      </c>
      <c r="D6" s="37" t="s">
        <v>100</v>
      </c>
      <c r="E6" s="37" t="s">
        <v>175</v>
      </c>
      <c r="F6" s="37" t="s">
        <v>176</v>
      </c>
      <c r="G6" s="37" t="s">
        <v>115</v>
      </c>
      <c r="H6" s="37" t="s">
        <v>2</v>
      </c>
      <c r="I6" s="37" t="s">
        <v>116</v>
      </c>
      <c r="J6" s="37" t="s">
        <v>178</v>
      </c>
      <c r="K6" s="37" t="s">
        <v>125</v>
      </c>
      <c r="L6" s="37" t="s">
        <v>3</v>
      </c>
      <c r="M6" s="37" t="s">
        <v>4</v>
      </c>
      <c r="N6" s="37" t="s">
        <v>5</v>
      </c>
      <c r="O6" s="37" t="s">
        <v>6</v>
      </c>
      <c r="P6" s="37" t="s">
        <v>7</v>
      </c>
    </row>
    <row r="7" spans="1:16" ht="18" customHeight="1" x14ac:dyDescent="0.3">
      <c r="B7">
        <v>1</v>
      </c>
      <c r="C7" t="s">
        <v>99</v>
      </c>
      <c r="D7" t="s">
        <v>101</v>
      </c>
      <c r="E7" t="str">
        <f>VLOOKUP(D7,데이터유효값정의!E:H,3,FALSE)</f>
        <v>cmn</v>
      </c>
      <c r="F7" t="str">
        <f>VLOOKUP(E7,데이터유효값정의!G:H,2,FALSE)</f>
        <v>login</v>
      </c>
      <c r="G7" s="38">
        <v>100</v>
      </c>
      <c r="H7" s="3" t="s">
        <v>180</v>
      </c>
      <c r="I7" s="38">
        <v>100</v>
      </c>
      <c r="J7" s="38"/>
      <c r="K7" s="38" t="str">
        <f t="shared" ref="K7:K30" si="0">CONCATENATE(G7,I7)</f>
        <v>100100</v>
      </c>
      <c r="L7" t="str">
        <f>CONCATENATE("/",E7,"/",F7,J7,".jsp")</f>
        <v>/cmn/login.jsp</v>
      </c>
      <c r="M7" t="s">
        <v>8</v>
      </c>
      <c r="N7" s="17">
        <v>42772</v>
      </c>
      <c r="O7" s="17">
        <v>42772</v>
      </c>
      <c r="P7" s="18"/>
    </row>
    <row r="8" spans="1:16" ht="18" customHeight="1" x14ac:dyDescent="0.3">
      <c r="B8">
        <v>2</v>
      </c>
      <c r="C8" t="s">
        <v>99</v>
      </c>
      <c r="D8" t="s">
        <v>101</v>
      </c>
      <c r="E8" t="str">
        <f>VLOOKUP(D8,데이터유효값정의!E:H,3,FALSE)</f>
        <v>cmn</v>
      </c>
      <c r="F8" t="s">
        <v>179</v>
      </c>
      <c r="G8" s="38">
        <v>100</v>
      </c>
      <c r="H8" s="3" t="s">
        <v>103</v>
      </c>
      <c r="I8" s="44">
        <v>110</v>
      </c>
      <c r="J8" s="38"/>
      <c r="K8" s="38" t="str">
        <f t="shared" si="0"/>
        <v>100110</v>
      </c>
      <c r="L8" t="str">
        <f t="shared" ref="L8:L30" si="1">CONCATENATE("/",E8,"/",F8,J8,".jsp")</f>
        <v>/cmn/logout.jsp</v>
      </c>
      <c r="M8" t="s">
        <v>8</v>
      </c>
      <c r="N8" s="17">
        <v>42772</v>
      </c>
      <c r="O8" s="17">
        <v>42772</v>
      </c>
      <c r="P8" s="18"/>
    </row>
    <row r="9" spans="1:16" ht="18" customHeight="1" x14ac:dyDescent="0.3">
      <c r="B9">
        <v>3</v>
      </c>
      <c r="C9" t="s">
        <v>99</v>
      </c>
      <c r="D9" t="s">
        <v>102</v>
      </c>
      <c r="E9" t="str">
        <f>VLOOKUP(D9,데이터유효값정의!E:H,3,FALSE)</f>
        <v>log</v>
      </c>
      <c r="F9" t="str">
        <f>VLOOKUP(E9,데이터유효값정의!G:H,2,FALSE)</f>
        <v>member</v>
      </c>
      <c r="G9" s="38">
        <v>200</v>
      </c>
      <c r="H9" t="s">
        <v>124</v>
      </c>
      <c r="I9" s="44">
        <v>100</v>
      </c>
      <c r="J9" s="38" t="str">
        <f>VLOOKUP(I9,데이터유효값정의!J:K,2)</f>
        <v>_list</v>
      </c>
      <c r="K9" s="38" t="str">
        <f t="shared" si="0"/>
        <v>200100</v>
      </c>
      <c r="L9" t="str">
        <f t="shared" si="1"/>
        <v>/log/member_list.jsp</v>
      </c>
      <c r="M9" t="s">
        <v>8</v>
      </c>
      <c r="N9" s="17">
        <v>42772</v>
      </c>
      <c r="O9" s="17">
        <v>42772</v>
      </c>
      <c r="P9" s="18"/>
    </row>
    <row r="10" spans="1:16" ht="18" customHeight="1" x14ac:dyDescent="0.3">
      <c r="B10" s="60">
        <v>4</v>
      </c>
      <c r="C10" s="60" t="s">
        <v>144</v>
      </c>
      <c r="D10" s="60" t="s">
        <v>145</v>
      </c>
      <c r="E10" s="60" t="str">
        <f>VLOOKUP(D10,데이터유효값정의!E:H,3,FALSE)</f>
        <v>log</v>
      </c>
      <c r="F10" s="60" t="str">
        <f>VLOOKUP(E10,데이터유효값정의!G:H,2,FALSE)</f>
        <v>member</v>
      </c>
      <c r="G10" s="61">
        <v>200</v>
      </c>
      <c r="H10" s="60" t="s">
        <v>146</v>
      </c>
      <c r="I10" s="62">
        <v>300</v>
      </c>
      <c r="J10" s="61" t="str">
        <f>VLOOKUP(I10,데이터유효값정의!J:K,2)</f>
        <v>_edit</v>
      </c>
      <c r="K10" s="61" t="str">
        <f t="shared" si="0"/>
        <v>200300</v>
      </c>
      <c r="L10" s="60" t="str">
        <f t="shared" ref="L10" si="2">CONCATENATE("/",E10,"/",F10,J10,".jsp")</f>
        <v>/log/member_edit.jsp</v>
      </c>
      <c r="M10" s="60" t="s">
        <v>147</v>
      </c>
      <c r="N10" s="63">
        <v>42772</v>
      </c>
      <c r="O10" s="63">
        <v>42772</v>
      </c>
      <c r="P10" s="64"/>
    </row>
    <row r="11" spans="1:16" ht="18" customHeight="1" x14ac:dyDescent="0.3">
      <c r="B11" s="60">
        <v>5</v>
      </c>
      <c r="C11" s="60" t="s">
        <v>144</v>
      </c>
      <c r="D11" s="60" t="s">
        <v>145</v>
      </c>
      <c r="E11" s="60" t="str">
        <f>VLOOKUP(D11,데이터유효값정의!E:H,3,FALSE)</f>
        <v>log</v>
      </c>
      <c r="F11" s="60" t="str">
        <f>VLOOKUP(E11,데이터유효값정의!G:H,2,FALSE)</f>
        <v>member</v>
      </c>
      <c r="G11" s="61">
        <v>200</v>
      </c>
      <c r="H11" s="60" t="s">
        <v>194</v>
      </c>
      <c r="I11" s="62">
        <v>200</v>
      </c>
      <c r="J11" s="61" t="str">
        <f>VLOOKUP(I11,데이터유효값정의!J:K,2)</f>
        <v>_form</v>
      </c>
      <c r="K11" s="61" t="str">
        <f t="shared" si="0"/>
        <v>200200</v>
      </c>
      <c r="L11" s="60" t="str">
        <f t="shared" si="1"/>
        <v>/log/member_form.jsp</v>
      </c>
      <c r="M11" s="60" t="s">
        <v>147</v>
      </c>
      <c r="N11" s="63">
        <v>42772</v>
      </c>
      <c r="O11" s="63">
        <v>42772</v>
      </c>
      <c r="P11" s="64"/>
    </row>
    <row r="12" spans="1:16" ht="18" customHeight="1" x14ac:dyDescent="0.3">
      <c r="B12">
        <v>6</v>
      </c>
      <c r="C12" t="s">
        <v>144</v>
      </c>
      <c r="D12" t="s">
        <v>145</v>
      </c>
      <c r="E12" t="str">
        <f>VLOOKUP(D12,데이터유효값정의!E:H,3,FALSE)</f>
        <v>log</v>
      </c>
      <c r="F12" t="str">
        <f>VLOOKUP(E12,데이터유효값정의!G:H,2,FALSE)</f>
        <v>member</v>
      </c>
      <c r="G12" s="38">
        <v>200</v>
      </c>
      <c r="H12" t="s">
        <v>148</v>
      </c>
      <c r="I12" s="44">
        <v>400</v>
      </c>
      <c r="J12" s="38" t="str">
        <f>VLOOKUP(I12,데이터유효값정의!J:K,2)</f>
        <v>_edit</v>
      </c>
      <c r="K12" s="38" t="str">
        <f t="shared" si="0"/>
        <v>200400</v>
      </c>
      <c r="L12" t="str">
        <f t="shared" si="1"/>
        <v>/log/member_edit.jsp</v>
      </c>
      <c r="M12" t="s">
        <v>147</v>
      </c>
      <c r="N12" s="17">
        <v>42772</v>
      </c>
      <c r="O12" s="17">
        <v>42772</v>
      </c>
      <c r="P12" s="18"/>
    </row>
    <row r="13" spans="1:16" ht="18" customHeight="1" x14ac:dyDescent="0.3">
      <c r="B13">
        <v>7</v>
      </c>
      <c r="C13" t="s">
        <v>144</v>
      </c>
      <c r="D13" t="s">
        <v>145</v>
      </c>
      <c r="E13" t="str">
        <f>VLOOKUP(D13,데이터유효값정의!E:H,3,FALSE)</f>
        <v>log</v>
      </c>
      <c r="F13" t="str">
        <f>VLOOKUP(E13,데이터유효값정의!G:H,2,FALSE)</f>
        <v>member</v>
      </c>
      <c r="G13" s="38">
        <v>200</v>
      </c>
      <c r="H13" t="s">
        <v>149</v>
      </c>
      <c r="I13" s="44">
        <v>800</v>
      </c>
      <c r="J13" s="38" t="str">
        <f>VLOOKUP(I13,데이터유효값정의!J:K,2)</f>
        <v>_cont</v>
      </c>
      <c r="K13" s="38" t="str">
        <f t="shared" si="0"/>
        <v>200800</v>
      </c>
      <c r="L13" t="str">
        <f t="shared" si="1"/>
        <v>/log/member_cont.jsp</v>
      </c>
      <c r="M13" t="s">
        <v>147</v>
      </c>
      <c r="N13" s="17">
        <v>42772</v>
      </c>
      <c r="O13" s="17">
        <v>42772</v>
      </c>
      <c r="P13" s="18"/>
    </row>
    <row r="14" spans="1:16" ht="18" customHeight="1" x14ac:dyDescent="0.3">
      <c r="B14" s="60">
        <v>8</v>
      </c>
      <c r="C14" s="60" t="s">
        <v>144</v>
      </c>
      <c r="D14" s="60" t="s">
        <v>150</v>
      </c>
      <c r="E14" s="60" t="str">
        <f>VLOOKUP(D14,데이터유효값정의!E:H,3,FALSE)</f>
        <v>not</v>
      </c>
      <c r="F14" s="60" t="str">
        <f>VLOOKUP(E14,데이터유효값정의!G:H,2,FALSE)</f>
        <v>notice</v>
      </c>
      <c r="G14" s="61">
        <v>300</v>
      </c>
      <c r="H14" s="60" t="s">
        <v>151</v>
      </c>
      <c r="I14" s="62">
        <v>100</v>
      </c>
      <c r="J14" s="61" t="str">
        <f>VLOOKUP(I14,데이터유효값정의!J:K,2)</f>
        <v>_list</v>
      </c>
      <c r="K14" s="61" t="str">
        <f t="shared" si="0"/>
        <v>300100</v>
      </c>
      <c r="L14" s="60" t="str">
        <f t="shared" si="1"/>
        <v>/not/notice_list.jsp</v>
      </c>
      <c r="M14" s="60" t="s">
        <v>147</v>
      </c>
      <c r="N14" s="63">
        <v>42772</v>
      </c>
      <c r="O14" s="63">
        <v>42772</v>
      </c>
      <c r="P14" s="64"/>
    </row>
    <row r="15" spans="1:16" ht="18" customHeight="1" x14ac:dyDescent="0.3">
      <c r="B15" s="60">
        <v>9</v>
      </c>
      <c r="C15" s="60" t="s">
        <v>144</v>
      </c>
      <c r="D15" s="60" t="s">
        <v>150</v>
      </c>
      <c r="E15" s="60" t="str">
        <f>VLOOKUP(D15,데이터유효값정의!E:H,3,FALSE)</f>
        <v>not</v>
      </c>
      <c r="F15" s="60" t="str">
        <f>VLOOKUP(E15,데이터유효값정의!G:H,2,FALSE)</f>
        <v>notice</v>
      </c>
      <c r="G15" s="61">
        <v>300</v>
      </c>
      <c r="H15" s="60" t="s">
        <v>152</v>
      </c>
      <c r="I15" s="62">
        <v>600</v>
      </c>
      <c r="J15" s="61" t="str">
        <f>VLOOKUP(I15,데이터유효값정의!J:K,2)</f>
        <v>_detail</v>
      </c>
      <c r="K15" s="61" t="str">
        <f t="shared" si="0"/>
        <v>300600</v>
      </c>
      <c r="L15" s="60" t="str">
        <f t="shared" si="1"/>
        <v>/not/notice_detail.jsp</v>
      </c>
      <c r="M15" s="60" t="s">
        <v>147</v>
      </c>
      <c r="N15" s="63">
        <v>42772</v>
      </c>
      <c r="O15" s="63">
        <v>42772</v>
      </c>
      <c r="P15" s="64"/>
    </row>
    <row r="16" spans="1:16" ht="18" customHeight="1" x14ac:dyDescent="0.3">
      <c r="B16">
        <v>10</v>
      </c>
      <c r="C16" t="s">
        <v>144</v>
      </c>
      <c r="D16" t="s">
        <v>150</v>
      </c>
      <c r="E16" t="str">
        <f>VLOOKUP(D16,데이터유효값정의!E:H,3,FALSE)</f>
        <v>not</v>
      </c>
      <c r="F16" t="str">
        <f>VLOOKUP(E16,데이터유효값정의!G:H,2,FALSE)</f>
        <v>notice</v>
      </c>
      <c r="G16" s="38">
        <v>300</v>
      </c>
      <c r="H16" t="s">
        <v>153</v>
      </c>
      <c r="I16" s="44">
        <v>200</v>
      </c>
      <c r="J16" s="38" t="str">
        <f>VLOOKUP(I16,데이터유효값정의!J:K,2)</f>
        <v>_form</v>
      </c>
      <c r="K16" s="38" t="str">
        <f t="shared" si="0"/>
        <v>300200</v>
      </c>
      <c r="L16" t="str">
        <f t="shared" si="1"/>
        <v>/not/notice_form.jsp</v>
      </c>
      <c r="M16" t="s">
        <v>147</v>
      </c>
      <c r="N16" s="17">
        <v>42772</v>
      </c>
      <c r="O16" s="17">
        <v>42772</v>
      </c>
      <c r="P16" s="18"/>
    </row>
    <row r="17" spans="2:16" ht="18" customHeight="1" x14ac:dyDescent="0.3">
      <c r="B17">
        <v>11</v>
      </c>
      <c r="C17" t="s">
        <v>144</v>
      </c>
      <c r="D17" t="s">
        <v>150</v>
      </c>
      <c r="E17" t="str">
        <f>VLOOKUP(D17,데이터유효값정의!E:H,3,FALSE)</f>
        <v>not</v>
      </c>
      <c r="F17" t="str">
        <f>VLOOKUP(E17,데이터유효값정의!G:H,2,FALSE)</f>
        <v>notice</v>
      </c>
      <c r="G17" s="38">
        <v>300</v>
      </c>
      <c r="H17" t="s">
        <v>154</v>
      </c>
      <c r="I17" s="44">
        <v>300</v>
      </c>
      <c r="J17" s="38" t="str">
        <f>VLOOKUP(I17,데이터유효값정의!J:K,2)</f>
        <v>_edit</v>
      </c>
      <c r="K17" s="38" t="str">
        <f t="shared" si="0"/>
        <v>300300</v>
      </c>
      <c r="L17" t="str">
        <f t="shared" si="1"/>
        <v>/not/notice_edit.jsp</v>
      </c>
      <c r="M17" t="s">
        <v>147</v>
      </c>
      <c r="N17" s="17">
        <v>42772</v>
      </c>
      <c r="O17" s="17">
        <v>42772</v>
      </c>
      <c r="P17" s="18"/>
    </row>
    <row r="18" spans="2:16" ht="18" customHeight="1" x14ac:dyDescent="0.3">
      <c r="B18">
        <v>12</v>
      </c>
      <c r="C18" t="s">
        <v>144</v>
      </c>
      <c r="D18" t="s">
        <v>150</v>
      </c>
      <c r="E18" t="str">
        <f>VLOOKUP(D18,데이터유효값정의!E:H,3,FALSE)</f>
        <v>not</v>
      </c>
      <c r="F18" t="str">
        <f>VLOOKUP(E18,데이터유효값정의!G:H,2,FALSE)</f>
        <v>notice</v>
      </c>
      <c r="G18" s="38">
        <v>300</v>
      </c>
      <c r="H18" t="s">
        <v>155</v>
      </c>
      <c r="I18" s="44">
        <v>400</v>
      </c>
      <c r="J18" s="38" t="str">
        <f>VLOOKUP(I18,데이터유효값정의!J:K,2)</f>
        <v>_edit</v>
      </c>
      <c r="K18" s="38" t="str">
        <f t="shared" si="0"/>
        <v>300400</v>
      </c>
      <c r="L18" t="str">
        <f t="shared" si="1"/>
        <v>/not/notice_edit.jsp</v>
      </c>
      <c r="M18" t="s">
        <v>147</v>
      </c>
      <c r="N18" s="17">
        <v>42772</v>
      </c>
      <c r="O18" s="17">
        <v>42772</v>
      </c>
      <c r="P18" s="18"/>
    </row>
    <row r="19" spans="2:16" ht="18" customHeight="1" x14ac:dyDescent="0.3">
      <c r="B19">
        <v>13</v>
      </c>
      <c r="C19" t="s">
        <v>144</v>
      </c>
      <c r="D19" t="s">
        <v>150</v>
      </c>
      <c r="E19" t="str">
        <f>VLOOKUP(D19,데이터유효값정의!E:H,3,FALSE)</f>
        <v>not</v>
      </c>
      <c r="F19" t="str">
        <f>VLOOKUP(E19,데이터유효값정의!G:H,2,FALSE)</f>
        <v>notice</v>
      </c>
      <c r="G19" s="38">
        <v>300</v>
      </c>
      <c r="H19" t="s">
        <v>156</v>
      </c>
      <c r="I19" s="44">
        <v>800</v>
      </c>
      <c r="J19" s="38" t="str">
        <f>VLOOKUP(I19,데이터유효값정의!J:K,2)</f>
        <v>_cont</v>
      </c>
      <c r="K19" s="38" t="str">
        <f t="shared" si="0"/>
        <v>300800</v>
      </c>
      <c r="L19" t="str">
        <f t="shared" si="1"/>
        <v>/not/notice_cont.jsp</v>
      </c>
      <c r="M19" t="s">
        <v>147</v>
      </c>
      <c r="N19" s="17">
        <v>42772</v>
      </c>
      <c r="O19" s="17">
        <v>42772</v>
      </c>
      <c r="P19" s="18"/>
    </row>
    <row r="20" spans="2:16" ht="18" customHeight="1" x14ac:dyDescent="0.3">
      <c r="B20" s="60">
        <v>14</v>
      </c>
      <c r="C20" s="60" t="s">
        <v>144</v>
      </c>
      <c r="D20" s="54" t="s">
        <v>159</v>
      </c>
      <c r="E20" s="60" t="str">
        <f>VLOOKUP(D20,데이터유효값정의!E:H,3,FALSE)</f>
        <v>fre</v>
      </c>
      <c r="F20" s="60" t="str">
        <f>VLOOKUP(E20,데이터유효값정의!G:H,2,FALSE)</f>
        <v>free_notice</v>
      </c>
      <c r="G20" s="65">
        <v>400</v>
      </c>
      <c r="H20" s="60" t="s">
        <v>162</v>
      </c>
      <c r="I20" s="62">
        <v>100</v>
      </c>
      <c r="J20" s="61" t="str">
        <f>VLOOKUP(I20,데이터유효값정의!J:K,2)</f>
        <v>_list</v>
      </c>
      <c r="K20" s="61" t="str">
        <f t="shared" si="0"/>
        <v>400100</v>
      </c>
      <c r="L20" s="60" t="str">
        <f t="shared" si="1"/>
        <v>/fre/free_notice_list.jsp</v>
      </c>
      <c r="M20" s="60" t="s">
        <v>147</v>
      </c>
      <c r="N20" s="63">
        <v>42772</v>
      </c>
      <c r="O20" s="63">
        <v>42772</v>
      </c>
      <c r="P20" s="64"/>
    </row>
    <row r="21" spans="2:16" ht="18" customHeight="1" x14ac:dyDescent="0.3">
      <c r="B21" s="60">
        <v>15</v>
      </c>
      <c r="C21" s="60" t="s">
        <v>144</v>
      </c>
      <c r="D21" s="54" t="s">
        <v>159</v>
      </c>
      <c r="E21" s="60" t="str">
        <f>VLOOKUP(D21,데이터유효값정의!E:H,3,FALSE)</f>
        <v>fre</v>
      </c>
      <c r="F21" s="60" t="str">
        <f>VLOOKUP(E21,데이터유효값정의!G:H,2,FALSE)</f>
        <v>free_notice</v>
      </c>
      <c r="G21" s="65">
        <v>400</v>
      </c>
      <c r="H21" s="60" t="s">
        <v>163</v>
      </c>
      <c r="I21" s="62">
        <v>600</v>
      </c>
      <c r="J21" s="61" t="str">
        <f>VLOOKUP(I21,데이터유효값정의!J:K,2)</f>
        <v>_detail</v>
      </c>
      <c r="K21" s="61" t="str">
        <f t="shared" si="0"/>
        <v>400600</v>
      </c>
      <c r="L21" s="60" t="str">
        <f t="shared" si="1"/>
        <v>/fre/free_notice_detail.jsp</v>
      </c>
      <c r="M21" s="60" t="s">
        <v>147</v>
      </c>
      <c r="N21" s="63">
        <v>42772</v>
      </c>
      <c r="O21" s="63">
        <v>42772</v>
      </c>
      <c r="P21" s="64"/>
    </row>
    <row r="22" spans="2:16" ht="18" customHeight="1" x14ac:dyDescent="0.3">
      <c r="B22" s="60">
        <v>16</v>
      </c>
      <c r="C22" s="60" t="s">
        <v>144</v>
      </c>
      <c r="D22" s="54" t="s">
        <v>159</v>
      </c>
      <c r="E22" s="60" t="str">
        <f>VLOOKUP(D22,데이터유효값정의!E:H,3,FALSE)</f>
        <v>fre</v>
      </c>
      <c r="F22" s="60" t="str">
        <f>VLOOKUP(E22,데이터유효값정의!G:H,2,FALSE)</f>
        <v>free_notice</v>
      </c>
      <c r="G22" s="65">
        <v>400</v>
      </c>
      <c r="H22" s="60" t="s">
        <v>164</v>
      </c>
      <c r="I22" s="62">
        <v>200</v>
      </c>
      <c r="J22" s="61" t="str">
        <f>VLOOKUP(I22,데이터유효값정의!J:K,2)</f>
        <v>_form</v>
      </c>
      <c r="K22" s="61" t="str">
        <f t="shared" si="0"/>
        <v>400200</v>
      </c>
      <c r="L22" s="60" t="str">
        <f t="shared" si="1"/>
        <v>/fre/free_notice_form.jsp</v>
      </c>
      <c r="M22" s="60" t="s">
        <v>147</v>
      </c>
      <c r="N22" s="63">
        <v>42772</v>
      </c>
      <c r="O22" s="63">
        <v>42772</v>
      </c>
      <c r="P22" s="64"/>
    </row>
    <row r="23" spans="2:16" ht="18" customHeight="1" x14ac:dyDescent="0.3">
      <c r="B23" s="60">
        <v>17</v>
      </c>
      <c r="C23" s="60" t="s">
        <v>144</v>
      </c>
      <c r="D23" s="54" t="s">
        <v>159</v>
      </c>
      <c r="E23" s="60" t="str">
        <f>VLOOKUP(D23,데이터유효값정의!E:H,3,FALSE)</f>
        <v>fre</v>
      </c>
      <c r="F23" s="60" t="str">
        <f>VLOOKUP(E23,데이터유효값정의!G:H,2,FALSE)</f>
        <v>free_notice</v>
      </c>
      <c r="G23" s="65">
        <v>400</v>
      </c>
      <c r="H23" s="60" t="s">
        <v>165</v>
      </c>
      <c r="I23" s="62">
        <v>300</v>
      </c>
      <c r="J23" s="61" t="str">
        <f>VLOOKUP(I23,데이터유효값정의!J:K,2)</f>
        <v>_edit</v>
      </c>
      <c r="K23" s="61" t="str">
        <f t="shared" si="0"/>
        <v>400300</v>
      </c>
      <c r="L23" s="60" t="str">
        <f t="shared" si="1"/>
        <v>/fre/free_notice_edit.jsp</v>
      </c>
      <c r="M23" s="60" t="s">
        <v>147</v>
      </c>
      <c r="N23" s="63">
        <v>42772</v>
      </c>
      <c r="O23" s="63">
        <v>42772</v>
      </c>
      <c r="P23" s="64"/>
    </row>
    <row r="24" spans="2:16" ht="18" customHeight="1" x14ac:dyDescent="0.3">
      <c r="B24">
        <v>18</v>
      </c>
      <c r="C24" t="s">
        <v>144</v>
      </c>
      <c r="D24" s="12" t="s">
        <v>159</v>
      </c>
      <c r="E24" t="str">
        <f>VLOOKUP(D24,데이터유효값정의!E:H,3,FALSE)</f>
        <v>fre</v>
      </c>
      <c r="F24" t="str">
        <f>VLOOKUP(E24,데이터유효값정의!G:H,2,FALSE)</f>
        <v>free_notice</v>
      </c>
      <c r="G24" s="43">
        <v>400</v>
      </c>
      <c r="H24" t="s">
        <v>166</v>
      </c>
      <c r="I24" s="44">
        <v>400</v>
      </c>
      <c r="J24" s="38" t="str">
        <f>VLOOKUP(I24,데이터유효값정의!J:K,2)</f>
        <v>_edit</v>
      </c>
      <c r="K24" s="38" t="str">
        <f t="shared" si="0"/>
        <v>400400</v>
      </c>
      <c r="L24" t="str">
        <f t="shared" si="1"/>
        <v>/fre/free_notice_edit.jsp</v>
      </c>
      <c r="M24" t="s">
        <v>147</v>
      </c>
      <c r="N24" s="17">
        <v>42772</v>
      </c>
      <c r="O24" s="17">
        <v>42772</v>
      </c>
      <c r="P24" s="18"/>
    </row>
    <row r="25" spans="2:16" ht="18" customHeight="1" x14ac:dyDescent="0.3">
      <c r="B25">
        <v>19</v>
      </c>
      <c r="C25" t="s">
        <v>144</v>
      </c>
      <c r="D25" s="12" t="s">
        <v>159</v>
      </c>
      <c r="E25" t="str">
        <f>VLOOKUP(D25,데이터유효값정의!E:H,3,FALSE)</f>
        <v>fre</v>
      </c>
      <c r="F25" t="str">
        <f>VLOOKUP(E25,데이터유효값정의!G:H,2,FALSE)</f>
        <v>free_notice</v>
      </c>
      <c r="G25" s="43">
        <v>400</v>
      </c>
      <c r="H25" t="s">
        <v>167</v>
      </c>
      <c r="I25" s="44">
        <v>800</v>
      </c>
      <c r="J25" s="38" t="str">
        <f>VLOOKUP(I25,데이터유효값정의!J:K,2)</f>
        <v>_cont</v>
      </c>
      <c r="K25" s="38" t="str">
        <f t="shared" si="0"/>
        <v>400800</v>
      </c>
      <c r="L25" t="str">
        <f t="shared" si="1"/>
        <v>/fre/free_notice_cont.jsp</v>
      </c>
      <c r="M25" t="s">
        <v>147</v>
      </c>
      <c r="N25" s="17">
        <v>42772</v>
      </c>
      <c r="O25" s="17">
        <v>42772</v>
      </c>
      <c r="P25" s="18"/>
    </row>
    <row r="26" spans="2:16" ht="18" customHeight="1" x14ac:dyDescent="0.3">
      <c r="B26" s="60">
        <v>20</v>
      </c>
      <c r="C26" s="60" t="s">
        <v>144</v>
      </c>
      <c r="D26" s="60" t="s">
        <v>157</v>
      </c>
      <c r="E26" s="60" t="str">
        <f>VLOOKUP(D26,데이터유효값정의!E:H,3,FALSE)</f>
        <v>man</v>
      </c>
      <c r="F26" s="60" t="str">
        <f>VLOOKUP(E26,데이터유효값정의!G:H,2,FALSE)</f>
        <v>main</v>
      </c>
      <c r="G26" s="61">
        <v>500</v>
      </c>
      <c r="H26" s="66" t="s">
        <v>157</v>
      </c>
      <c r="I26" s="62">
        <v>100</v>
      </c>
      <c r="J26" s="61"/>
      <c r="K26" s="61" t="str">
        <f t="shared" si="0"/>
        <v>500100</v>
      </c>
      <c r="L26" s="60" t="str">
        <f t="shared" si="1"/>
        <v>/man/main.jsp</v>
      </c>
      <c r="M26" s="60" t="s">
        <v>147</v>
      </c>
      <c r="N26" s="63">
        <v>42772</v>
      </c>
      <c r="O26" s="63">
        <v>42772</v>
      </c>
      <c r="P26" s="64"/>
    </row>
    <row r="27" spans="2:16" ht="18" customHeight="1" x14ac:dyDescent="0.3">
      <c r="B27">
        <v>21</v>
      </c>
      <c r="C27" t="s">
        <v>99</v>
      </c>
      <c r="D27" t="s">
        <v>128</v>
      </c>
      <c r="E27" t="str">
        <f>VLOOKUP(D27,데이터유효값정의!E:H,3,FALSE)</f>
        <v>man</v>
      </c>
      <c r="F27" t="s">
        <v>195</v>
      </c>
      <c r="G27" s="38">
        <v>500</v>
      </c>
      <c r="H27" t="s">
        <v>196</v>
      </c>
      <c r="I27" s="44">
        <v>105</v>
      </c>
      <c r="J27" s="38"/>
      <c r="K27" s="38" t="str">
        <f t="shared" ref="K27" si="3">CONCATENATE(G27,I27)</f>
        <v>500105</v>
      </c>
      <c r="L27" t="str">
        <f t="shared" ref="L27" si="4">CONCATENATE("/",E27,"/",F27,J27,".jsp")</f>
        <v>/man/default.jsp</v>
      </c>
      <c r="M27" t="s">
        <v>8</v>
      </c>
      <c r="N27" s="17">
        <v>42772</v>
      </c>
      <c r="O27" s="17">
        <v>42772</v>
      </c>
      <c r="P27" s="18"/>
    </row>
    <row r="28" spans="2:16" ht="18" customHeight="1" x14ac:dyDescent="0.3">
      <c r="B28">
        <v>21</v>
      </c>
      <c r="C28" t="s">
        <v>144</v>
      </c>
      <c r="D28" t="s">
        <v>157</v>
      </c>
      <c r="E28" t="str">
        <f>VLOOKUP(D28,데이터유효값정의!E:H,3,FALSE)</f>
        <v>man</v>
      </c>
      <c r="F28" t="s">
        <v>184</v>
      </c>
      <c r="G28" s="38">
        <v>500</v>
      </c>
      <c r="H28" t="s">
        <v>158</v>
      </c>
      <c r="I28" s="44">
        <v>110</v>
      </c>
      <c r="J28" s="38"/>
      <c r="K28" s="38" t="str">
        <f t="shared" si="0"/>
        <v>500110</v>
      </c>
      <c r="L28" t="str">
        <f t="shared" si="1"/>
        <v>/man/top.jsp</v>
      </c>
      <c r="M28" t="s">
        <v>147</v>
      </c>
      <c r="N28" s="17">
        <v>42772</v>
      </c>
      <c r="O28" s="17">
        <v>42772</v>
      </c>
      <c r="P28" s="18"/>
    </row>
    <row r="29" spans="2:16" ht="18" customHeight="1" x14ac:dyDescent="0.3">
      <c r="B29">
        <v>22</v>
      </c>
      <c r="C29" t="s">
        <v>99</v>
      </c>
      <c r="D29" s="12" t="s">
        <v>128</v>
      </c>
      <c r="E29" t="str">
        <f>VLOOKUP(D29,데이터유효값정의!E:H,3,FALSE)</f>
        <v>man</v>
      </c>
      <c r="F29" t="s">
        <v>185</v>
      </c>
      <c r="G29" s="44">
        <v>500</v>
      </c>
      <c r="H29" s="12" t="s">
        <v>129</v>
      </c>
      <c r="I29" s="43">
        <v>120</v>
      </c>
      <c r="J29" s="38"/>
      <c r="K29" s="38" t="str">
        <f t="shared" si="0"/>
        <v>500120</v>
      </c>
      <c r="L29" t="str">
        <f t="shared" ref="L29" si="5">CONCATENATE("/",E29,"/",F29,J29,".jsp")</f>
        <v>/man/left.jsp</v>
      </c>
      <c r="M29" t="s">
        <v>8</v>
      </c>
      <c r="N29" s="17">
        <v>42772</v>
      </c>
      <c r="O29" s="17">
        <v>42772</v>
      </c>
      <c r="P29" s="18"/>
    </row>
    <row r="30" spans="2:16" ht="18" customHeight="1" x14ac:dyDescent="0.3">
      <c r="B30">
        <v>23</v>
      </c>
      <c r="C30" t="s">
        <v>99</v>
      </c>
      <c r="D30" s="12" t="s">
        <v>128</v>
      </c>
      <c r="E30" t="str">
        <f>VLOOKUP(D30,데이터유효값정의!E:H,3,FALSE)</f>
        <v>man</v>
      </c>
      <c r="F30" t="s">
        <v>186</v>
      </c>
      <c r="G30" s="44">
        <v>500</v>
      </c>
      <c r="H30" s="12" t="s">
        <v>187</v>
      </c>
      <c r="I30" s="43">
        <v>130</v>
      </c>
      <c r="J30" s="38"/>
      <c r="K30" s="38" t="str">
        <f t="shared" si="0"/>
        <v>500130</v>
      </c>
      <c r="L30" t="str">
        <f t="shared" si="1"/>
        <v>/man/bottom.jsp</v>
      </c>
      <c r="M30" t="s">
        <v>8</v>
      </c>
      <c r="N30" s="17">
        <v>42772</v>
      </c>
      <c r="O30" s="17">
        <v>42772</v>
      </c>
      <c r="P30" s="18"/>
    </row>
    <row r="31" spans="2:16" ht="2.25" customHeight="1" x14ac:dyDescent="0.3">
      <c r="B31" s="1"/>
      <c r="C31" s="1"/>
      <c r="D31" s="1"/>
      <c r="E31" s="1"/>
      <c r="F31" s="1"/>
      <c r="G31" s="1"/>
      <c r="H31" s="1"/>
      <c r="I31" s="40"/>
      <c r="J31" s="40"/>
      <c r="K31" s="40"/>
      <c r="L31" s="1"/>
      <c r="M31" s="1"/>
      <c r="N31" s="19"/>
      <c r="O31" s="19"/>
      <c r="P31" s="19"/>
    </row>
    <row r="32" spans="2:16" ht="18" customHeight="1" x14ac:dyDescent="0.3">
      <c r="B32">
        <v>1</v>
      </c>
      <c r="C32" t="s">
        <v>99</v>
      </c>
      <c r="D32" t="s">
        <v>101</v>
      </c>
      <c r="E32" t="str">
        <f>VLOOKUP(D32,데이터유효값정의!E:G,3,FALSE)</f>
        <v>cmn</v>
      </c>
      <c r="F32" t="s">
        <v>198</v>
      </c>
      <c r="G32" s="38" t="s">
        <v>126</v>
      </c>
      <c r="H32" t="s">
        <v>181</v>
      </c>
      <c r="I32" t="s">
        <v>198</v>
      </c>
      <c r="J32" t="s">
        <v>198</v>
      </c>
      <c r="K32" s="39" t="str">
        <f>G32</f>
        <v>S300</v>
      </c>
      <c r="L32" t="str">
        <f>CONCATENATE("com.khr.",E32,".",J32,".java")</f>
        <v>com.khr.cmn.MemberBean.java</v>
      </c>
      <c r="M32" t="s">
        <v>8</v>
      </c>
      <c r="N32" s="17">
        <v>42772</v>
      </c>
      <c r="O32" s="17">
        <v>42772</v>
      </c>
      <c r="P32" s="18"/>
    </row>
    <row r="33" spans="2:16" ht="18" customHeight="1" x14ac:dyDescent="0.3">
      <c r="B33">
        <v>2</v>
      </c>
      <c r="C33" t="s">
        <v>99</v>
      </c>
      <c r="D33" t="s">
        <v>101</v>
      </c>
      <c r="E33" t="str">
        <f>VLOOKUP(D33,데이터유효값정의!E:G,3,FALSE)</f>
        <v>cmn</v>
      </c>
      <c r="F33" t="s">
        <v>197</v>
      </c>
      <c r="G33" s="38" t="s">
        <v>127</v>
      </c>
      <c r="H33" t="s">
        <v>182</v>
      </c>
      <c r="I33" t="s">
        <v>197</v>
      </c>
      <c r="J33" t="s">
        <v>197</v>
      </c>
      <c r="K33" s="39" t="str">
        <f>G33</f>
        <v>D300</v>
      </c>
      <c r="L33" t="str">
        <f>CONCATENATE("com.khr.",E33,".",J33,".java")</f>
        <v>com.khr.cmn.MemberDao.java</v>
      </c>
      <c r="M33" t="s">
        <v>8</v>
      </c>
      <c r="N33" s="2">
        <v>42772</v>
      </c>
      <c r="O33" s="2">
        <v>42772</v>
      </c>
    </row>
    <row r="34" spans="2:16" ht="18" customHeight="1" x14ac:dyDescent="0.3">
      <c r="G34" s="38"/>
      <c r="N34" s="17"/>
      <c r="O34" s="17"/>
      <c r="P34" s="18"/>
    </row>
    <row r="35" spans="2:16" ht="18" customHeight="1" x14ac:dyDescent="0.3">
      <c r="G35" s="38"/>
      <c r="N35" s="2"/>
      <c r="O35" s="2"/>
    </row>
    <row r="36" spans="2:16" ht="2.25" customHeight="1" x14ac:dyDescent="0.3">
      <c r="B36" s="1"/>
      <c r="C36" s="1"/>
      <c r="D36" s="1"/>
      <c r="E36" s="1"/>
      <c r="F36" s="1"/>
      <c r="G36" s="1"/>
      <c r="H36" s="1"/>
      <c r="I36" s="40"/>
      <c r="J36" s="40"/>
      <c r="K36" s="40"/>
      <c r="L36" s="1"/>
      <c r="M36" s="1"/>
      <c r="N36" s="19"/>
      <c r="O36" s="19"/>
      <c r="P36" s="19"/>
    </row>
    <row r="40" spans="2:16" ht="18" customHeight="1" x14ac:dyDescent="0.3">
      <c r="P40" t="s">
        <v>183</v>
      </c>
    </row>
  </sheetData>
  <phoneticPr fontId="1" type="noConversion"/>
  <hyperlinks>
    <hyperlink ref="H7" location="미니게시판_컨트롤!A1" display="미니게시판_컨트롤"/>
    <hyperlink ref="H8" location="미니게시판_컨트롤!A1" display="미니게시판_컨트롤"/>
    <hyperlink ref="H26" location="메인!A1" display="메인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zoomScale="70" zoomScaleNormal="70" workbookViewId="0">
      <selection sqref="A1:A5"/>
    </sheetView>
  </sheetViews>
  <sheetFormatPr defaultRowHeight="16.5" x14ac:dyDescent="0.3"/>
  <cols>
    <col min="1" max="1" width="1.5" customWidth="1"/>
    <col min="3" max="3" width="16" bestFit="1" customWidth="1"/>
    <col min="4" max="4" width="19.75" bestFit="1" customWidth="1"/>
    <col min="5" max="5" width="11" bestFit="1" customWidth="1"/>
    <col min="6" max="6" width="9.25" bestFit="1" customWidth="1"/>
    <col min="7" max="7" width="7.125" bestFit="1" customWidth="1"/>
    <col min="8" max="8" width="17.5" bestFit="1" customWidth="1"/>
  </cols>
  <sheetData>
    <row r="1" spans="1:8" x14ac:dyDescent="0.3">
      <c r="A1" s="67" t="s">
        <v>12</v>
      </c>
    </row>
    <row r="2" spans="1:8" x14ac:dyDescent="0.3">
      <c r="A2" s="67"/>
    </row>
    <row r="3" spans="1:8" x14ac:dyDescent="0.3">
      <c r="A3" s="67"/>
    </row>
    <row r="4" spans="1:8" x14ac:dyDescent="0.3">
      <c r="A4" s="67"/>
    </row>
    <row r="5" spans="1:8" x14ac:dyDescent="0.3">
      <c r="A5" s="67"/>
    </row>
    <row r="6" spans="1:8" x14ac:dyDescent="0.3">
      <c r="B6" s="4" t="s">
        <v>2</v>
      </c>
      <c r="C6" s="5" t="s">
        <v>130</v>
      </c>
      <c r="D6" s="5"/>
      <c r="E6" s="6" t="s">
        <v>3</v>
      </c>
      <c r="F6" s="5" t="str">
        <f>VLOOKUP(C6,목록!H:M,4,FALSE)</f>
        <v>500100</v>
      </c>
      <c r="G6" s="6" t="s">
        <v>15</v>
      </c>
      <c r="H6" s="7" t="str">
        <f>VLOOKUP(C6,목록!H:M,5,FALSE)</f>
        <v>/man/main.jsp</v>
      </c>
    </row>
    <row r="7" spans="1:8" x14ac:dyDescent="0.3">
      <c r="B7" s="8"/>
      <c r="C7" s="9"/>
      <c r="D7" s="9"/>
      <c r="E7" s="9"/>
      <c r="F7" s="9"/>
      <c r="G7" s="9"/>
      <c r="H7" s="10"/>
    </row>
    <row r="8" spans="1:8" x14ac:dyDescent="0.3">
      <c r="B8" s="47"/>
      <c r="C8" s="48"/>
      <c r="D8" s="48"/>
      <c r="E8" s="48"/>
      <c r="F8" s="48"/>
      <c r="G8" s="48"/>
      <c r="H8" s="49"/>
    </row>
    <row r="9" spans="1:8" x14ac:dyDescent="0.3">
      <c r="B9" s="47"/>
      <c r="C9" s="48"/>
      <c r="D9" s="48" t="s">
        <v>189</v>
      </c>
      <c r="E9" s="48"/>
      <c r="F9" s="48"/>
      <c r="G9" s="48"/>
      <c r="H9" s="49"/>
    </row>
    <row r="10" spans="1:8" x14ac:dyDescent="0.3">
      <c r="B10" s="47"/>
      <c r="C10" s="48"/>
      <c r="D10" s="48"/>
      <c r="E10" s="48"/>
      <c r="F10" s="48"/>
      <c r="G10" s="48"/>
      <c r="H10" s="49"/>
    </row>
    <row r="11" spans="1:8" x14ac:dyDescent="0.3">
      <c r="B11" s="50"/>
      <c r="C11" s="51"/>
      <c r="D11" s="52"/>
      <c r="E11" s="52"/>
      <c r="F11" s="52"/>
      <c r="G11" s="52"/>
      <c r="H11" s="53"/>
    </row>
    <row r="12" spans="1:8" x14ac:dyDescent="0.3">
      <c r="B12" s="50" t="s">
        <v>188</v>
      </c>
      <c r="C12" s="51"/>
      <c r="D12" s="52" t="s">
        <v>190</v>
      </c>
      <c r="E12" s="52"/>
      <c r="F12" s="52"/>
      <c r="G12" s="52"/>
      <c r="H12" s="53"/>
    </row>
    <row r="13" spans="1:8" x14ac:dyDescent="0.3">
      <c r="B13" s="50"/>
      <c r="C13" s="51" t="s">
        <v>192</v>
      </c>
      <c r="D13" s="52"/>
      <c r="E13" s="52"/>
      <c r="F13" s="52"/>
      <c r="G13" s="52"/>
      <c r="H13" s="53"/>
    </row>
    <row r="14" spans="1:8" x14ac:dyDescent="0.3">
      <c r="B14" s="50"/>
      <c r="C14" s="51" t="s">
        <v>193</v>
      </c>
      <c r="D14" s="52"/>
      <c r="E14" s="52"/>
      <c r="F14" s="52"/>
      <c r="G14" s="52"/>
      <c r="H14" s="53"/>
    </row>
    <row r="15" spans="1:8" x14ac:dyDescent="0.3">
      <c r="B15" s="50"/>
      <c r="C15" s="51"/>
      <c r="D15" s="52"/>
      <c r="E15" s="52"/>
      <c r="F15" s="52"/>
      <c r="G15" s="52"/>
      <c r="H15" s="53"/>
    </row>
    <row r="16" spans="1:8" x14ac:dyDescent="0.3">
      <c r="B16" s="50"/>
      <c r="C16" s="51"/>
      <c r="D16" s="52"/>
      <c r="E16" s="52"/>
      <c r="F16" s="52"/>
      <c r="G16" s="52"/>
      <c r="H16" s="53"/>
    </row>
    <row r="17" spans="2:8" x14ac:dyDescent="0.3">
      <c r="B17" s="58"/>
      <c r="C17" s="59"/>
      <c r="D17" s="52"/>
      <c r="E17" s="52"/>
      <c r="F17" s="52"/>
      <c r="G17" s="52"/>
      <c r="H17" s="53"/>
    </row>
    <row r="18" spans="2:8" x14ac:dyDescent="0.3">
      <c r="B18" s="50"/>
      <c r="C18" s="51"/>
      <c r="D18" s="52"/>
      <c r="E18" s="52"/>
      <c r="F18" s="52"/>
      <c r="G18" s="52"/>
      <c r="H18" s="53"/>
    </row>
    <row r="19" spans="2:8" x14ac:dyDescent="0.3">
      <c r="B19" s="50"/>
      <c r="C19" s="12" t="s">
        <v>102</v>
      </c>
      <c r="D19" s="52"/>
      <c r="E19" s="52"/>
      <c r="F19" s="52"/>
      <c r="G19" s="52"/>
      <c r="H19" s="53"/>
    </row>
    <row r="20" spans="2:8" x14ac:dyDescent="0.3">
      <c r="B20" s="50"/>
      <c r="C20" s="12" t="s">
        <v>104</v>
      </c>
      <c r="D20" s="52"/>
      <c r="E20" s="52"/>
      <c r="F20" s="52"/>
      <c r="G20" s="52"/>
      <c r="H20" s="53"/>
    </row>
    <row r="21" spans="2:8" x14ac:dyDescent="0.3">
      <c r="B21" s="50"/>
      <c r="C21" s="12" t="s">
        <v>161</v>
      </c>
      <c r="D21" s="52"/>
      <c r="E21" s="52"/>
      <c r="F21" s="52"/>
      <c r="G21" s="52"/>
      <c r="H21" s="53"/>
    </row>
    <row r="22" spans="2:8" x14ac:dyDescent="0.3">
      <c r="B22" s="50"/>
      <c r="C22" s="23" t="s">
        <v>128</v>
      </c>
      <c r="D22" s="52"/>
      <c r="E22" s="52"/>
      <c r="F22" s="52"/>
      <c r="G22" s="52"/>
      <c r="H22" s="53"/>
    </row>
    <row r="23" spans="2:8" x14ac:dyDescent="0.3">
      <c r="B23" s="50"/>
      <c r="C23" s="51"/>
      <c r="D23" s="52"/>
      <c r="E23" s="52"/>
      <c r="F23" s="52"/>
      <c r="G23" s="52"/>
      <c r="H23" s="53"/>
    </row>
    <row r="24" spans="2:8" x14ac:dyDescent="0.3">
      <c r="B24" s="50"/>
      <c r="C24" s="51"/>
      <c r="D24" s="52"/>
      <c r="E24" s="52"/>
      <c r="F24" s="52"/>
      <c r="G24" s="52"/>
      <c r="H24" s="53"/>
    </row>
    <row r="25" spans="2:8" x14ac:dyDescent="0.3">
      <c r="B25" s="50"/>
      <c r="C25" s="51"/>
      <c r="D25" s="52"/>
      <c r="E25" s="52"/>
      <c r="F25" s="52"/>
      <c r="G25" s="52"/>
      <c r="H25" s="53"/>
    </row>
    <row r="26" spans="2:8" x14ac:dyDescent="0.3">
      <c r="B26" s="50"/>
      <c r="C26" s="51"/>
      <c r="D26" s="52"/>
      <c r="E26" s="52"/>
      <c r="F26" s="52"/>
      <c r="G26" s="52"/>
      <c r="H26" s="53"/>
    </row>
    <row r="27" spans="2:8" x14ac:dyDescent="0.3">
      <c r="B27" s="50"/>
      <c r="C27" s="51"/>
      <c r="D27" s="52"/>
      <c r="E27" s="52"/>
      <c r="F27" s="52"/>
      <c r="G27" s="52"/>
      <c r="H27" s="53"/>
    </row>
    <row r="28" spans="2:8" x14ac:dyDescent="0.3">
      <c r="B28" s="50"/>
      <c r="C28" s="51"/>
      <c r="D28" s="52"/>
      <c r="E28" s="52"/>
      <c r="F28" s="52"/>
      <c r="G28" s="52"/>
      <c r="H28" s="53"/>
    </row>
    <row r="29" spans="2:8" x14ac:dyDescent="0.3">
      <c r="B29" s="50"/>
      <c r="C29" s="51"/>
      <c r="D29" s="52"/>
      <c r="E29" s="52"/>
      <c r="F29" s="52"/>
      <c r="G29" s="52"/>
      <c r="H29" s="53"/>
    </row>
    <row r="30" spans="2:8" x14ac:dyDescent="0.3">
      <c r="B30" s="50"/>
      <c r="C30" s="51"/>
      <c r="D30" s="52"/>
      <c r="E30" s="52"/>
      <c r="F30" s="52"/>
      <c r="G30" s="52"/>
      <c r="H30" s="53"/>
    </row>
    <row r="31" spans="2:8" x14ac:dyDescent="0.3">
      <c r="B31" s="55"/>
      <c r="C31" s="56"/>
      <c r="D31" s="56" t="s">
        <v>191</v>
      </c>
      <c r="E31" s="56"/>
      <c r="F31" s="56"/>
      <c r="G31" s="56"/>
      <c r="H31" s="57"/>
    </row>
    <row r="32" spans="2:8" x14ac:dyDescent="0.3">
      <c r="B32" s="14"/>
      <c r="C32" s="15"/>
      <c r="D32" s="15"/>
      <c r="E32" s="15"/>
      <c r="F32" s="15"/>
      <c r="G32" s="15"/>
      <c r="H32" s="16"/>
    </row>
  </sheetData>
  <mergeCells count="1">
    <mergeCell ref="A1:A5"/>
  </mergeCells>
  <phoneticPr fontId="1" type="noConversion"/>
  <hyperlinks>
    <hyperlink ref="A1:A5" location="목록!A1" display="이동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topLeftCell="A17" workbookViewId="0">
      <selection activeCell="C40" sqref="C40"/>
    </sheetView>
  </sheetViews>
  <sheetFormatPr defaultRowHeight="16.5" x14ac:dyDescent="0.3"/>
  <cols>
    <col min="1" max="1" width="1.5" customWidth="1"/>
    <col min="3" max="3" width="26.875" bestFit="1" customWidth="1"/>
    <col min="4" max="4" width="19.75" bestFit="1" customWidth="1"/>
    <col min="5" max="5" width="13.25" customWidth="1"/>
    <col min="6" max="6" width="13.5" bestFit="1" customWidth="1"/>
    <col min="8" max="8" width="7.125" bestFit="1" customWidth="1"/>
  </cols>
  <sheetData>
    <row r="1" spans="1:8" x14ac:dyDescent="0.3">
      <c r="A1" s="67" t="s">
        <v>12</v>
      </c>
    </row>
    <row r="2" spans="1:8" x14ac:dyDescent="0.3">
      <c r="A2" s="67"/>
    </row>
    <row r="3" spans="1:8" x14ac:dyDescent="0.3">
      <c r="A3" s="67"/>
    </row>
    <row r="4" spans="1:8" x14ac:dyDescent="0.3">
      <c r="A4" s="67"/>
    </row>
    <row r="5" spans="1:8" x14ac:dyDescent="0.3">
      <c r="A5" s="67"/>
    </row>
    <row r="6" spans="1:8" x14ac:dyDescent="0.3">
      <c r="B6" s="20" t="s">
        <v>13</v>
      </c>
      <c r="C6" t="s">
        <v>11</v>
      </c>
      <c r="D6" s="5"/>
      <c r="E6" s="20" t="s">
        <v>14</v>
      </c>
      <c r="F6" s="5" t="e">
        <f>VLOOKUP(C6,목록!H:M,2,FALSE)</f>
        <v>#N/A</v>
      </c>
      <c r="G6" s="20" t="s">
        <v>16</v>
      </c>
      <c r="H6" s="7" t="e">
        <f>VLOOKUP(C6,목록!H:M,3,FALSE)</f>
        <v>#N/A</v>
      </c>
    </row>
    <row r="7" spans="1:8" x14ac:dyDescent="0.3">
      <c r="B7" s="8"/>
      <c r="C7" s="9"/>
      <c r="D7" s="9"/>
      <c r="E7" s="9"/>
      <c r="F7" s="9"/>
      <c r="G7" s="9"/>
      <c r="H7" s="10"/>
    </row>
    <row r="8" spans="1:8" x14ac:dyDescent="0.3">
      <c r="B8" s="11"/>
      <c r="C8" s="12"/>
      <c r="D8" s="12"/>
      <c r="E8" s="12"/>
      <c r="F8" s="12"/>
      <c r="G8" s="12"/>
      <c r="H8" s="13"/>
    </row>
    <row r="9" spans="1:8" x14ac:dyDescent="0.3">
      <c r="B9" s="11"/>
      <c r="C9" s="4" t="s">
        <v>15</v>
      </c>
      <c r="D9" s="30" t="s">
        <v>18</v>
      </c>
      <c r="E9" s="31"/>
      <c r="F9" s="32"/>
      <c r="G9" s="12"/>
      <c r="H9" s="13"/>
    </row>
    <row r="10" spans="1:8" x14ac:dyDescent="0.3">
      <c r="B10" s="11"/>
      <c r="C10" s="4" t="s">
        <v>22</v>
      </c>
      <c r="D10" s="33">
        <v>42773</v>
      </c>
      <c r="E10" s="29"/>
      <c r="F10" s="26"/>
      <c r="G10" s="12"/>
      <c r="H10" s="13"/>
    </row>
    <row r="11" spans="1:8" x14ac:dyDescent="0.3">
      <c r="B11" s="11"/>
      <c r="C11" s="4" t="s">
        <v>29</v>
      </c>
      <c r="D11" s="33" t="s">
        <v>20</v>
      </c>
      <c r="E11" s="29"/>
      <c r="F11" s="26"/>
      <c r="G11" s="12"/>
      <c r="H11" s="13"/>
    </row>
    <row r="12" spans="1:8" x14ac:dyDescent="0.3">
      <c r="B12" s="11"/>
      <c r="C12" s="27" t="s">
        <v>23</v>
      </c>
      <c r="D12" s="25"/>
      <c r="E12" s="5"/>
      <c r="F12" s="7"/>
      <c r="G12" s="12"/>
      <c r="H12" s="13"/>
    </row>
    <row r="13" spans="1:8" x14ac:dyDescent="0.3">
      <c r="B13" s="11"/>
      <c r="C13" s="8" t="s">
        <v>24</v>
      </c>
      <c r="D13" s="9"/>
      <c r="E13" s="9"/>
      <c r="F13" s="10"/>
      <c r="G13" s="12"/>
      <c r="H13" s="13"/>
    </row>
    <row r="14" spans="1:8" x14ac:dyDescent="0.3">
      <c r="B14" s="11"/>
      <c r="C14" s="11" t="s">
        <v>25</v>
      </c>
      <c r="D14" s="12"/>
      <c r="E14" s="12"/>
      <c r="F14" s="13"/>
      <c r="G14" s="12"/>
      <c r="H14" s="13"/>
    </row>
    <row r="15" spans="1:8" x14ac:dyDescent="0.3">
      <c r="B15" s="11"/>
      <c r="C15" s="11" t="s">
        <v>26</v>
      </c>
      <c r="D15" s="12"/>
      <c r="E15" s="12"/>
      <c r="F15" s="13"/>
      <c r="G15" s="12"/>
      <c r="H15" s="13"/>
    </row>
    <row r="16" spans="1:8" x14ac:dyDescent="0.3">
      <c r="B16" s="11"/>
      <c r="C16" s="14" t="s">
        <v>27</v>
      </c>
      <c r="D16" s="15"/>
      <c r="E16" s="15"/>
      <c r="F16" s="16"/>
      <c r="G16" s="12"/>
      <c r="H16" s="13"/>
    </row>
    <row r="17" spans="2:8" x14ac:dyDescent="0.3">
      <c r="B17" s="11"/>
      <c r="C17" s="12"/>
      <c r="D17" s="12"/>
      <c r="E17" s="12"/>
      <c r="F17" s="12"/>
      <c r="G17" s="12"/>
      <c r="H17" s="13"/>
    </row>
    <row r="18" spans="2:8" x14ac:dyDescent="0.3">
      <c r="B18" s="11"/>
      <c r="C18" s="12"/>
      <c r="D18" s="12"/>
      <c r="E18" s="12"/>
      <c r="F18" s="12"/>
      <c r="G18" s="12"/>
      <c r="H18" s="13"/>
    </row>
    <row r="19" spans="2:8" x14ac:dyDescent="0.3">
      <c r="B19" s="14"/>
      <c r="C19" s="15"/>
      <c r="D19" s="15"/>
      <c r="E19" s="15"/>
      <c r="F19" s="15"/>
      <c r="G19" s="15"/>
      <c r="H19" s="16"/>
    </row>
    <row r="20" spans="2:8" x14ac:dyDescent="0.3">
      <c r="C20" t="s">
        <v>68</v>
      </c>
    </row>
    <row r="21" spans="2:8" x14ac:dyDescent="0.3">
      <c r="C21" s="35" t="s">
        <v>42</v>
      </c>
      <c r="D21" s="35" t="s">
        <v>43</v>
      </c>
      <c r="E21" s="35" t="s">
        <v>44</v>
      </c>
      <c r="F21" s="35" t="s">
        <v>59</v>
      </c>
      <c r="G21" s="35" t="s">
        <v>64</v>
      </c>
    </row>
    <row r="22" spans="2:8" x14ac:dyDescent="0.3">
      <c r="C22" s="28" t="s">
        <v>58</v>
      </c>
      <c r="D22" s="28" t="s">
        <v>80</v>
      </c>
      <c r="E22" s="28" t="s">
        <v>57</v>
      </c>
      <c r="F22" s="28" t="s">
        <v>60</v>
      </c>
    </row>
    <row r="23" spans="2:8" s="12" customFormat="1" x14ac:dyDescent="0.3">
      <c r="C23" s="28" t="s">
        <v>15</v>
      </c>
      <c r="D23" s="28" t="s">
        <v>81</v>
      </c>
      <c r="E23" s="28" t="s">
        <v>46</v>
      </c>
    </row>
    <row r="24" spans="2:8" s="12" customFormat="1" x14ac:dyDescent="0.3">
      <c r="C24" s="28" t="s">
        <v>22</v>
      </c>
      <c r="D24" s="28" t="s">
        <v>82</v>
      </c>
      <c r="E24" s="28" t="s">
        <v>48</v>
      </c>
      <c r="G24" s="28" t="s">
        <v>66</v>
      </c>
    </row>
    <row r="25" spans="2:8" s="12" customFormat="1" x14ac:dyDescent="0.3">
      <c r="C25" s="28" t="s">
        <v>29</v>
      </c>
      <c r="D25" s="28" t="s">
        <v>49</v>
      </c>
      <c r="E25" s="28" t="s">
        <v>51</v>
      </c>
    </row>
    <row r="26" spans="2:8" s="12" customFormat="1" x14ac:dyDescent="0.3">
      <c r="C26" s="28" t="s">
        <v>23</v>
      </c>
      <c r="D26" s="28" t="s">
        <v>52</v>
      </c>
      <c r="E26" s="28" t="s">
        <v>53</v>
      </c>
    </row>
    <row r="27" spans="2:8" s="12" customFormat="1" x14ac:dyDescent="0.3">
      <c r="C27" s="28" t="s">
        <v>21</v>
      </c>
      <c r="D27" s="28" t="s">
        <v>83</v>
      </c>
      <c r="E27" s="28" t="s">
        <v>55</v>
      </c>
      <c r="F27" s="12" t="s">
        <v>56</v>
      </c>
    </row>
    <row r="28" spans="2:8" x14ac:dyDescent="0.3">
      <c r="C28" s="28" t="s">
        <v>67</v>
      </c>
      <c r="D28" s="28" t="s">
        <v>61</v>
      </c>
      <c r="E28" s="28" t="s">
        <v>62</v>
      </c>
      <c r="F28" t="s">
        <v>63</v>
      </c>
      <c r="G28" t="s">
        <v>65</v>
      </c>
    </row>
    <row r="30" spans="2:8" x14ac:dyDescent="0.3">
      <c r="C30" s="28" t="s">
        <v>69</v>
      </c>
    </row>
    <row r="31" spans="2:8" x14ac:dyDescent="0.3">
      <c r="C31" s="28" t="s">
        <v>70</v>
      </c>
    </row>
    <row r="32" spans="2:8" x14ac:dyDescent="0.3">
      <c r="C32" s="28" t="s">
        <v>77</v>
      </c>
      <c r="D32" s="28" t="s">
        <v>78</v>
      </c>
    </row>
    <row r="33" spans="3:4" x14ac:dyDescent="0.3">
      <c r="C33" s="28" t="s">
        <v>45</v>
      </c>
      <c r="D33" s="28" t="s">
        <v>71</v>
      </c>
    </row>
    <row r="34" spans="3:4" x14ac:dyDescent="0.3">
      <c r="C34" s="28" t="s">
        <v>47</v>
      </c>
      <c r="D34" s="28" t="s">
        <v>72</v>
      </c>
    </row>
    <row r="35" spans="3:4" x14ac:dyDescent="0.3">
      <c r="C35" s="28" t="s">
        <v>50</v>
      </c>
      <c r="D35" s="36" t="s">
        <v>73</v>
      </c>
    </row>
    <row r="36" spans="3:4" x14ac:dyDescent="0.3">
      <c r="C36" s="28" t="s">
        <v>52</v>
      </c>
      <c r="D36" s="28" t="s">
        <v>74</v>
      </c>
    </row>
    <row r="37" spans="3:4" x14ac:dyDescent="0.3">
      <c r="C37" s="28" t="s">
        <v>54</v>
      </c>
      <c r="D37" s="28" t="s">
        <v>75</v>
      </c>
    </row>
    <row r="38" spans="3:4" x14ac:dyDescent="0.3">
      <c r="C38" s="28" t="s">
        <v>61</v>
      </c>
      <c r="D38" s="28" t="s">
        <v>62</v>
      </c>
    </row>
    <row r="39" spans="3:4" x14ac:dyDescent="0.3">
      <c r="C39" s="28" t="s">
        <v>76</v>
      </c>
    </row>
    <row r="41" spans="3:4" x14ac:dyDescent="0.3">
      <c r="C41" s="28" t="s">
        <v>79</v>
      </c>
    </row>
  </sheetData>
  <mergeCells count="1">
    <mergeCell ref="A1:A5"/>
  </mergeCells>
  <phoneticPr fontId="1" type="noConversion"/>
  <hyperlinks>
    <hyperlink ref="A1:A5" location="목록!A1" display="이동"/>
    <hyperlink ref="D11" r:id="rId1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selection sqref="A1:A5"/>
    </sheetView>
  </sheetViews>
  <sheetFormatPr defaultRowHeight="16.5" x14ac:dyDescent="0.3"/>
  <cols>
    <col min="1" max="1" width="1.5" customWidth="1"/>
    <col min="3" max="3" width="16" bestFit="1" customWidth="1"/>
    <col min="4" max="4" width="19.75" bestFit="1" customWidth="1"/>
    <col min="5" max="5" width="11" bestFit="1" customWidth="1"/>
    <col min="6" max="6" width="11.625" bestFit="1" customWidth="1"/>
    <col min="8" max="8" width="17.5" bestFit="1" customWidth="1"/>
  </cols>
  <sheetData>
    <row r="1" spans="1:8" x14ac:dyDescent="0.3">
      <c r="A1" s="67" t="s">
        <v>12</v>
      </c>
    </row>
    <row r="2" spans="1:8" x14ac:dyDescent="0.3">
      <c r="A2" s="67"/>
    </row>
    <row r="3" spans="1:8" x14ac:dyDescent="0.3">
      <c r="A3" s="67"/>
    </row>
    <row r="4" spans="1:8" x14ac:dyDescent="0.3">
      <c r="A4" s="67"/>
    </row>
    <row r="5" spans="1:8" x14ac:dyDescent="0.3">
      <c r="A5" s="67"/>
    </row>
    <row r="6" spans="1:8" x14ac:dyDescent="0.3">
      <c r="B6" s="4" t="s">
        <v>13</v>
      </c>
      <c r="C6" s="5" t="s">
        <v>9</v>
      </c>
      <c r="D6" s="5"/>
      <c r="E6" s="6" t="s">
        <v>14</v>
      </c>
      <c r="F6" s="5" t="e">
        <f>VLOOKUP(C6,목록!H:M,2,FALSE)</f>
        <v>#N/A</v>
      </c>
      <c r="G6" s="6" t="s">
        <v>16</v>
      </c>
      <c r="H6" s="7" t="e">
        <f>VLOOKUP(C6,목록!H:M,3,FALSE)</f>
        <v>#N/A</v>
      </c>
    </row>
    <row r="7" spans="1:8" x14ac:dyDescent="0.3">
      <c r="B7" s="8"/>
      <c r="C7" s="9"/>
      <c r="D7" s="9"/>
      <c r="E7" s="9"/>
      <c r="F7" s="9"/>
      <c r="G7" s="9"/>
      <c r="H7" s="10"/>
    </row>
    <row r="8" spans="1:8" x14ac:dyDescent="0.3">
      <c r="B8" s="11"/>
      <c r="C8" s="12"/>
      <c r="D8" s="12"/>
      <c r="E8" s="12"/>
      <c r="F8" s="12"/>
      <c r="G8" s="12"/>
      <c r="H8" s="13"/>
    </row>
    <row r="9" spans="1:8" x14ac:dyDescent="0.3">
      <c r="B9" s="11"/>
      <c r="C9" s="20" t="s">
        <v>15</v>
      </c>
      <c r="D9" s="10" t="s">
        <v>18</v>
      </c>
      <c r="E9" s="20" t="s">
        <v>22</v>
      </c>
      <c r="F9" s="21">
        <v>42773</v>
      </c>
      <c r="G9" s="12"/>
      <c r="H9" s="13"/>
    </row>
    <row r="10" spans="1:8" x14ac:dyDescent="0.3">
      <c r="B10" s="11"/>
      <c r="C10" s="20" t="s">
        <v>19</v>
      </c>
      <c r="D10" s="22" t="s">
        <v>20</v>
      </c>
      <c r="E10" s="20" t="s">
        <v>23</v>
      </c>
      <c r="F10" s="7"/>
      <c r="G10" s="12"/>
      <c r="H10" s="13"/>
    </row>
    <row r="11" spans="1:8" x14ac:dyDescent="0.3">
      <c r="B11" s="11"/>
      <c r="C11" s="24" t="s">
        <v>21</v>
      </c>
      <c r="D11" s="25"/>
      <c r="E11" s="5"/>
      <c r="F11" s="7"/>
      <c r="G11" s="12"/>
      <c r="H11" s="13"/>
    </row>
    <row r="12" spans="1:8" x14ac:dyDescent="0.3">
      <c r="B12" s="11"/>
      <c r="C12" s="8" t="s">
        <v>24</v>
      </c>
      <c r="D12" s="9"/>
      <c r="E12" s="9"/>
      <c r="F12" s="10"/>
      <c r="G12" s="12"/>
      <c r="H12" s="13"/>
    </row>
    <row r="13" spans="1:8" x14ac:dyDescent="0.3">
      <c r="B13" s="11"/>
      <c r="C13" s="11" t="s">
        <v>25</v>
      </c>
      <c r="D13" s="12"/>
      <c r="E13" s="12"/>
      <c r="F13" s="13"/>
      <c r="G13" s="12"/>
      <c r="H13" s="13"/>
    </row>
    <row r="14" spans="1:8" x14ac:dyDescent="0.3">
      <c r="B14" s="11"/>
      <c r="C14" s="11" t="s">
        <v>26</v>
      </c>
      <c r="D14" s="12"/>
      <c r="E14" s="12"/>
      <c r="F14" s="13"/>
      <c r="G14" s="12"/>
      <c r="H14" s="13"/>
    </row>
    <row r="15" spans="1:8" x14ac:dyDescent="0.3">
      <c r="B15" s="11"/>
      <c r="C15" s="14" t="s">
        <v>27</v>
      </c>
      <c r="D15" s="15"/>
      <c r="E15" s="15"/>
      <c r="F15" s="16"/>
      <c r="G15" s="12"/>
      <c r="H15" s="13"/>
    </row>
    <row r="16" spans="1:8" x14ac:dyDescent="0.3">
      <c r="B16" s="11"/>
      <c r="C16" s="12"/>
      <c r="D16" s="12"/>
      <c r="E16" s="12"/>
      <c r="F16" s="12"/>
      <c r="G16" s="12"/>
      <c r="H16" s="13"/>
    </row>
    <row r="17" spans="2:8" x14ac:dyDescent="0.3">
      <c r="B17" s="11"/>
      <c r="C17" s="12"/>
      <c r="D17" s="12"/>
      <c r="E17" s="12"/>
      <c r="F17" s="12"/>
      <c r="G17" s="12"/>
      <c r="H17" s="13"/>
    </row>
    <row r="18" spans="2:8" x14ac:dyDescent="0.3">
      <c r="B18" s="14"/>
      <c r="C18" s="15"/>
      <c r="D18" s="15"/>
      <c r="E18" s="15"/>
      <c r="F18" s="15"/>
      <c r="G18" s="15"/>
      <c r="H18" s="16"/>
    </row>
  </sheetData>
  <mergeCells count="1">
    <mergeCell ref="A1:A5"/>
  </mergeCells>
  <phoneticPr fontId="1" type="noConversion"/>
  <hyperlinks>
    <hyperlink ref="A1:A5" location="목록!A1" display="이동"/>
    <hyperlink ref="D10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>
      <selection sqref="A1:A5"/>
    </sheetView>
  </sheetViews>
  <sheetFormatPr defaultRowHeight="16.5" x14ac:dyDescent="0.3"/>
  <cols>
    <col min="1" max="1" width="1.5" customWidth="1"/>
    <col min="3" max="3" width="16" bestFit="1" customWidth="1"/>
    <col min="4" max="4" width="19.75" bestFit="1" customWidth="1"/>
    <col min="5" max="5" width="11" bestFit="1" customWidth="1"/>
    <col min="6" max="6" width="13.5" bestFit="1" customWidth="1"/>
    <col min="8" max="8" width="19.25" bestFit="1" customWidth="1"/>
  </cols>
  <sheetData>
    <row r="1" spans="1:8" x14ac:dyDescent="0.3">
      <c r="A1" s="67" t="s">
        <v>12</v>
      </c>
    </row>
    <row r="2" spans="1:8" x14ac:dyDescent="0.3">
      <c r="A2" s="67"/>
    </row>
    <row r="3" spans="1:8" x14ac:dyDescent="0.3">
      <c r="A3" s="67"/>
    </row>
    <row r="4" spans="1:8" x14ac:dyDescent="0.3">
      <c r="A4" s="67"/>
    </row>
    <row r="5" spans="1:8" x14ac:dyDescent="0.3">
      <c r="A5" s="67"/>
    </row>
    <row r="6" spans="1:8" x14ac:dyDescent="0.3">
      <c r="B6" s="20" t="s">
        <v>13</v>
      </c>
      <c r="C6" s="5" t="s">
        <v>28</v>
      </c>
      <c r="D6" s="5"/>
      <c r="E6" s="20" t="s">
        <v>14</v>
      </c>
      <c r="F6" s="5" t="e">
        <f>VLOOKUP(C6,목록!H:M,2,FALSE)</f>
        <v>#N/A</v>
      </c>
      <c r="G6" s="20" t="s">
        <v>16</v>
      </c>
      <c r="H6" s="7" t="e">
        <f>VLOOKUP(C6,목록!H:M,3,FALSE)</f>
        <v>#N/A</v>
      </c>
    </row>
    <row r="7" spans="1:8" x14ac:dyDescent="0.3">
      <c r="B7" s="8"/>
      <c r="C7" s="9"/>
      <c r="D7" s="9"/>
      <c r="E7" s="9"/>
      <c r="F7" s="9"/>
      <c r="G7" s="9"/>
      <c r="H7" s="10"/>
    </row>
    <row r="8" spans="1:8" x14ac:dyDescent="0.3">
      <c r="B8" s="11"/>
      <c r="C8" s="12"/>
      <c r="D8" s="12"/>
      <c r="E8" s="12"/>
      <c r="F8" s="12"/>
      <c r="G8" s="12"/>
      <c r="H8" s="13"/>
    </row>
    <row r="9" spans="1:8" x14ac:dyDescent="0.3">
      <c r="B9" s="11"/>
      <c r="C9" s="4" t="s">
        <v>15</v>
      </c>
      <c r="D9" s="30" t="s">
        <v>18</v>
      </c>
      <c r="E9" s="31"/>
      <c r="F9" s="32"/>
      <c r="G9" s="12"/>
      <c r="H9" s="13"/>
    </row>
    <row r="10" spans="1:8" x14ac:dyDescent="0.3">
      <c r="B10" s="11"/>
      <c r="C10" s="4" t="s">
        <v>22</v>
      </c>
      <c r="D10" s="33">
        <v>42773</v>
      </c>
      <c r="E10" s="29"/>
      <c r="F10" s="26"/>
      <c r="G10" s="12"/>
      <c r="H10" s="13"/>
    </row>
    <row r="11" spans="1:8" x14ac:dyDescent="0.3">
      <c r="B11" s="11"/>
      <c r="C11" s="4" t="s">
        <v>29</v>
      </c>
      <c r="D11" s="33" t="s">
        <v>20</v>
      </c>
      <c r="E11" s="29"/>
      <c r="F11" s="26"/>
      <c r="G11" s="12"/>
      <c r="H11" s="13"/>
    </row>
    <row r="12" spans="1:8" x14ac:dyDescent="0.3">
      <c r="B12" s="11"/>
      <c r="C12" s="27" t="s">
        <v>23</v>
      </c>
      <c r="D12" s="25"/>
      <c r="E12" s="5"/>
      <c r="F12" s="7"/>
      <c r="G12" s="12"/>
      <c r="H12" s="13"/>
    </row>
    <row r="13" spans="1:8" x14ac:dyDescent="0.3">
      <c r="B13" s="11"/>
      <c r="C13" s="8" t="s">
        <v>24</v>
      </c>
      <c r="D13" s="9"/>
      <c r="E13" s="9"/>
      <c r="F13" s="10"/>
      <c r="G13" s="12"/>
      <c r="H13" s="13"/>
    </row>
    <row r="14" spans="1:8" x14ac:dyDescent="0.3">
      <c r="B14" s="11"/>
      <c r="C14" s="11" t="s">
        <v>25</v>
      </c>
      <c r="D14" s="12"/>
      <c r="E14" s="12"/>
      <c r="F14" s="13"/>
      <c r="G14" s="12"/>
      <c r="H14" s="13"/>
    </row>
    <row r="15" spans="1:8" x14ac:dyDescent="0.3">
      <c r="B15" s="11"/>
      <c r="C15" s="11" t="s">
        <v>26</v>
      </c>
      <c r="D15" s="12"/>
      <c r="E15" s="12"/>
      <c r="F15" s="13"/>
      <c r="G15" s="12"/>
      <c r="H15" s="13"/>
    </row>
    <row r="16" spans="1:8" x14ac:dyDescent="0.3">
      <c r="B16" s="11"/>
      <c r="C16" s="14" t="s">
        <v>27</v>
      </c>
      <c r="D16" s="15"/>
      <c r="E16" s="15"/>
      <c r="F16" s="16"/>
      <c r="G16" s="12"/>
      <c r="H16" s="13"/>
    </row>
    <row r="17" spans="2:8" x14ac:dyDescent="0.3">
      <c r="B17" s="11"/>
      <c r="C17" s="12"/>
      <c r="D17" s="12"/>
      <c r="E17" s="12"/>
      <c r="F17" s="12"/>
      <c r="G17" s="12"/>
      <c r="H17" s="13"/>
    </row>
    <row r="18" spans="2:8" x14ac:dyDescent="0.3">
      <c r="B18" s="11"/>
      <c r="C18" s="12"/>
      <c r="D18" s="12"/>
      <c r="E18" s="12"/>
      <c r="F18" s="12"/>
      <c r="G18" s="12"/>
      <c r="H18" s="13"/>
    </row>
    <row r="19" spans="2:8" x14ac:dyDescent="0.3">
      <c r="B19" s="14"/>
      <c r="C19" s="15"/>
      <c r="D19" s="15"/>
      <c r="E19" s="15"/>
      <c r="F19" s="15"/>
      <c r="G19" s="15"/>
      <c r="H19" s="16"/>
    </row>
  </sheetData>
  <mergeCells count="1">
    <mergeCell ref="A1:A5"/>
  </mergeCells>
  <phoneticPr fontId="1" type="noConversion"/>
  <hyperlinks>
    <hyperlink ref="A1:A5" location="목록!A1" display="이동"/>
    <hyperlink ref="D11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>
      <selection sqref="A1:A5"/>
    </sheetView>
  </sheetViews>
  <sheetFormatPr defaultRowHeight="16.5" x14ac:dyDescent="0.3"/>
  <cols>
    <col min="1" max="1" width="1.5" customWidth="1"/>
    <col min="3" max="3" width="16" bestFit="1" customWidth="1"/>
    <col min="4" max="4" width="19.75" bestFit="1" customWidth="1"/>
    <col min="5" max="5" width="11" bestFit="1" customWidth="1"/>
    <col min="6" max="6" width="13.5" bestFit="1" customWidth="1"/>
    <col min="8" max="8" width="18.5" bestFit="1" customWidth="1"/>
  </cols>
  <sheetData>
    <row r="1" spans="1:8" x14ac:dyDescent="0.3">
      <c r="A1" s="67" t="s">
        <v>12</v>
      </c>
    </row>
    <row r="2" spans="1:8" x14ac:dyDescent="0.3">
      <c r="A2" s="67"/>
    </row>
    <row r="3" spans="1:8" x14ac:dyDescent="0.3">
      <c r="A3" s="67"/>
    </row>
    <row r="4" spans="1:8" x14ac:dyDescent="0.3">
      <c r="A4" s="67"/>
    </row>
    <row r="5" spans="1:8" x14ac:dyDescent="0.3">
      <c r="A5" s="67"/>
    </row>
    <row r="6" spans="1:8" x14ac:dyDescent="0.3">
      <c r="B6" s="20" t="s">
        <v>13</v>
      </c>
      <c r="C6" s="5" t="s">
        <v>31</v>
      </c>
      <c r="D6" s="5"/>
      <c r="E6" s="20" t="s">
        <v>14</v>
      </c>
      <c r="F6" s="5" t="e">
        <f>VLOOKUP(C6,목록!H:M,2,FALSE)</f>
        <v>#N/A</v>
      </c>
      <c r="G6" s="20" t="s">
        <v>16</v>
      </c>
      <c r="H6" s="7" t="e">
        <f>VLOOKUP(C6,목록!H:M,3,FALSE)</f>
        <v>#N/A</v>
      </c>
    </row>
    <row r="7" spans="1:8" x14ac:dyDescent="0.3">
      <c r="B7" s="8"/>
      <c r="C7" s="9"/>
      <c r="D7" s="9" t="s">
        <v>32</v>
      </c>
      <c r="E7" s="9"/>
      <c r="F7" s="9"/>
      <c r="G7" s="9"/>
      <c r="H7" s="10"/>
    </row>
    <row r="8" spans="1:8" x14ac:dyDescent="0.3">
      <c r="B8" s="11"/>
      <c r="C8" s="12"/>
      <c r="D8" s="12"/>
      <c r="E8" s="12"/>
      <c r="F8" s="12"/>
      <c r="G8" s="12"/>
      <c r="H8" s="13"/>
    </row>
    <row r="9" spans="1:8" x14ac:dyDescent="0.3">
      <c r="B9" s="11"/>
      <c r="C9" s="4" t="s">
        <v>15</v>
      </c>
      <c r="D9" s="30" t="s">
        <v>18</v>
      </c>
      <c r="E9" s="31"/>
      <c r="F9" s="32"/>
      <c r="G9" s="12"/>
      <c r="H9" s="13"/>
    </row>
    <row r="10" spans="1:8" x14ac:dyDescent="0.3">
      <c r="B10" s="11"/>
      <c r="C10" s="4" t="s">
        <v>22</v>
      </c>
      <c r="D10" s="33">
        <v>42773</v>
      </c>
      <c r="E10" s="29"/>
      <c r="F10" s="26"/>
      <c r="G10" s="12"/>
      <c r="H10" s="13"/>
    </row>
    <row r="11" spans="1:8" x14ac:dyDescent="0.3">
      <c r="B11" s="11"/>
      <c r="C11" s="4" t="s">
        <v>29</v>
      </c>
      <c r="D11" s="33" t="s">
        <v>20</v>
      </c>
      <c r="E11" s="29"/>
      <c r="F11" s="26"/>
      <c r="G11" s="12"/>
      <c r="H11" s="13"/>
    </row>
    <row r="12" spans="1:8" x14ac:dyDescent="0.3">
      <c r="B12" s="11"/>
      <c r="C12" s="27" t="s">
        <v>23</v>
      </c>
      <c r="D12" s="25"/>
      <c r="E12" s="5"/>
      <c r="F12" s="7"/>
      <c r="G12" s="12"/>
      <c r="H12" s="13"/>
    </row>
    <row r="13" spans="1:8" x14ac:dyDescent="0.3">
      <c r="B13" s="11"/>
      <c r="C13" s="8" t="s">
        <v>24</v>
      </c>
      <c r="D13" s="9"/>
      <c r="E13" s="9"/>
      <c r="F13" s="10"/>
      <c r="G13" s="12"/>
      <c r="H13" s="13"/>
    </row>
    <row r="14" spans="1:8" x14ac:dyDescent="0.3">
      <c r="B14" s="11"/>
      <c r="C14" s="11" t="s">
        <v>25</v>
      </c>
      <c r="D14" s="12"/>
      <c r="E14" s="12"/>
      <c r="F14" s="13"/>
      <c r="G14" s="12"/>
      <c r="H14" s="13"/>
    </row>
    <row r="15" spans="1:8" x14ac:dyDescent="0.3">
      <c r="B15" s="11"/>
      <c r="C15" s="11" t="s">
        <v>26</v>
      </c>
      <c r="D15" s="12"/>
      <c r="E15" s="12"/>
      <c r="F15" s="13"/>
      <c r="G15" s="12"/>
      <c r="H15" s="13"/>
    </row>
    <row r="16" spans="1:8" x14ac:dyDescent="0.3">
      <c r="B16" s="11"/>
      <c r="C16" s="14" t="s">
        <v>27</v>
      </c>
      <c r="D16" s="15"/>
      <c r="E16" s="15"/>
      <c r="F16" s="16"/>
      <c r="G16" s="12"/>
      <c r="H16" s="13"/>
    </row>
    <row r="17" spans="2:8" x14ac:dyDescent="0.3">
      <c r="B17" s="11"/>
      <c r="C17" s="12"/>
      <c r="D17" s="12"/>
      <c r="E17" s="12"/>
      <c r="F17" s="12"/>
      <c r="G17" s="12"/>
      <c r="H17" s="13"/>
    </row>
    <row r="18" spans="2:8" x14ac:dyDescent="0.3">
      <c r="B18" s="11"/>
      <c r="C18" s="12"/>
      <c r="D18" s="12"/>
      <c r="E18" s="12"/>
      <c r="F18" s="12"/>
      <c r="G18" s="12"/>
      <c r="H18" s="13"/>
    </row>
    <row r="19" spans="2:8" x14ac:dyDescent="0.3">
      <c r="B19" s="14"/>
      <c r="C19" s="15"/>
      <c r="D19" s="15"/>
      <c r="E19" s="15"/>
      <c r="F19" s="15"/>
      <c r="G19" s="15"/>
      <c r="H19" s="16"/>
    </row>
  </sheetData>
  <mergeCells count="1">
    <mergeCell ref="A1:A5"/>
  </mergeCells>
  <phoneticPr fontId="1" type="noConversion"/>
  <hyperlinks>
    <hyperlink ref="A1:A5" location="목록!A1" display="이동"/>
    <hyperlink ref="D11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workbookViewId="0">
      <selection sqref="A1:A5"/>
    </sheetView>
  </sheetViews>
  <sheetFormatPr defaultRowHeight="16.5" x14ac:dyDescent="0.3"/>
  <cols>
    <col min="1" max="1" width="1.5" customWidth="1"/>
    <col min="3" max="3" width="16" bestFit="1" customWidth="1"/>
    <col min="4" max="4" width="19.75" bestFit="1" customWidth="1"/>
    <col min="5" max="5" width="11" bestFit="1" customWidth="1"/>
    <col min="6" max="6" width="13.5" bestFit="1" customWidth="1"/>
    <col min="9" max="9" width="19" bestFit="1" customWidth="1"/>
  </cols>
  <sheetData>
    <row r="1" spans="1:9" x14ac:dyDescent="0.3">
      <c r="A1" s="67" t="s">
        <v>12</v>
      </c>
    </row>
    <row r="2" spans="1:9" x14ac:dyDescent="0.3">
      <c r="A2" s="67"/>
    </row>
    <row r="3" spans="1:9" x14ac:dyDescent="0.3">
      <c r="A3" s="67"/>
    </row>
    <row r="4" spans="1:9" x14ac:dyDescent="0.3">
      <c r="A4" s="67"/>
    </row>
    <row r="5" spans="1:9" x14ac:dyDescent="0.3">
      <c r="A5" s="67"/>
    </row>
    <row r="6" spans="1:9" x14ac:dyDescent="0.3">
      <c r="B6" s="20" t="s">
        <v>13</v>
      </c>
      <c r="C6" s="5" t="s">
        <v>10</v>
      </c>
      <c r="D6" s="5"/>
      <c r="E6" s="20" t="s">
        <v>14</v>
      </c>
      <c r="F6" s="5" t="e">
        <f>VLOOKUP(C6,목록!H:M,2,FALSE)</f>
        <v>#N/A</v>
      </c>
      <c r="G6" s="20" t="s">
        <v>16</v>
      </c>
      <c r="H6" s="34"/>
      <c r="I6" s="7" t="e">
        <f>VLOOKUP(C6,목록!H:M,3,FALSE)</f>
        <v>#N/A</v>
      </c>
    </row>
    <row r="7" spans="1:9" x14ac:dyDescent="0.3">
      <c r="B7" s="8"/>
      <c r="C7" s="9"/>
      <c r="D7" s="9"/>
      <c r="E7" s="9"/>
      <c r="F7" s="9"/>
      <c r="G7" s="9"/>
      <c r="H7" s="9"/>
      <c r="I7" s="10"/>
    </row>
    <row r="8" spans="1:9" x14ac:dyDescent="0.3">
      <c r="B8" s="11"/>
      <c r="C8" s="12"/>
      <c r="D8" s="12"/>
      <c r="E8" s="12"/>
      <c r="F8" s="12"/>
      <c r="G8" s="12"/>
      <c r="H8" s="12"/>
      <c r="I8" s="13"/>
    </row>
    <row r="9" spans="1:9" x14ac:dyDescent="0.3">
      <c r="B9" s="11"/>
      <c r="C9" s="12" t="s">
        <v>34</v>
      </c>
      <c r="D9" s="12" t="s">
        <v>33</v>
      </c>
      <c r="E9" s="12"/>
      <c r="F9" s="12"/>
      <c r="G9" s="12"/>
      <c r="H9" s="12"/>
      <c r="I9" s="13"/>
    </row>
    <row r="10" spans="1:9" x14ac:dyDescent="0.3">
      <c r="B10" s="11"/>
      <c r="E10" s="12"/>
      <c r="F10" s="12"/>
      <c r="G10" s="12"/>
      <c r="H10" s="12"/>
      <c r="I10" s="13"/>
    </row>
    <row r="11" spans="1:9" x14ac:dyDescent="0.3">
      <c r="B11" s="11"/>
      <c r="C11" t="s">
        <v>17</v>
      </c>
      <c r="D11" s="12" t="s">
        <v>36</v>
      </c>
      <c r="E11" s="12" t="s">
        <v>10</v>
      </c>
      <c r="F11" s="12"/>
      <c r="G11" s="23" t="s">
        <v>35</v>
      </c>
      <c r="H11" s="23"/>
      <c r="I11" s="13"/>
    </row>
    <row r="12" spans="1:9" x14ac:dyDescent="0.3">
      <c r="B12" s="11"/>
      <c r="C12" t="s">
        <v>30</v>
      </c>
      <c r="D12" s="12" t="s">
        <v>37</v>
      </c>
      <c r="E12" s="12"/>
      <c r="F12" s="12"/>
      <c r="G12" s="12" t="s">
        <v>38</v>
      </c>
      <c r="H12" s="12"/>
      <c r="I12" s="13"/>
    </row>
    <row r="13" spans="1:9" x14ac:dyDescent="0.3">
      <c r="B13" s="11"/>
      <c r="C13" t="s">
        <v>39</v>
      </c>
      <c r="D13" s="23" t="s">
        <v>40</v>
      </c>
      <c r="E13" s="12"/>
      <c r="F13" s="12"/>
      <c r="G13" s="12" t="s">
        <v>41</v>
      </c>
      <c r="H13" s="12"/>
      <c r="I13" s="13"/>
    </row>
    <row r="14" spans="1:9" x14ac:dyDescent="0.3">
      <c r="B14" s="11"/>
      <c r="C14" t="s">
        <v>9</v>
      </c>
      <c r="D14" s="12"/>
      <c r="E14" s="12"/>
      <c r="F14" s="12"/>
      <c r="G14" s="12"/>
      <c r="H14" s="12"/>
      <c r="I14" s="13"/>
    </row>
    <row r="15" spans="1:9" x14ac:dyDescent="0.3">
      <c r="B15" s="11"/>
      <c r="C15" s="12"/>
      <c r="D15" s="12"/>
      <c r="E15" s="12"/>
      <c r="F15" s="12"/>
      <c r="G15" s="12"/>
      <c r="H15" s="12"/>
      <c r="I15" s="13"/>
    </row>
    <row r="16" spans="1:9" x14ac:dyDescent="0.3">
      <c r="B16" s="11"/>
      <c r="C16" s="12"/>
      <c r="D16" s="12"/>
      <c r="E16" s="12"/>
      <c r="F16" s="12"/>
      <c r="G16" s="12"/>
      <c r="H16" s="12"/>
      <c r="I16" s="13"/>
    </row>
    <row r="17" spans="2:9" x14ac:dyDescent="0.3">
      <c r="B17" s="11"/>
      <c r="C17" s="12"/>
      <c r="D17" s="12"/>
      <c r="E17" s="12"/>
      <c r="F17" s="12"/>
      <c r="G17" s="12"/>
      <c r="H17" s="12"/>
      <c r="I17" s="13"/>
    </row>
    <row r="18" spans="2:9" x14ac:dyDescent="0.3">
      <c r="B18" s="11"/>
      <c r="C18" s="12"/>
      <c r="D18" s="12"/>
      <c r="E18" s="12"/>
      <c r="F18" s="12"/>
      <c r="G18" s="12"/>
      <c r="H18" s="12"/>
      <c r="I18" s="13"/>
    </row>
    <row r="19" spans="2:9" x14ac:dyDescent="0.3">
      <c r="B19" s="11"/>
      <c r="C19" s="12"/>
      <c r="D19" s="12"/>
      <c r="E19" s="12"/>
      <c r="F19" s="12"/>
      <c r="G19" s="12"/>
      <c r="H19" s="12"/>
      <c r="I19" s="13"/>
    </row>
    <row r="20" spans="2:9" x14ac:dyDescent="0.3">
      <c r="B20" s="11"/>
      <c r="C20" s="12"/>
      <c r="D20" s="12"/>
      <c r="E20" s="12"/>
      <c r="F20" s="12"/>
      <c r="G20" s="12"/>
      <c r="H20" s="12"/>
      <c r="I20" s="13"/>
    </row>
    <row r="21" spans="2:9" x14ac:dyDescent="0.3">
      <c r="B21" s="11"/>
      <c r="C21" s="12"/>
      <c r="D21" s="12"/>
      <c r="E21" s="12"/>
      <c r="F21" s="12"/>
      <c r="G21" s="12"/>
      <c r="H21" s="12"/>
      <c r="I21" s="13"/>
    </row>
    <row r="22" spans="2:9" x14ac:dyDescent="0.3">
      <c r="B22" s="11"/>
      <c r="C22" s="12"/>
      <c r="D22" s="12"/>
      <c r="E22" s="12"/>
      <c r="F22" s="12"/>
      <c r="G22" s="12"/>
      <c r="H22" s="12"/>
      <c r="I22" s="13"/>
    </row>
    <row r="23" spans="2:9" x14ac:dyDescent="0.3">
      <c r="B23" s="11"/>
      <c r="C23" s="12"/>
      <c r="D23" s="12"/>
      <c r="E23" s="12"/>
      <c r="F23" s="12"/>
      <c r="G23" s="12"/>
      <c r="H23" s="12"/>
      <c r="I23" s="13"/>
    </row>
    <row r="24" spans="2:9" x14ac:dyDescent="0.3">
      <c r="B24" s="14"/>
      <c r="C24" s="15"/>
      <c r="D24" s="15"/>
      <c r="E24" s="15"/>
      <c r="F24" s="15"/>
      <c r="G24" s="15"/>
      <c r="H24" s="15"/>
      <c r="I24" s="16"/>
    </row>
  </sheetData>
  <mergeCells count="1">
    <mergeCell ref="A1:A5"/>
  </mergeCells>
  <phoneticPr fontId="1" type="noConversion"/>
  <hyperlinks>
    <hyperlink ref="A1:A5" location="목록!A1" display="이동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workbookViewId="0">
      <selection activeCell="A5" sqref="A5"/>
    </sheetView>
  </sheetViews>
  <sheetFormatPr defaultRowHeight="18" customHeight="1" x14ac:dyDescent="0.3"/>
  <cols>
    <col min="1" max="1" width="1.625" customWidth="1"/>
    <col min="2" max="2" width="11" bestFit="1" customWidth="1"/>
    <col min="3" max="3" width="16.125" bestFit="1" customWidth="1"/>
    <col min="4" max="4" width="11.25" bestFit="1" customWidth="1"/>
    <col min="5" max="5" width="11" bestFit="1" customWidth="1"/>
    <col min="6" max="6" width="11.625" style="39" bestFit="1" customWidth="1"/>
    <col min="7" max="7" width="12.5" style="39" bestFit="1" customWidth="1"/>
    <col min="8" max="8" width="11" customWidth="1"/>
    <col min="9" max="9" width="11" bestFit="1" customWidth="1"/>
    <col min="10" max="10" width="9" bestFit="1" customWidth="1"/>
    <col min="11" max="11" width="11.125" bestFit="1" customWidth="1"/>
  </cols>
  <sheetData>
    <row r="1" spans="1:11" ht="18" customHeight="1" x14ac:dyDescent="0.3">
      <c r="A1" s="1"/>
    </row>
    <row r="2" spans="1:11" ht="18" customHeight="1" x14ac:dyDescent="0.3">
      <c r="A2" s="1"/>
    </row>
    <row r="3" spans="1:11" ht="18" customHeight="1" x14ac:dyDescent="0.3">
      <c r="A3" s="1"/>
    </row>
    <row r="4" spans="1:11" ht="18" customHeight="1" x14ac:dyDescent="0.3">
      <c r="A4" s="1"/>
    </row>
    <row r="5" spans="1:11" ht="18" customHeight="1" x14ac:dyDescent="0.3">
      <c r="A5" s="46" t="s">
        <v>177</v>
      </c>
      <c r="B5" t="s">
        <v>1</v>
      </c>
    </row>
    <row r="6" spans="1:11" ht="18" customHeight="1" x14ac:dyDescent="0.3">
      <c r="B6" s="37" t="s">
        <v>117</v>
      </c>
      <c r="C6" s="37" t="s">
        <v>118</v>
      </c>
      <c r="D6" s="37" t="s">
        <v>119</v>
      </c>
      <c r="E6" s="37" t="s">
        <v>120</v>
      </c>
      <c r="F6" s="37" t="s">
        <v>121</v>
      </c>
      <c r="G6" s="45" t="s">
        <v>168</v>
      </c>
      <c r="H6" s="45" t="s">
        <v>169</v>
      </c>
      <c r="I6" s="37" t="s">
        <v>122</v>
      </c>
      <c r="J6" s="37" t="s">
        <v>123</v>
      </c>
      <c r="K6" s="45" t="s">
        <v>143</v>
      </c>
    </row>
    <row r="7" spans="1:11" ht="18" customHeight="1" x14ac:dyDescent="0.3">
      <c r="B7" s="9" t="s">
        <v>84</v>
      </c>
      <c r="C7" s="41" t="s">
        <v>91</v>
      </c>
      <c r="D7" s="9" t="s">
        <v>114</v>
      </c>
      <c r="E7" s="9" t="s">
        <v>101</v>
      </c>
      <c r="F7" s="9">
        <v>100</v>
      </c>
      <c r="G7" s="23" t="s">
        <v>139</v>
      </c>
      <c r="H7" s="23" t="s">
        <v>170</v>
      </c>
      <c r="I7" s="9" t="s">
        <v>105</v>
      </c>
      <c r="J7" s="9">
        <v>100</v>
      </c>
      <c r="K7" s="23" t="s">
        <v>131</v>
      </c>
    </row>
    <row r="8" spans="1:11" ht="18" customHeight="1" x14ac:dyDescent="0.3">
      <c r="B8" s="12" t="s">
        <v>85</v>
      </c>
      <c r="C8" s="42" t="s">
        <v>92</v>
      </c>
      <c r="D8" s="12" t="s">
        <v>114</v>
      </c>
      <c r="E8" s="12" t="s">
        <v>102</v>
      </c>
      <c r="F8" s="12">
        <v>200</v>
      </c>
      <c r="G8" s="23" t="s">
        <v>140</v>
      </c>
      <c r="H8" s="23" t="s">
        <v>171</v>
      </c>
      <c r="I8" s="12" t="s">
        <v>106</v>
      </c>
      <c r="J8" s="12">
        <v>200</v>
      </c>
      <c r="K8" s="23" t="s">
        <v>132</v>
      </c>
    </row>
    <row r="9" spans="1:11" ht="18" customHeight="1" x14ac:dyDescent="0.3">
      <c r="B9" s="12" t="s">
        <v>86</v>
      </c>
      <c r="C9" s="42" t="s">
        <v>93</v>
      </c>
      <c r="D9" s="12" t="s">
        <v>114</v>
      </c>
      <c r="E9" s="12" t="s">
        <v>104</v>
      </c>
      <c r="F9" s="12">
        <v>300</v>
      </c>
      <c r="G9" s="23" t="s">
        <v>141</v>
      </c>
      <c r="H9" s="23" t="s">
        <v>172</v>
      </c>
      <c r="I9" s="12" t="s">
        <v>107</v>
      </c>
      <c r="J9" s="12">
        <v>300</v>
      </c>
      <c r="K9" s="23" t="s">
        <v>133</v>
      </c>
    </row>
    <row r="10" spans="1:11" ht="18" customHeight="1" x14ac:dyDescent="0.3">
      <c r="B10" s="12" t="s">
        <v>87</v>
      </c>
      <c r="C10" s="42" t="s">
        <v>94</v>
      </c>
      <c r="D10" s="12" t="s">
        <v>113</v>
      </c>
      <c r="E10" s="12" t="s">
        <v>161</v>
      </c>
      <c r="F10" s="12">
        <v>400</v>
      </c>
      <c r="G10" s="23" t="s">
        <v>160</v>
      </c>
      <c r="H10" s="23" t="s">
        <v>173</v>
      </c>
      <c r="I10" s="12" t="s">
        <v>108</v>
      </c>
      <c r="J10" s="12">
        <v>400</v>
      </c>
      <c r="K10" s="23" t="s">
        <v>134</v>
      </c>
    </row>
    <row r="11" spans="1:11" ht="18" customHeight="1" x14ac:dyDescent="0.3">
      <c r="B11" s="12" t="s">
        <v>88</v>
      </c>
      <c r="C11" s="42" t="s">
        <v>95</v>
      </c>
      <c r="D11" s="12" t="s">
        <v>114</v>
      </c>
      <c r="E11" s="23" t="s">
        <v>128</v>
      </c>
      <c r="F11" s="23">
        <v>500</v>
      </c>
      <c r="G11" s="23" t="s">
        <v>142</v>
      </c>
      <c r="H11" s="23" t="s">
        <v>174</v>
      </c>
      <c r="I11" s="12" t="s">
        <v>109</v>
      </c>
      <c r="J11" s="12">
        <v>500</v>
      </c>
      <c r="K11" s="23" t="s">
        <v>135</v>
      </c>
    </row>
    <row r="12" spans="1:11" ht="18" customHeight="1" x14ac:dyDescent="0.3">
      <c r="B12" s="12" t="s">
        <v>89</v>
      </c>
      <c r="C12" s="42" t="s">
        <v>96</v>
      </c>
      <c r="D12" s="12"/>
      <c r="E12" s="12"/>
      <c r="F12" s="12"/>
      <c r="G12"/>
      <c r="H12" s="12"/>
      <c r="I12" s="12" t="s">
        <v>110</v>
      </c>
      <c r="J12" s="12">
        <v>600</v>
      </c>
      <c r="K12" s="23" t="s">
        <v>136</v>
      </c>
    </row>
    <row r="13" spans="1:11" ht="18" customHeight="1" x14ac:dyDescent="0.3">
      <c r="B13" s="12" t="s">
        <v>90</v>
      </c>
      <c r="C13" s="42" t="s">
        <v>97</v>
      </c>
      <c r="D13" s="12"/>
      <c r="E13" s="12"/>
      <c r="F13" s="12"/>
      <c r="G13"/>
      <c r="H13" s="12"/>
      <c r="I13" s="12" t="s">
        <v>111</v>
      </c>
      <c r="J13" s="12">
        <v>700</v>
      </c>
      <c r="K13" s="23" t="s">
        <v>137</v>
      </c>
    </row>
    <row r="14" spans="1:11" ht="18" customHeight="1" x14ac:dyDescent="0.3">
      <c r="B14" s="12"/>
      <c r="C14" s="43"/>
      <c r="D14" s="12"/>
      <c r="E14" s="12"/>
      <c r="F14" s="12"/>
      <c r="G14"/>
      <c r="H14" s="12"/>
      <c r="I14" s="12" t="s">
        <v>112</v>
      </c>
      <c r="J14" s="12">
        <v>800</v>
      </c>
      <c r="K14" s="23" t="s">
        <v>138</v>
      </c>
    </row>
    <row r="15" spans="1:11" ht="2.25" customHeight="1" x14ac:dyDescent="0.3">
      <c r="B15" s="1"/>
      <c r="C15" s="1"/>
      <c r="D15" s="1"/>
      <c r="E15" s="1"/>
      <c r="F15" s="40"/>
      <c r="G15" s="40"/>
      <c r="H15" s="1"/>
      <c r="I15" s="1"/>
      <c r="J15" s="1"/>
      <c r="K15" s="19"/>
    </row>
  </sheetData>
  <phoneticPr fontId="1" type="noConversion"/>
  <hyperlinks>
    <hyperlink ref="A5" location="목록!A1" display="목록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목록</vt:lpstr>
      <vt:lpstr>메인</vt:lpstr>
      <vt:lpstr>미니게시판_Setter</vt:lpstr>
      <vt:lpstr>미니게시판_조회</vt:lpstr>
      <vt:lpstr>미니게시판_등록</vt:lpstr>
      <vt:lpstr>미니게시판_수정</vt:lpstr>
      <vt:lpstr>미니게시판_컨트롤</vt:lpstr>
      <vt:lpstr>데이터유효값정의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2017-02-14T09:34:25Z</dcterms:modified>
</cp:coreProperties>
</file>