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mc:AlternateContent xmlns:mc="http://schemas.openxmlformats.org/markup-compatibility/2006">
    <mc:Choice Requires="x15">
      <x15ac:absPath xmlns:x15ac="http://schemas.microsoft.com/office/spreadsheetml/2010/11/ac" url="D:\IT_VEDANT\EXCEL\PROJECT\"/>
    </mc:Choice>
  </mc:AlternateContent>
  <xr:revisionPtr revIDLastSave="0" documentId="13_ncr:1_{A01E86DF-FD49-4AAB-A96B-D17DBB1E1874}" xr6:coauthVersionLast="47" xr6:coauthVersionMax="47" xr10:uidLastSave="{00000000-0000-0000-0000-000000000000}"/>
  <bookViews>
    <workbookView xWindow="-108" yWindow="-108" windowWidth="23256" windowHeight="13176" tabRatio="590" firstSheet="3" activeTab="8" xr2:uid="{00000000-000D-0000-FFFF-FFFF00000000}"/>
  </bookViews>
  <sheets>
    <sheet name="Combo Chart" sheetId="3" r:id="rId1"/>
    <sheet name="Waterfall chart" sheetId="4" r:id="rId2"/>
    <sheet name="Pie chart" sheetId="5" r:id="rId3"/>
    <sheet name="Map" sheetId="6" r:id="rId4"/>
    <sheet name="Top 5 Sub-Category" sheetId="7" r:id="rId5"/>
    <sheet name="KPI" sheetId="8" r:id="rId6"/>
    <sheet name="Data" sheetId="1" r:id="rId7"/>
    <sheet name="KPI YOY" sheetId="9" r:id="rId8"/>
    <sheet name="DASHBOARD" sheetId="10" r:id="rId9"/>
    <sheet name="Sheet1" sheetId="11" r:id="rId10"/>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Map!$E$3</definedName>
    <definedName name="_xlchart.v5.11" hidden="1">Map!$E$4:$E$52</definedName>
    <definedName name="_xlchart.v5.12" hidden="1">Map!$F$3</definedName>
    <definedName name="_xlchart.v5.13" hidden="1">Map!$F$4:$F$52</definedName>
    <definedName name="_xlchart.v5.3" hidden="1">Map!$E$3</definedName>
    <definedName name="_xlchart.v5.4" hidden="1">Map!$E$4:$E$52</definedName>
    <definedName name="_xlchart.v5.5" hidden="1">Map!$F$3</definedName>
    <definedName name="_xlchart.v5.6" hidden="1">Map!$F$4:$F$52</definedName>
    <definedName name="Slicer_Region">#N/A</definedName>
    <definedName name="Slicer_Segment">#N/A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lwcv="http://schemas.microsoft.com/office/spreadsheetml/2024/workbookCompatibilityVersion" uri="{D14903EA-33C4-47F7-8F05-3474C54BE107}">
      <xlwcv:version setVersion="1"/>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C5" i="11" l="1"/>
  <c r="H9" i="9"/>
  <c r="I9" i="9"/>
  <c r="E7" i="6" l="1"/>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 i="6"/>
  <c r="E6" i="6"/>
  <c r="E4" i="6"/>
  <c r="D5" i="4"/>
  <c r="D6" i="4"/>
  <c r="D7"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B11" i="9"/>
  <c r="J9" i="9"/>
  <c r="C11" i="9"/>
  <c r="F12" i="6"/>
  <c r="F11" i="6"/>
  <c r="F43" i="6"/>
  <c r="F6" i="6"/>
  <c r="F24" i="6"/>
  <c r="F34" i="6"/>
  <c r="F47" i="6"/>
  <c r="F10" i="6"/>
  <c r="E4" i="4"/>
  <c r="F44" i="6"/>
  <c r="F25" i="6"/>
  <c r="F37" i="6"/>
  <c r="F48" i="6"/>
  <c r="F13" i="6"/>
  <c r="E7" i="4"/>
  <c r="F35" i="6"/>
  <c r="F19" i="6"/>
  <c r="F17" i="8"/>
  <c r="F27" i="6"/>
  <c r="F5" i="6"/>
  <c r="F14" i="6"/>
  <c r="F29" i="6"/>
  <c r="F39" i="6"/>
  <c r="F50" i="6"/>
  <c r="F17" i="6"/>
  <c r="E5" i="4"/>
  <c r="R17" i="8"/>
  <c r="F4" i="6"/>
  <c r="F28" i="6"/>
  <c r="F32" i="6"/>
  <c r="F7" i="6"/>
  <c r="J17" i="8"/>
  <c r="F23" i="6"/>
  <c r="F9" i="6"/>
  <c r="F15" i="6"/>
  <c r="F49" i="6"/>
  <c r="E6" i="4"/>
  <c r="F21" i="6"/>
  <c r="F52" i="6"/>
  <c r="F22" i="6"/>
  <c r="F38" i="6"/>
  <c r="F40" i="6"/>
  <c r="F51" i="6"/>
  <c r="F18" i="6"/>
  <c r="F20" i="6"/>
  <c r="F31" i="6"/>
  <c r="F41" i="6"/>
  <c r="N17" i="8"/>
  <c r="F30" i="6"/>
  <c r="F42" i="6"/>
  <c r="F36" i="6"/>
  <c r="F33" i="6"/>
  <c r="F45" i="6"/>
  <c r="F8" i="6"/>
  <c r="F26" i="6"/>
  <c r="F46" i="6"/>
  <c r="F16" i="6"/>
  <c r="B17" i="8"/>
</calcChain>
</file>

<file path=xl/sharedStrings.xml><?xml version="1.0" encoding="utf-8"?>
<sst xmlns="http://schemas.openxmlformats.org/spreadsheetml/2006/main" count="130137" uniqueCount="10960">
  <si>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</si>
  <si>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</si>
  <si>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</si>
  <si>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</si>
  <si>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</si>
  <si>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</si>
  <si>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</si>
  <si>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</si>
  <si>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</si>
  <si>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</si>
  <si>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</si>
  <si>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</si>
  <si>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</si>
  <si>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</si>
  <si>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</si>
  <si>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</si>
  <si>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</si>
  <si>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</si>
  <si>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</si>
  <si>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</si>
  <si>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</si>
  <si>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</si>
  <si>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</si>
  <si>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</si>
  <si>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</si>
  <si>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</si>
  <si>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</si>
  <si>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</si>
  <si>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</si>
  <si>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</si>
  <si>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</si>
  <si>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</si>
  <si>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</si>
  <si>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</si>
  <si>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</si>
  <si>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</si>
  <si>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</si>
  <si>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</si>
  <si>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</si>
  <si>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</si>
  <si>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</si>
  <si>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</si>
  <si>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</si>
  <si>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</si>
  <si>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</si>
  <si>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</si>
  <si>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</si>
  <si>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</si>
  <si>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</si>
  <si>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</si>
  <si>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</si>
  <si>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</si>
  <si>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</si>
  <si>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</si>
  <si>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</si>
  <si>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</si>
  <si>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</si>
  <si>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</si>
  <si>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</si>
  <si>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</si>
  <si>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</si>
  <si>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</si>
  <si>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</si>
  <si>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</si>
  <si>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</si>
  <si>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</si>
  <si>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</si>
  <si>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</si>
  <si>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</si>
  <si>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</si>
  <si>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</si>
  <si>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</si>
  <si>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</si>
  <si>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</si>
  <si>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</si>
  <si>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</si>
  <si>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</si>
  <si>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</si>
  <si>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</si>
  <si>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</si>
  <si>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</si>
  <si>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</si>
  <si>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</si>
  <si>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</si>
  <si>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</si>
  <si>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</si>
  <si>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</si>
  <si>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</si>
  <si>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</si>
  <si>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</si>
  <si>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</si>
  <si>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</si>
  <si>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</si>
  <si>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</si>
  <si>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</si>
  <si>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</si>
  <si>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</si>
  <si>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</si>
  <si>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</si>
  <si>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</si>
  <si>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</si>
  <si>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</si>
  <si>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</si>
  <si>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</si>
  <si>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</si>
  <si>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</si>
  <si>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</si>
  <si>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</si>
  <si>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</si>
  <si>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</si>
  <si>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</si>
  <si>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</si>
  <si>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</si>
  <si>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</si>
  <si>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</si>
  <si>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</si>
  <si>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</si>
  <si>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</si>
  <si>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</si>
  <si>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</si>
  <si>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</si>
  <si>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</si>
  <si>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</si>
  <si>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</si>
  <si>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</si>
  <si>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</si>
  <si>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</si>
  <si>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</si>
  <si>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</si>
  <si>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</si>
  <si>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</si>
  <si>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</si>
  <si>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</si>
  <si>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</si>
  <si>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</si>
  <si>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</si>
  <si>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</si>
  <si>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</si>
  <si>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</si>
  <si>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</si>
  <si>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</si>
  <si>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</si>
  <si>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</si>
  <si>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</si>
  <si>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</si>
  <si>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</si>
  <si>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</si>
  <si>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</si>
  <si>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</si>
  <si>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</si>
  <si>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</si>
  <si>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</si>
  <si>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</si>
  <si>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</si>
  <si>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</si>
  <si>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</si>
  <si>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</si>
  <si>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</si>
  <si>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</si>
  <si>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</si>
  <si>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</si>
  <si>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</si>
  <si>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</si>
  <si>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</si>
  <si>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</si>
  <si>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</si>
  <si>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</si>
  <si>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</si>
  <si>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</si>
  <si>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</si>
  <si>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</si>
  <si>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</si>
  <si>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</si>
  <si>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</si>
  <si>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</si>
  <si>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</si>
  <si>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</si>
  <si>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</si>
  <si>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</si>
  <si>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</si>
  <si>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</si>
  <si>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</si>
  <si>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</si>
  <si>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</si>
  <si>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</si>
  <si>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</si>
  <si>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</si>
  <si>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</si>
  <si>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</si>
  <si>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</si>
  <si>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</si>
  <si>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</si>
  <si>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</si>
  <si>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</si>
  <si>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</si>
  <si>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</si>
  <si>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</si>
  <si>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</si>
  <si>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</si>
  <si>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</si>
  <si>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</si>
  <si>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</si>
  <si>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</si>
  <si>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</si>
  <si>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</si>
  <si>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</si>
  <si>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</si>
  <si>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</si>
  <si>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</si>
  <si>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</si>
  <si>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</si>
  <si>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</si>
  <si>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</si>
  <si>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</si>
  <si>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</si>
  <si>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</si>
  <si>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</si>
  <si>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</si>
  <si>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</si>
  <si>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</si>
  <si>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</si>
  <si>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</si>
  <si>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</si>
  <si>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</si>
  <si>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</si>
  <si>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</si>
  <si>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</si>
  <si>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</si>
  <si>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</si>
  <si>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</si>
  <si>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</si>
  <si>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</si>
  <si>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</si>
  <si>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</si>
  <si>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</si>
  <si>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</si>
  <si>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</si>
  <si>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</si>
  <si>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</si>
  <si>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</si>
  <si>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</si>
  <si>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</si>
  <si>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</si>
  <si>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</si>
  <si>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</si>
  <si>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</si>
  <si>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</si>
  <si>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</si>
  <si>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</si>
  <si>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</si>
  <si>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</si>
  <si>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</si>
  <si>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</si>
  <si>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</si>
  <si>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</si>
  <si>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</si>
  <si>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</si>
  <si>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</si>
  <si>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</si>
  <si>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</si>
  <si>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</si>
  <si>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</si>
  <si>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</si>
  <si>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</si>
  <si>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</si>
  <si>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</si>
  <si>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</si>
  <si>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</si>
  <si>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</si>
  <si>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</si>
  <si>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</si>
  <si>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</si>
  <si>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</si>
  <si>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</si>
  <si>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</si>
  <si>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</si>
  <si>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</si>
  <si>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</si>
  <si>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</si>
  <si>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</si>
  <si>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</si>
  <si>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</si>
  <si>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</si>
  <si>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</si>
  <si>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</si>
  <si>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</si>
  <si>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</si>
  <si>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</si>
  <si>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</si>
  <si>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</si>
  <si>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</si>
  <si>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</si>
  <si>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</si>
  <si>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</si>
  <si>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</si>
  <si>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</si>
  <si>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</si>
  <si>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</si>
  <si>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</si>
  <si>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</si>
  <si>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</si>
  <si>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</si>
  <si>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</si>
  <si>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</si>
  <si>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</si>
  <si>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</si>
  <si>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</si>
  <si>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</si>
  <si>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</si>
  <si>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</si>
  <si>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</si>
  <si>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</si>
  <si>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</si>
  <si>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</si>
  <si>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</si>
  <si>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</si>
  <si>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</si>
  <si>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</si>
  <si>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</si>
  <si>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</si>
  <si>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</si>
  <si>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</si>
  <si>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</si>
  <si>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</si>
  <si>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</si>
  <si>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</si>
  <si>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</si>
  <si>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</si>
  <si>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</si>
  <si>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</si>
  <si>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</si>
  <si>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</si>
  <si>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</si>
  <si>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</si>
  <si>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</si>
  <si>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</si>
  <si>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</si>
  <si>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</si>
  <si>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</si>
  <si>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</si>
  <si>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</si>
  <si>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</si>
  <si>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</si>
  <si>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</si>
  <si>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</si>
  <si>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</si>
  <si>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</si>
  <si>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</si>
  <si>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</si>
  <si>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</si>
  <si>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</si>
  <si>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</si>
  <si>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</si>
  <si>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</si>
  <si>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</si>
  <si>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</si>
  <si>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</si>
  <si>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</si>
  <si>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</si>
  <si>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</si>
  <si>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</si>
  <si>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</si>
  <si>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</si>
  <si>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</si>
  <si>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</si>
  <si>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</si>
  <si>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</si>
  <si>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</si>
  <si>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</si>
  <si>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</si>
  <si>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</si>
  <si>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</si>
  <si>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</si>
  <si>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</si>
  <si>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</si>
  <si>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</si>
  <si>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</si>
  <si>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</si>
  <si>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</si>
  <si>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</si>
  <si>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</si>
  <si>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</si>
  <si>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</si>
  <si>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</si>
  <si>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</si>
  <si>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</si>
  <si>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</si>
  <si>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</si>
  <si>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</si>
  <si>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</si>
  <si>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</si>
  <si>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</si>
  <si>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</si>
  <si>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</si>
  <si>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</si>
  <si>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</si>
  <si>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</si>
  <si>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</si>
  <si>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</si>
  <si>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</si>
  <si>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</si>
  <si>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</si>
  <si>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</si>
  <si>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</si>
  <si>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</si>
  <si>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</si>
  <si>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</si>
  <si>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</si>
  <si>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</si>
  <si>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</si>
  <si>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</si>
  <si>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</si>
  <si>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</si>
  <si>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</si>
  <si>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</si>
  <si>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</si>
  <si>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</si>
  <si>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</si>
  <si>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</si>
  <si>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</si>
  <si>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</si>
  <si>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</si>
  <si>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</si>
  <si>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</si>
  <si>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</si>
  <si>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</si>
  <si>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</si>
  <si>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</si>
  <si>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</si>
  <si>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</si>
  <si>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</si>
  <si>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</si>
  <si>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</si>
  <si>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</si>
  <si>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</si>
  <si>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</si>
  <si>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</si>
  <si>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</si>
  <si>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</si>
  <si>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</si>
  <si>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</si>
  <si>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</si>
  <si>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</si>
  <si>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</si>
  <si>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</si>
  <si>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</si>
  <si>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</si>
  <si>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</si>
  <si>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</si>
  <si>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</si>
  <si>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</si>
  <si>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</si>
  <si>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</si>
  <si>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</si>
  <si>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</si>
  <si>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</si>
  <si>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</si>
  <si>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</si>
  <si>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</si>
  <si>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</si>
  <si>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</si>
  <si>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</si>
  <si>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</si>
  <si>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</si>
  <si>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</si>
  <si>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</si>
  <si>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</si>
  <si>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</si>
  <si>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</si>
  <si>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</si>
  <si>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</si>
  <si>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</si>
  <si>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</si>
  <si>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</si>
  <si>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</si>
  <si>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</si>
  <si>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</si>
  <si>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</si>
  <si>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</si>
  <si>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</si>
  <si>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</si>
  <si>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</si>
  <si>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</si>
  <si>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</si>
  <si>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</si>
  <si>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</si>
  <si>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</si>
  <si>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</si>
  <si>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</si>
  <si>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</si>
  <si>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</si>
  <si>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</si>
  <si>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</si>
  <si>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</si>
  <si>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</si>
  <si>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</si>
  <si>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</si>
  <si>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</si>
  <si>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</si>
  <si>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</si>
  <si>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</si>
  <si>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</si>
  <si>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</si>
  <si>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</si>
  <si>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</si>
  <si>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</si>
  <si>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</si>
  <si>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</si>
  <si>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</si>
  <si>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</si>
  <si>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</si>
  <si>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</si>
  <si>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</si>
  <si>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</si>
  <si>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</si>
  <si>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</si>
  <si>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</si>
  <si>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</si>
  <si>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</si>
  <si>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</si>
  <si>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</si>
  <si>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</si>
  <si>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</si>
  <si>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</si>
  <si>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</si>
  <si>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</si>
  <si>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</si>
  <si>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</si>
  <si>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</si>
  <si>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</si>
  <si>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</si>
  <si>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</si>
  <si>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</si>
  <si>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</si>
  <si>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</si>
  <si>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</si>
  <si>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</si>
  <si>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</si>
  <si>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</si>
  <si>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</si>
  <si>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</si>
  <si>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</si>
  <si>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</si>
  <si>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</si>
  <si>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</si>
  <si>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</si>
  <si>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</si>
  <si>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</si>
  <si>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</si>
  <si>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</si>
  <si>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</si>
  <si>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</si>
  <si>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</si>
  <si>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</si>
  <si>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</si>
  <si>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</si>
  <si>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</si>
  <si>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</si>
  <si>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</si>
  <si>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</si>
  <si>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</si>
  <si>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</si>
  <si>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</si>
  <si>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</si>
  <si>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</si>
  <si>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</si>
  <si>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</si>
  <si>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</si>
  <si>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</si>
  <si>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</si>
  <si>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</si>
  <si>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</si>
  <si>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</si>
  <si>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</si>
  <si>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</si>
  <si>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</si>
  <si>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</si>
  <si>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</si>
  <si>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</si>
  <si>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</si>
  <si>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</si>
  <si>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</si>
  <si>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</si>
  <si>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</si>
  <si>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</si>
  <si>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</si>
  <si>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</si>
  <si>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</si>
  <si>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</si>
  <si>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</si>
  <si>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</si>
  <si>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</si>
  <si>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</si>
  <si>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</si>
  <si>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</si>
  <si>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</si>
  <si>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</si>
  <si>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</si>
  <si>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</si>
  <si>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</si>
  <si>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</si>
  <si>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</si>
  <si>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</si>
  <si>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</si>
  <si>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</si>
  <si>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</si>
  <si>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</si>
  <si>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</si>
  <si>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</si>
  <si>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</si>
  <si>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</si>
  <si>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</si>
  <si>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</si>
  <si>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</si>
  <si>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</si>
  <si>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</si>
  <si>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</si>
  <si>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</si>
  <si>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</si>
  <si>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</si>
  <si>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</si>
  <si>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</si>
  <si>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</si>
  <si>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</si>
  <si>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</si>
  <si>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</si>
  <si>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</si>
  <si>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</si>
  <si>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</si>
  <si>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</si>
  <si>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</si>
  <si>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</si>
  <si>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</si>
  <si>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</si>
  <si>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</si>
  <si>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</si>
  <si>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</si>
  <si>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</si>
  <si>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</si>
  <si>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</si>
  <si>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</si>
  <si>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</si>
  <si>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</si>
  <si>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</si>
  <si>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</si>
  <si>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</si>
  <si>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</si>
  <si>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</si>
  <si>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</si>
  <si>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</si>
  <si>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</si>
  <si>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</si>
  <si>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</si>
  <si>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</si>
  <si>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</si>
  <si>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</si>
  <si>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</si>
  <si>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</si>
  <si>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</si>
  <si>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</si>
  <si>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</si>
  <si>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</si>
  <si>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</si>
  <si>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</si>
  <si>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</si>
  <si>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</si>
  <si>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</si>
  <si>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</si>
  <si>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</si>
  <si>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</si>
  <si>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</si>
  <si>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</si>
  <si>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</si>
  <si>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</si>
  <si>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</si>
  <si>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</si>
  <si>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</si>
  <si>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</si>
  <si>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</si>
  <si>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</si>
  <si>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</si>
  <si>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</si>
  <si>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</si>
  <si>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</si>
  <si>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</si>
  <si>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</si>
  <si>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</si>
  <si>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</si>
  <si>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</si>
  <si>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</si>
  <si>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</si>
  <si>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</si>
  <si>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</si>
  <si>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</si>
  <si>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</si>
  <si>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</si>
  <si>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</si>
  <si>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</si>
  <si>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</si>
  <si>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</si>
  <si>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</si>
  <si>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</si>
  <si>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</si>
  <si>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</si>
  <si>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</si>
  <si>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</si>
  <si>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</si>
  <si>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</si>
  <si>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</si>
  <si>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</si>
  <si>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</si>
  <si>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</si>
  <si>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</si>
  <si>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</si>
  <si>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</si>
  <si>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</si>
  <si>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</si>
  <si>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</si>
  <si>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</si>
  <si>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</si>
  <si>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</si>
  <si>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</si>
  <si>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</si>
  <si>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</si>
  <si>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</si>
  <si>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</si>
  <si>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</si>
  <si>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</si>
  <si>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</si>
  <si>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</si>
  <si>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</si>
  <si>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</si>
  <si>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</si>
  <si>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</si>
  <si>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</si>
  <si>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</si>
  <si>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</si>
  <si>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</si>
  <si>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</si>
  <si>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</si>
  <si>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</si>
  <si>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</si>
  <si>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</si>
  <si>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</si>
  <si>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</si>
  <si>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</si>
  <si>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</si>
  <si>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</si>
  <si>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</si>
  <si>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</si>
  <si>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</si>
  <si>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</si>
  <si>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</si>
  <si>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</si>
  <si>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</si>
  <si>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</si>
  <si>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</si>
  <si>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</si>
  <si>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</si>
  <si>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</si>
  <si>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</si>
  <si>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</si>
  <si>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</si>
  <si>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</si>
  <si>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</si>
  <si>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</si>
  <si>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</si>
  <si>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</si>
  <si>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</si>
  <si>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</si>
  <si>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</si>
  <si>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</si>
  <si>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</si>
  <si>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</si>
  <si>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</si>
  <si>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</si>
  <si>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</si>
  <si>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</si>
  <si>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</si>
  <si>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</si>
  <si>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</si>
  <si>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</si>
  <si>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</si>
  <si>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</si>
  <si>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</si>
  <si>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</si>
  <si>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</si>
  <si>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</si>
  <si>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</si>
  <si>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</si>
  <si>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</si>
  <si>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</si>
  <si>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</si>
  <si>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</si>
  <si>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</si>
  <si>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</si>
  <si>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</si>
  <si>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</si>
  <si>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</si>
  <si>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</si>
  <si>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</si>
  <si>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</si>
  <si>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</si>
  <si>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</si>
  <si>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</si>
  <si>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</si>
  <si>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</si>
  <si>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</si>
  <si>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</si>
  <si>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</si>
  <si>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</si>
  <si>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</si>
  <si>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</si>
  <si>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</si>
  <si>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</si>
  <si>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</si>
  <si>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</si>
  <si>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</si>
  <si>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</si>
  <si>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</si>
  <si>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</si>
  <si>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</si>
  <si>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</si>
  <si>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</si>
  <si>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</si>
  <si>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</si>
  <si>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</si>
  <si>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</si>
  <si>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</si>
  <si>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</si>
  <si>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</si>
  <si>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</si>
  <si>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</si>
  <si>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</si>
  <si>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</si>
  <si>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</si>
  <si>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</si>
  <si>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</si>
  <si>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</si>
  <si>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</si>
  <si>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</si>
  <si>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</si>
  <si>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</si>
  <si>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</si>
  <si>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</si>
  <si>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</si>
  <si>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</si>
  <si>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</si>
  <si>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</si>
  <si>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</si>
  <si>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</si>
  <si>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</si>
  <si>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</si>
  <si>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</si>
  <si>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</si>
  <si>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</si>
  <si>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</si>
  <si>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</si>
  <si>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</si>
  <si>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</si>
  <si>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</si>
  <si>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</si>
  <si>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</si>
  <si>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</si>
  <si>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</si>
  <si>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</si>
  <si>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</si>
  <si>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</si>
  <si>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</si>
  <si>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</si>
  <si>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</si>
  <si>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</si>
  <si>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</si>
  <si>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</si>
  <si>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</si>
  <si>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</si>
  <si>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</si>
  <si>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</si>
  <si>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</si>
  <si>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</si>
  <si>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</si>
  <si>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</si>
  <si>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</si>
  <si>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</si>
  <si>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</si>
  <si>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</si>
  <si>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</si>
  <si>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</si>
  <si>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</si>
  <si>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</si>
  <si>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</si>
  <si>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</si>
  <si>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</si>
  <si>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</si>
  <si>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</si>
  <si>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</si>
  <si>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</si>
  <si>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</si>
  <si>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</si>
  <si>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</si>
  <si>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</si>
  <si>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</si>
  <si>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</si>
  <si>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</si>
  <si>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</si>
  <si>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</si>
  <si>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</si>
  <si>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</si>
  <si>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</si>
  <si>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</si>
  <si>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</si>
  <si>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</si>
  <si>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</si>
  <si>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</si>
  <si>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</si>
  <si>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</si>
  <si>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</si>
  <si>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</si>
  <si>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</si>
  <si>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</si>
  <si>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</si>
  <si>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</si>
  <si>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</si>
  <si>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</si>
  <si>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</si>
  <si>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</si>
  <si>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</si>
  <si>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</si>
  <si>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</si>
  <si>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</si>
  <si>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</si>
  <si>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</si>
  <si>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</si>
  <si>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</si>
  <si>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</si>
  <si>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</si>
  <si>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</si>
  <si>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</si>
  <si>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</si>
  <si>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</si>
  <si>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</si>
  <si>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</si>
  <si>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</si>
  <si>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</si>
  <si>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</si>
  <si>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</si>
  <si>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</si>
  <si>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</si>
  <si>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</si>
  <si>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</si>
  <si>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</si>
  <si>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</si>
  <si>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</si>
  <si>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</si>
  <si>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</si>
  <si>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</si>
  <si>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</si>
  <si>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</si>
  <si>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</si>
  <si>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</si>
  <si>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</si>
  <si>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</si>
  <si>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</si>
  <si>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</si>
  <si>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</si>
  <si>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</si>
  <si>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</si>
  <si>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</si>
  <si>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</si>
  <si>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</si>
  <si>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</si>
  <si>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</si>
  <si>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</si>
  <si>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</si>
  <si>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</si>
  <si>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</si>
  <si>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</si>
  <si>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</si>
  <si>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</si>
  <si>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</si>
  <si>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</si>
  <si>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</si>
  <si>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</si>
  <si>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</si>
  <si>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</si>
  <si>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</si>
  <si>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</si>
  <si>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</si>
  <si>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</si>
  <si>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</si>
  <si>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</si>
  <si>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</si>
  <si>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</si>
  <si>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</si>
  <si>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</si>
  <si>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</si>
  <si>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</si>
  <si>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</si>
  <si>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</si>
  <si>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</si>
  <si>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</si>
  <si>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</si>
  <si>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</si>
  <si>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</si>
  <si>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</si>
  <si>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</si>
  <si>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</si>
  <si>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</si>
  <si>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</si>
  <si>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</si>
  <si>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</si>
  <si>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</si>
  <si>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</si>
  <si>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</si>
  <si>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</si>
  <si>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</si>
  <si>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</si>
  <si>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</si>
  <si>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</si>
  <si>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</si>
  <si>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</si>
  <si>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</si>
  <si>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</si>
  <si>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</si>
  <si>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</si>
  <si>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</si>
  <si>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</si>
  <si>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</si>
  <si>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</si>
  <si>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</si>
  <si>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</si>
  <si>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</si>
  <si>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</si>
  <si>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</si>
  <si>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</si>
  <si>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</si>
  <si>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</si>
  <si>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</si>
  <si>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</si>
  <si>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</si>
  <si>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</si>
  <si>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</si>
  <si>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</si>
  <si>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</si>
  <si>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</si>
  <si>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</si>
  <si>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</si>
  <si>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</si>
  <si>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</si>
  <si>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</si>
  <si>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</si>
  <si>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</si>
  <si>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</si>
  <si>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</si>
  <si>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</si>
  <si>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</si>
  <si>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</si>
  <si>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</si>
  <si>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</si>
  <si>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</si>
  <si>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</si>
  <si>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</si>
  <si>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</si>
  <si>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</si>
  <si>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</si>
  <si>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</si>
  <si>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</si>
  <si>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</si>
  <si>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</si>
  <si>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</si>
  <si>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</si>
  <si>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</si>
  <si>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</si>
  <si>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</si>
  <si>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</si>
  <si>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</si>
  <si>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</si>
  <si>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</si>
  <si>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</si>
  <si>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</si>
  <si>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</si>
  <si>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</si>
  <si>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</si>
  <si>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</si>
  <si>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</si>
  <si>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</si>
  <si>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</si>
  <si>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</si>
  <si>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</si>
  <si>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</si>
  <si>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</si>
  <si>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</si>
  <si>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</si>
  <si>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</si>
  <si>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</si>
  <si>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</si>
  <si>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</si>
  <si>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</si>
  <si>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</si>
  <si>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</si>
  <si>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</si>
  <si>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</si>
  <si>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</si>
  <si>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</si>
  <si>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</si>
  <si>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</si>
  <si>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</si>
  <si>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</si>
  <si>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</si>
  <si>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</si>
  <si>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</si>
  <si>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</si>
  <si>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</si>
  <si>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</si>
  <si>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</si>
  <si>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</si>
  <si>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</si>
  <si>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</si>
  <si>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</si>
  <si>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</si>
  <si>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</si>
  <si>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</si>
  <si>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</si>
  <si>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</si>
  <si>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</si>
  <si>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</si>
  <si>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</si>
  <si>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</si>
  <si>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</si>
  <si>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</si>
  <si>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</si>
  <si>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</si>
  <si>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</si>
  <si>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</si>
  <si>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</si>
  <si>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</si>
  <si>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</si>
  <si>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</si>
  <si>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</si>
  <si>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</si>
  <si>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</si>
  <si>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</si>
  <si>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</si>
  <si>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</si>
  <si>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</si>
  <si>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</si>
  <si>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</si>
  <si>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</si>
  <si>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</si>
  <si>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</si>
  <si>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</si>
  <si>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</si>
  <si>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</si>
  <si>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</si>
  <si>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</si>
  <si>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</si>
  <si>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</si>
  <si>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</si>
  <si>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</si>
  <si>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</si>
  <si>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</si>
  <si>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</si>
  <si>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</si>
  <si>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</si>
  <si>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</si>
  <si>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</si>
  <si>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</si>
  <si>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</si>
  <si>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</si>
  <si>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</si>
  <si>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</si>
  <si>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</si>
  <si>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</si>
  <si>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</si>
  <si>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</si>
  <si>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</si>
  <si>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</si>
  <si>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</si>
  <si>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</si>
  <si>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</si>
  <si>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</si>
  <si>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</si>
  <si>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</si>
  <si>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</si>
  <si>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</si>
  <si>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</si>
  <si>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</si>
  <si>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</si>
  <si>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</si>
  <si>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</si>
  <si>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</si>
  <si>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</si>
  <si>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</si>
  <si>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</si>
  <si>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</si>
  <si>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</si>
  <si>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</si>
  <si>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</si>
  <si>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</si>
  <si>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</si>
  <si>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</si>
  <si>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</si>
  <si>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</si>
  <si>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</si>
  <si>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</si>
  <si>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</si>
  <si>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</si>
  <si>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</si>
  <si>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</si>
  <si>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</si>
  <si>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</si>
  <si>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</si>
  <si>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</si>
  <si>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</si>
  <si>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</si>
  <si>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</si>
  <si>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</si>
  <si>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</si>
  <si>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</si>
  <si>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</si>
  <si>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</si>
  <si>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</si>
  <si>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</si>
  <si>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</si>
  <si>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</si>
  <si>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</si>
  <si>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</si>
  <si>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</si>
  <si>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</si>
  <si>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</si>
  <si>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</si>
  <si>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</si>
  <si>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</si>
  <si>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</si>
  <si>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</si>
  <si>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</si>
  <si>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</si>
  <si>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</si>
  <si>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</si>
  <si>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</si>
  <si>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</si>
  <si>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</si>
  <si>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</si>
  <si>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</si>
  <si>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</si>
  <si>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</si>
  <si>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</si>
  <si>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</si>
  <si>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</si>
  <si>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</si>
  <si>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</si>
  <si>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</si>
  <si>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</si>
  <si>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</si>
  <si>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</si>
  <si>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</si>
  <si>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</si>
  <si>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</si>
  <si>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</si>
  <si>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</si>
  <si>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</si>
  <si>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</si>
  <si>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</si>
  <si>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</si>
  <si>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</si>
  <si>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</si>
  <si>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</si>
  <si>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</si>
  <si>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</si>
  <si>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</si>
  <si>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</si>
  <si>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</si>
  <si>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</si>
  <si>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</si>
  <si>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</si>
  <si>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</si>
  <si>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</si>
  <si>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</si>
  <si>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</si>
  <si>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</si>
  <si>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</si>
  <si>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</si>
  <si>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</si>
  <si>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</si>
  <si>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</si>
  <si>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</si>
  <si>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</si>
  <si>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</si>
  <si>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</si>
  <si>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</si>
  <si>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</si>
  <si>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</si>
  <si>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</si>
  <si>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</si>
  <si>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</si>
  <si>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</si>
  <si>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</si>
  <si>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</si>
  <si>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</si>
  <si>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</si>
  <si>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</si>
  <si>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</si>
  <si>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</si>
  <si>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</si>
  <si>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</si>
  <si>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</si>
  <si>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</si>
  <si>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</si>
  <si>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</si>
  <si>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</si>
  <si>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</si>
  <si>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</si>
  <si>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</si>
  <si>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</si>
  <si>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</si>
  <si>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</si>
  <si>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</si>
  <si>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</si>
  <si>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</si>
  <si>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</si>
  <si>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</si>
  <si>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</si>
  <si>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</si>
  <si>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</si>
  <si>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</si>
  <si>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</si>
  <si>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</si>
  <si>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</si>
  <si>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</si>
  <si>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</si>
  <si>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</si>
  <si>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</si>
  <si>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</si>
  <si>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</si>
  <si>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</si>
  <si>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</si>
  <si>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</si>
  <si>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</si>
  <si>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</si>
  <si>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</si>
  <si>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</si>
  <si>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</si>
  <si>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</si>
  <si>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</si>
  <si>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</si>
  <si>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</si>
  <si>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</si>
  <si>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</si>
  <si>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</si>
  <si>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</si>
  <si>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</si>
  <si>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</si>
  <si>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</si>
  <si>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</si>
  <si>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</si>
  <si>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</si>
  <si>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</si>
  <si>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</si>
  <si>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</si>
  <si>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</si>
  <si>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</si>
  <si>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</si>
  <si>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</si>
  <si>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</si>
  <si>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</si>
  <si>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</si>
  <si>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</si>
  <si>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</si>
  <si>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</si>
  <si>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</si>
  <si>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</si>
  <si>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</si>
  <si>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</si>
  <si>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</si>
  <si>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</si>
  <si>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</si>
  <si>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</si>
  <si>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</si>
  <si>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</si>
  <si>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</si>
  <si>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</si>
  <si>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</si>
  <si>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</si>
  <si>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</si>
  <si>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</si>
  <si>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</si>
  <si>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</si>
  <si>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</si>
  <si>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</si>
  <si>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</si>
  <si>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</si>
  <si>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</si>
  <si>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</si>
  <si>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</si>
  <si>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</si>
  <si>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</si>
  <si>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</si>
  <si>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</si>
  <si>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</si>
  <si>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</si>
  <si>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</si>
  <si>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</si>
  <si>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</si>
  <si>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</si>
  <si>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</si>
  <si>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</si>
  <si>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</si>
  <si>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</si>
  <si>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</si>
  <si>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</si>
  <si>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</si>
  <si>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</si>
  <si>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</si>
  <si>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</si>
  <si>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</si>
  <si>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</si>
  <si>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</si>
  <si>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</si>
  <si>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</si>
  <si>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</si>
  <si>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</si>
  <si>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</si>
  <si>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</si>
  <si>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</si>
  <si>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</si>
  <si>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</si>
  <si>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</si>
  <si>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</si>
  <si>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</si>
  <si>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</si>
  <si>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</si>
  <si>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</si>
  <si>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</si>
  <si>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</si>
  <si>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</si>
  <si>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</si>
  <si>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</si>
  <si>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</si>
  <si>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</si>
  <si>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</si>
  <si>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</si>
  <si>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</si>
  <si>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</si>
  <si>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</si>
  <si>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</si>
  <si>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</si>
  <si>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</si>
  <si>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</si>
  <si>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</si>
  <si>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</si>
  <si>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</si>
  <si>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</si>
  <si>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</si>
  <si>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</si>
  <si>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</si>
  <si>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</si>
  <si>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</si>
  <si>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</si>
  <si>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</si>
  <si>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</si>
  <si>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</si>
  <si>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</si>
  <si>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</si>
  <si>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</si>
  <si>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</si>
  <si>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</si>
  <si>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</si>
  <si>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</si>
  <si>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</si>
  <si>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</si>
  <si>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</si>
  <si>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</si>
  <si>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</si>
  <si>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</si>
  <si>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</si>
  <si>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</si>
  <si>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</si>
  <si>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</si>
  <si>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</si>
  <si>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</si>
  <si>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</si>
  <si>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</si>
  <si>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</si>
  <si>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</si>
  <si>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</si>
  <si>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</si>
  <si>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</si>
  <si>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</si>
  <si>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</si>
  <si>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</si>
  <si>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</si>
  <si>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</si>
  <si>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</si>
  <si>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</si>
  <si>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</si>
  <si>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</si>
  <si>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</si>
  <si>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</si>
  <si>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</si>
  <si>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</si>
  <si>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</si>
  <si>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</si>
  <si>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</si>
  <si>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</si>
  <si>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</si>
  <si>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</si>
  <si>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</si>
  <si>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</si>
  <si>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</si>
  <si>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</si>
  <si>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</si>
  <si>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</si>
  <si>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</si>
  <si>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</si>
  <si>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</si>
  <si>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</si>
  <si>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</si>
  <si>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</si>
  <si>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</si>
  <si>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</si>
  <si>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</si>
  <si>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</si>
  <si>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</si>
  <si>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</si>
  <si>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</si>
  <si>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</si>
  <si>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</si>
  <si>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</si>
  <si>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</si>
  <si>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</si>
  <si>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</si>
  <si>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</si>
  <si>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</si>
  <si>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</si>
  <si>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</si>
  <si>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</si>
  <si>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</si>
  <si>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</si>
  <si>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</si>
  <si>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</si>
  <si>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</si>
  <si>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</si>
  <si>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</si>
  <si>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</si>
  <si>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</si>
  <si>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</si>
  <si>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</si>
  <si>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</si>
  <si>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</si>
  <si>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</si>
  <si>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</si>
  <si>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</si>
  <si>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</si>
  <si>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</si>
  <si>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</si>
  <si>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</si>
  <si>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</si>
  <si>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</si>
  <si>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</si>
  <si>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</si>
  <si>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</si>
  <si>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</si>
  <si>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</si>
  <si>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</si>
  <si>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</si>
  <si>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</si>
  <si>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</si>
  <si>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</si>
  <si>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</si>
  <si>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</si>
  <si>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</si>
  <si>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</si>
  <si>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</si>
  <si>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</si>
  <si>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</si>
  <si>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</si>
  <si>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</si>
  <si>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</si>
  <si>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</si>
  <si>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</si>
  <si>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</si>
  <si>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</si>
  <si>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</si>
  <si>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</si>
  <si>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</si>
  <si>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</si>
  <si>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</si>
  <si>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</si>
  <si>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</si>
  <si>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</si>
  <si>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</si>
  <si>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</si>
  <si>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</si>
  <si>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</si>
  <si>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</si>
  <si>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</si>
  <si>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</si>
  <si>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</si>
  <si>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</si>
  <si>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</si>
  <si>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</si>
  <si>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</si>
  <si>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</si>
  <si>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</si>
  <si>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</si>
  <si>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</si>
  <si>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</si>
  <si>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</si>
  <si>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</si>
  <si>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</si>
  <si>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</si>
  <si>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</si>
  <si>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</si>
  <si>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</si>
  <si>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</si>
  <si>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</si>
  <si>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</si>
  <si>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</si>
  <si>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</si>
  <si>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</si>
  <si>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</si>
  <si>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</si>
  <si>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</si>
  <si>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</si>
  <si>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</si>
  <si>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</si>
  <si>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</si>
  <si>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</si>
  <si>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</si>
  <si>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</si>
  <si>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</si>
  <si>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</si>
  <si>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</si>
  <si>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</si>
  <si>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</si>
  <si>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</si>
  <si>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</si>
  <si>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</si>
  <si>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</si>
  <si>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</si>
  <si>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</si>
  <si>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</si>
  <si>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</si>
  <si>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</si>
  <si>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</si>
  <si>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</si>
  <si>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</si>
  <si>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</si>
  <si>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</si>
  <si>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</si>
  <si>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</si>
  <si>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</si>
  <si>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</si>
  <si>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</si>
  <si>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</si>
  <si>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</si>
  <si>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</si>
  <si>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</si>
  <si>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</si>
  <si>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</si>
  <si>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</si>
  <si>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</si>
  <si>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</si>
  <si>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</si>
  <si>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</si>
  <si>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</si>
  <si>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</si>
  <si>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</si>
  <si>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</si>
  <si>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</si>
  <si>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</si>
  <si>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</si>
  <si>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</si>
  <si>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</si>
  <si>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</si>
  <si>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</si>
  <si>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</si>
  <si>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</si>
  <si>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</si>
  <si>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</si>
  <si>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</si>
  <si>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</si>
  <si>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</si>
  <si>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</si>
  <si>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</si>
  <si>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</si>
  <si>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</si>
  <si>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</si>
  <si>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</si>
  <si>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</si>
  <si>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</si>
  <si>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</si>
  <si>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</si>
  <si>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</si>
  <si>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</si>
  <si>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</si>
  <si>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</si>
  <si>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</si>
  <si>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</si>
  <si>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</si>
  <si>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</si>
  <si>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</si>
  <si>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</si>
  <si>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</si>
  <si>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</si>
  <si>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</si>
  <si>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</si>
  <si>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</si>
  <si>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</si>
  <si>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</si>
  <si>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</si>
  <si>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</si>
  <si>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</si>
  <si>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</si>
  <si>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</si>
  <si>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</si>
  <si>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</si>
  <si>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</si>
  <si>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</si>
  <si>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</si>
  <si>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</si>
  <si>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</si>
  <si>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</si>
  <si>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</si>
  <si>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</si>
  <si>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</si>
  <si>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</si>
  <si>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</si>
  <si>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</si>
  <si>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</si>
  <si>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</si>
  <si>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</si>
  <si>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</si>
  <si>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</si>
  <si>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</si>
  <si>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</si>
  <si>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</si>
  <si>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</si>
  <si>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</si>
  <si>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</si>
  <si>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</si>
  <si>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</si>
  <si>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</si>
  <si>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</si>
  <si>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</si>
  <si>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</si>
  <si>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</si>
  <si>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</si>
  <si>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</si>
  <si>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</si>
  <si>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</si>
  <si>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</si>
  <si>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</si>
  <si>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</si>
  <si>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</si>
  <si>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</si>
  <si>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</si>
  <si>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</si>
  <si>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</si>
  <si>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</si>
  <si>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</si>
  <si>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</si>
  <si>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</si>
  <si>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</si>
  <si>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</si>
  <si>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</si>
  <si>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</si>
  <si>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</si>
  <si>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</si>
  <si>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</si>
  <si>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</si>
  <si>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</si>
  <si>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</si>
  <si>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</si>
  <si>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</si>
  <si>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</si>
  <si>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</si>
  <si>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</si>
  <si>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</si>
  <si>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</si>
  <si>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</si>
  <si>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</si>
  <si>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</si>
  <si>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</si>
  <si>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</si>
  <si>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</si>
  <si>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</si>
  <si>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</si>
  <si>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</si>
  <si>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</si>
  <si>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</si>
  <si>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</si>
  <si>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</si>
  <si>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</si>
  <si>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</si>
  <si>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</si>
  <si>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</si>
  <si>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</si>
  <si>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</si>
  <si>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</si>
  <si>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</si>
  <si>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</si>
  <si>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</si>
  <si>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</si>
  <si>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</si>
  <si>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</si>
  <si>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</si>
  <si>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</si>
  <si>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</si>
  <si>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</si>
  <si>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</si>
  <si>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</si>
  <si>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</si>
  <si>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</si>
  <si>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</si>
  <si>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</si>
  <si>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</si>
  <si>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</si>
  <si>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</si>
  <si>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</si>
  <si>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</si>
  <si>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</si>
  <si>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</si>
  <si>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</si>
  <si>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</si>
  <si>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</si>
  <si>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</si>
  <si>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</si>
  <si>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</si>
  <si>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</si>
  <si>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</si>
  <si>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</si>
  <si>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</si>
  <si>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</si>
  <si>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</si>
  <si>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</si>
  <si>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</si>
  <si>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</si>
  <si>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</si>
  <si>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</si>
  <si>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</si>
  <si>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</si>
  <si>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</si>
  <si>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</si>
  <si>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</si>
  <si>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</si>
  <si>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</si>
  <si>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</si>
  <si>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</si>
  <si>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</si>
  <si>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</si>
  <si>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</si>
  <si>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</si>
  <si>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</si>
  <si>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</si>
  <si>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</si>
  <si>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</si>
  <si>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</si>
  <si>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</si>
  <si>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</si>
  <si>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</si>
  <si>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</si>
  <si>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</si>
  <si>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</si>
  <si>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</si>
  <si>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</si>
  <si>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</si>
  <si>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</si>
  <si>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</si>
  <si>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</si>
  <si>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</si>
  <si>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</si>
  <si>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</si>
  <si>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</si>
  <si>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</si>
  <si>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</si>
  <si>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</si>
  <si>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</si>
  <si>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</si>
  <si>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</si>
  <si>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</si>
  <si>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</si>
  <si>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</si>
  <si>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</si>
  <si>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</si>
  <si>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</si>
  <si>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</si>
  <si>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</si>
  <si>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</si>
  <si>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</si>
  <si>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</si>
  <si>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</si>
  <si>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</si>
  <si>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</si>
  <si>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</si>
  <si>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</si>
  <si>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</si>
  <si>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</si>
  <si>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</si>
  <si>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</si>
  <si>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</si>
  <si>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</si>
  <si>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</si>
  <si>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</si>
  <si>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</si>
  <si>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</si>
  <si>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</si>
  <si>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</si>
  <si>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</si>
  <si>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</si>
  <si>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</si>
  <si>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</si>
  <si>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</si>
  <si>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</si>
  <si>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</si>
  <si>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</si>
  <si>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</si>
  <si>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</si>
  <si>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</si>
  <si>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</si>
  <si>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</si>
  <si>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</si>
  <si>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</si>
  <si>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</si>
  <si>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</si>
  <si>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</si>
  <si>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</si>
  <si>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</si>
  <si>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</si>
  <si>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</si>
  <si>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</si>
  <si>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</si>
  <si>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</si>
  <si>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</si>
  <si>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</si>
  <si>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</si>
  <si>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</si>
  <si>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</si>
  <si>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</si>
  <si>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</si>
  <si>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</si>
  <si>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</si>
  <si>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</si>
  <si>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</si>
  <si>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</si>
  <si>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</si>
  <si>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</si>
  <si>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</si>
  <si>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</si>
  <si>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</si>
  <si>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</si>
  <si>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</si>
  <si>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</si>
  <si>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</si>
  <si>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</si>
  <si>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</si>
  <si>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</si>
  <si>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</si>
  <si>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</si>
  <si>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</si>
  <si>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</si>
  <si>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</si>
  <si>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</si>
  <si>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</si>
  <si>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</si>
  <si>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</si>
  <si>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</si>
  <si>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</si>
  <si>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</si>
  <si>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</si>
  <si>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</si>
  <si>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</si>
  <si>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</si>
  <si>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</si>
  <si>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</si>
  <si>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</si>
  <si>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</si>
  <si>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</si>
  <si>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</si>
  <si>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</si>
  <si>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</si>
  <si>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</si>
  <si>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</si>
  <si>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</si>
  <si>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</si>
  <si>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</si>
  <si>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</si>
  <si>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</si>
  <si>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</si>
  <si>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</si>
  <si>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</si>
  <si>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</si>
  <si>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</si>
  <si>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</si>
  <si>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</si>
  <si>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</si>
  <si>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</si>
  <si>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</si>
  <si>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</si>
  <si>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</si>
  <si>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</si>
  <si>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</si>
  <si>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</si>
  <si>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</si>
  <si>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</si>
  <si>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</si>
  <si>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</si>
  <si>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</si>
  <si>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</si>
  <si>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</si>
  <si>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</si>
  <si>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</si>
  <si>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</si>
  <si>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</si>
  <si>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</si>
  <si>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</si>
  <si>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</si>
  <si>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</si>
  <si>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</si>
  <si>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</si>
  <si>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</si>
  <si>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</si>
  <si>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</si>
  <si>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</si>
  <si>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</si>
  <si>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</si>
  <si>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</si>
  <si>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</si>
  <si>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</si>
  <si>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</si>
  <si>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</si>
  <si>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</si>
  <si>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</si>
  <si>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</si>
  <si>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</si>
  <si>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</si>
  <si>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</si>
  <si>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</si>
  <si>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</si>
  <si>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</si>
  <si>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</si>
  <si>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</si>
  <si>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</si>
  <si>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</si>
  <si>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</si>
  <si>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</si>
  <si>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</si>
  <si>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</si>
  <si>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</si>
  <si>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</si>
  <si>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</si>
  <si>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</si>
  <si>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</si>
  <si>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</si>
  <si>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</si>
  <si>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</si>
  <si>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</si>
  <si>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</si>
  <si>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</si>
  <si>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</si>
  <si>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</si>
  <si>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</si>
  <si>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</si>
  <si>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</si>
  <si>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</si>
  <si>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</si>
  <si>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</si>
  <si>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</si>
  <si>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</si>
  <si>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</si>
  <si>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</si>
  <si>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</si>
  <si>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</si>
  <si>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</si>
  <si>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</si>
  <si>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</si>
  <si>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</si>
  <si>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</si>
  <si>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</si>
  <si>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</si>
  <si>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</si>
  <si>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</si>
  <si>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</si>
  <si>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</si>
  <si>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</si>
  <si>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</si>
  <si>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</si>
  <si>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</si>
  <si>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</si>
  <si>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</si>
  <si>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</si>
  <si>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</si>
  <si>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</si>
  <si>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</si>
  <si>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</si>
  <si>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</si>
  <si>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</si>
  <si>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</si>
  <si>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</si>
  <si>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</si>
  <si>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</si>
  <si>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</si>
  <si>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</si>
  <si>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</si>
  <si>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</si>
  <si>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</si>
  <si>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</si>
  <si>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</si>
  <si>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</si>
  <si>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</si>
  <si>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</si>
  <si>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</si>
  <si>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</si>
  <si>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</si>
  <si>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</si>
  <si>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</si>
  <si>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</si>
  <si>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</si>
  <si>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</si>
  <si>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</si>
  <si>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</si>
  <si>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</si>
  <si>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</si>
  <si>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</si>
  <si>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</si>
  <si>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</si>
  <si>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</si>
  <si>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</si>
  <si>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</si>
  <si>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</si>
  <si>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</si>
  <si>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</si>
  <si>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</si>
  <si>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</si>
  <si>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</si>
  <si>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</si>
  <si>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</si>
  <si>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</si>
  <si>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</si>
  <si>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</si>
  <si>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</si>
  <si>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</si>
  <si>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</si>
  <si>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</si>
  <si>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</si>
  <si>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</si>
  <si>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</si>
  <si>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</si>
  <si>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</si>
  <si>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</si>
  <si>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</si>
  <si>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</si>
  <si>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</si>
  <si>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</si>
  <si>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</si>
  <si>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</si>
  <si>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</si>
  <si>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</si>
  <si>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</si>
  <si>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</si>
  <si>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</si>
  <si>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</si>
  <si>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</si>
  <si>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</si>
  <si>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</si>
  <si>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</si>
  <si>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</si>
  <si>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</si>
  <si>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</si>
  <si>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</si>
  <si>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</si>
  <si>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</si>
  <si>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</si>
  <si>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</si>
  <si>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</si>
  <si>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</si>
  <si>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</si>
  <si>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</si>
  <si>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</si>
  <si>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</si>
  <si>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</si>
  <si>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</si>
  <si>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</si>
  <si>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</si>
  <si>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</si>
  <si>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</si>
  <si>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</si>
  <si>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</si>
  <si>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</si>
  <si>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</si>
  <si>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</si>
  <si>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</si>
  <si>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</si>
  <si>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</si>
  <si>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</si>
  <si>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</si>
  <si>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</si>
  <si>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</si>
  <si>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</si>
  <si>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</si>
  <si>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</si>
  <si>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</si>
  <si>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</si>
  <si>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</si>
  <si>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</si>
  <si>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</si>
  <si>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</si>
  <si>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</si>
  <si>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</si>
  <si>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</si>
  <si>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</si>
  <si>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</si>
  <si>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</si>
  <si>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</si>
  <si>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</si>
  <si>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</si>
  <si>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</si>
  <si>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</si>
  <si>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</si>
  <si>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</si>
  <si>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</si>
  <si>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</si>
  <si>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</si>
  <si>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</si>
  <si>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</si>
  <si>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</si>
  <si>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</si>
  <si>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</si>
  <si>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</si>
  <si>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</si>
  <si>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</si>
  <si>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</si>
  <si>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</si>
  <si>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</si>
  <si>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</si>
  <si>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</si>
  <si>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</si>
  <si>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</si>
  <si>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</si>
  <si>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</si>
  <si>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</si>
  <si>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</si>
  <si>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</si>
  <si>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</si>
  <si>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</si>
  <si>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</si>
  <si>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</si>
  <si>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</si>
  <si>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</si>
  <si>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</si>
  <si>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</si>
  <si>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</si>
  <si>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</si>
  <si>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</si>
  <si>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</si>
  <si>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</si>
  <si>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</si>
  <si>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</si>
  <si>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</si>
  <si>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</si>
  <si>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</si>
  <si>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</si>
  <si>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</si>
  <si>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</si>
  <si>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</si>
  <si>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</si>
  <si>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</si>
  <si>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</si>
  <si>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</si>
  <si>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</si>
  <si>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</si>
  <si>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</si>
  <si>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</si>
  <si>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</si>
  <si>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</si>
  <si>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</si>
  <si>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</si>
  <si>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</si>
  <si>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</si>
  <si>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</si>
  <si>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</si>
  <si>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</si>
  <si>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</si>
  <si>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</si>
  <si>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</si>
  <si>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</si>
  <si>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</si>
  <si>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</si>
  <si>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</si>
  <si>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</si>
  <si>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</si>
  <si>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</si>
  <si>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</si>
  <si>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</si>
  <si>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</si>
  <si>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</si>
  <si>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</si>
  <si>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</si>
  <si>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</si>
  <si>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</si>
  <si>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</si>
  <si>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</si>
  <si>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</si>
  <si>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</si>
  <si>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</si>
  <si>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</si>
  <si>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</si>
  <si>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</si>
  <si>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</si>
  <si>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</si>
  <si>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</si>
  <si>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</si>
  <si>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</si>
  <si>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</si>
  <si>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</si>
  <si>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</si>
  <si>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</si>
  <si>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</si>
  <si>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</si>
  <si>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</si>
  <si>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</si>
  <si>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</si>
  <si>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</si>
  <si>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</si>
  <si>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</si>
  <si>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</si>
  <si>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</si>
  <si>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</si>
  <si>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</si>
  <si>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</si>
  <si>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</si>
  <si>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</si>
  <si>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</si>
  <si>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</si>
  <si>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</si>
  <si>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</si>
  <si>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</si>
  <si>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</si>
  <si>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</si>
  <si>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</si>
  <si>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</si>
  <si>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</si>
  <si>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</si>
  <si>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</si>
  <si>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</si>
  <si>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</si>
  <si>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</si>
  <si>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</si>
  <si>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</si>
  <si>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</si>
  <si>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</si>
  <si>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</si>
  <si>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</si>
  <si>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</si>
  <si>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</si>
  <si>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</si>
  <si>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</si>
  <si>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</si>
  <si>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</si>
  <si>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</si>
  <si>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</si>
  <si>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</si>
  <si>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</si>
  <si>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</si>
  <si>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</si>
  <si>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</si>
  <si>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</si>
  <si>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</si>
  <si>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</si>
  <si>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</si>
  <si>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</si>
  <si>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</si>
  <si>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</si>
  <si>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</si>
  <si>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</si>
  <si>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</si>
  <si>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</si>
  <si>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</si>
  <si>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</si>
  <si>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</si>
  <si>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</si>
  <si>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</si>
  <si>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</si>
  <si>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</si>
  <si>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</si>
  <si>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</si>
  <si>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</si>
  <si>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</si>
  <si>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</si>
  <si>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</si>
  <si>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</si>
  <si>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</si>
  <si>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</si>
  <si>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</si>
  <si>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</si>
  <si>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</si>
  <si>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</si>
  <si>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</si>
  <si>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</si>
  <si>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</si>
  <si>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</si>
  <si>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</si>
  <si>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</si>
  <si>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</si>
  <si>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</si>
  <si>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</si>
  <si>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</si>
  <si>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</si>
  <si>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</si>
  <si>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</si>
  <si>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</si>
  <si>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</si>
  <si>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</si>
  <si>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</si>
  <si>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</si>
  <si>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</si>
  <si>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</si>
  <si>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</si>
  <si>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</si>
  <si>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</si>
  <si>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</si>
  <si>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</si>
  <si>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</si>
  <si>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</si>
  <si>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</si>
  <si>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</si>
  <si>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</si>
  <si>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</si>
  <si>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</si>
  <si>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</si>
  <si>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</si>
  <si>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</si>
  <si>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</si>
  <si>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</si>
  <si>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</si>
  <si>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</si>
  <si>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</si>
  <si>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</si>
  <si>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</si>
  <si>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</si>
  <si>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</si>
  <si>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</si>
  <si>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</si>
  <si>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</si>
  <si>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</si>
  <si>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</si>
  <si>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</si>
  <si>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</si>
  <si>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</si>
  <si>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</si>
  <si>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</si>
  <si>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</si>
  <si>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</si>
  <si>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</si>
  <si>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</si>
  <si>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</si>
  <si>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</si>
  <si>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</si>
  <si>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</si>
  <si>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</si>
  <si>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</si>
  <si>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</si>
  <si>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</si>
  <si>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</si>
  <si>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</si>
  <si>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</si>
  <si>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</si>
  <si>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</si>
  <si>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</si>
  <si>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</si>
  <si>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</si>
  <si>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</si>
  <si>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</si>
  <si>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</si>
  <si>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</si>
  <si>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</si>
  <si>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</si>
  <si>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</si>
  <si>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</si>
  <si>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</si>
  <si>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</si>
  <si>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</si>
  <si>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</si>
  <si>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</si>
  <si>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</si>
  <si>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</si>
  <si>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</si>
  <si>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</si>
  <si>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</si>
  <si>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</si>
  <si>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</si>
  <si>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</si>
  <si>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</si>
  <si>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</si>
  <si>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</si>
  <si>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</si>
  <si>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</si>
  <si>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</si>
  <si>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</si>
  <si>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</si>
  <si>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</si>
  <si>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</si>
  <si>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</si>
  <si>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</si>
  <si>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</si>
  <si>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</si>
  <si>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</si>
  <si>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</si>
  <si>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</si>
  <si>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</si>
  <si>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</si>
  <si>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</si>
  <si>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</si>
  <si>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</si>
  <si>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</si>
  <si>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</si>
  <si>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</si>
  <si>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</si>
  <si>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</si>
  <si>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</si>
  <si>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</si>
  <si>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</si>
  <si>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</si>
  <si>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</si>
  <si>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</si>
  <si>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</si>
  <si>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</si>
  <si>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</si>
  <si>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</si>
  <si>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</si>
  <si>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</si>
  <si>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</si>
  <si>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</si>
  <si>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</si>
  <si>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</si>
  <si>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</si>
  <si>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</si>
  <si>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</si>
  <si>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</si>
  <si>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</si>
  <si>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</si>
  <si>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</si>
  <si>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</si>
  <si>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</si>
  <si>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</si>
  <si>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</si>
  <si>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</si>
  <si>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</si>
  <si>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</si>
  <si>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</si>
  <si>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</si>
  <si>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</si>
  <si>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</si>
  <si>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</si>
  <si>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</si>
  <si>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</si>
  <si>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</si>
  <si>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</si>
  <si>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</si>
  <si>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</si>
  <si>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</si>
  <si>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</si>
  <si>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</si>
  <si>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</si>
  <si>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</si>
  <si>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</si>
  <si>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</si>
  <si>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</si>
  <si>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</si>
  <si>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</si>
  <si>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</si>
  <si>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</si>
  <si>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</si>
  <si>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</si>
  <si>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</si>
  <si>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</si>
  <si>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</si>
  <si>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</si>
  <si>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</si>
  <si>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</si>
  <si>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</si>
  <si>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</si>
  <si>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</si>
  <si>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</si>
  <si>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</si>
  <si>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</si>
  <si>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</si>
  <si>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</si>
  <si>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</si>
  <si>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</si>
  <si>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</si>
  <si>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</si>
  <si>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</si>
  <si>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</si>
  <si>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</si>
  <si>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</si>
  <si>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</si>
  <si>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</si>
  <si>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</si>
  <si>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</si>
  <si>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</si>
  <si>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</si>
  <si>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</si>
  <si>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</si>
  <si>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</si>
  <si>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</si>
  <si>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</si>
  <si>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</si>
  <si>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</si>
  <si>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</si>
  <si>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</si>
  <si>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</si>
  <si>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</si>
  <si>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</si>
  <si>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</si>
  <si>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</si>
  <si>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</si>
  <si>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</si>
  <si>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</si>
  <si>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</si>
  <si>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</si>
  <si>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</si>
  <si>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</si>
  <si>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</si>
  <si>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</si>
  <si>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</si>
  <si>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</si>
  <si>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</si>
  <si>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</si>
  <si>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</si>
  <si>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</si>
  <si>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</si>
  <si>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</si>
  <si>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</si>
  <si>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</si>
  <si>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</si>
  <si>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</si>
  <si>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</si>
  <si>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</si>
  <si>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</si>
  <si>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</si>
  <si>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</si>
  <si>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</si>
  <si>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</si>
  <si>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</si>
  <si>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</si>
  <si>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</si>
  <si>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</si>
  <si>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</si>
  <si>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</si>
  <si>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</si>
  <si>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</si>
  <si>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</si>
  <si>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</si>
  <si>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</si>
  <si>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</si>
  <si>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</si>
  <si>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</si>
  <si>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</si>
  <si>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</si>
  <si>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</si>
  <si>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</si>
  <si>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</si>
  <si>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</si>
  <si>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</si>
  <si>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</si>
  <si>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</si>
  <si>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</si>
  <si>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</si>
  <si>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</si>
  <si>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</si>
  <si>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</si>
  <si>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</si>
  <si>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</si>
  <si>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</si>
  <si>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</si>
  <si>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</si>
  <si>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</si>
  <si>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</si>
  <si>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</si>
  <si>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</si>
  <si>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</si>
  <si>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</si>
  <si>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</si>
  <si>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</si>
  <si>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</si>
  <si>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</si>
  <si>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</si>
  <si>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</si>
  <si>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</si>
  <si>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</si>
  <si>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</si>
  <si>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</si>
  <si>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</si>
  <si>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</si>
  <si>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</si>
  <si>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</si>
  <si>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</si>
  <si>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</si>
  <si>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</si>
  <si>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</si>
  <si>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</si>
  <si>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</si>
  <si>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</si>
  <si>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</si>
  <si>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</si>
  <si>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</si>
  <si>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</si>
  <si>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</si>
  <si>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</si>
  <si>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</si>
  <si>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</si>
  <si>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</si>
  <si>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</si>
  <si>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</si>
  <si>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</si>
  <si>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</si>
  <si>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</si>
  <si>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</si>
  <si>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</si>
  <si>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</si>
  <si>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</si>
  <si>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</si>
  <si>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</si>
  <si>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</si>
  <si>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</si>
  <si>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</si>
  <si>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</si>
  <si>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</si>
  <si>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</si>
  <si>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</si>
  <si>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</si>
  <si>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</si>
  <si>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</si>
  <si>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</si>
  <si>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</si>
  <si>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</si>
  <si>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</si>
  <si>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</si>
  <si>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</si>
  <si>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</si>
  <si>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</si>
  <si>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</si>
  <si>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</si>
  <si>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</si>
  <si>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</si>
  <si>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</si>
  <si>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</si>
  <si>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</si>
  <si>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</si>
  <si>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</si>
  <si>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</si>
  <si>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</si>
  <si>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</si>
  <si>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</si>
  <si>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</si>
  <si>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</si>
  <si>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</si>
  <si>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</si>
  <si>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</si>
  <si>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</si>
  <si>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</si>
  <si>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</si>
  <si>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</si>
  <si>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</si>
  <si>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</si>
  <si>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</si>
  <si>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</si>
  <si>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</si>
  <si>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</si>
  <si>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</si>
  <si>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</si>
  <si>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</si>
  <si>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</si>
  <si>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</si>
  <si>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</si>
  <si>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</si>
  <si>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</si>
  <si>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</si>
  <si>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</si>
  <si>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</si>
  <si>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</si>
  <si>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</si>
  <si>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</si>
  <si>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</si>
  <si>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</si>
  <si>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</si>
  <si>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</si>
  <si>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</si>
  <si>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</si>
  <si>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</si>
  <si>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</si>
  <si>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</si>
  <si>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</si>
  <si>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</si>
  <si>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</si>
  <si>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</si>
  <si>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</si>
  <si>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</si>
  <si>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</si>
  <si>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</si>
  <si>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</si>
  <si>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</si>
  <si>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</si>
  <si>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</si>
  <si>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</si>
  <si>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</si>
  <si>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</si>
  <si>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</si>
  <si>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</si>
  <si>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</si>
  <si>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</si>
  <si>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</si>
  <si>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</si>
  <si>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</si>
  <si>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</si>
  <si>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</si>
  <si>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</si>
  <si>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</si>
  <si>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</si>
  <si>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</si>
  <si>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</si>
  <si>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</si>
  <si>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</si>
  <si>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</si>
  <si>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</si>
  <si>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</si>
  <si>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</si>
  <si>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</si>
  <si>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</si>
  <si>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</si>
  <si>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</si>
  <si>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</si>
  <si>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</si>
  <si>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</si>
  <si>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</si>
  <si>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</si>
  <si>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</si>
  <si>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</si>
  <si>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</si>
  <si>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</si>
  <si>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</si>
  <si>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</si>
  <si>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</si>
  <si>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</si>
  <si>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</si>
  <si>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</si>
  <si>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</si>
  <si>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</si>
  <si>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</si>
  <si>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</si>
  <si>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</si>
  <si>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</si>
  <si>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</si>
  <si>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</si>
  <si>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</si>
  <si>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</si>
  <si>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</si>
  <si>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</si>
  <si>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</si>
  <si>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</si>
  <si>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</si>
  <si>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</si>
  <si>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</si>
  <si>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</si>
  <si>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</si>
  <si>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</si>
  <si>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</si>
  <si>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</si>
  <si>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</si>
  <si>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</si>
  <si>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</si>
  <si>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</si>
  <si>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</si>
  <si>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</si>
  <si>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</si>
  <si>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</si>
  <si>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</si>
  <si>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</si>
  <si>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</si>
  <si>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</si>
  <si>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</si>
  <si>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</si>
  <si>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</si>
  <si>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</si>
  <si>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</si>
  <si>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</si>
  <si>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</si>
  <si>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</si>
  <si>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</si>
  <si>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</si>
  <si>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</si>
  <si>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</si>
  <si>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</si>
  <si>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</si>
  <si>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</si>
  <si>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</si>
  <si>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</si>
  <si>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</si>
  <si>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</si>
  <si>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</si>
  <si>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</si>
  <si>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</si>
  <si>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</si>
  <si>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</si>
  <si>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</si>
  <si>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</si>
  <si>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</si>
  <si>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</si>
  <si>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</si>
  <si>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</si>
  <si>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</si>
  <si>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</si>
  <si>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</si>
  <si>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</si>
  <si>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</si>
  <si>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</si>
  <si>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</si>
  <si>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</si>
  <si>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</si>
  <si>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</si>
  <si>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</si>
  <si>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</si>
  <si>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</si>
  <si>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</si>
  <si>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</si>
  <si>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</si>
  <si>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</si>
  <si>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</si>
  <si>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</si>
  <si>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</si>
  <si>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</si>
  <si>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</si>
  <si>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</si>
  <si>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</si>
  <si>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</si>
  <si>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</si>
  <si>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</si>
  <si>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</si>
  <si>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</si>
  <si>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</si>
  <si>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</si>
  <si>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</si>
  <si>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</si>
  <si>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</si>
  <si>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</si>
  <si>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</si>
  <si>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</si>
  <si>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</si>
  <si>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</si>
  <si>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</si>
  <si>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</si>
  <si>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</si>
  <si>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</si>
  <si>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</si>
  <si>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</si>
  <si>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</si>
  <si>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</si>
  <si>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</si>
  <si>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</si>
  <si>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</si>
  <si>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</si>
  <si>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</si>
  <si>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</si>
  <si>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</si>
  <si>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</si>
  <si>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</si>
  <si>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</si>
  <si>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</si>
  <si>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</si>
  <si>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</si>
  <si>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</si>
  <si>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</si>
  <si>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</si>
  <si>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</si>
  <si>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</si>
  <si>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</si>
  <si>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</si>
  <si>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</si>
  <si>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</si>
  <si>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</si>
  <si>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</si>
  <si>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</si>
  <si>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</si>
  <si>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</si>
  <si>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</si>
  <si>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</si>
  <si>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</si>
  <si>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</si>
  <si>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</si>
  <si>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</si>
  <si>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</si>
  <si>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</si>
  <si>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</si>
  <si>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</si>
  <si>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</si>
  <si>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</si>
  <si>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</si>
  <si>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</si>
  <si>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</si>
  <si>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</si>
  <si>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</si>
  <si>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</si>
  <si>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</si>
  <si>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</si>
  <si>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</si>
  <si>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</si>
  <si>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</si>
  <si>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</si>
  <si>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</si>
  <si>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</si>
  <si>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</si>
  <si>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</si>
  <si>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</si>
  <si>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</si>
  <si>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</si>
  <si>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</si>
  <si>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</si>
  <si>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</si>
  <si>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</si>
  <si>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</si>
  <si>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</si>
  <si>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</si>
  <si>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</si>
  <si>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</si>
  <si>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</si>
  <si>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</si>
  <si>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</si>
  <si>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</si>
  <si>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</si>
  <si>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</si>
  <si>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</si>
  <si>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</si>
  <si>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</si>
  <si>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</si>
  <si>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</si>
  <si>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</si>
  <si>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</si>
  <si>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</si>
  <si>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</si>
  <si>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</si>
  <si>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</si>
  <si>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</si>
  <si>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</si>
  <si>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</si>
  <si>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</si>
  <si>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</si>
  <si>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</si>
  <si>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</si>
  <si>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</si>
  <si>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</si>
  <si>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</si>
  <si>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</si>
  <si>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</si>
  <si>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</si>
  <si>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</si>
  <si>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</si>
  <si>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</si>
  <si>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</si>
  <si>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</si>
  <si>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</si>
  <si>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</si>
  <si>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</si>
  <si>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</si>
  <si>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</si>
  <si>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</si>
  <si>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</si>
  <si>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</si>
  <si>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</si>
  <si>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</si>
  <si>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</si>
  <si>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</si>
  <si>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</si>
  <si>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</si>
  <si>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</si>
  <si>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</si>
  <si>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</si>
  <si>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</si>
  <si>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</si>
  <si>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</si>
  <si>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</si>
  <si>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</si>
  <si>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</si>
  <si>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</si>
  <si>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</si>
  <si>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</si>
  <si>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</si>
  <si>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</si>
  <si>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</si>
  <si>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</si>
  <si>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</si>
  <si>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</si>
  <si>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</si>
  <si>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</si>
  <si>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</si>
  <si>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</si>
  <si>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</si>
  <si>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</si>
  <si>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</si>
  <si>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</si>
  <si>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</si>
  <si>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</si>
  <si>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</si>
  <si>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</si>
  <si>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</si>
  <si>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</si>
  <si>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</si>
  <si>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</si>
  <si>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</si>
  <si>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</si>
  <si>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</si>
  <si>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</si>
  <si>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</si>
  <si>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</si>
  <si>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</si>
  <si>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</si>
  <si>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</si>
  <si>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</si>
  <si>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</si>
  <si>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</si>
  <si>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</si>
  <si>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</si>
  <si>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</si>
  <si>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</si>
  <si>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</si>
  <si>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</si>
  <si>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</si>
  <si>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</si>
  <si>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</si>
  <si>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</si>
  <si>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</si>
  <si>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</si>
  <si>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</si>
  <si>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</si>
  <si>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</si>
  <si>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</si>
  <si>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</si>
  <si>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</si>
  <si>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</si>
  <si>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</si>
  <si>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</si>
  <si>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</si>
  <si>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</si>
  <si>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</si>
  <si>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</si>
  <si>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</si>
  <si>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</si>
  <si>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</si>
  <si>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</si>
  <si>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</si>
  <si>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</si>
  <si>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</si>
  <si>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</si>
  <si>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</si>
  <si>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</si>
  <si>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</si>
  <si>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</si>
  <si>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</si>
  <si>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</si>
  <si>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</si>
  <si>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</si>
  <si>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</si>
  <si>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</si>
  <si>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</si>
  <si>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</si>
  <si>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</si>
  <si>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</si>
  <si>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</si>
  <si>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</si>
  <si>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</si>
  <si>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</si>
  <si>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</si>
  <si>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</si>
  <si>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</si>
  <si>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</si>
  <si>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</si>
  <si>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</si>
  <si>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</si>
  <si>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</si>
  <si>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</si>
  <si>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</si>
  <si>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</si>
  <si>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</si>
  <si>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</si>
  <si>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</si>
  <si>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</si>
  <si>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</si>
  <si>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</si>
  <si>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</si>
  <si>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</si>
  <si>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</si>
  <si>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</si>
  <si>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</si>
  <si>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</si>
  <si>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</si>
  <si>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</si>
  <si>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</si>
  <si>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</si>
  <si>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</si>
  <si>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</si>
  <si>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</si>
  <si>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</si>
  <si>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</si>
  <si>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</si>
  <si>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</si>
  <si>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</si>
  <si>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</si>
  <si>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</si>
  <si>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</si>
  <si>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</si>
  <si>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</si>
  <si>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</si>
  <si>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</si>
  <si>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</si>
  <si>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</si>
  <si>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</si>
  <si>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</si>
  <si>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</si>
  <si>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</si>
  <si>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</si>
  <si>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</si>
  <si>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</si>
  <si>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</si>
  <si>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</si>
  <si>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</si>
  <si>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</si>
  <si>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</si>
  <si>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</si>
  <si>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</si>
  <si>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</si>
  <si>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</si>
  <si>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</si>
  <si>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</si>
  <si>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</si>
  <si>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</si>
  <si>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</si>
  <si>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</si>
  <si>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</si>
  <si>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</si>
  <si>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</si>
  <si>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</si>
  <si>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</si>
  <si>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</si>
  <si>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</si>
  <si>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</si>
  <si>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</si>
  <si>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</si>
  <si>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</si>
  <si>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</si>
  <si>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</si>
  <si>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</si>
  <si>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</si>
  <si>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</si>
  <si>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</si>
  <si>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</si>
  <si>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</si>
  <si>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</si>
  <si>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</si>
  <si>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</si>
  <si>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</si>
  <si>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</si>
  <si>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</si>
  <si>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</si>
  <si>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</si>
  <si>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</si>
  <si>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</si>
  <si>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</si>
  <si>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</si>
  <si>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</si>
  <si>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</si>
  <si>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</si>
  <si>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</si>
  <si>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</si>
  <si>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</si>
  <si>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</si>
  <si>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</si>
  <si>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</si>
  <si>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</si>
  <si>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</si>
  <si>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</si>
  <si>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</si>
  <si>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</si>
  <si>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</si>
  <si>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</si>
  <si>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</si>
  <si>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</si>
  <si>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</si>
  <si>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</si>
  <si>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</si>
  <si>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</si>
  <si>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</si>
  <si>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</si>
  <si>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</si>
  <si>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</si>
  <si>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</si>
  <si>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</si>
  <si>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</si>
  <si>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</si>
  <si>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</si>
  <si>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</si>
  <si>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</si>
  <si>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</si>
  <si>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</si>
  <si>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</si>
  <si>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</si>
  <si>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</si>
  <si>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</si>
  <si>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</si>
  <si>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</si>
  <si>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</si>
  <si>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</si>
  <si>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</si>
  <si>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</si>
  <si>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</si>
  <si>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</si>
  <si>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</si>
  <si>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</si>
  <si>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</si>
  <si>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</si>
  <si>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</si>
  <si>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</si>
  <si>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</si>
  <si>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</si>
  <si>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</si>
  <si>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</si>
  <si>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</si>
  <si>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</si>
  <si>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</si>
  <si>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</si>
  <si>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</si>
  <si>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</si>
  <si>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</si>
  <si>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</si>
  <si>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</si>
  <si>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</si>
  <si>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</si>
  <si>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</si>
  <si>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</si>
  <si>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</si>
  <si>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</si>
  <si>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</si>
  <si>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</si>
  <si>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</si>
  <si>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</si>
  <si>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</si>
  <si>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</si>
  <si>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</si>
  <si>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</si>
  <si>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</si>
  <si>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</si>
  <si>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</si>
  <si>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</si>
  <si>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</si>
  <si>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</si>
  <si>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</si>
  <si>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</si>
  <si>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</si>
  <si>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</si>
  <si>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</si>
  <si>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</si>
  <si>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</si>
  <si>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</si>
  <si>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</si>
  <si>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</si>
  <si>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</si>
  <si>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</si>
  <si>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</si>
  <si>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</si>
  <si>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</si>
  <si>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</si>
  <si>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</si>
  <si>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</si>
  <si>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</si>
  <si>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</si>
  <si>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</si>
  <si>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</si>
  <si>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</si>
  <si>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</si>
  <si>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</si>
  <si>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</si>
  <si>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</si>
  <si>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</si>
  <si>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</si>
  <si>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</si>
  <si>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</si>
  <si>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</si>
  <si>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</si>
  <si>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</si>
  <si>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</si>
  <si>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</si>
  <si>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</si>
  <si>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</si>
  <si>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</si>
  <si>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</si>
  <si>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</si>
  <si>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</si>
  <si>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</si>
  <si>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</si>
  <si>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</si>
  <si>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</si>
  <si>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</si>
  <si>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</si>
  <si>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</si>
  <si>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</si>
  <si>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</si>
  <si>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</si>
  <si>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</si>
  <si>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</si>
  <si>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</si>
  <si>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</si>
  <si>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</si>
  <si>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</si>
  <si>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</si>
  <si>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</si>
  <si>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</si>
  <si>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</si>
  <si>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</si>
  <si>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</si>
  <si>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</si>
  <si>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</si>
  <si>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</si>
  <si>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</si>
  <si>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</si>
  <si>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</si>
  <si>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</si>
  <si>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</si>
  <si>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</si>
  <si>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</si>
  <si>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</si>
  <si>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</si>
  <si>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</si>
  <si>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</si>
  <si>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</si>
  <si>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</si>
  <si>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</si>
  <si>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</si>
  <si>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</si>
  <si>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</si>
  <si>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</si>
  <si>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</si>
  <si>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</si>
  <si>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</si>
  <si>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</si>
  <si>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</si>
  <si>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</si>
  <si>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</si>
  <si>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</si>
  <si>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</si>
  <si>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</si>
  <si>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</si>
  <si>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</si>
  <si>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</si>
  <si>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</si>
  <si>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</si>
  <si>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</si>
  <si>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</si>
  <si>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</si>
  <si>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</si>
  <si>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</si>
  <si>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</si>
  <si>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</si>
  <si>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</si>
  <si>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</si>
  <si>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</si>
  <si>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</si>
  <si>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</si>
  <si>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</si>
  <si>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</si>
  <si>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</si>
  <si>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</si>
  <si>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</si>
  <si>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</si>
  <si>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</si>
  <si>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</si>
  <si>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</si>
  <si>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</si>
  <si>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</si>
  <si>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</si>
  <si>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</si>
  <si>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</si>
  <si>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</si>
  <si>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</si>
  <si>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</si>
  <si>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</si>
  <si>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</si>
  <si>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</si>
  <si>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</si>
  <si>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</si>
  <si>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</si>
  <si>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</si>
  <si>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</si>
  <si>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</si>
  <si>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</si>
  <si>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</si>
  <si>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</si>
  <si>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</si>
  <si>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</si>
  <si>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</si>
  <si>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</si>
  <si>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</si>
  <si>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</si>
  <si>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</si>
  <si>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</si>
  <si>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</si>
  <si>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</si>
  <si>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</si>
  <si>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</si>
  <si>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</si>
  <si>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</si>
  <si>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</si>
  <si>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</si>
  <si>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</si>
  <si>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</si>
  <si>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</si>
  <si>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</si>
  <si>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</si>
  <si>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</si>
  <si>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</si>
  <si>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</si>
  <si>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</si>
  <si>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</si>
  <si>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</si>
  <si>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</si>
  <si>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</si>
  <si>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</si>
  <si>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</si>
  <si>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</si>
  <si>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</si>
  <si>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</si>
  <si>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</si>
  <si>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</si>
  <si>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</si>
  <si>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</si>
  <si>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</si>
  <si>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</si>
  <si>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</si>
  <si>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</si>
  <si>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</si>
  <si>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</si>
  <si>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</si>
  <si>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</si>
  <si>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</si>
  <si>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</si>
  <si>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</si>
  <si>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</si>
  <si>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</si>
  <si>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</si>
  <si>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</si>
  <si>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</si>
  <si>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</si>
  <si>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</si>
  <si>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</si>
  <si>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</si>
  <si>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</si>
  <si>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</si>
  <si>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</si>
  <si>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</si>
  <si>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</si>
  <si>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</si>
  <si>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</si>
  <si>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</si>
  <si>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</si>
  <si>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</si>
  <si>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</si>
  <si>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</si>
  <si>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</si>
  <si>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</si>
  <si>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</si>
  <si>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</si>
  <si>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</si>
  <si>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</si>
  <si>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</si>
  <si>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</si>
  <si>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</si>
  <si>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</si>
  <si>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</si>
  <si>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</si>
  <si>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</si>
  <si>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</si>
  <si>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</si>
  <si>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</si>
  <si>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</si>
  <si>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</si>
  <si>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</si>
  <si>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</si>
  <si>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</si>
  <si>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</si>
  <si>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</si>
  <si>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</si>
  <si>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</si>
  <si>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</si>
  <si>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</si>
  <si>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</si>
  <si>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</si>
  <si>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</si>
  <si>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</si>
  <si>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</si>
  <si>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</si>
  <si>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</si>
  <si>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</si>
  <si>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</si>
  <si>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</si>
  <si>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</si>
  <si>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</si>
  <si>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</si>
  <si>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</si>
  <si>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</si>
  <si>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</si>
  <si>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</si>
  <si>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</si>
  <si>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</si>
  <si>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</si>
  <si>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</si>
  <si>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</si>
  <si>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</si>
  <si>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</si>
  <si>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</si>
  <si>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</si>
  <si>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</si>
  <si>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</si>
  <si>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</si>
  <si>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</si>
  <si>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</si>
  <si>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</si>
  <si>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</si>
  <si>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</si>
  <si>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</si>
  <si>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</si>
  <si>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</si>
  <si>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</si>
  <si>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</si>
  <si>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</si>
  <si>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</si>
  <si>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</si>
  <si>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</si>
  <si>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</si>
  <si>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</si>
  <si>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</si>
  <si>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</si>
  <si>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</si>
  <si>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</si>
  <si>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</si>
  <si>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</si>
  <si>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</si>
  <si>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</si>
  <si>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</si>
  <si>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</si>
  <si>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</si>
  <si>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</si>
  <si>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</si>
  <si>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</si>
  <si>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</si>
  <si>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</si>
  <si>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</si>
  <si>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</si>
  <si>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</si>
  <si>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</si>
  <si>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</si>
  <si>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</si>
  <si>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</si>
  <si>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</si>
  <si>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</si>
  <si>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</si>
  <si>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</si>
  <si>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</si>
  <si>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</si>
  <si>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</si>
  <si>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</si>
  <si>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</si>
  <si>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</si>
  <si>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</si>
  <si>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</si>
  <si>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</si>
  <si>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</si>
  <si>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</si>
  <si>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</si>
  <si>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</si>
  <si>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</si>
  <si>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</si>
  <si>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</si>
  <si>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</si>
  <si>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</si>
  <si>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</si>
  <si>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</si>
  <si>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</si>
  <si>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</si>
  <si>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</si>
  <si>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</si>
  <si>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</si>
  <si>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</si>
  <si>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</si>
  <si>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</si>
  <si>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</si>
  <si>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</si>
  <si>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</si>
  <si>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</si>
  <si>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</si>
  <si>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</si>
  <si>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</si>
  <si>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</si>
  <si>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</si>
  <si>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</si>
  <si>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</si>
  <si>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</si>
  <si>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</si>
  <si>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</si>
  <si>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</si>
  <si>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</si>
  <si>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</si>
  <si>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</si>
  <si>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</si>
  <si>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</si>
  <si>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</si>
  <si>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</si>
  <si>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</si>
  <si>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</si>
  <si>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</si>
  <si>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</si>
  <si>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</si>
  <si>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</si>
  <si>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</si>
  <si>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</si>
  <si>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</si>
  <si>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</si>
  <si>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</si>
  <si>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</si>
  <si>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</si>
  <si>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</si>
  <si>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</si>
  <si>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</si>
  <si>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</si>
  <si>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</si>
  <si>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</si>
  <si>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</si>
  <si>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</si>
  <si>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</si>
  <si>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</si>
  <si>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</si>
  <si>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</si>
  <si>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</si>
  <si>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</si>
  <si>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</si>
  <si>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</si>
  <si>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</si>
  <si>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</si>
  <si>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</si>
  <si>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</si>
  <si>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</si>
  <si>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</si>
  <si>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</si>
  <si>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</si>
  <si>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</si>
  <si>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</si>
  <si>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</si>
  <si>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</si>
  <si>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</si>
  <si>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</si>
  <si>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</si>
  <si>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</si>
  <si>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</si>
  <si>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</si>
  <si>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</si>
  <si>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</si>
  <si>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</si>
  <si>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</si>
  <si>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</si>
  <si>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</si>
  <si>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</si>
  <si>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</si>
  <si>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</si>
  <si>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</si>
  <si>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</si>
  <si>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</si>
  <si>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</si>
  <si>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</si>
  <si>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</si>
  <si>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</si>
  <si>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</si>
  <si>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</si>
  <si>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</si>
  <si>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</si>
  <si>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</si>
  <si>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</si>
  <si>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</si>
  <si>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</si>
  <si>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</si>
  <si>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</si>
  <si>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</si>
  <si>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</si>
  <si>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</si>
  <si>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</si>
  <si>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</si>
  <si>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</si>
  <si>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</si>
  <si>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</si>
  <si>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</si>
  <si>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</si>
  <si>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</si>
  <si>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</si>
  <si>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</si>
  <si>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</si>
  <si>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</si>
  <si>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</si>
  <si>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</si>
  <si>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</si>
  <si>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</si>
  <si>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</si>
  <si>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</si>
  <si>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</si>
  <si>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</si>
  <si>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</si>
  <si>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</si>
  <si>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</si>
  <si>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</si>
  <si>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</si>
  <si>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</si>
  <si>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</si>
  <si>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</si>
  <si>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</si>
  <si>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</si>
  <si>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</si>
  <si>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</si>
  <si>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</si>
  <si>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</si>
  <si>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</si>
  <si>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</si>
  <si>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</si>
  <si>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</si>
  <si>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</si>
  <si>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</si>
  <si>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</si>
  <si>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</si>
  <si>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</si>
  <si>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</si>
  <si>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</si>
  <si>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</si>
  <si>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</si>
  <si>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</si>
  <si>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</si>
  <si>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</si>
  <si>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</si>
  <si>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</si>
  <si>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</si>
  <si>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</si>
  <si>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</si>
  <si>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</si>
  <si>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</si>
  <si>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</si>
  <si>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</si>
  <si>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</si>
  <si>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</si>
  <si>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</si>
  <si>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</si>
  <si>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</si>
  <si>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</si>
  <si>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</si>
  <si>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</si>
  <si>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</si>
  <si>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</si>
  <si>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</si>
  <si>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</si>
  <si>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</si>
  <si>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</si>
  <si>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</si>
  <si>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</si>
  <si>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</si>
  <si>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</si>
  <si>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</si>
  <si>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</si>
  <si>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</si>
  <si>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</si>
  <si>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</si>
  <si>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</si>
  <si>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</si>
  <si>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</si>
  <si>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</si>
  <si>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</si>
  <si>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</si>
  <si>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</si>
  <si>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</si>
  <si>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</si>
  <si>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</si>
  <si>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</si>
  <si>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</si>
  <si>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</si>
  <si>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</si>
  <si>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</si>
  <si>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</si>
  <si>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</si>
  <si>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</si>
  <si>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</si>
  <si>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</si>
  <si>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</si>
  <si>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</si>
  <si>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</si>
  <si>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</si>
  <si>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</si>
  <si>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</si>
  <si>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</si>
  <si>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</si>
  <si>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</si>
  <si>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</si>
  <si>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</si>
  <si>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</si>
  <si>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</si>
  <si>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</si>
  <si>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</si>
  <si>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</si>
  <si>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</si>
  <si>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</si>
  <si>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</si>
  <si>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</si>
  <si>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</si>
  <si>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</si>
  <si>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</si>
  <si>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</si>
  <si>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</si>
  <si>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</si>
  <si>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</si>
  <si>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</si>
  <si>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</si>
  <si>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</si>
  <si>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</si>
  <si>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</si>
  <si>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</si>
  <si>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</si>
  <si>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</si>
  <si>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</si>
  <si>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</si>
  <si>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</si>
  <si>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</si>
  <si>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</si>
  <si>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</si>
  <si>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</si>
  <si>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</si>
  <si>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</si>
  <si>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</si>
  <si>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</si>
  <si>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</si>
  <si>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</si>
  <si>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</si>
  <si>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</si>
  <si>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</si>
  <si>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</si>
  <si>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</si>
  <si>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</si>
  <si>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</si>
  <si>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</si>
  <si>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</si>
  <si>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</si>
  <si>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</si>
  <si>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</si>
  <si>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</si>
  <si>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</si>
  <si>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</si>
  <si>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</si>
  <si>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</si>
  <si>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</si>
  <si>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</si>
  <si>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</si>
  <si>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</si>
  <si>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</si>
  <si>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</si>
  <si>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</si>
  <si>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</si>
  <si>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</si>
  <si>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</si>
  <si>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</si>
  <si>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</si>
  <si>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</si>
  <si>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</si>
  <si>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</si>
  <si>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</si>
  <si>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</si>
  <si>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</si>
  <si>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</si>
  <si>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</si>
  <si>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</si>
  <si>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</si>
  <si>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</si>
  <si>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</si>
  <si>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</si>
  <si>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</si>
  <si>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</si>
  <si>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</si>
  <si>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</si>
  <si>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</si>
  <si>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</si>
  <si>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</si>
  <si>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</si>
  <si>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</si>
  <si>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</si>
  <si>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</si>
  <si>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</si>
  <si>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</si>
  <si>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</si>
  <si>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</si>
  <si>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</si>
  <si>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</si>
  <si>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</si>
  <si>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</si>
  <si>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</si>
  <si>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</si>
  <si>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</si>
  <si>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</si>
  <si>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</si>
  <si>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</si>
  <si>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</si>
  <si>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</si>
  <si>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</si>
  <si>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</si>
  <si>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</si>
  <si>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</si>
  <si>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</si>
  <si>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</si>
  <si>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</si>
  <si>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</si>
  <si>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</si>
  <si>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</si>
  <si>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</si>
  <si>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</si>
  <si>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</si>
  <si>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</si>
  <si>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</si>
  <si>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</si>
  <si>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</si>
  <si>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</si>
  <si>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</si>
  <si>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</si>
  <si>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</si>
  <si>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</si>
  <si>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</si>
  <si>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</si>
  <si>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</si>
  <si>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</si>
  <si>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</si>
  <si>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</si>
  <si>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</si>
  <si>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</si>
  <si>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</si>
  <si>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</si>
  <si>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</si>
  <si>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</si>
  <si>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</si>
  <si>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</si>
  <si>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</si>
  <si>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</si>
  <si>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</si>
  <si>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</si>
  <si>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</si>
  <si>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</si>
  <si>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</si>
  <si>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</si>
  <si>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</si>
  <si>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</si>
  <si>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</si>
  <si>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</si>
  <si>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</si>
  <si>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</si>
  <si>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</si>
  <si>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</si>
  <si>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</si>
  <si>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</si>
  <si>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</si>
  <si>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</si>
  <si>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</si>
  <si>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</si>
  <si>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</si>
  <si>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</si>
  <si>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</si>
  <si>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</si>
  <si>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</si>
  <si>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</si>
  <si>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</si>
  <si>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</si>
  <si>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</si>
  <si>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</si>
  <si>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</si>
  <si>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</si>
  <si>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</si>
  <si>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</si>
  <si>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</si>
  <si>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</si>
  <si>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</si>
  <si>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</si>
  <si>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</si>
  <si>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</si>
  <si>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</si>
  <si>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</si>
  <si>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</si>
  <si>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</si>
  <si>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</si>
  <si>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</si>
  <si>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</si>
  <si>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</si>
  <si>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</si>
  <si>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</si>
  <si>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</si>
  <si>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</si>
  <si>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</si>
  <si>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</si>
  <si>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</si>
  <si>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</si>
  <si>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</si>
  <si>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</si>
  <si>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</si>
  <si>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</si>
  <si>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</si>
  <si>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</si>
  <si>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</si>
  <si>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</si>
  <si>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</si>
  <si>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</si>
  <si>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</si>
  <si>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</si>
  <si>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</si>
  <si>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</si>
  <si>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</si>
  <si>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</si>
  <si>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</si>
  <si>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</si>
  <si>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</si>
  <si>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</si>
  <si>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</si>
  <si>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</si>
  <si>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</si>
  <si>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</si>
  <si>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</si>
  <si>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</si>
  <si>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</si>
  <si>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</si>
  <si>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</si>
  <si>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</si>
  <si>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</si>
  <si>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</si>
  <si>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</si>
  <si>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</si>
  <si>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</si>
  <si>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</si>
  <si>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</si>
  <si>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</si>
  <si>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</si>
  <si>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</si>
  <si>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</si>
  <si>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</si>
  <si>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</si>
  <si>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</si>
  <si>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</si>
  <si>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</si>
  <si>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</si>
  <si>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</si>
  <si>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</si>
  <si>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</si>
  <si>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</si>
  <si>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</si>
  <si>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</si>
  <si>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</si>
  <si>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</si>
  <si>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</si>
  <si>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</si>
  <si>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</si>
  <si>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</si>
  <si>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</si>
  <si>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</si>
  <si>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</si>
  <si>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</si>
  <si>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</si>
  <si>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</si>
  <si>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</si>
  <si>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</si>
  <si>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</si>
  <si>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</si>
  <si>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</si>
  <si>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</si>
  <si>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</si>
  <si>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</si>
  <si>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</si>
  <si>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</si>
  <si>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</si>
  <si>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</si>
  <si>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</si>
  <si>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</si>
  <si>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</si>
  <si>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</si>
  <si>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</si>
  <si>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</si>
  <si>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</si>
  <si>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</si>
  <si>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</si>
  <si>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</si>
  <si>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</si>
  <si>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</si>
  <si>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</si>
  <si>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</si>
  <si>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</si>
  <si>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</si>
  <si>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</si>
  <si>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</si>
  <si>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</si>
  <si>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</si>
  <si>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</si>
  <si>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</si>
  <si>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</si>
  <si>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</si>
  <si>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</si>
  <si>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</si>
  <si>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</si>
  <si>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</si>
  <si>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</si>
  <si>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</si>
  <si>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</si>
  <si>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</si>
  <si>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</si>
  <si>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</si>
  <si>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</si>
  <si>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</si>
  <si>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</si>
  <si>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</si>
  <si>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</si>
  <si>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</si>
  <si>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</si>
  <si>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</si>
  <si>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</si>
  <si>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</si>
  <si>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</si>
  <si>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</si>
  <si>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</si>
  <si>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</si>
  <si>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</si>
  <si>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</si>
  <si>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</si>
  <si>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</si>
  <si>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</si>
  <si>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</si>
  <si>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</si>
  <si>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</si>
  <si>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</si>
  <si>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</si>
  <si>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</si>
  <si>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</si>
  <si>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</si>
  <si>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</si>
  <si>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</si>
  <si>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</si>
  <si>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</si>
  <si>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</si>
  <si>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</si>
  <si>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</si>
  <si>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</si>
  <si>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</si>
  <si>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</si>
  <si>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</si>
  <si>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</si>
  <si>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</si>
  <si>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</si>
  <si>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</si>
  <si>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</si>
  <si>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</si>
  <si>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</si>
  <si>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</si>
  <si>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</si>
  <si>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</si>
  <si>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</si>
  <si>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</si>
  <si>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</si>
  <si>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</si>
  <si>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</si>
  <si>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</si>
  <si>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</si>
  <si>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</si>
  <si>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</si>
  <si>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</si>
  <si>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</si>
  <si>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</si>
  <si>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</si>
  <si>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</si>
  <si>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</si>
  <si>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</si>
  <si>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</si>
  <si>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</si>
  <si>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</si>
  <si>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</si>
  <si>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</si>
  <si>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</si>
  <si>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</si>
  <si>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</si>
  <si>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</si>
  <si>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</si>
  <si>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</si>
  <si>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</si>
  <si>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</si>
  <si>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</si>
  <si>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</si>
  <si>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</si>
  <si>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</si>
  <si>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</si>
  <si>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</si>
  <si>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</si>
  <si>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</si>
  <si>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</si>
  <si>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</si>
  <si>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</si>
  <si>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</si>
  <si>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</si>
  <si>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</si>
  <si>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</si>
  <si>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</si>
  <si>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</si>
  <si>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</si>
  <si>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</si>
  <si>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</si>
  <si>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</si>
  <si>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</si>
  <si>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</si>
  <si>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</si>
  <si>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</si>
  <si>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</si>
  <si>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</si>
  <si>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</si>
  <si>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</si>
  <si>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</si>
  <si>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</si>
  <si>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</si>
  <si>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</si>
  <si>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</si>
  <si>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</si>
  <si>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</si>
  <si>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</si>
  <si>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</si>
  <si>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</si>
  <si>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</si>
  <si>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</si>
  <si>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</si>
  <si>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</si>
  <si>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</si>
  <si>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</si>
  <si>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</si>
  <si>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</si>
  <si>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</si>
  <si>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</si>
  <si>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</si>
  <si>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</si>
  <si>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</si>
  <si>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</si>
  <si>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</si>
  <si>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</si>
  <si>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</si>
  <si>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</si>
  <si>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</si>
  <si>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</si>
  <si>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</si>
  <si>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</si>
  <si>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</si>
  <si>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</si>
  <si>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</si>
  <si>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</si>
  <si>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</si>
  <si>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</si>
  <si>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</si>
  <si>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</si>
  <si>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</si>
  <si>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</si>
  <si>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</si>
  <si>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</si>
  <si>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</si>
  <si>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</si>
  <si>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</si>
  <si>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</si>
  <si>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</si>
  <si>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</si>
  <si>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</si>
  <si>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</si>
  <si>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</si>
  <si>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</si>
  <si>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</si>
  <si>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</si>
  <si>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</si>
  <si>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</si>
  <si>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</si>
  <si>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</si>
  <si>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</si>
  <si>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</si>
  <si>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</si>
  <si>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</si>
  <si>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</si>
  <si>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</si>
  <si>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</si>
  <si>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</si>
  <si>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</si>
  <si>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</si>
  <si>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</si>
  <si>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</si>
  <si>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</si>
  <si>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</si>
  <si>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</si>
  <si>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</si>
  <si>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</si>
  <si>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</si>
  <si>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</si>
  <si>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</si>
  <si>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</si>
  <si>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</si>
  <si>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</si>
  <si>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</si>
  <si>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</si>
  <si>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</si>
  <si>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</si>
  <si>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</si>
  <si>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</si>
  <si>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</si>
  <si>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</si>
  <si>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</si>
  <si>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</si>
  <si>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</si>
  <si>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</si>
  <si>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</si>
  <si>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</si>
  <si>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</si>
  <si>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</si>
  <si>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</si>
  <si>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</si>
  <si>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</si>
  <si>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</si>
  <si>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</si>
  <si>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</si>
  <si>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</si>
  <si>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</si>
  <si>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</si>
  <si>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</si>
  <si>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</si>
  <si>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</si>
  <si>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</si>
  <si>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</si>
  <si>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</si>
  <si>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</si>
  <si>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</si>
  <si>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</si>
  <si>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</si>
  <si>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</si>
  <si>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</si>
  <si>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</si>
  <si>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</si>
  <si>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</si>
  <si>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</si>
  <si>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</si>
  <si>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</si>
  <si>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</si>
  <si>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</si>
  <si>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</si>
  <si>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</si>
  <si>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</si>
  <si>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</si>
  <si>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</si>
  <si>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</si>
  <si>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</si>
  <si>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</si>
  <si>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</si>
  <si>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</si>
  <si>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</si>
  <si>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</si>
  <si>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</si>
  <si>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</si>
  <si>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</si>
  <si>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</si>
  <si>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</si>
  <si>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</si>
  <si>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</si>
  <si>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</si>
  <si>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</si>
  <si>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</si>
  <si>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</si>
  <si>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</si>
  <si>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</si>
  <si>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</si>
  <si>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</si>
  <si>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</si>
  <si>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</si>
  <si>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</si>
  <si>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</si>
  <si>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</si>
  <si>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</si>
  <si>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</si>
  <si>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</si>
  <si>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</si>
  <si>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</si>
  <si>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</si>
  <si>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</si>
  <si>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</si>
  <si>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</si>
  <si>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</si>
  <si>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</si>
  <si>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</si>
  <si>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</si>
  <si>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</si>
  <si>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</si>
  <si>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</si>
  <si>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</si>
  <si>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</si>
  <si>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</si>
  <si>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</si>
  <si>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</si>
  <si>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</si>
  <si>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</si>
  <si>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</si>
  <si>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</si>
  <si>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</si>
  <si>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</si>
  <si>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</si>
  <si>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</si>
  <si>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</si>
  <si>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</si>
  <si>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</si>
  <si>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</si>
  <si>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</si>
  <si>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</si>
  <si>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</si>
  <si>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</si>
  <si>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</si>
  <si>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</si>
  <si>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</si>
  <si>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</si>
  <si>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</si>
  <si>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</si>
  <si>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</si>
  <si>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</si>
  <si>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</si>
  <si>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</si>
  <si>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</si>
  <si>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</si>
  <si>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</si>
  <si>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</si>
  <si>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</si>
  <si>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</si>
  <si>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</si>
  <si>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</si>
  <si>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</si>
  <si>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</si>
  <si>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</si>
  <si>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</si>
  <si>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</si>
  <si>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</si>
  <si>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</si>
  <si>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</si>
  <si>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</si>
  <si>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</si>
  <si>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</si>
  <si>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</si>
  <si>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</si>
  <si>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</si>
  <si>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</si>
  <si>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</si>
  <si>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</si>
  <si>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</si>
  <si>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</si>
  <si>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</si>
  <si>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</si>
  <si>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</si>
  <si>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</si>
  <si>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</si>
  <si>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</si>
  <si>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</si>
  <si>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</si>
  <si>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</si>
  <si>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</si>
  <si>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</si>
  <si>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</si>
  <si>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</si>
  <si>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</si>
  <si>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</si>
  <si>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</si>
  <si>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</si>
  <si>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</si>
  <si>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</si>
  <si>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</si>
  <si>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</si>
  <si>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</si>
  <si>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</si>
  <si>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</si>
  <si>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</si>
  <si>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</si>
  <si>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</si>
  <si>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</si>
  <si>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</si>
  <si>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</si>
  <si>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</si>
  <si>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</si>
  <si>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</si>
  <si>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</si>
  <si>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</si>
  <si>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</si>
  <si>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</si>
  <si>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</si>
  <si>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</si>
  <si>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</si>
  <si>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</si>
  <si>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</si>
  <si>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</si>
  <si>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</si>
  <si>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</si>
  <si>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</si>
  <si>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</si>
  <si>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</si>
  <si>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</si>
  <si>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</si>
  <si>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</si>
  <si>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</si>
  <si>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</si>
  <si>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</si>
  <si>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</si>
  <si>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</si>
  <si>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</si>
  <si>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</si>
  <si>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</si>
  <si>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</si>
  <si>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</si>
  <si>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</si>
  <si>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</si>
  <si>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</si>
  <si>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</si>
  <si>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</si>
  <si>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</si>
  <si>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</si>
  <si>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</si>
  <si>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</si>
  <si>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</si>
  <si>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</si>
  <si>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</si>
  <si>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</si>
  <si>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</si>
  <si>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</si>
  <si>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</si>
  <si>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</si>
  <si>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</si>
  <si>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</si>
  <si>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</si>
  <si>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</si>
  <si>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</si>
  <si>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</si>
  <si>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</si>
  <si>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</si>
  <si>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</si>
  <si>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</si>
  <si>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</si>
  <si>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</si>
  <si>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</si>
  <si>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</si>
  <si>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</si>
  <si>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</si>
  <si>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</si>
  <si>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</si>
  <si>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</si>
  <si>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</si>
  <si>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</si>
  <si>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</si>
  <si>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</si>
  <si>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</si>
  <si>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</si>
  <si>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</si>
  <si>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</si>
  <si>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</si>
  <si>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</si>
  <si>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</si>
  <si>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</si>
  <si>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</si>
  <si>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</si>
  <si>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</si>
  <si>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</si>
  <si>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</si>
  <si>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</si>
  <si>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</si>
  <si>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</si>
  <si>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</si>
  <si>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</si>
  <si>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</si>
  <si>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</si>
  <si>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</si>
  <si>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</si>
  <si>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</si>
  <si>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</si>
  <si>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</si>
  <si>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</si>
  <si>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</si>
  <si>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</si>
  <si>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</si>
  <si>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</si>
  <si>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</si>
  <si>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</si>
  <si>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</si>
  <si>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</si>
  <si>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</si>
  <si>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</si>
  <si>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</si>
  <si>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</si>
  <si>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</si>
  <si>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</si>
  <si>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</si>
  <si>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</si>
  <si>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</si>
  <si>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</si>
  <si>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</si>
  <si>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</si>
  <si>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</si>
  <si>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</si>
  <si>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</si>
  <si>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</si>
  <si>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</si>
  <si>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</si>
  <si>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</si>
  <si>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</si>
  <si>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</si>
  <si>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</si>
  <si>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</si>
  <si>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</si>
  <si>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</si>
  <si>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</si>
  <si>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</si>
  <si>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</si>
  <si>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</si>
  <si>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</si>
  <si>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</si>
  <si>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</si>
  <si>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</si>
  <si>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</si>
  <si>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</si>
  <si>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</si>
  <si>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</si>
  <si>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</si>
  <si>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</si>
  <si>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</si>
  <si>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</si>
  <si>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</si>
  <si>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</si>
  <si>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</si>
  <si>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</si>
  <si>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</si>
  <si>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</si>
  <si>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</si>
  <si>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</si>
  <si>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</si>
  <si>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</si>
  <si>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</si>
  <si>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</si>
  <si>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</si>
  <si>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</si>
  <si>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</si>
  <si>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</si>
  <si>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</si>
  <si>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</si>
  <si>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</si>
  <si>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</si>
  <si>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</si>
  <si>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</si>
  <si>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</si>
  <si>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</si>
  <si>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</si>
  <si>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</si>
  <si>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</si>
  <si>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</si>
  <si>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</si>
  <si>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</si>
  <si>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</si>
  <si>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</si>
  <si>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</si>
  <si>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</si>
  <si>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</si>
  <si>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</si>
  <si>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</si>
  <si>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</si>
  <si>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</si>
  <si>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</si>
  <si>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</si>
  <si>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</si>
  <si>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</si>
  <si>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</si>
  <si>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</si>
  <si>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</si>
  <si>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</si>
  <si>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</si>
  <si>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</si>
  <si>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</si>
  <si>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</si>
  <si>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</si>
  <si>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</si>
  <si>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</si>
  <si>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</si>
  <si>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</si>
  <si>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</si>
  <si>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</si>
  <si>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</si>
  <si>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</si>
  <si>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</si>
  <si>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</si>
  <si>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</si>
  <si>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</si>
  <si>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</si>
  <si>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</si>
  <si>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</si>
  <si>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</si>
  <si>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</si>
  <si>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</si>
  <si>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</si>
  <si>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</si>
  <si>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</si>
  <si>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</si>
  <si>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</si>
  <si>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</si>
  <si>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</si>
  <si>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</si>
  <si>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</si>
  <si>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</si>
  <si>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</si>
  <si>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</si>
  <si>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</si>
  <si>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</si>
  <si>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</si>
  <si>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</si>
  <si>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</si>
  <si>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</si>
  <si>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</si>
  <si>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</si>
  <si>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</si>
  <si>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</si>
  <si>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</si>
  <si>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</si>
  <si>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</si>
  <si>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</si>
  <si>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</si>
  <si>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</si>
  <si>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</si>
  <si>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</si>
  <si>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</si>
  <si>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</si>
  <si>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</si>
  <si>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</si>
  <si>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</si>
  <si>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</si>
  <si>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</si>
  <si>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</si>
  <si>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</si>
  <si>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</si>
  <si>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</si>
  <si>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</si>
  <si>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</si>
  <si>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</si>
  <si>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</si>
  <si>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</si>
  <si>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</si>
  <si>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</si>
  <si>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</si>
  <si>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</si>
  <si>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</si>
  <si>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</si>
  <si>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</si>
  <si>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</si>
  <si>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</si>
  <si>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</si>
  <si>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</si>
  <si>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</si>
  <si>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</si>
  <si>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</si>
  <si>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</si>
  <si>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</si>
  <si>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</si>
  <si>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</si>
  <si>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</si>
  <si>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</si>
  <si>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</si>
  <si>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</si>
  <si>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</si>
  <si>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</si>
  <si>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</si>
  <si>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</si>
  <si>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</si>
  <si>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</si>
  <si>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</si>
  <si>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</si>
  <si>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</si>
  <si>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</si>
  <si>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</si>
  <si>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</si>
  <si>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</si>
  <si>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</si>
  <si>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</si>
  <si>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</si>
  <si>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</si>
  <si>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</si>
  <si>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</si>
  <si>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</si>
  <si>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</si>
  <si>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</si>
  <si>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</si>
  <si>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</si>
  <si>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</si>
  <si>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</si>
  <si>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</si>
  <si>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</si>
  <si>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</si>
  <si>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</si>
  <si>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</si>
  <si>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</si>
  <si>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</si>
  <si>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</si>
  <si>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</si>
  <si>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</si>
  <si>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</si>
  <si>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</si>
  <si>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</si>
  <si>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</si>
  <si>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</si>
  <si>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</si>
  <si>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</si>
  <si>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</si>
  <si>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</si>
  <si>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</si>
  <si>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</si>
  <si>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</si>
  <si>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</si>
  <si>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</si>
  <si>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</si>
  <si>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</si>
  <si>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</si>
  <si>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</si>
  <si>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</si>
  <si>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</si>
  <si>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</si>
  <si>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</si>
  <si>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</si>
  <si>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</si>
  <si>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</si>
  <si>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</si>
  <si>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</si>
  <si>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</si>
  <si>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</si>
  <si>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</si>
  <si>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</si>
  <si>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</si>
  <si>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</si>
  <si>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</si>
  <si>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</si>
  <si>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</si>
  <si>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</si>
  <si>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</si>
  <si>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</si>
  <si>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</si>
  <si>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</si>
  <si>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</si>
  <si>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</si>
  <si>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</si>
  <si>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</si>
  <si>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</si>
  <si>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</si>
  <si>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</si>
  <si>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</si>
  <si>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</si>
  <si>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</si>
  <si>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</si>
  <si>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</si>
  <si>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</si>
  <si>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</si>
  <si>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</si>
  <si>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</si>
  <si>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</si>
  <si>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</si>
  <si>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</si>
  <si>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</si>
  <si>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</si>
  <si>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</si>
  <si>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</si>
  <si>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</si>
  <si>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</si>
  <si>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</si>
  <si>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</si>
  <si>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</si>
  <si>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</si>
  <si>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</si>
  <si>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</si>
  <si>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</si>
  <si>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</si>
  <si>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</si>
  <si>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</si>
  <si>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</si>
  <si>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</si>
  <si>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</si>
  <si>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</si>
  <si>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</si>
  <si>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</si>
  <si>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</si>
  <si>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</si>
  <si>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</si>
  <si>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</si>
  <si>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</si>
  <si>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</si>
  <si>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</si>
  <si>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</si>
  <si>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</si>
  <si>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</si>
  <si>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</si>
  <si>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</si>
  <si>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</si>
  <si>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</si>
  <si>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</si>
  <si>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</si>
  <si>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</si>
  <si>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</si>
  <si>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</si>
  <si>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</si>
  <si>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</si>
  <si>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</si>
  <si>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</si>
  <si>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</si>
  <si>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</si>
  <si>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</si>
  <si>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</si>
  <si>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</si>
  <si>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</si>
  <si>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</si>
  <si>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</si>
  <si>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</si>
  <si>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</si>
  <si>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</si>
  <si>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</si>
  <si>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</si>
  <si>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</si>
  <si>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</si>
  <si>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</si>
  <si>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</si>
  <si>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</si>
  <si>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</si>
  <si>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</si>
  <si>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</si>
  <si>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</si>
  <si>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</si>
  <si>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</si>
  <si>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</si>
  <si>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</si>
  <si>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</si>
  <si>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</si>
  <si>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</si>
  <si>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</si>
  <si>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</si>
  <si>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</si>
  <si>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</si>
  <si>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</si>
  <si>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</si>
  <si>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</si>
  <si>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</si>
  <si>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</si>
  <si>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</si>
  <si>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</si>
  <si>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</si>
  <si>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</si>
  <si>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</si>
  <si>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</si>
  <si>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</si>
  <si>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</si>
  <si>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</si>
  <si>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</si>
  <si>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</si>
  <si>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</si>
  <si>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</si>
  <si>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</si>
  <si>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</si>
  <si>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</si>
  <si>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</si>
  <si>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</si>
  <si>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</si>
  <si>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</si>
  <si>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</si>
  <si>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</si>
  <si>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</si>
  <si>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</si>
  <si>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</si>
  <si>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</si>
  <si>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</si>
  <si>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</si>
  <si>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</si>
  <si>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</si>
  <si>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</si>
  <si>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</si>
  <si>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</si>
  <si>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</si>
  <si>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</si>
  <si>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</si>
  <si>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</si>
  <si>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</si>
  <si>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</si>
  <si>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</si>
  <si>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</si>
  <si>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</si>
  <si>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</si>
  <si>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</si>
  <si>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</si>
  <si>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</si>
  <si>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</si>
  <si>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</si>
  <si>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</si>
  <si>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</si>
  <si>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</si>
  <si>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</si>
  <si>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</si>
  <si>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</si>
  <si>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</si>
  <si>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</si>
  <si>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</si>
  <si>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</si>
  <si>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</si>
  <si>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</si>
  <si>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</si>
  <si>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</si>
  <si>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</si>
  <si>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</si>
  <si>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</si>
  <si>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</si>
  <si>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</si>
  <si>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</si>
  <si>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</si>
  <si>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</si>
  <si>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</si>
  <si>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</si>
  <si>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</si>
  <si>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</si>
  <si>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</si>
  <si>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</si>
  <si>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</si>
  <si>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</si>
  <si>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</si>
  <si>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</si>
  <si>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</si>
  <si>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</si>
  <si>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</si>
  <si>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</si>
  <si>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</si>
  <si>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</si>
  <si>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</si>
  <si>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</si>
  <si>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</si>
  <si>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</si>
  <si>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</si>
  <si>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</si>
  <si>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</si>
  <si>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</si>
  <si>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</si>
  <si>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</si>
  <si>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</si>
  <si>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</si>
  <si>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</si>
  <si>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</si>
  <si>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</si>
  <si>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</si>
  <si>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</si>
  <si>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</si>
  <si>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</si>
  <si>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</si>
  <si>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</si>
  <si>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</si>
  <si>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</si>
  <si>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</si>
  <si>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</si>
  <si>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</si>
  <si>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</si>
  <si>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</si>
  <si>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</si>
  <si>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</si>
  <si>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</si>
  <si>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</si>
  <si>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</si>
  <si>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</si>
  <si>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</si>
  <si>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</si>
  <si>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</si>
  <si>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</si>
  <si>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</si>
  <si>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</si>
  <si>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</si>
  <si>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</si>
  <si>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</si>
  <si>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</si>
  <si>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</si>
  <si>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</si>
  <si>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</si>
  <si>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</si>
  <si>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</si>
  <si>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</si>
  <si>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</si>
  <si>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</si>
  <si>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</si>
  <si>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</si>
  <si>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</si>
  <si>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</si>
  <si>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</si>
  <si>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</si>
  <si>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</si>
  <si>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</si>
  <si>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</si>
  <si>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</si>
  <si>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</si>
  <si>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</si>
  <si>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</si>
  <si>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</si>
  <si>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</si>
  <si>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</si>
  <si>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</si>
  <si>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</si>
  <si>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</si>
  <si>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</si>
  <si>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</si>
  <si>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</si>
  <si>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</si>
  <si>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</si>
  <si>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</si>
  <si>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</si>
  <si>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</si>
  <si>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</si>
  <si>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</si>
  <si>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</si>
  <si>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</si>
  <si>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</si>
  <si>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</si>
  <si>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</si>
  <si>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</si>
  <si>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</si>
  <si>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</si>
  <si>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</si>
  <si>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</si>
  <si>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</si>
  <si>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</si>
  <si>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</si>
  <si>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</si>
  <si>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</si>
  <si>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</si>
  <si>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</si>
  <si>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</si>
  <si>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</si>
  <si>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</si>
  <si>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</si>
  <si>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</si>
  <si>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</si>
  <si>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</si>
  <si>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</si>
  <si>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</si>
  <si>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</si>
  <si>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</si>
  <si>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</si>
  <si>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</si>
  <si>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</si>
  <si>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</si>
  <si>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</si>
  <si>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</si>
  <si>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</si>
  <si>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</si>
  <si>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</si>
  <si>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</si>
  <si>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</si>
  <si>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</si>
  <si>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</si>
  <si>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</si>
  <si>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</si>
  <si>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</si>
  <si>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</si>
  <si>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</si>
  <si>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</si>
  <si>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</si>
  <si>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</si>
  <si>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</si>
  <si>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</si>
  <si>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</si>
  <si>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</si>
  <si>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</si>
  <si>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</si>
  <si>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</si>
  <si>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</si>
  <si>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</si>
  <si>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</si>
  <si>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</si>
  <si>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</si>
  <si>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</si>
  <si>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</si>
  <si>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</si>
  <si>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</si>
  <si>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</si>
  <si>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</si>
  <si>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</si>
  <si>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</si>
  <si>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</si>
  <si>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</si>
  <si>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</si>
  <si>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</si>
  <si>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</si>
  <si>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</si>
  <si>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</si>
  <si>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</si>
  <si>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</si>
  <si>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</si>
  <si>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</si>
  <si>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</si>
  <si>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</si>
  <si>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</si>
  <si>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</si>
  <si>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</si>
  <si>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</si>
  <si>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</si>
  <si>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</si>
  <si>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</si>
  <si>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</si>
  <si>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</si>
  <si>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</si>
  <si>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</si>
  <si>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</si>
  <si>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</si>
  <si>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</si>
  <si>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</si>
  <si>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</si>
  <si>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</si>
  <si>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</si>
  <si>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</si>
  <si>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</si>
  <si>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</si>
  <si>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</si>
  <si>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</si>
  <si>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</si>
  <si>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</si>
  <si>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</si>
  <si>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</si>
  <si>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</si>
  <si>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</si>
  <si>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</si>
  <si>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</si>
  <si>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</si>
  <si>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</si>
  <si>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</si>
  <si>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</si>
  <si>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</si>
  <si>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</si>
  <si>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</si>
  <si>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</si>
  <si>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</si>
  <si>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</si>
  <si>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</si>
  <si>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</si>
  <si>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</si>
  <si>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</si>
  <si>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</si>
  <si>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</si>
  <si>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</si>
  <si>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</si>
  <si>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</si>
  <si>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</si>
  <si>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</si>
  <si>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</si>
  <si>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</si>
  <si>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</si>
  <si>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</si>
  <si>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</si>
  <si>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</si>
  <si>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</si>
  <si>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</si>
  <si>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</si>
  <si>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</si>
  <si>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</si>
  <si>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</si>
  <si>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</si>
  <si>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</si>
  <si>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</si>
  <si>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</si>
  <si>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</si>
  <si>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</si>
  <si>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</si>
  <si>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</si>
  <si>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</si>
  <si>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</si>
  <si>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</si>
  <si>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</si>
  <si>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</si>
  <si>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</si>
  <si>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</si>
  <si>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</si>
  <si>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</si>
  <si>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</si>
  <si>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</si>
  <si>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</si>
  <si>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</si>
  <si>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</si>
  <si>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</si>
  <si>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</si>
  <si>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</si>
  <si>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</si>
  <si>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</si>
  <si>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</si>
  <si>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</si>
  <si>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</si>
  <si>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</si>
  <si>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</si>
  <si>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</si>
  <si>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</si>
  <si>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</si>
  <si>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</si>
  <si>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</si>
  <si>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</si>
  <si>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</si>
  <si>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</si>
  <si>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</si>
  <si>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</si>
  <si>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</si>
  <si>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</si>
  <si>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</si>
  <si>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</si>
  <si>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</si>
  <si>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</si>
  <si>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</si>
  <si>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</si>
  <si>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</si>
  <si>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</si>
  <si>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</si>
  <si>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</si>
  <si>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</si>
  <si>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</si>
  <si>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</si>
  <si>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</si>
  <si>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</si>
  <si>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</si>
  <si>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</si>
  <si>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</si>
  <si>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</si>
  <si>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</si>
  <si>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</si>
  <si>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</si>
  <si>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</si>
  <si>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</si>
  <si>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</si>
  <si>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</si>
  <si>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</si>
  <si>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</si>
  <si>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</si>
  <si>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</si>
  <si>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</si>
  <si>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</si>
  <si>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</si>
  <si>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</si>
  <si>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</si>
  <si>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</si>
  <si>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</si>
  <si>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</si>
  <si>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</si>
  <si>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</si>
  <si>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</si>
  <si>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</si>
  <si>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</si>
  <si>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</si>
  <si>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</si>
  <si>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</si>
  <si>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</si>
  <si>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</si>
  <si>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</si>
  <si>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</si>
  <si>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</si>
  <si>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</si>
  <si>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</si>
  <si>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</si>
  <si>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</si>
  <si>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</si>
  <si>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</si>
  <si>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</si>
  <si>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</si>
  <si>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</si>
  <si>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</si>
  <si>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</si>
  <si>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</si>
  <si>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</si>
  <si>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</si>
  <si>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</si>
  <si>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</si>
  <si>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</si>
  <si>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</si>
  <si>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</si>
  <si>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</si>
  <si>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</si>
  <si>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</si>
  <si>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</si>
  <si>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</si>
  <si>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</si>
  <si>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</si>
  <si>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</si>
  <si>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</si>
  <si>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</si>
  <si>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</si>
  <si>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</si>
  <si>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</si>
  <si>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</si>
  <si>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</si>
  <si>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</si>
  <si>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</si>
  <si>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</si>
  <si>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</si>
  <si>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</si>
  <si>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</si>
  <si>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</si>
  <si>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</si>
  <si>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</si>
  <si>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</si>
  <si>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</si>
  <si>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</si>
  <si>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</si>
  <si>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</si>
  <si>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</si>
  <si>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</si>
  <si>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</si>
  <si>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</si>
  <si>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</si>
  <si>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</si>
  <si>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</si>
  <si>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</si>
  <si>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</si>
  <si>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</si>
  <si>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</si>
  <si>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</si>
  <si>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</si>
  <si>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</si>
  <si>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</si>
  <si>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</si>
  <si>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</si>
  <si>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</si>
  <si>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</si>
  <si>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</si>
  <si>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</si>
  <si>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</si>
  <si>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</si>
  <si>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</si>
  <si>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</si>
  <si>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</si>
  <si>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</si>
  <si>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</si>
  <si>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</si>
  <si>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</si>
  <si>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</si>
  <si>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</si>
  <si>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</si>
  <si>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</si>
  <si>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</si>
  <si>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</si>
  <si>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</si>
  <si>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</si>
  <si>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</si>
  <si>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</si>
  <si>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</si>
  <si>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</si>
  <si>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</si>
  <si>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</si>
  <si>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</si>
  <si>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</si>
  <si>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</si>
  <si>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</si>
  <si>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</si>
  <si>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</si>
  <si>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</si>
  <si>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</si>
  <si>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</si>
  <si>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</si>
  <si>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</si>
  <si>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</si>
  <si>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</si>
  <si>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</si>
  <si>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</si>
  <si>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</si>
  <si>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</si>
  <si>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</si>
  <si>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</si>
  <si>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</si>
  <si>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</si>
  <si>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</si>
  <si>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</si>
  <si>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</si>
  <si>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</si>
  <si>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</si>
  <si>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</si>
  <si>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</si>
  <si>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</si>
  <si>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</si>
  <si>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</si>
  <si>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</si>
  <si>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</si>
  <si>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</si>
  <si>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</si>
  <si>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</si>
  <si>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</si>
  <si>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</si>
  <si>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</si>
  <si>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</si>
  <si>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</si>
  <si>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</si>
  <si>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</si>
  <si>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</si>
  <si>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</si>
  <si>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</si>
  <si>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</si>
  <si>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</si>
  <si>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</si>
  <si>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</si>
  <si>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</si>
  <si>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</si>
  <si>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</si>
  <si>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</si>
  <si>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</si>
  <si>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</si>
  <si>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</si>
  <si>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</si>
  <si>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</si>
  <si>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</si>
  <si>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</si>
  <si>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</si>
  <si>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</si>
  <si>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</si>
  <si>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</si>
  <si>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</si>
  <si>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</si>
  <si>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</si>
  <si>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</si>
  <si>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</si>
  <si>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</si>
  <si>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</si>
  <si>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</si>
  <si>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</si>
  <si>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</si>
  <si>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</si>
  <si>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</si>
  <si>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</si>
  <si>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</si>
  <si>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</si>
  <si>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</si>
  <si>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</si>
  <si>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</si>
  <si>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</si>
  <si>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</si>
  <si>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</si>
  <si>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</si>
  <si>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</si>
  <si>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</si>
  <si>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</si>
  <si>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</si>
  <si>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</si>
  <si>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</si>
  <si>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</si>
  <si>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</si>
  <si>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</si>
  <si>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</si>
  <si>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</si>
  <si>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</si>
  <si>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</si>
  <si>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</si>
  <si>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</si>
  <si>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</si>
  <si>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</si>
  <si>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</si>
  <si>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</si>
  <si>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</si>
  <si>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</si>
  <si>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</si>
  <si>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</si>
  <si>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</si>
  <si>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</si>
  <si>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</si>
  <si>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</si>
  <si>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</si>
  <si>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</si>
  <si>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</si>
  <si>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</si>
  <si>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</si>
  <si>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</si>
  <si>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</si>
  <si>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</si>
  <si>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</si>
  <si>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</si>
  <si>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</si>
  <si>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</si>
  <si>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</si>
  <si>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</si>
  <si>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</si>
  <si>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</si>
  <si>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</si>
  <si>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</si>
  <si>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</si>
  <si>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</si>
  <si>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</si>
  <si>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</si>
  <si>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</si>
  <si>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</si>
  <si>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</si>
  <si>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</si>
  <si>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</si>
  <si>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</si>
  <si>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</si>
  <si>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</si>
  <si>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</si>
  <si>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</si>
  <si>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</si>
  <si>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</si>
  <si>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</si>
  <si>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</si>
  <si>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</si>
  <si>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</si>
  <si>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</si>
  <si>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</si>
  <si>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</si>
  <si>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</si>
  <si>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</si>
  <si>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</si>
  <si>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</si>
  <si>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</si>
  <si>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</si>
  <si>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</si>
  <si>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</si>
  <si>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</si>
  <si>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</si>
  <si>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</si>
  <si>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</si>
  <si>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</si>
  <si>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</si>
  <si>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</si>
  <si>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</si>
  <si>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</si>
  <si>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</si>
  <si>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</si>
  <si>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</si>
  <si>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</si>
  <si>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</si>
  <si>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</si>
  <si>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</si>
  <si>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</si>
  <si>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</si>
  <si>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</si>
  <si>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</si>
  <si>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</si>
  <si>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</si>
  <si>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</si>
  <si>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</si>
  <si>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</si>
  <si>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</si>
  <si>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</si>
  <si>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</si>
  <si>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</si>
  <si>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</si>
  <si>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</si>
  <si>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</si>
  <si>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</si>
  <si>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</si>
  <si>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</si>
  <si>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</si>
  <si>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</si>
  <si>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</si>
  <si>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</si>
  <si>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</si>
  <si>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</si>
  <si>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</si>
  <si>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</si>
  <si>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</si>
  <si>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</si>
  <si>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</si>
  <si>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</si>
  <si>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</si>
  <si>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</si>
  <si>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</si>
  <si>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</si>
  <si>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</si>
  <si>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</si>
  <si>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</si>
  <si>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</si>
  <si>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</si>
  <si>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</si>
  <si>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</si>
  <si>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</si>
  <si>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</si>
  <si>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</si>
  <si>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</si>
  <si>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</si>
  <si>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</si>
  <si>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</si>
  <si>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</si>
  <si>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</si>
  <si>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</si>
  <si>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</si>
  <si>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</si>
  <si>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</si>
  <si>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</si>
  <si>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</si>
  <si>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</si>
  <si>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</si>
  <si>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</si>
  <si>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</si>
  <si>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</si>
  <si>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</si>
  <si>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</si>
  <si>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</si>
  <si>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</si>
  <si>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</si>
  <si>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</si>
  <si>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</si>
  <si>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</si>
  <si>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</si>
  <si>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</si>
  <si>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</si>
  <si>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</si>
  <si>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</si>
  <si>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</si>
  <si>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</si>
  <si>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</si>
  <si>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</si>
  <si>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</si>
  <si>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</si>
  <si>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</si>
  <si>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</si>
  <si>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</si>
  <si>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</si>
  <si>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</si>
  <si>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</si>
  <si>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</si>
  <si>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</si>
  <si>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</si>
  <si>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</si>
  <si>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</si>
  <si>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</si>
  <si>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</si>
  <si>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</si>
  <si>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</si>
  <si>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</si>
  <si>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</si>
  <si>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</si>
  <si>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</si>
  <si>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</si>
  <si>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</si>
  <si>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</si>
  <si>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</si>
  <si>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</si>
  <si>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</si>
  <si>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</si>
  <si>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</si>
  <si>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</si>
  <si>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</si>
  <si>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</si>
  <si>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</si>
  <si>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</si>
  <si>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</si>
  <si>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</si>
  <si>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</si>
  <si>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</si>
  <si>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</si>
  <si>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</si>
  <si>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</si>
  <si>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</si>
  <si>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</si>
  <si>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</si>
  <si>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</si>
  <si>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</si>
  <si>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</si>
  <si>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</si>
  <si>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</si>
  <si>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</si>
  <si>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</si>
  <si>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</si>
  <si>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</si>
  <si>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</si>
  <si>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</si>
  <si>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</si>
  <si>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</si>
  <si>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</si>
  <si>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</si>
  <si>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</si>
  <si>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</si>
  <si>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</si>
  <si>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</si>
  <si>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</si>
  <si>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</si>
  <si>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</si>
  <si>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</si>
  <si>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</si>
  <si>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</si>
  <si>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</si>
  <si>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</si>
  <si>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</si>
  <si>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</si>
  <si>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</si>
  <si>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</si>
  <si>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</si>
  <si>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</si>
  <si>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</si>
  <si>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</si>
  <si>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</si>
  <si>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</si>
  <si>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</si>
  <si>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</si>
  <si>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</si>
  <si>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</si>
  <si>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</si>
  <si>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</si>
  <si>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</si>
  <si>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</si>
  <si>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</si>
  <si>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</si>
  <si>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</si>
  <si>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</si>
  <si>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</si>
  <si>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</si>
  <si>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</si>
  <si>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</si>
  <si>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</si>
  <si>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</si>
  <si>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</si>
  <si>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</si>
  <si>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</si>
  <si>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</si>
  <si>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</si>
  <si>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</si>
  <si>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</si>
  <si>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</si>
  <si>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</si>
  <si>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</si>
  <si>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</si>
  <si>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</si>
  <si>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</si>
  <si>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</si>
  <si>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</si>
  <si>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</si>
  <si>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</si>
  <si>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</si>
  <si>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</si>
  <si>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</si>
  <si>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</si>
  <si>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</si>
  <si>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</si>
  <si>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</si>
  <si>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</si>
  <si>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</si>
  <si>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</si>
  <si>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</si>
  <si>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</si>
  <si>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</si>
  <si>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</si>
  <si>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</si>
  <si>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</si>
  <si>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</si>
  <si>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</si>
  <si>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</si>
  <si>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</si>
  <si>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</si>
  <si>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</si>
  <si>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</si>
  <si>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</si>
  <si>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</si>
  <si>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</si>
  <si>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</si>
  <si>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</si>
  <si>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</si>
  <si>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</si>
  <si>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</si>
  <si>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</si>
  <si>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</si>
  <si>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</si>
  <si>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</si>
  <si>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</si>
  <si>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</si>
  <si>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</si>
  <si>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</si>
  <si>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</si>
  <si>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</si>
  <si>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</si>
  <si>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</si>
  <si>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</si>
  <si>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</si>
  <si>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</si>
  <si>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</si>
  <si>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</si>
  <si>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</si>
  <si>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</si>
  <si>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</si>
  <si>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</si>
  <si>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</si>
  <si>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</si>
  <si>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</si>
  <si>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</si>
  <si>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</si>
  <si>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</si>
  <si>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</si>
  <si>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</si>
  <si>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</si>
  <si>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</si>
  <si>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</si>
  <si>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</si>
  <si>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</si>
  <si>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</si>
  <si>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</si>
  <si>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</si>
  <si>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</si>
  <si>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</si>
  <si>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</si>
  <si>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</si>
  <si>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</si>
  <si>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</si>
  <si>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</si>
  <si>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</si>
  <si>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</si>
  <si>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</si>
  <si>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</si>
  <si>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</si>
  <si>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</si>
  <si>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</si>
  <si>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</si>
  <si>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</si>
  <si>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</si>
  <si>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</si>
  <si>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</si>
  <si>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</si>
  <si>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</si>
  <si>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</si>
  <si>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</si>
  <si>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</si>
  <si>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</si>
  <si>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</si>
  <si>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</si>
  <si>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</si>
  <si>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</si>
  <si>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</si>
  <si>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</si>
  <si>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</si>
  <si>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</si>
  <si>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</si>
  <si>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</si>
  <si>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</si>
  <si>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</si>
  <si>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</si>
  <si>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</si>
  <si>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</si>
  <si>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</si>
  <si>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</si>
  <si>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</si>
  <si>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</si>
  <si>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</si>
  <si>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</si>
  <si>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</si>
  <si>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</si>
  <si>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</si>
  <si>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</si>
  <si>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</si>
  <si>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</si>
  <si>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</si>
  <si>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</si>
  <si>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</si>
  <si>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</si>
  <si>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</si>
  <si>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</si>
  <si>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</si>
  <si>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</si>
  <si>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</si>
  <si>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</si>
  <si>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</si>
  <si>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</si>
  <si>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</si>
  <si>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</si>
  <si>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</si>
  <si>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</si>
  <si>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</si>
  <si>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</si>
  <si>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</si>
  <si>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</si>
  <si>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</si>
  <si>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</si>
  <si>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</si>
  <si>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</si>
  <si>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</si>
  <si>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</si>
  <si>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</si>
  <si>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</si>
  <si>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</si>
  <si>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</si>
  <si>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</si>
  <si>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</si>
  <si>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</si>
  <si>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</si>
  <si>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</si>
  <si>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</si>
  <si>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</si>
  <si>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</si>
  <si>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</si>
  <si>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</si>
  <si>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</si>
  <si>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</si>
  <si>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</si>
  <si>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</si>
  <si>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</si>
  <si>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</si>
  <si>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</si>
  <si>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</si>
  <si>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</si>
  <si>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</si>
  <si>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</si>
  <si>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</si>
  <si>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</si>
  <si>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</si>
  <si>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</si>
  <si>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</si>
  <si>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</si>
  <si>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</si>
  <si>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</si>
  <si>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</si>
  <si>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</si>
  <si>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</si>
  <si>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</si>
  <si>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</si>
  <si>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</si>
  <si>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</si>
  <si>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</si>
  <si>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</si>
  <si>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</si>
  <si>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</si>
  <si>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</si>
  <si>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</si>
  <si>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</si>
  <si>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</si>
  <si>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</si>
  <si>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</si>
  <si>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</si>
  <si>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</si>
  <si>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</si>
  <si>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</si>
  <si>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</si>
  <si>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</si>
  <si>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</si>
  <si>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</si>
  <si>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</si>
  <si>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</si>
  <si>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</si>
  <si>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</si>
  <si>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</si>
  <si>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</si>
  <si>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</si>
  <si>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</si>
  <si>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</si>
  <si>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</si>
  <si>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</si>
  <si>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</si>
  <si>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</si>
  <si>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</si>
  <si>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</si>
  <si>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</si>
  <si>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</si>
  <si>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</si>
  <si>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</si>
  <si>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</si>
  <si>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</si>
  <si>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</si>
  <si>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</si>
  <si>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</si>
  <si>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</si>
  <si>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</si>
  <si>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</si>
  <si>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</si>
  <si>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</si>
  <si>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</si>
  <si>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</si>
  <si>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</si>
  <si>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</si>
  <si>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</si>
  <si>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</si>
  <si>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</si>
  <si>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</si>
  <si>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</si>
  <si>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</si>
  <si>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</si>
  <si>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</si>
  <si>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</si>
  <si>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</si>
  <si>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</si>
  <si>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</si>
  <si>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</si>
  <si>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</si>
  <si>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</si>
  <si>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</si>
  <si>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</si>
  <si>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</si>
  <si>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</si>
  <si>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</si>
  <si>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</si>
  <si>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</si>
  <si>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</si>
  <si>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</si>
  <si>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</si>
  <si>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</si>
  <si>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</si>
  <si>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</si>
  <si>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</si>
  <si>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</si>
  <si>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</si>
  <si>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</si>
  <si>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</si>
  <si>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</si>
  <si>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</si>
  <si>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</si>
  <si>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</si>
  <si>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</si>
  <si>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</si>
  <si>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</si>
  <si>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</si>
  <si>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</si>
  <si>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</si>
  <si>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</si>
  <si>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</si>
  <si>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</si>
  <si>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</si>
  <si>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</si>
  <si>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</si>
  <si>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</si>
  <si>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</si>
  <si>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</si>
  <si>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</si>
  <si>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</si>
  <si>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</si>
  <si>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</si>
  <si>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</si>
  <si>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</si>
  <si>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</si>
  <si>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</si>
  <si>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</si>
  <si>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</si>
  <si>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</si>
  <si>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</si>
  <si>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</si>
  <si>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</si>
  <si>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</si>
  <si>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</si>
  <si>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</si>
  <si>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</si>
  <si>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</si>
  <si>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</si>
  <si>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</si>
  <si>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</si>
  <si>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</si>
  <si>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</si>
  <si>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</si>
  <si>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</si>
  <si>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</si>
  <si>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</si>
  <si>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</si>
  <si>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</si>
  <si>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</si>
  <si>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</si>
  <si>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</si>
  <si>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</si>
  <si>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</si>
  <si>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</si>
  <si>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</si>
  <si>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</si>
  <si>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</si>
  <si>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</si>
  <si>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</si>
  <si>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</si>
  <si>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</si>
  <si>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</si>
  <si>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</si>
  <si>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</si>
  <si>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</si>
  <si>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</si>
  <si>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</si>
  <si>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</si>
  <si>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</si>
  <si>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</si>
  <si>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</si>
  <si>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</si>
  <si>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</si>
  <si>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</si>
  <si>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</si>
  <si>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</si>
  <si>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</si>
  <si>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</si>
  <si>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</si>
  <si>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</si>
  <si>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</si>
  <si>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</si>
  <si>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</si>
  <si>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</si>
  <si>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</si>
  <si>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</si>
  <si>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</si>
  <si>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</si>
  <si>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</si>
  <si>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</si>
  <si>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</si>
  <si>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</si>
  <si>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</si>
  <si>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</si>
  <si>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</si>
  <si>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</si>
  <si>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</si>
  <si>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</si>
  <si>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</si>
  <si>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</si>
  <si>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</si>
  <si>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</si>
  <si>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</si>
  <si>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</si>
  <si>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</si>
  <si>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</si>
  <si>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</si>
  <si>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</si>
  <si>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</si>
  <si>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</si>
  <si>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</si>
  <si>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</si>
  <si>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</si>
  <si>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</si>
  <si>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</si>
  <si>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</si>
  <si>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</si>
  <si>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</si>
  <si>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</si>
  <si>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</si>
  <si>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</si>
  <si>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</si>
  <si>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</si>
  <si>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</si>
  <si>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</si>
  <si>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</si>
  <si>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</si>
  <si>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</si>
  <si>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</si>
  <si>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</si>
  <si>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</si>
  <si>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</si>
  <si>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</si>
  <si>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</si>
  <si>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</si>
  <si>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</si>
  <si>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</si>
  <si>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</si>
  <si>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</si>
  <si>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</si>
  <si>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</si>
  <si>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</si>
  <si>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</si>
  <si>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</si>
  <si>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</si>
  <si>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</si>
  <si>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</si>
  <si>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</si>
  <si>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</si>
  <si>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</si>
  <si>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</si>
  <si>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</si>
  <si>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</si>
  <si>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</si>
  <si>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</si>
  <si>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</si>
  <si>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</si>
  <si>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</si>
  <si>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</si>
  <si>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</si>
  <si>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</si>
  <si>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</si>
  <si>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</si>
  <si>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</si>
  <si>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</si>
  <si>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</si>
  <si>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</si>
  <si>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</si>
  <si>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</si>
  <si>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</si>
  <si>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</si>
  <si>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</si>
  <si>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</si>
  <si>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</si>
  <si>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</si>
  <si>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</si>
  <si>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</si>
  <si>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</si>
  <si>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</si>
  <si>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</si>
  <si>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</si>
  <si>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</si>
  <si>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</si>
  <si>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</si>
  <si>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</si>
  <si>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</si>
  <si>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</si>
  <si>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</si>
  <si>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</si>
  <si>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</si>
  <si>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</si>
  <si>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</si>
  <si>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</si>
  <si>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</si>
  <si>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</si>
  <si>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</si>
  <si>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</si>
  <si>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</si>
  <si>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</si>
  <si>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</si>
  <si>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</si>
  <si>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</si>
  <si>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</si>
  <si>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</si>
  <si>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</si>
  <si>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</si>
  <si>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</si>
  <si>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</si>
  <si>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</si>
  <si>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</si>
  <si>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</si>
  <si>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</si>
  <si>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</si>
  <si>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</si>
  <si>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</si>
  <si>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</si>
  <si>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</si>
  <si>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</si>
  <si>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</si>
  <si>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</si>
  <si>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</si>
  <si>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</si>
  <si>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</si>
  <si>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</si>
  <si>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</si>
  <si>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</si>
  <si>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</si>
  <si>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</si>
  <si>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</si>
  <si>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</si>
  <si>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</si>
  <si>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</si>
  <si>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</si>
  <si>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</si>
  <si>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</si>
  <si>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</si>
  <si>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</si>
  <si>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</si>
  <si>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</si>
  <si>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</si>
  <si>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</si>
  <si>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</si>
  <si>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</si>
  <si>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</si>
  <si>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</si>
  <si>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</si>
  <si>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</si>
  <si>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</si>
  <si>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</si>
  <si>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</si>
  <si>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</si>
  <si>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</si>
  <si>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</si>
  <si>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</si>
  <si>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</si>
  <si>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</si>
  <si>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</si>
  <si>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</si>
  <si>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</si>
  <si>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</si>
  <si>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</si>
  <si>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</si>
  <si>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</si>
  <si>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</si>
  <si>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</si>
  <si>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</si>
  <si>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</si>
  <si>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</si>
  <si>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</si>
  <si>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</si>
  <si>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</si>
  <si>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</si>
  <si>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</si>
  <si>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</si>
  <si>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</si>
  <si>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</si>
  <si>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</si>
  <si>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</si>
  <si>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</si>
  <si>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</si>
  <si>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</si>
  <si>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</si>
  <si>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</si>
  <si>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</si>
  <si>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</si>
  <si>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</si>
  <si>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</si>
  <si>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</si>
  <si>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</si>
  <si>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</si>
  <si>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</si>
  <si>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</si>
  <si>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</si>
  <si>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</si>
  <si>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</si>
  <si>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</si>
  <si>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</si>
  <si>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</si>
  <si>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</si>
  <si>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</si>
  <si>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</si>
  <si>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</si>
  <si>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</si>
  <si>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</si>
  <si>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</si>
  <si>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</si>
  <si>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</si>
  <si>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</si>
  <si>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</si>
  <si>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</si>
  <si>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</si>
  <si>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</si>
  <si>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</si>
  <si>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</si>
  <si>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</si>
  <si>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</si>
  <si>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</si>
  <si>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</si>
  <si>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</si>
  <si>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</si>
  <si>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</si>
  <si>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</si>
  <si>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</si>
  <si>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</si>
  <si>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</si>
  <si>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</si>
  <si>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</si>
  <si>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</si>
  <si>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</si>
  <si>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</si>
  <si>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</si>
  <si>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</si>
  <si>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</si>
  <si>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</si>
  <si>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</si>
  <si>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</si>
  <si>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</si>
  <si>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</si>
  <si>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</si>
  <si>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</si>
  <si>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</si>
  <si>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</si>
  <si>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</si>
  <si>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</si>
  <si>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</si>
  <si>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</si>
  <si>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</si>
  <si>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</si>
  <si>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</si>
  <si>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</si>
  <si>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</si>
  <si>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</si>
  <si>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</si>
  <si>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</si>
  <si>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</si>
  <si>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</si>
  <si>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</si>
  <si>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</si>
  <si>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</si>
  <si>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</si>
  <si>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</si>
  <si>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</si>
  <si>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</si>
  <si>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</si>
  <si>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</si>
  <si>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</si>
  <si>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</si>
  <si>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</si>
  <si>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</si>
  <si>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</si>
  <si>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</si>
  <si>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</si>
  <si>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</si>
  <si>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</si>
  <si>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</si>
  <si>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</si>
  <si>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</si>
  <si>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</si>
  <si>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</si>
  <si>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</si>
  <si>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</si>
  <si>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</si>
  <si>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</si>
  <si>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</si>
  <si>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</si>
  <si>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</si>
  <si>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</si>
  <si>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</si>
  <si>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</si>
  <si>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</si>
  <si>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</si>
  <si>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</si>
  <si>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</si>
  <si>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</si>
  <si>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</si>
  <si>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</si>
  <si>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</si>
  <si>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</si>
  <si>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</si>
  <si>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</si>
  <si>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</si>
  <si>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</si>
  <si>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</si>
  <si>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</si>
  <si>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</si>
  <si>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</si>
  <si>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</si>
  <si>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</si>
  <si>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</si>
  <si>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</si>
  <si>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</si>
  <si>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</si>
  <si>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</si>
  <si>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</si>
  <si>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</si>
  <si>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</si>
  <si>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</si>
  <si>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</si>
  <si>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</si>
  <si>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</si>
  <si>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</si>
  <si>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</si>
  <si>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</si>
  <si>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</si>
  <si>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</si>
  <si>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</si>
  <si>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</si>
  <si>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</si>
  <si>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</si>
  <si>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</si>
  <si>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</si>
  <si>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</si>
  <si>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</si>
  <si>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</si>
  <si>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</si>
  <si>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</si>
  <si>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</si>
  <si>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</si>
  <si>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</si>
  <si>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</si>
  <si>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</si>
  <si>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</si>
  <si>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</si>
  <si>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</si>
  <si>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</si>
  <si>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</si>
  <si>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</si>
  <si>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</si>
  <si>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</si>
  <si>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</si>
  <si>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</si>
  <si>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</si>
  <si>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</si>
  <si>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</si>
  <si>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</si>
  <si>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</si>
  <si>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</si>
  <si>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</si>
  <si>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</si>
  <si>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</si>
  <si>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</si>
  <si>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</si>
  <si>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</si>
  <si>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</si>
  <si>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</si>
  <si>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</si>
  <si>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</si>
  <si>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</si>
  <si>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</si>
  <si>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</si>
  <si>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</si>
  <si>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</si>
  <si>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</si>
  <si>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</si>
  <si>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</si>
  <si>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</si>
  <si>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</si>
  <si>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</si>
  <si>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</si>
  <si>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</si>
  <si>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</si>
  <si>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</si>
  <si>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</si>
  <si>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</si>
  <si>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</si>
  <si>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</si>
  <si>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</si>
  <si>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</si>
  <si>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</si>
  <si>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</si>
  <si>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</si>
  <si>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</si>
  <si>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</si>
  <si>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</si>
  <si>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</si>
  <si>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</si>
  <si>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</si>
  <si>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</si>
  <si>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</si>
  <si>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</si>
  <si>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</si>
  <si>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</si>
  <si>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</si>
  <si>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</si>
  <si>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</si>
  <si>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</si>
  <si>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</si>
  <si>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</si>
  <si>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</si>
  <si>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</si>
  <si>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</si>
  <si>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</si>
  <si>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</si>
  <si>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</si>
  <si>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</si>
  <si>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</si>
  <si>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</si>
  <si>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</si>
  <si>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</si>
  <si>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</si>
  <si>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</si>
  <si>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</si>
  <si>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</si>
  <si>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</si>
  <si>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</si>
  <si>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</si>
  <si>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</si>
  <si>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</si>
  <si>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</si>
  <si>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</si>
  <si>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</si>
  <si>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</si>
  <si>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</si>
  <si>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</si>
  <si>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</si>
  <si>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</si>
  <si>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</si>
  <si>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</si>
  <si>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</si>
  <si>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</si>
  <si>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</si>
  <si>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</si>
  <si>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</si>
  <si>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</si>
  <si>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</si>
  <si>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</si>
  <si>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</si>
  <si>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</si>
  <si>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</si>
  <si>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</si>
  <si>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</si>
  <si>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</si>
  <si>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</si>
  <si>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</si>
  <si>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</si>
  <si>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</si>
  <si>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</si>
  <si>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</si>
  <si>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</si>
  <si>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</si>
  <si>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</si>
  <si>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</si>
  <si>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</si>
  <si>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</si>
  <si>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</si>
  <si>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</si>
  <si>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</si>
  <si>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</si>
  <si>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</si>
  <si>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</si>
  <si>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</si>
  <si>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</si>
  <si>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</si>
  <si>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</si>
  <si>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</si>
  <si>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</si>
  <si>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</si>
  <si>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</si>
  <si>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</si>
  <si>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</si>
  <si>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</si>
  <si>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</si>
  <si>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</si>
  <si>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</si>
  <si>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</si>
  <si>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</si>
  <si>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</si>
  <si>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</si>
  <si>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</si>
  <si>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</si>
  <si>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</si>
  <si>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</si>
  <si>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</si>
  <si>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</si>
  <si>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</si>
  <si>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</si>
  <si>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</si>
  <si>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</si>
  <si>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</si>
  <si>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</si>
  <si>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</si>
  <si>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</si>
  <si>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</si>
  <si>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</si>
  <si>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</si>
  <si>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</si>
  <si>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</si>
  <si>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</si>
  <si>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</si>
  <si>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</si>
  <si>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</si>
  <si>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</si>
  <si>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</si>
  <si>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</si>
  <si>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</si>
  <si>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</si>
  <si>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</si>
  <si>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</si>
  <si>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</si>
  <si>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</si>
  <si>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</si>
  <si>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</si>
  <si>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</si>
  <si>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</si>
  <si>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</si>
  <si>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</si>
  <si>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</si>
  <si>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</si>
  <si>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</si>
  <si>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</si>
  <si>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</si>
  <si>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</si>
  <si>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</si>
  <si>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</si>
  <si>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</si>
  <si>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</si>
  <si>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</si>
  <si>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</si>
  <si>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</si>
  <si>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</si>
  <si>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</si>
  <si>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</si>
  <si>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</si>
  <si>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</si>
  <si>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</si>
  <si>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</si>
  <si>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</si>
  <si>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</si>
  <si>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</si>
  <si>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</si>
  <si>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</si>
  <si>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</si>
  <si>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</si>
  <si>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</si>
  <si>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</si>
  <si>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</si>
  <si>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</si>
  <si>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</si>
  <si>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</si>
  <si>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</si>
  <si>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</si>
  <si>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</si>
  <si>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</si>
  <si>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</si>
  <si>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</si>
  <si>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</si>
  <si>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</si>
  <si>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</si>
  <si>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</si>
  <si>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</si>
  <si>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</si>
  <si>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</si>
  <si>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</si>
  <si>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</si>
  <si>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</si>
  <si>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</si>
  <si>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</si>
  <si>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</si>
  <si>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</si>
  <si>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</si>
  <si>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</si>
  <si>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</si>
  <si>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</si>
  <si>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</si>
  <si>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</si>
  <si>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</si>
  <si>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</si>
  <si>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</si>
  <si>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</si>
  <si>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</si>
  <si>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</si>
  <si>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</si>
  <si>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</si>
  <si>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</si>
  <si>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</si>
  <si>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</si>
  <si>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</si>
  <si>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</si>
  <si>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</si>
  <si>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</si>
  <si>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</si>
  <si>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</si>
  <si>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</si>
  <si>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</si>
  <si>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</si>
  <si>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</si>
  <si>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</si>
  <si>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</si>
  <si>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</si>
  <si>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</si>
  <si>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</si>
  <si>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</si>
  <si>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</si>
  <si>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</si>
  <si>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</si>
  <si>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</si>
  <si>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</si>
  <si>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</si>
  <si>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</si>
  <si>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</si>
  <si>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</si>
  <si>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</si>
  <si>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</si>
  <si>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</si>
  <si>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</si>
  <si>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</si>
  <si>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</si>
  <si>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</si>
  <si>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</si>
  <si>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</si>
  <si>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</si>
  <si>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</si>
  <si>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</si>
  <si>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</si>
  <si>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</si>
  <si>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</si>
  <si>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</si>
  <si>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</si>
  <si>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</si>
  <si>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</si>
  <si>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</si>
  <si>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</si>
  <si>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</si>
  <si>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</si>
  <si>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</si>
  <si>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</si>
  <si>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</si>
  <si>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</si>
  <si>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</si>
  <si>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</si>
  <si>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</si>
  <si>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</si>
  <si>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</si>
  <si>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</si>
  <si>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</si>
  <si>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</si>
  <si>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</si>
  <si>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</si>
  <si>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</si>
  <si>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</si>
  <si>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</si>
  <si>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</si>
  <si>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</si>
  <si>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</si>
  <si>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</si>
  <si>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</si>
  <si>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</si>
  <si>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</si>
  <si>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</si>
  <si>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</si>
  <si>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</si>
  <si>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</si>
  <si>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</si>
  <si>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</si>
  <si>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</si>
  <si>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</si>
  <si>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</si>
  <si>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</si>
  <si>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</si>
  <si>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</si>
  <si>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</si>
  <si>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</si>
  <si>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</si>
  <si>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</si>
  <si>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</si>
  <si>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</si>
  <si>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</si>
  <si>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</si>
  <si>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</si>
  <si>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</si>
  <si>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</si>
  <si>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</si>
  <si>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</si>
  <si>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</si>
  <si>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</si>
  <si>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</si>
  <si>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</si>
  <si>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</si>
  <si>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</si>
  <si>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</si>
  <si>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</si>
  <si>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</si>
  <si>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</si>
  <si>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</si>
  <si>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</si>
  <si>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</si>
  <si>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</si>
  <si>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</si>
  <si>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</si>
  <si>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</si>
  <si>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</si>
  <si>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</si>
  <si>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</si>
  <si>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</si>
  <si>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</si>
  <si>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</si>
  <si>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</si>
  <si>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</si>
  <si>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</si>
  <si>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</si>
  <si>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</si>
  <si>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</si>
  <si>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</si>
  <si>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</si>
  <si>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</si>
  <si>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</si>
  <si>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</si>
  <si>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</si>
  <si>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</si>
  <si>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</si>
  <si>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</si>
  <si>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</si>
  <si>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</si>
  <si>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</si>
  <si>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</si>
  <si>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</si>
  <si>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</si>
  <si>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</si>
  <si>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</si>
  <si>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</si>
  <si>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</si>
  <si>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</si>
  <si>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</si>
  <si>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</si>
  <si>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</si>
  <si>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</si>
  <si>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</si>
  <si>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</si>
  <si>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</si>
  <si>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</si>
  <si>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</si>
  <si>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</si>
  <si>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</si>
  <si>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</si>
  <si>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</si>
  <si>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</si>
  <si>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</si>
  <si>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</si>
  <si>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</si>
  <si>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</si>
  <si>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</si>
  <si>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</si>
  <si>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</si>
  <si>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</si>
  <si>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</si>
  <si>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</si>
  <si>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</si>
  <si>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</si>
  <si>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</si>
  <si>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</si>
  <si>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</si>
  <si>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</si>
  <si>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</si>
  <si>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</si>
  <si>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</si>
  <si>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</si>
  <si>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</si>
  <si>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</si>
  <si>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</si>
  <si>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</si>
  <si>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</si>
  <si>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</si>
  <si>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</si>
  <si>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</si>
  <si>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</si>
  <si>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</si>
  <si>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</si>
  <si>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</si>
  <si>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</si>
  <si>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</si>
  <si>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</si>
  <si>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</si>
  <si>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</si>
  <si>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</si>
  <si>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</si>
  <si>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</si>
  <si>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</si>
  <si>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</si>
  <si>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</si>
  <si>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</si>
  <si>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</si>
  <si>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</si>
  <si>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</si>
  <si>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</si>
  <si>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</si>
  <si>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</si>
  <si>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</si>
  <si>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</si>
  <si>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</si>
  <si>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</si>
  <si>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</si>
  <si>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</si>
  <si>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</si>
  <si>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</si>
  <si>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</si>
  <si>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</si>
  <si>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</si>
  <si>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</si>
  <si>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</si>
  <si>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</si>
  <si>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</si>
  <si>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</si>
  <si>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</si>
  <si>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</si>
  <si>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</si>
  <si>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</si>
  <si>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</si>
  <si>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</si>
  <si>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</si>
  <si>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</si>
  <si>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</si>
  <si>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</si>
  <si>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</si>
  <si>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</si>
  <si>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</si>
  <si>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</si>
  <si>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</si>
  <si>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</si>
  <si>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</si>
  <si>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</si>
  <si>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</si>
  <si>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</si>
  <si>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</si>
  <si>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</si>
  <si>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</si>
  <si>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</si>
  <si>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</si>
  <si>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</si>
  <si>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</si>
  <si>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</si>
  <si>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</si>
  <si>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</si>
  <si>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</si>
  <si>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</si>
  <si>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</si>
  <si>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</si>
  <si>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</si>
  <si>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</si>
  <si>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</si>
  <si>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</si>
  <si>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</si>
  <si>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</si>
  <si>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</si>
  <si>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</si>
  <si>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</si>
  <si>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</si>
  <si>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</si>
  <si>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</si>
  <si>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</si>
  <si>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</si>
  <si>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</si>
  <si>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</si>
  <si>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</si>
  <si>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</si>
  <si>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</si>
  <si>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</si>
  <si>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</si>
  <si>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</si>
  <si>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</si>
  <si>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</si>
  <si>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</si>
  <si>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</si>
  <si>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</si>
  <si>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</si>
  <si>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</si>
  <si>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</si>
  <si>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</si>
  <si>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</si>
  <si>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</si>
  <si>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</si>
  <si>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</si>
  <si>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</si>
  <si>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</si>
  <si>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</si>
  <si>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</si>
  <si>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</si>
  <si>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</si>
  <si>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</si>
  <si>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</si>
  <si>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</si>
  <si>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</si>
  <si>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</si>
  <si>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</si>
  <si>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</si>
  <si>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</si>
  <si>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</si>
  <si>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</si>
  <si>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</si>
  <si>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</si>
  <si>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</si>
  <si>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</si>
  <si>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</si>
  <si>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</si>
  <si>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</si>
  <si>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</si>
  <si>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</si>
  <si>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</si>
  <si>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</si>
  <si>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</si>
  <si>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</si>
  <si>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</si>
  <si>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</si>
  <si>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</si>
  <si>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</si>
  <si>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</si>
  <si>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</si>
  <si>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</si>
  <si>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</si>
  <si>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</si>
  <si>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</si>
  <si>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</si>
  <si>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</si>
  <si>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</si>
  <si>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</si>
  <si>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</si>
  <si>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</si>
  <si>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</si>
  <si>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</si>
  <si>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</si>
  <si>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</si>
  <si>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</si>
  <si>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</si>
  <si>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</si>
  <si>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</si>
  <si>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</si>
  <si>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</si>
  <si>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</si>
  <si>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</si>
  <si>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</si>
  <si>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</si>
  <si>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</si>
  <si>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</si>
  <si>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</si>
  <si>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</si>
  <si>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</si>
  <si>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</si>
  <si>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</si>
  <si>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</si>
  <si>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</si>
  <si>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</si>
  <si>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</si>
  <si>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</si>
  <si>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</si>
  <si>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</si>
  <si>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</si>
  <si>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</si>
  <si>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</si>
  <si>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</si>
  <si>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</si>
  <si>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</si>
  <si>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</si>
  <si>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</si>
  <si>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</si>
  <si>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</si>
  <si>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</si>
  <si>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</si>
  <si>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</si>
  <si>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</si>
  <si>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</si>
  <si>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</si>
  <si>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</si>
  <si>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</si>
  <si>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</si>
  <si>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</si>
  <si>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</si>
  <si>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</si>
  <si>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</si>
  <si>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</si>
  <si>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</si>
  <si>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</si>
  <si>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</si>
  <si>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</si>
  <si>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</si>
  <si>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</si>
  <si>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</si>
  <si>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</si>
  <si>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</si>
  <si>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</si>
  <si>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</si>
  <si>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</si>
  <si>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</si>
  <si>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</si>
  <si>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</si>
  <si>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</si>
  <si>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</si>
  <si>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</si>
  <si>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</si>
  <si>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</si>
  <si>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</si>
  <si>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</si>
  <si>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</si>
  <si>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</si>
  <si>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</si>
  <si>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</si>
  <si>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</si>
  <si>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</si>
  <si>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</si>
  <si>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</si>
  <si>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</si>
  <si>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</si>
  <si>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</si>
  <si>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</si>
  <si>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</si>
  <si>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</si>
  <si>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</si>
  <si>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</si>
  <si>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</si>
  <si>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</si>
  <si>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</si>
  <si>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</si>
  <si>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</si>
  <si>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</si>
  <si>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</si>
  <si>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</si>
  <si>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</si>
  <si>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</si>
  <si>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</si>
  <si>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</si>
  <si>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</si>
  <si>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</si>
  <si>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</si>
  <si>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</si>
  <si>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</si>
  <si>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</si>
  <si>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</si>
  <si>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</si>
  <si>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</si>
  <si>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</si>
  <si>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</si>
  <si>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</si>
  <si>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</si>
  <si>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</si>
  <si>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</si>
  <si>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</si>
  <si>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</si>
  <si>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</si>
  <si>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</si>
  <si>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</si>
  <si>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</si>
  <si>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</si>
  <si>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</si>
  <si>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</si>
  <si>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</si>
  <si>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</si>
  <si>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</si>
  <si>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</si>
  <si>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</si>
  <si>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</si>
  <si>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</si>
  <si>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</si>
  <si>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</si>
  <si>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</si>
  <si>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</si>
  <si>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</si>
  <si>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</si>
  <si>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</si>
  <si>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</si>
  <si>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</si>
  <si>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</si>
  <si>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</si>
  <si>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</si>
  <si>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</si>
  <si>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</si>
  <si>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</si>
  <si>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</si>
  <si>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</si>
  <si>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</si>
  <si>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</si>
  <si>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</si>
  <si>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</si>
  <si>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</si>
  <si>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</si>
  <si>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</si>
  <si>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</si>
  <si>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</si>
  <si>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</si>
  <si>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</si>
  <si>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</si>
  <si>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</si>
  <si>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</si>
  <si>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</si>
  <si>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</si>
  <si>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</si>
  <si>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</si>
  <si>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</si>
  <si>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</si>
  <si>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</si>
  <si>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</si>
  <si>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</si>
  <si>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</si>
  <si>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</si>
  <si>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</si>
  <si>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</si>
  <si>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</si>
  <si>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</si>
  <si>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</si>
  <si>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</si>
  <si>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</si>
  <si>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</si>
  <si>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</si>
  <si>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</si>
  <si>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</si>
  <si>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</si>
  <si>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</si>
  <si>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</si>
  <si>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</si>
  <si>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</si>
  <si>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</si>
  <si>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</si>
  <si>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</si>
  <si>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</si>
  <si>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</si>
  <si>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</si>
  <si>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</si>
  <si>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</si>
  <si>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</si>
  <si>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</si>
  <si>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</si>
  <si>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</si>
  <si>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</si>
  <si>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</si>
  <si>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</si>
  <si>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</si>
  <si>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</si>
  <si>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</si>
  <si>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</si>
  <si>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</si>
  <si>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</si>
  <si>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</si>
  <si>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</si>
  <si>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</si>
  <si>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</si>
  <si>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</si>
  <si>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</si>
  <si>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</si>
  <si>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</si>
  <si>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</si>
  <si>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</si>
  <si>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</si>
  <si>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</si>
  <si>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</si>
  <si>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</si>
  <si>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</si>
  <si>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</si>
  <si>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</si>
  <si>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</si>
  <si>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</si>
  <si>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</si>
  <si>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</si>
  <si>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</si>
  <si>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</si>
  <si>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</si>
  <si>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</si>
  <si>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</si>
  <si>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</si>
  <si>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</si>
  <si>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</si>
  <si>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</si>
  <si>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</si>
  <si>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</si>
  <si>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</si>
  <si>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</si>
  <si>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</si>
  <si>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</si>
  <si>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</si>
  <si>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</si>
  <si>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</si>
  <si>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</si>
  <si>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</si>
  <si>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</si>
  <si>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</si>
  <si>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</si>
  <si>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</si>
  <si>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</si>
  <si>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</si>
  <si>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</si>
  <si>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</si>
  <si>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</si>
  <si>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</si>
  <si>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</si>
  <si>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</si>
  <si>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</si>
  <si>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</si>
  <si>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</si>
  <si>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</si>
  <si>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</si>
  <si>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</si>
  <si>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</si>
  <si>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</si>
  <si>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</si>
  <si>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</si>
  <si>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</si>
  <si>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</si>
  <si>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</si>
  <si>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</si>
  <si>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</si>
  <si>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</si>
  <si>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</si>
  <si>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</si>
  <si>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</si>
  <si>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</si>
  <si>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</si>
  <si>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</si>
  <si>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</si>
  <si>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</si>
  <si>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</si>
  <si>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</si>
  <si>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</si>
  <si>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</si>
  <si>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</si>
  <si>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</si>
  <si>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</si>
  <si>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</si>
  <si>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</si>
  <si>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</si>
  <si>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</si>
  <si>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</si>
  <si>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</si>
  <si>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</si>
  <si>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</si>
  <si>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</si>
  <si>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</si>
  <si>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</si>
  <si>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</si>
  <si>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</si>
  <si>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</si>
  <si>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</si>
  <si>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</si>
  <si>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</si>
  <si>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</si>
  <si>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</si>
  <si>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</si>
  <si>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</si>
  <si>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</si>
  <si>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</si>
  <si>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</si>
  <si>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</si>
  <si>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</si>
  <si>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</si>
  <si>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</si>
  <si>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</si>
  <si>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</si>
  <si>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</si>
  <si>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</si>
  <si>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</si>
  <si>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</si>
  <si>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</si>
  <si>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</si>
  <si>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</si>
  <si>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</si>
  <si>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</si>
  <si>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</si>
  <si>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</si>
  <si>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</si>
  <si>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</si>
  <si>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</si>
  <si>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</si>
  <si>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</si>
  <si>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</si>
  <si>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</si>
  <si>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</si>
  <si>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</si>
  <si>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</si>
  <si>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</si>
  <si>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</si>
  <si>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</si>
  <si>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</si>
  <si>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</si>
  <si>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</si>
  <si>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</si>
  <si>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</si>
  <si>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</si>
  <si>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</si>
  <si>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</si>
  <si>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</si>
  <si>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</si>
  <si>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</si>
  <si>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</si>
  <si>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</si>
  <si>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</si>
  <si>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</si>
  <si>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</si>
  <si>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</si>
  <si>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</si>
  <si>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</si>
  <si>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</si>
  <si>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</si>
  <si>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</si>
  <si>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</si>
  <si>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</si>
  <si>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</si>
  <si>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</si>
  <si>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</si>
  <si>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</si>
  <si>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</si>
  <si>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</si>
  <si>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</si>
  <si>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</si>
  <si>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</si>
  <si>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</si>
  <si>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</si>
  <si>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</si>
  <si>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</si>
  <si>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</si>
  <si>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</si>
  <si>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</si>
  <si>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</si>
  <si>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</si>
  <si>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</si>
  <si>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</si>
  <si>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</si>
  <si>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</si>
  <si>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</si>
  <si>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</si>
  <si>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</si>
  <si>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</si>
  <si>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</si>
  <si>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</si>
  <si>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</si>
  <si>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</si>
  <si>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</si>
  <si>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</si>
  <si>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</si>
  <si>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</si>
  <si>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</si>
  <si>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</si>
  <si>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</si>
  <si>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</si>
  <si>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</si>
  <si>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</si>
  <si>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</si>
  <si>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</si>
  <si>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</si>
  <si>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</si>
  <si>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</si>
  <si>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</si>
  <si>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</si>
  <si>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</si>
  <si>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</si>
  <si>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</si>
  <si>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</si>
  <si>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</si>
  <si>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</si>
  <si>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</si>
  <si>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</si>
  <si>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</si>
  <si>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</si>
  <si>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</si>
  <si>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</si>
  <si>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</si>
  <si>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</si>
  <si>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</si>
  <si>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</si>
  <si>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</si>
  <si>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</si>
  <si>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</si>
  <si>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</si>
  <si>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</si>
  <si>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</si>
  <si>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</si>
  <si>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</si>
  <si>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</si>
  <si>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</si>
  <si>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</si>
  <si>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</si>
  <si>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</si>
  <si>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</si>
  <si>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</si>
  <si>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</si>
  <si>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</si>
  <si>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</si>
  <si>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</si>
  <si>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</si>
  <si>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</si>
  <si>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</si>
  <si>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</si>
  <si>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</si>
  <si>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</si>
  <si>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</si>
  <si>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</si>
  <si>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</si>
  <si>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</si>
  <si>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</si>
  <si>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</si>
  <si>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</si>
  <si>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</si>
  <si>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</si>
  <si>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</si>
  <si>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</si>
  <si>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</si>
  <si>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</si>
  <si>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</si>
  <si>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</si>
  <si>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</si>
  <si>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</si>
  <si>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</si>
  <si>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</si>
  <si>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</si>
  <si>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</si>
  <si>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</si>
  <si>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</si>
  <si>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</si>
  <si>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</si>
  <si>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</si>
  <si>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</si>
  <si>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</si>
  <si>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</si>
  <si>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</si>
  <si>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</si>
  <si>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</si>
  <si>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</si>
  <si>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</si>
  <si>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</si>
  <si>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</si>
  <si>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</si>
  <si>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</si>
  <si>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</si>
  <si>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</si>
  <si>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</si>
  <si>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</si>
  <si>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</si>
  <si>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</si>
  <si>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</si>
  <si>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</si>
  <si>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</si>
  <si>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</si>
  <si>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</si>
  <si>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</si>
  <si>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</si>
  <si>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</si>
  <si>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</si>
  <si>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</si>
  <si>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</si>
  <si>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</si>
  <si>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</si>
  <si>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</si>
  <si>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</si>
  <si>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</si>
  <si>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</si>
  <si>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</si>
  <si>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</si>
  <si>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</si>
  <si>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</si>
  <si>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</si>
  <si>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</si>
  <si>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</si>
  <si>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</si>
  <si>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</si>
  <si>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</si>
  <si>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</si>
  <si>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</si>
  <si>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</si>
  <si>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</si>
  <si>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</si>
  <si>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</si>
  <si>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</si>
  <si>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</si>
  <si>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</si>
  <si>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</si>
  <si>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</si>
  <si>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</si>
  <si>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</si>
  <si>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</si>
  <si>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</si>
  <si>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</si>
  <si>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</si>
  <si>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</si>
  <si>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</si>
  <si>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</si>
  <si>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</si>
  <si>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</si>
  <si>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</si>
  <si>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</si>
  <si>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</si>
  <si>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</si>
  <si>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</si>
  <si>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</si>
  <si>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</si>
  <si>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</si>
  <si>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</si>
  <si>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</si>
  <si>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</si>
  <si>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</si>
  <si>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</si>
  <si>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</si>
  <si>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</si>
  <si>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</si>
  <si>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</si>
  <si>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</si>
  <si>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</si>
  <si>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</si>
  <si>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</si>
  <si>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</si>
  <si>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</si>
  <si>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</si>
  <si>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</si>
  <si>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</si>
  <si>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</si>
  <si>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</si>
  <si>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</si>
  <si>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</si>
  <si>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</si>
  <si>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</si>
  <si>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</si>
  <si>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</si>
  <si>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</si>
  <si>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</si>
  <si>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</si>
  <si>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</si>
  <si>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</si>
  <si>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</si>
  <si>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</si>
  <si>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</si>
  <si>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</si>
  <si>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</si>
  <si>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</si>
  <si>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</si>
  <si>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</si>
  <si>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</si>
  <si>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</si>
  <si>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</si>
  <si>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</si>
  <si>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</si>
  <si>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</si>
  <si>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</si>
  <si>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</si>
  <si>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</si>
  <si>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</si>
  <si>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</si>
  <si>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</si>
  <si>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</si>
  <si>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</si>
  <si>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</si>
  <si>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</si>
  <si>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</si>
  <si>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</si>
  <si>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</si>
  <si>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</si>
  <si>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</si>
  <si>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</si>
  <si>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</si>
  <si>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</si>
  <si>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</si>
  <si>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</si>
  <si>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</si>
  <si>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</si>
  <si>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</si>
  <si>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</si>
  <si>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</si>
  <si>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</si>
  <si>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</si>
  <si>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</si>
  <si>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</si>
  <si>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</si>
  <si>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</si>
  <si>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</si>
  <si>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</si>
  <si>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</si>
  <si>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</si>
  <si>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</si>
  <si>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</si>
  <si>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</si>
  <si>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</si>
  <si>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</si>
  <si>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</si>
  <si>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</si>
  <si>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</si>
  <si>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</si>
  <si>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</si>
  <si>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</si>
  <si>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</si>
  <si>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</si>
  <si>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</si>
  <si>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</si>
  <si>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</si>
  <si>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</si>
  <si>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</si>
  <si>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</si>
  <si>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</si>
  <si>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</si>
  <si>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</si>
  <si>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</si>
  <si>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</si>
  <si>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</si>
  <si>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</si>
  <si>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</si>
  <si>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</si>
  <si>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</si>
  <si>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</si>
  <si>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</si>
  <si>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</si>
  <si>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</si>
  <si>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</si>
  <si>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</si>
  <si>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</si>
  <si>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</si>
  <si>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</si>
  <si>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</si>
  <si>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</si>
  <si>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</si>
  <si>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</si>
  <si>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</si>
  <si>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</si>
  <si>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</si>
  <si>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</si>
  <si>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</si>
  <si>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</si>
  <si>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</si>
  <si>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</si>
  <si>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</si>
  <si>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</si>
  <si>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</si>
  <si>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</si>
  <si>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</si>
  <si>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</si>
  <si>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</si>
  <si>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</si>
  <si>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</si>
  <si>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</si>
  <si>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</si>
  <si>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</si>
  <si>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</si>
  <si>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</si>
  <si>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</si>
  <si>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</si>
  <si>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</si>
  <si>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</si>
  <si>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</si>
  <si>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</si>
  <si>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</si>
  <si>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</si>
  <si>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</si>
  <si>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</si>
  <si>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</si>
  <si>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</si>
  <si>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</si>
  <si>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</si>
  <si>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</si>
  <si>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</si>
  <si>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</si>
  <si>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</si>
  <si>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</si>
  <si>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</si>
  <si>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</si>
  <si>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</si>
  <si>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</si>
  <si>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</si>
  <si>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</si>
  <si>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</si>
  <si>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</si>
  <si>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</si>
  <si>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</si>
  <si>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</si>
  <si>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</si>
  <si>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</si>
  <si>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</si>
  <si>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</si>
  <si>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</si>
  <si>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</si>
  <si>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</si>
  <si>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</si>
  <si>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</si>
  <si>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</si>
  <si>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</si>
  <si>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</si>
  <si>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</si>
  <si>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</si>
  <si>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</si>
  <si>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</si>
  <si>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</si>
  <si>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</si>
  <si>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</si>
  <si>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</si>
  <si>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</si>
  <si>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</si>
  <si>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</si>
  <si>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</si>
  <si>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</si>
  <si>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</si>
  <si>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</si>
  <si>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</si>
  <si>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</si>
  <si>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</si>
  <si>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</si>
  <si>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</si>
  <si>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</si>
  <si>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</si>
  <si>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</si>
  <si>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</si>
  <si>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</si>
  <si>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</si>
  <si>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</si>
  <si>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</si>
  <si>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</si>
  <si>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</si>
  <si>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</si>
  <si>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</si>
  <si>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</si>
  <si>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</si>
  <si>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</si>
  <si>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</si>
  <si>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</si>
  <si>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</si>
  <si>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</si>
  <si>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</si>
  <si>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</si>
  <si>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</si>
  <si>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</si>
  <si>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</si>
  <si>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</si>
  <si>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</si>
  <si>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</si>
  <si>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</si>
  <si>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</si>
  <si>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</si>
  <si>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</si>
  <si>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</si>
  <si>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</si>
  <si>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</si>
  <si>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</si>
  <si>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</si>
  <si>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</si>
  <si>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</si>
  <si>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</si>
  <si>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</si>
  <si>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</si>
  <si>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</si>
  <si>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</si>
  <si>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</si>
  <si>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</si>
  <si>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</si>
  <si>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</si>
  <si>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</si>
  <si>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</si>
  <si>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</si>
  <si>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</si>
  <si>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</si>
  <si>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</si>
  <si>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</si>
  <si>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</si>
  <si>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</si>
  <si>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</si>
  <si>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</si>
  <si>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</si>
  <si>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</si>
  <si>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</si>
  <si>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</si>
  <si>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</si>
  <si>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</si>
  <si>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</si>
  <si>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</si>
  <si>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</si>
  <si>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</si>
  <si>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</si>
  <si>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</si>
  <si>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</si>
  <si>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</si>
  <si>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</si>
  <si>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</si>
  <si>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</si>
  <si>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</si>
  <si>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</si>
  <si>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</si>
  <si>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</si>
  <si>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</si>
  <si>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</si>
  <si>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</si>
  <si>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</si>
  <si>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</si>
  <si>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</si>
  <si>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</si>
  <si>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</si>
  <si>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</si>
  <si>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</si>
  <si>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</si>
  <si>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</si>
  <si>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</si>
  <si>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</si>
  <si>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</si>
  <si>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</si>
  <si>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</si>
  <si>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</si>
  <si>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</si>
  <si>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</si>
  <si>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</si>
  <si>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</si>
  <si>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</si>
  <si>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</si>
  <si>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</si>
  <si>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</si>
  <si>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</si>
  <si>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</si>
  <si>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</si>
  <si>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</si>
  <si>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</si>
  <si>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</si>
  <si>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</si>
  <si>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</si>
  <si>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</si>
  <si>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</si>
  <si>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</si>
  <si>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</si>
  <si>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</si>
  <si>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</si>
  <si>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</si>
  <si>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</si>
  <si>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</si>
  <si>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</si>
  <si>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</si>
  <si>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</si>
  <si>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</si>
  <si>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</si>
  <si>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</si>
  <si>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</si>
  <si>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</si>
  <si>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</si>
  <si>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</si>
  <si>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</si>
  <si>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</si>
  <si>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</si>
  <si>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</si>
  <si>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</si>
  <si>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</si>
  <si>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</si>
  <si>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</si>
  <si>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</si>
  <si>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</si>
  <si>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</si>
  <si>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</si>
  <si>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</si>
  <si>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</si>
  <si>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</si>
  <si>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</si>
  <si>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</si>
  <si>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</si>
  <si>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</si>
  <si>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</si>
  <si>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</si>
  <si>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</si>
  <si>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</si>
  <si>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</si>
  <si>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</si>
  <si>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</si>
  <si>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</si>
  <si>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</si>
  <si>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</si>
  <si>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</si>
  <si>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</si>
  <si>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</si>
  <si>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</si>
  <si>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</si>
  <si>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</si>
  <si>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</si>
  <si>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</si>
  <si>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</si>
  <si>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</si>
  <si>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</si>
  <si>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</si>
  <si>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</si>
  <si>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</si>
  <si>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</si>
  <si>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</si>
  <si>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</si>
  <si>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</si>
  <si>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</si>
  <si>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</si>
  <si>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</si>
  <si>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</si>
  <si>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</si>
  <si>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</si>
  <si>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</si>
  <si>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</si>
  <si>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</si>
  <si>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</si>
  <si>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</si>
  <si>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</si>
  <si>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</si>
  <si>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</si>
  <si>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</si>
  <si>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</si>
  <si>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</si>
  <si>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</si>
  <si>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</si>
  <si>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</si>
  <si>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</si>
  <si>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</si>
  <si>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</si>
  <si>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</si>
  <si>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</si>
  <si>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</si>
  <si>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</si>
  <si>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</si>
  <si>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</si>
  <si>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</si>
  <si>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</si>
  <si>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</si>
  <si>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</si>
  <si>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</si>
  <si>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</si>
  <si>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</si>
  <si>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</si>
  <si>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</si>
  <si>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</si>
  <si>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</si>
  <si>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</si>
  <si>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</si>
  <si>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</si>
  <si>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</si>
  <si>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</si>
  <si>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</si>
  <si>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</si>
  <si>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</si>
  <si>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</si>
  <si>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</si>
  <si>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</si>
  <si>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</si>
  <si>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</si>
  <si>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</si>
  <si>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</si>
  <si>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</si>
  <si>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</si>
  <si>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</si>
  <si>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</si>
  <si>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</si>
  <si>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</si>
  <si>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</si>
  <si>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</si>
  <si>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</si>
  <si>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</si>
  <si>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</si>
  <si>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</si>
  <si>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</si>
  <si>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</si>
  <si>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</si>
  <si>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</si>
  <si>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</si>
  <si>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</si>
  <si>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</si>
  <si>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</si>
  <si>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</si>
  <si>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</si>
  <si>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</si>
  <si>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</si>
  <si>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</si>
  <si>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</si>
  <si>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</si>
  <si>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</si>
  <si>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</si>
  <si>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</si>
  <si>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</si>
  <si>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</si>
  <si>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</si>
  <si>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</si>
  <si>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</si>
  <si>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</si>
  <si>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</si>
  <si>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</si>
  <si>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</si>
  <si>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</si>
  <si>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</si>
  <si>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</si>
  <si>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</si>
  <si>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</si>
  <si>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</si>
  <si>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</si>
  <si>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</si>
  <si>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</si>
  <si>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</si>
  <si>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</si>
  <si>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</si>
  <si>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</si>
  <si>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</si>
  <si>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</si>
  <si>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</si>
  <si>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</si>
  <si>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</si>
  <si>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</si>
  <si>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</si>
  <si>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</si>
  <si>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</si>
  <si>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</si>
  <si>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</si>
  <si>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</si>
  <si>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</si>
  <si>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</si>
  <si>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</si>
  <si>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</si>
  <si>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</si>
  <si>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</si>
  <si>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</si>
  <si>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</si>
  <si>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</si>
  <si>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</si>
  <si>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</si>
  <si>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</si>
  <si>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</si>
  <si>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</si>
  <si>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</si>
  <si>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</si>
  <si>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</si>
  <si>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</si>
  <si>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</si>
  <si>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</si>
  <si>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</si>
  <si>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</si>
  <si>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</si>
  <si>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</si>
  <si>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</si>
  <si>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</si>
  <si>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</si>
  <si>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</si>
  <si>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</si>
  <si>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</si>
  <si>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</si>
  <si>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</si>
  <si>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</si>
  <si>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</si>
  <si>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</si>
  <si>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</si>
  <si>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</si>
  <si>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</si>
  <si>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</si>
  <si>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</si>
  <si>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</si>
  <si>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</si>
  <si>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</si>
  <si>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</si>
  <si>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</si>
  <si>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</si>
  <si>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</si>
  <si>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</si>
  <si>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</si>
  <si>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</si>
  <si>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</si>
  <si>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</si>
  <si>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</si>
  <si>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</si>
  <si>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</si>
  <si>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</si>
  <si>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</si>
  <si>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</si>
  <si>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</si>
  <si>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</si>
  <si>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</si>
  <si>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</si>
  <si>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</si>
  <si>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</si>
  <si>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</si>
  <si>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</si>
  <si>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</si>
  <si>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</si>
  <si>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</si>
  <si>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</si>
  <si>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</si>
  <si>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</si>
  <si>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</si>
  <si>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</si>
  <si>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</si>
  <si>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</si>
  <si>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</si>
  <si>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</si>
  <si>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</si>
  <si>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</si>
  <si>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</si>
  <si>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</si>
  <si>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</si>
  <si>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</si>
  <si>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</si>
  <si>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</si>
  <si>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</si>
  <si>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</si>
  <si>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</si>
  <si>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</si>
  <si>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</si>
  <si>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</si>
  <si>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</si>
  <si>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</si>
  <si>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</si>
  <si>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</si>
  <si>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</si>
  <si>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</si>
  <si>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</si>
  <si>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</si>
  <si>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</si>
  <si>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</si>
  <si>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</si>
  <si>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</si>
  <si>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</si>
  <si>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</si>
  <si>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</si>
  <si>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</si>
  <si>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</si>
  <si>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</si>
  <si>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</si>
  <si>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</si>
  <si>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</si>
  <si>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</si>
  <si>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</si>
  <si>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</si>
  <si>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</si>
  <si>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</si>
  <si>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</si>
  <si>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</si>
  <si>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</si>
  <si>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</si>
  <si>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</si>
  <si>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</si>
  <si>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</si>
  <si>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</si>
  <si>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</si>
  <si>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</si>
  <si>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</si>
  <si>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</si>
  <si>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</si>
  <si>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</si>
  <si>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</si>
  <si>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</si>
  <si>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</si>
  <si>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</si>
  <si>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</si>
  <si>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</si>
  <si>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</si>
  <si>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</si>
  <si>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</si>
  <si>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</si>
  <si>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</si>
  <si>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</si>
  <si>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</si>
  <si>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</si>
  <si>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</si>
  <si>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</si>
  <si>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</si>
  <si>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</si>
  <si>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</si>
  <si>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</si>
  <si>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</si>
  <si>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</si>
  <si>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</si>
  <si>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</si>
  <si>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</si>
  <si>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</si>
  <si>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</si>
  <si>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</si>
  <si>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</si>
  <si>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</si>
  <si>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</si>
  <si>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</si>
  <si>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</si>
  <si>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</si>
  <si>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</si>
  <si>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</si>
  <si>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</si>
  <si>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</si>
  <si>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</si>
  <si>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</si>
  <si>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</si>
  <si>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</si>
  <si>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</si>
  <si>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</si>
  <si>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</si>
  <si>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</si>
  <si>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</si>
  <si>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</si>
  <si>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</si>
  <si>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</si>
  <si>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</si>
  <si>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</si>
  <si>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</si>
  <si>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</si>
  <si>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</si>
  <si>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</si>
  <si>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</si>
  <si>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</si>
  <si>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</si>
  <si>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</si>
  <si>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</si>
  <si>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</si>
  <si>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</si>
  <si>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</si>
  <si>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</si>
  <si>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</si>
  <si>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</si>
  <si>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</si>
  <si>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</si>
  <si>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</si>
  <si>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</si>
  <si>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</si>
  <si>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</si>
  <si>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</si>
  <si>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</si>
  <si>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</si>
  <si>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</si>
  <si>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</si>
  <si>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</si>
  <si>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</si>
  <si>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</si>
  <si>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</si>
  <si>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</si>
  <si>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</si>
  <si>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</si>
  <si>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</si>
  <si>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</si>
  <si>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</si>
  <si>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</si>
  <si>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</si>
  <si>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</si>
  <si>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</si>
  <si>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</si>
  <si>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</si>
  <si>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</si>
  <si>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</si>
  <si>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</si>
  <si>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</si>
  <si>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</si>
  <si>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</si>
  <si>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</si>
  <si>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</si>
  <si>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</si>
  <si>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</si>
  <si>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</si>
  <si>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</si>
  <si>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</si>
  <si>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</si>
  <si>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</si>
  <si>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</si>
  <si>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</si>
  <si>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</si>
  <si>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</si>
  <si>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</si>
  <si>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</si>
  <si>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</si>
  <si>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</si>
  <si>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</si>
  <si>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</si>
  <si>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</si>
  <si>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</si>
  <si>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</si>
  <si>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</si>
  <si>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</si>
  <si>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</si>
  <si>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</si>
  <si>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</si>
  <si>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</si>
  <si>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</si>
  <si>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</si>
  <si>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</si>
  <si>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</si>
  <si>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</si>
  <si>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</si>
  <si>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</si>
  <si>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</si>
  <si>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</si>
  <si>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</si>
  <si>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</si>
  <si>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</si>
  <si>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</si>
  <si>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</si>
  <si>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</si>
  <si>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</si>
  <si>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</si>
  <si>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</si>
  <si>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</si>
  <si>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</si>
  <si>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</si>
  <si>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</si>
  <si>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</si>
  <si>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</si>
  <si>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</si>
  <si>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</si>
  <si>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</si>
  <si>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</si>
  <si>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</si>
  <si>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</si>
  <si>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</si>
  <si>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</si>
  <si>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</si>
  <si>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</si>
  <si>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</si>
  <si>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</si>
  <si>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</si>
  <si>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</si>
  <si>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</si>
  <si>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</si>
  <si>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</si>
  <si>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</si>
  <si>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</si>
  <si>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</si>
  <si>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</si>
  <si>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</si>
  <si>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</si>
  <si>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</si>
  <si>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</si>
  <si>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</si>
  <si>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</si>
  <si>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</si>
  <si>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</si>
  <si>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</si>
  <si>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</si>
  <si>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</si>
  <si>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</si>
  <si>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</si>
  <si>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</si>
  <si>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</si>
  <si>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</si>
  <si>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</si>
  <si>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</si>
  <si>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</si>
  <si>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</si>
  <si>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</si>
  <si>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</si>
  <si>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</si>
  <si>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</si>
  <si>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</si>
  <si>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</si>
  <si>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</si>
  <si>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</si>
  <si>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</si>
  <si>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</si>
  <si>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</si>
  <si>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</si>
  <si>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</si>
  <si>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</si>
  <si>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</si>
  <si>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</si>
  <si>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</si>
  <si>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</si>
  <si>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</si>
  <si>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</si>
  <si>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</si>
  <si>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</si>
  <si>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</si>
  <si>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</si>
  <si>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</si>
  <si>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</si>
  <si>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</si>
  <si>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</si>
  <si>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</si>
  <si>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</si>
  <si>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</si>
  <si>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</si>
  <si>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</si>
  <si>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</si>
  <si>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</si>
  <si>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</si>
  <si>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</si>
  <si>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</si>
  <si>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</si>
  <si>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</si>
  <si>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</si>
  <si>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</si>
  <si>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</si>
  <si>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</si>
  <si>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</si>
  <si>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</si>
  <si>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</si>
  <si>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</si>
  <si>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</si>
  <si>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</si>
  <si>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</si>
  <si>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</si>
  <si>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</si>
  <si>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</si>
  <si>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</si>
  <si>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</si>
  <si>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</si>
  <si>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</si>
  <si>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</si>
  <si>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</si>
  <si>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</si>
  <si>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</si>
  <si>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</si>
  <si>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</si>
  <si>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</si>
  <si>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</si>
  <si>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</si>
  <si>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</si>
  <si>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</si>
  <si>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</si>
  <si>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</si>
  <si>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</si>
  <si>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</si>
  <si>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</si>
  <si>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</si>
  <si>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</si>
  <si>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</si>
  <si>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</si>
  <si>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</si>
  <si>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</si>
  <si>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</si>
  <si>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</si>
  <si>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</si>
  <si>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</si>
  <si>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</si>
  <si>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</si>
  <si>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</si>
  <si>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</si>
  <si>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</si>
  <si>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</si>
  <si>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</si>
  <si>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</si>
  <si>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</si>
  <si>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</si>
  <si>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</si>
  <si>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</si>
  <si>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</si>
  <si>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</si>
  <si>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</si>
  <si>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</si>
  <si>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</si>
  <si>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</si>
  <si>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</si>
  <si>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</si>
  <si>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</si>
  <si>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</si>
  <si>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</si>
  <si>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</si>
  <si>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</si>
  <si>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</si>
  <si>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</si>
  <si>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</si>
  <si>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</si>
  <si>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</si>
  <si>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</si>
  <si>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</si>
  <si>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</si>
  <si>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</si>
  <si>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</si>
  <si>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</si>
  <si>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</si>
  <si>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</si>
  <si>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</si>
  <si>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</si>
  <si>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</si>
  <si>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</si>
  <si>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</si>
  <si>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</si>
  <si>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</si>
  <si>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</si>
  <si>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</si>
  <si>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</si>
  <si>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</si>
  <si>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</si>
  <si>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</si>
  <si>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</si>
  <si>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</si>
  <si>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</si>
  <si>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</si>
  <si>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</si>
  <si>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</si>
  <si>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</si>
  <si>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</si>
  <si>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</si>
  <si>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</si>
  <si>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</si>
  <si>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</si>
  <si>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</si>
  <si>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</si>
  <si>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</si>
  <si>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</si>
  <si>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</si>
  <si>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</si>
  <si>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</si>
  <si>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</si>
  <si>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</si>
  <si>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</si>
  <si>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</si>
  <si>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</si>
  <si>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</si>
  <si>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</si>
  <si>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</si>
  <si>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</si>
  <si>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</si>
  <si>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</si>
  <si>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</si>
  <si>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</si>
  <si>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</si>
  <si>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</si>
  <si>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</si>
  <si>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</si>
  <si>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</si>
  <si>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</si>
  <si>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</si>
  <si>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</si>
  <si>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</si>
  <si>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</si>
  <si>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</si>
  <si>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</si>
  <si>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</si>
  <si>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</si>
  <si>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</si>
  <si>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</si>
  <si>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</si>
  <si>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</si>
  <si>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</si>
  <si>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</si>
  <si>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</si>
  <si>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</si>
  <si>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</si>
  <si>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</si>
  <si>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</si>
  <si>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</si>
  <si>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</si>
  <si>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</si>
  <si>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</si>
  <si>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</si>
  <si>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</si>
  <si>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</si>
  <si>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</si>
  <si>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</si>
  <si>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</si>
  <si>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</si>
  <si>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</si>
  <si>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</si>
  <si>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</si>
  <si>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</si>
  <si>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</si>
  <si>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</si>
  <si>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</si>
  <si>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</si>
  <si>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</si>
  <si>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</si>
  <si>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</si>
  <si>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</si>
  <si>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</si>
  <si>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</si>
  <si>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</si>
  <si>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</si>
  <si>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</si>
  <si>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</si>
  <si>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</si>
  <si>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</si>
  <si>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</si>
  <si>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</si>
  <si>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</si>
  <si>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</si>
  <si>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</si>
  <si>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</si>
  <si>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</si>
  <si>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</si>
  <si>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</si>
  <si>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</si>
  <si>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</si>
  <si>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</si>
  <si>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</si>
  <si>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</si>
  <si>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</si>
  <si>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</si>
  <si>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</si>
  <si>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</si>
  <si>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</si>
  <si>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</si>
  <si>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</si>
  <si>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</si>
  <si>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</si>
  <si>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</si>
  <si>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</si>
  <si>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</si>
  <si>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</si>
  <si>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</si>
  <si>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</si>
  <si>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</si>
  <si>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</si>
  <si>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</si>
  <si>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</si>
  <si>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</si>
  <si>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</si>
  <si>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</si>
  <si>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</si>
  <si>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</si>
  <si>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</si>
  <si>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</si>
  <si>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</si>
  <si>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</si>
  <si>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</si>
  <si>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</si>
  <si>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</si>
  <si>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</si>
  <si>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</si>
  <si>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</si>
  <si>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</si>
  <si>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</si>
  <si>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</si>
  <si>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</si>
  <si>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</si>
  <si>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</si>
  <si>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</si>
  <si>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</si>
  <si>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</si>
  <si>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</si>
  <si>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</si>
  <si>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</si>
  <si>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</si>
  <si>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</si>
  <si>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</si>
  <si>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</si>
  <si>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</si>
  <si>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</si>
  <si>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</si>
  <si>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</si>
  <si>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</si>
  <si>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</si>
  <si>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</si>
  <si>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</si>
  <si>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</si>
  <si>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</si>
  <si>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</si>
  <si>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</si>
  <si>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</si>
  <si>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</si>
  <si>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</si>
  <si>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</si>
  <si>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</si>
  <si>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</si>
  <si>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</si>
  <si>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</si>
  <si>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</si>
  <si>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</si>
  <si>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</si>
  <si>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</si>
  <si>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</si>
  <si>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</si>
  <si>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</si>
  <si>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</si>
  <si>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</si>
  <si>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</si>
  <si>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</si>
  <si>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</si>
  <si>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</si>
  <si>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</si>
  <si>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</si>
  <si>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</si>
  <si>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</si>
  <si>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</si>
  <si>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</si>
  <si>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</si>
  <si>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</si>
  <si>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</si>
  <si>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</si>
  <si>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</si>
  <si>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</si>
  <si>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</si>
  <si>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</si>
  <si>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</si>
  <si>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</si>
  <si>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</si>
  <si>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</si>
  <si>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</si>
  <si>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</si>
  <si>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</si>
  <si>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</si>
  <si>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</si>
  <si>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</si>
  <si>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</si>
  <si>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</si>
  <si>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</si>
  <si>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</si>
  <si>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</si>
  <si>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</si>
  <si>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</si>
  <si>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</si>
  <si>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</si>
  <si>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</si>
  <si>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</si>
  <si>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</si>
  <si>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</si>
  <si>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</si>
  <si>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</si>
  <si>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</si>
  <si>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</si>
  <si>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</si>
  <si>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</si>
  <si>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</si>
  <si>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</si>
  <si>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</si>
  <si>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</si>
  <si>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</si>
  <si>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</si>
  <si>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</si>
  <si>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</si>
  <si>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</si>
  <si>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</si>
  <si>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</si>
  <si>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</si>
  <si>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</si>
  <si>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</si>
  <si>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</si>
  <si>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</si>
  <si>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</si>
  <si>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</si>
  <si>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</si>
  <si>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</si>
  <si>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</si>
  <si>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</si>
  <si>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</si>
  <si>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</si>
  <si>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</si>
  <si>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</si>
  <si>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</si>
  <si>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</si>
  <si>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</si>
  <si>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</si>
  <si>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</si>
  <si>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</si>
  <si>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</si>
  <si>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</si>
  <si>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</si>
  <si>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</si>
  <si>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</si>
  <si>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</si>
  <si>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</si>
  <si>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</si>
  <si>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</si>
  <si>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</si>
  <si>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</si>
  <si>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</si>
  <si>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</si>
  <si>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</si>
  <si>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</si>
  <si>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</si>
  <si>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</si>
  <si>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</si>
  <si>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</si>
  <si>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</si>
  <si>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</si>
  <si>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</si>
  <si>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</si>
  <si>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</si>
  <si>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</si>
  <si>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</si>
  <si>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</si>
  <si>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</si>
  <si>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</si>
  <si>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</si>
  <si>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</si>
  <si>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</si>
  <si>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</si>
  <si>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</si>
  <si>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</si>
  <si>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</si>
  <si>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</si>
  <si>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</si>
  <si>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</si>
  <si>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</si>
  <si>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</si>
  <si>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</si>
  <si>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</si>
  <si>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</si>
  <si>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</si>
  <si>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</si>
  <si>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</si>
  <si>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</si>
  <si>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</si>
  <si>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</si>
  <si>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</si>
  <si>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</si>
  <si>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</si>
  <si>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</si>
  <si>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</si>
  <si>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</si>
  <si>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</si>
  <si>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</si>
  <si>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</si>
  <si>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</si>
  <si>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</si>
  <si>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</si>
  <si>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</si>
  <si>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</si>
  <si>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</si>
  <si>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</si>
  <si>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</si>
  <si>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</si>
  <si>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</si>
  <si>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</si>
  <si>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</si>
  <si>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</si>
  <si>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</si>
  <si>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</si>
  <si>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</si>
  <si>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</si>
  <si>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</si>
  <si>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</si>
  <si>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</si>
  <si>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</si>
  <si>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</si>
  <si>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</si>
  <si>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</si>
  <si>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</si>
  <si>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</si>
  <si>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</si>
  <si>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</si>
  <si>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</si>
  <si>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</si>
  <si>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</si>
  <si>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</si>
  <si>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</si>
  <si>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</si>
  <si>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</si>
  <si>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</si>
  <si>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</si>
  <si>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</si>
  <si>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</si>
  <si>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</si>
  <si>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</si>
  <si>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</si>
  <si>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</si>
  <si>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</si>
  <si>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</si>
  <si>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</si>
  <si>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</si>
  <si>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</si>
  <si>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</si>
  <si>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</si>
  <si>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</si>
  <si>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</si>
  <si>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</si>
  <si>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</si>
  <si>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</si>
  <si>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</si>
  <si>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</si>
  <si>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</si>
  <si>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</si>
  <si>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</si>
  <si>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</si>
  <si>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</si>
  <si>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</si>
  <si>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</si>
  <si>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</si>
  <si>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</si>
  <si>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</si>
  <si>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</si>
  <si>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</si>
  <si>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</si>
  <si>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</si>
  <si>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</si>
  <si>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</si>
  <si>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</si>
  <si>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</si>
  <si>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</si>
  <si>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</si>
  <si>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</si>
  <si>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</si>
  <si>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</si>
  <si>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</si>
  <si>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</si>
  <si>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</si>
  <si>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</si>
  <si>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</si>
  <si>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</si>
  <si>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</si>
  <si>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</si>
  <si>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</si>
  <si>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</si>
  <si>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</si>
  <si>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</si>
  <si>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</si>
  <si>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</si>
  <si>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</si>
  <si>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</si>
  <si>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</si>
  <si>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</si>
  <si>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</si>
  <si>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</si>
  <si>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</si>
  <si>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</si>
  <si>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</si>
  <si>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</si>
  <si>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</si>
  <si>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</si>
  <si>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</si>
  <si>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</si>
  <si>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</si>
  <si>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</si>
  <si>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</si>
  <si>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</si>
  <si>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</si>
  <si>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</si>
  <si>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</si>
  <si>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</si>
  <si>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</si>
  <si>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</si>
  <si>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</si>
  <si>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</si>
  <si>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</si>
  <si>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</si>
  <si>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</si>
  <si>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</si>
  <si>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</si>
  <si>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</si>
  <si>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</si>
  <si>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</si>
  <si>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</si>
  <si>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</si>
  <si>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</si>
  <si>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</si>
  <si>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</si>
  <si>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</si>
  <si>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</si>
  <si>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</si>
  <si>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</si>
  <si>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</si>
  <si>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</si>
  <si>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</si>
  <si>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</si>
  <si>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</si>
  <si>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</si>
  <si>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</si>
  <si>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</si>
  <si>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</si>
  <si>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</si>
  <si>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</si>
  <si>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</si>
  <si>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</si>
  <si>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</si>
  <si>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</si>
  <si>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</si>
  <si>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</si>
  <si>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</si>
  <si>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</si>
  <si>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</si>
  <si>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</si>
  <si>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</si>
  <si>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</si>
  <si>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</si>
  <si>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</si>
  <si>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</si>
  <si>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</si>
  <si>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</si>
  <si>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</si>
  <si>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</si>
  <si>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</si>
  <si>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</si>
  <si>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</si>
  <si>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</si>
  <si>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</si>
  <si>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</si>
  <si>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</si>
  <si>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</si>
  <si>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</si>
  <si>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</si>
  <si>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</si>
  <si>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</si>
  <si>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</si>
  <si>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</si>
  <si>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</si>
  <si>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</si>
  <si>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</si>
  <si>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</si>
  <si>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</si>
  <si>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</si>
  <si>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</si>
  <si>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</si>
  <si>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</si>
  <si>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</si>
  <si>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</si>
  <si>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</si>
  <si>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</si>
  <si>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</si>
  <si>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</si>
  <si>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</si>
  <si>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</si>
  <si>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</si>
  <si>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</si>
  <si>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</si>
  <si>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</si>
  <si>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</si>
  <si>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</si>
  <si>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</si>
  <si>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</si>
  <si>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</si>
  <si>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</si>
  <si>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</si>
  <si>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</si>
  <si>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</si>
  <si>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</si>
  <si>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</si>
  <si>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</si>
  <si>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</si>
  <si>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</si>
  <si>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</si>
  <si>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</si>
  <si>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</si>
  <si>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</si>
  <si>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</si>
  <si>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</si>
  <si>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</si>
  <si>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</si>
  <si>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</si>
  <si>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</si>
  <si>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</si>
  <si>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</si>
  <si>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</si>
  <si>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</si>
  <si>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</si>
  <si>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</si>
  <si>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</si>
  <si>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</si>
  <si>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</si>
  <si>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</si>
  <si>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</si>
  <si>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</si>
  <si>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</si>
  <si>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</si>
  <si>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</si>
  <si>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</si>
  <si>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</si>
  <si>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</si>
  <si>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</si>
  <si>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</si>
  <si>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</si>
  <si>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</si>
  <si>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</si>
  <si>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</si>
  <si>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</si>
  <si>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</si>
  <si>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</si>
  <si>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</si>
  <si>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</si>
  <si>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</si>
  <si>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</si>
  <si>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</si>
  <si>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</si>
  <si>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</si>
  <si>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</si>
  <si>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</si>
  <si>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</si>
  <si>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</si>
  <si>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</si>
  <si>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</si>
  <si>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</si>
  <si>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</si>
  <si>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</si>
  <si>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</si>
  <si>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</si>
  <si>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</si>
  <si>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</si>
  <si>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</si>
  <si>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</si>
  <si>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</si>
  <si>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</si>
  <si>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</si>
  <si>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</si>
  <si>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</si>
  <si>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</si>
  <si>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</si>
  <si>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</si>
  <si>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</si>
  <si>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</si>
  <si>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</si>
  <si>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</si>
  <si>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</si>
  <si>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</si>
  <si>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</si>
  <si>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</si>
  <si>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</si>
  <si>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</si>
  <si>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</si>
  <si>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</si>
  <si>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</si>
  <si>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</si>
  <si>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</si>
  <si>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</si>
  <si>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</si>
  <si>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</si>
  <si>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</si>
  <si>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</si>
  <si>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</si>
  <si>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</si>
  <si>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</si>
  <si>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</si>
  <si>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</si>
  <si>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</si>
  <si>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</si>
  <si>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</si>
  <si>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</si>
  <si>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</si>
  <si>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</si>
  <si>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</si>
  <si>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</si>
  <si>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</si>
  <si>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</si>
  <si>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</si>
  <si>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</si>
  <si>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</si>
  <si>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</si>
  <si>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</si>
  <si>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</si>
  <si>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</si>
  <si>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</si>
  <si>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</si>
  <si>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</si>
  <si>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</si>
  <si>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</si>
  <si>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</si>
  <si>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</si>
  <si>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</si>
  <si>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</si>
  <si>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</si>
  <si>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</si>
  <si>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</si>
  <si>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</si>
  <si>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</si>
  <si>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</si>
  <si>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</si>
  <si>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</si>
  <si>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</si>
  <si>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</si>
  <si>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</si>
  <si>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</si>
  <si>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</si>
  <si>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</si>
  <si>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</si>
  <si>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</si>
  <si>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</si>
  <si>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</si>
  <si>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</si>
  <si>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</si>
  <si>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</si>
  <si>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</si>
  <si>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</si>
  <si>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</si>
  <si>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</si>
  <si>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</si>
  <si>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</si>
  <si>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</si>
  <si>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</si>
  <si>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</si>
  <si>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</si>
  <si>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</si>
  <si>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</si>
  <si>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</si>
  <si>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</si>
  <si>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</si>
  <si>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</si>
  <si>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</si>
  <si>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</si>
  <si>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</si>
  <si>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</si>
  <si>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</si>
  <si>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</si>
  <si>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</si>
  <si>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</si>
  <si>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</si>
  <si>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</si>
  <si>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</si>
  <si>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</si>
  <si>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</si>
  <si>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</si>
  <si>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</si>
  <si>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</si>
  <si>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</si>
  <si>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</si>
  <si>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</si>
  <si>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</si>
  <si>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</si>
  <si>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</si>
  <si>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</si>
  <si>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</si>
  <si>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</si>
  <si>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</si>
  <si>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</si>
  <si>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</si>
  <si>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</si>
  <si>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</si>
  <si>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</si>
  <si>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</si>
  <si>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</si>
  <si>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</si>
  <si>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</si>
  <si>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</si>
  <si>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</si>
  <si>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</si>
  <si>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</si>
  <si>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</si>
  <si>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</si>
  <si>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</si>
  <si>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</si>
  <si>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</si>
  <si>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</si>
  <si>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</si>
  <si>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</si>
  <si>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</si>
  <si>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</si>
  <si>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</si>
  <si>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</si>
  <si>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</si>
  <si>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</si>
  <si>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</si>
  <si>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</si>
  <si>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</si>
  <si>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</si>
  <si>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</si>
  <si>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</si>
  <si>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</si>
  <si>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</si>
  <si>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</si>
  <si>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</si>
  <si>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</si>
  <si>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</si>
  <si>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</si>
  <si>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</si>
  <si>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</si>
  <si>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</si>
  <si>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</si>
  <si>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</si>
  <si>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</si>
  <si>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</si>
  <si>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</si>
  <si>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</si>
  <si>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</si>
  <si>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</si>
  <si>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</si>
  <si>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</si>
  <si>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</si>
  <si>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</si>
  <si>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</si>
  <si>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</si>
  <si>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</si>
  <si>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</si>
  <si>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</si>
  <si>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</si>
  <si>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</si>
  <si>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</si>
  <si>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</si>
  <si>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</si>
  <si>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</si>
  <si>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</si>
  <si>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</si>
  <si>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</si>
  <si>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</si>
  <si>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</si>
  <si>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</si>
  <si>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</si>
  <si>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</si>
  <si>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</si>
  <si>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</si>
  <si>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</si>
  <si>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</si>
  <si>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</si>
  <si>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</si>
  <si>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</si>
  <si>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</si>
  <si>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</si>
  <si>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</si>
  <si>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</si>
  <si>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</si>
  <si>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</si>
  <si>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</si>
  <si>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</si>
  <si>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</si>
  <si>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</si>
  <si>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</si>
  <si>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</si>
  <si>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</si>
  <si>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</si>
  <si>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</si>
  <si>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</si>
  <si>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</si>
  <si>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</si>
  <si>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</si>
  <si>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</si>
  <si>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</si>
  <si>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</si>
  <si>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</si>
  <si>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</si>
  <si>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</si>
  <si>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</si>
  <si>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</si>
  <si>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</si>
  <si>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</si>
  <si>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</si>
  <si>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</si>
  <si>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</si>
  <si>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</si>
  <si>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</si>
  <si>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</si>
  <si>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</si>
  <si>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</si>
  <si>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</si>
  <si>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</si>
  <si>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</si>
  <si>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</si>
  <si>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</si>
  <si>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</si>
  <si>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</si>
  <si>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</si>
  <si>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</si>
  <si>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</si>
  <si>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</si>
  <si>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</si>
  <si>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</si>
  <si>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</si>
  <si>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</si>
  <si>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</si>
  <si>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</si>
  <si>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</si>
  <si>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</si>
  <si>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</si>
  <si>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</si>
  <si>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</si>
  <si>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</si>
  <si>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</si>
  <si>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</si>
  <si>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</si>
  <si>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</si>
  <si>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</si>
  <si>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</si>
  <si>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</si>
  <si>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</si>
  <si>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</si>
  <si>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</si>
  <si>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</si>
  <si>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</si>
  <si>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</si>
  <si>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</si>
  <si>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</si>
  <si>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</si>
  <si>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</si>
  <si>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</si>
  <si>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</si>
  <si>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</si>
  <si>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</si>
  <si>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</si>
  <si>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</si>
  <si>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</si>
  <si>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</si>
  <si>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</si>
  <si>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</si>
  <si>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</si>
  <si>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</si>
  <si>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</si>
  <si>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</si>
  <si>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</si>
  <si>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</si>
  <si>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</si>
  <si>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</si>
  <si>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</si>
  <si>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</si>
  <si>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</si>
  <si>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</si>
  <si>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</si>
  <si>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</si>
  <si>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</si>
  <si>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</si>
  <si>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</si>
  <si>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</si>
  <si>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</si>
  <si>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</si>
  <si>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</si>
  <si>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</si>
  <si>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</si>
  <si>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</si>
  <si>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</si>
  <si>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</si>
  <si>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</si>
  <si>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</si>
  <si>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</si>
  <si>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</si>
  <si>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</si>
  <si>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</si>
  <si>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</si>
  <si>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</si>
  <si>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</si>
  <si>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</si>
  <si>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</si>
  <si>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</si>
  <si>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</si>
  <si>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</si>
  <si>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</si>
  <si>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</si>
  <si>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</si>
  <si>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</si>
  <si>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</si>
  <si>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</si>
  <si>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</si>
  <si>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</si>
  <si>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</si>
  <si>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</si>
  <si>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</si>
  <si>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</si>
  <si>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</si>
  <si>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</si>
  <si>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</si>
  <si>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</si>
  <si>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</si>
  <si>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</si>
  <si>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</si>
  <si>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</si>
  <si>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</si>
  <si>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</si>
  <si>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</si>
  <si>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</si>
  <si>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</si>
  <si>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</si>
  <si>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</si>
  <si>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</si>
  <si>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</si>
  <si>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</si>
  <si>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</si>
  <si>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</si>
  <si>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</si>
  <si>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</si>
  <si>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</si>
  <si>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</si>
  <si>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</si>
  <si>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</si>
  <si>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</si>
  <si>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</si>
  <si>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</si>
  <si>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</si>
  <si>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</si>
  <si>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</si>
  <si>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</si>
  <si>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</si>
  <si>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</si>
  <si>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</si>
  <si>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</si>
  <si>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</si>
  <si>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</si>
  <si>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</si>
  <si>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</si>
  <si>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</si>
  <si>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</si>
  <si>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</si>
  <si>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</si>
  <si>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</si>
  <si>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</si>
  <si>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</si>
  <si>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</si>
  <si>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</si>
  <si>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</si>
  <si>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</si>
  <si>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</si>
  <si>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</si>
  <si>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</si>
  <si>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</si>
  <si>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</si>
  <si>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</si>
  <si>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</si>
  <si>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</si>
  <si>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</si>
  <si>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</si>
  <si>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</si>
  <si>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</si>
  <si>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</si>
  <si>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</si>
  <si>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</si>
  <si>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</si>
  <si>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</si>
  <si>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</si>
  <si>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</si>
  <si>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</si>
  <si>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</si>
  <si>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</si>
  <si>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</si>
  <si>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</si>
  <si>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</si>
  <si>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</si>
  <si>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</si>
  <si>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</si>
  <si>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</si>
  <si>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</si>
  <si>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</si>
  <si>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</si>
  <si>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</si>
  <si>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</si>
  <si>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</si>
  <si>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</si>
  <si>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</si>
  <si>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</si>
  <si>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</si>
  <si>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</si>
  <si>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</si>
  <si>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</si>
  <si>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</si>
  <si>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</si>
  <si>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</si>
  <si>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</si>
  <si>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</si>
  <si>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</si>
  <si>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</si>
  <si>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</si>
  <si>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</si>
  <si>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</si>
  <si>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</si>
  <si>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</si>
  <si>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</si>
  <si>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</si>
  <si>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</si>
  <si>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</si>
  <si>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</si>
  <si>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</si>
  <si>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</si>
  <si>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</si>
  <si>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</si>
  <si>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</si>
  <si>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</si>
  <si>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</si>
  <si>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</si>
  <si>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</si>
  <si>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</si>
  <si>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</si>
  <si>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</si>
  <si>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</si>
  <si>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</si>
  <si>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</si>
  <si>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</si>
  <si>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</si>
  <si>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</si>
  <si>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</si>
  <si>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</si>
  <si>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</si>
  <si>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</si>
  <si>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</si>
  <si>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</si>
  <si>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</si>
  <si>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</si>
  <si>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</si>
  <si>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</si>
  <si>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</si>
  <si>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</si>
  <si>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</si>
  <si>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</si>
  <si>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</si>
  <si>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</si>
  <si>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</si>
  <si>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</si>
  <si>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</si>
  <si>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</si>
  <si>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</si>
  <si>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</si>
  <si>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</si>
  <si>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</si>
  <si>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</si>
  <si>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</si>
  <si>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</si>
  <si>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</si>
  <si>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</si>
  <si>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</si>
  <si>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</si>
  <si>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</si>
  <si>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</si>
  <si>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</si>
  <si>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</si>
  <si>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</si>
  <si>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</si>
  <si>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</si>
  <si>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</si>
  <si>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</si>
  <si>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</si>
  <si>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</si>
  <si>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</si>
  <si>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</si>
  <si>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</si>
  <si>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</si>
  <si>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</si>
  <si>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</si>
  <si>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</si>
  <si>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</si>
  <si>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</si>
  <si>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</si>
  <si>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</si>
  <si>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</si>
  <si>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</si>
  <si>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</si>
  <si>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</si>
  <si>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</si>
  <si>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</si>
  <si>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</si>
  <si>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</si>
  <si>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</si>
  <si>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</si>
  <si>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</si>
  <si>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</si>
  <si>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</si>
  <si>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</si>
  <si>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</si>
  <si>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</si>
  <si>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</si>
  <si>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</si>
  <si>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</si>
  <si>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</si>
  <si>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</si>
  <si>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</si>
  <si>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</si>
  <si>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</si>
  <si>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</si>
  <si>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</si>
  <si>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</si>
  <si>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</si>
  <si>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</si>
  <si>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</si>
  <si>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</si>
  <si>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</si>
  <si>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</si>
  <si>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</si>
  <si>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</si>
  <si>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</si>
  <si>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</si>
  <si>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</si>
  <si>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</si>
  <si>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</si>
  <si>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</si>
  <si>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</si>
  <si>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</si>
  <si>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</si>
  <si>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</si>
  <si>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</si>
  <si>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</si>
  <si>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</si>
  <si>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</si>
  <si>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</si>
  <si>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</si>
  <si>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</si>
  <si>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</si>
  <si>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</si>
  <si>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</si>
  <si>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</si>
  <si>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</si>
  <si>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</si>
  <si>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</si>
  <si>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</si>
  <si>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</si>
  <si>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</si>
  <si>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</si>
  <si>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</si>
  <si>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</si>
  <si>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</si>
  <si>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</si>
  <si>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</si>
  <si>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</si>
  <si>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</si>
  <si>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</si>
  <si>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</si>
  <si>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</si>
  <si>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</si>
  <si>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</si>
  <si>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</si>
  <si>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</si>
  <si>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</si>
  <si>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</si>
  <si>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</si>
  <si>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</si>
  <si>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</si>
  <si>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</si>
  <si>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</si>
  <si>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</si>
  <si>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</si>
  <si>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</si>
  <si>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</si>
  <si>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</si>
  <si>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</si>
  <si>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</si>
  <si>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</si>
  <si>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</si>
  <si>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</si>
  <si>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</si>
  <si>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</si>
  <si>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</si>
  <si>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</si>
  <si>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</si>
  <si>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</si>
  <si>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</si>
  <si>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</si>
  <si>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</si>
  <si>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</si>
  <si>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</si>
  <si>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</si>
  <si>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</si>
  <si>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</si>
  <si>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</si>
  <si>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</si>
  <si>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</si>
  <si>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</si>
  <si>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</si>
  <si>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</si>
  <si>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</si>
  <si>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</si>
  <si>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</si>
  <si>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</si>
  <si>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</si>
  <si>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</si>
  <si>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</si>
  <si>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</si>
  <si>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</si>
  <si>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</si>
  <si>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</si>
  <si>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</si>
  <si>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</si>
  <si>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</si>
  <si>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</si>
  <si>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</si>
  <si>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</si>
  <si>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</si>
  <si>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</si>
  <si>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</si>
  <si>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</si>
  <si>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</si>
  <si>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</si>
  <si>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</si>
  <si>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</si>
  <si>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</si>
  <si>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</si>
  <si>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</si>
  <si>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</si>
  <si>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</si>
  <si>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</si>
  <si>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</si>
  <si>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</si>
  <si>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</si>
  <si>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</si>
  <si>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</si>
  <si>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</si>
  <si>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</si>
  <si>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</si>
  <si>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</si>
  <si>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</si>
  <si>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</si>
  <si>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</si>
  <si>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</si>
  <si>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</si>
  <si>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</si>
  <si>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</si>
  <si>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</si>
  <si>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</si>
  <si>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</si>
  <si>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</si>
  <si>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</si>
  <si>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</si>
  <si>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</si>
  <si>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</si>
  <si>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</si>
  <si>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</si>
  <si>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</si>
  <si>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</si>
  <si>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</si>
  <si>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</si>
  <si>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</si>
  <si>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</si>
  <si>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</si>
  <si>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</si>
  <si>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</si>
  <si>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</si>
  <si>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</si>
  <si>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</si>
  <si>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</si>
  <si>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</si>
  <si>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</si>
  <si>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</si>
  <si>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</si>
  <si>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</si>
  <si>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</si>
  <si>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</si>
  <si>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</si>
  <si>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</si>
  <si>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</si>
  <si>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</si>
  <si>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</si>
  <si>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</si>
  <si>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</si>
  <si>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</si>
  <si>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</si>
  <si>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</si>
  <si>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</si>
  <si>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</si>
  <si>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</si>
  <si>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</si>
  <si>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</si>
  <si>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</si>
  <si>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</si>
  <si>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</si>
  <si>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</si>
  <si>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</si>
  <si>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</si>
  <si>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</si>
  <si>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</si>
  <si>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</si>
  <si>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</si>
  <si>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</si>
  <si>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</si>
  <si>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</si>
  <si>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</si>
  <si>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</si>
  <si>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</si>
  <si>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</si>
  <si>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</si>
  <si>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</si>
  <si>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</si>
  <si>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</si>
  <si>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</si>
  <si>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</si>
  <si>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</si>
  <si>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</si>
  <si>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</si>
  <si>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</si>
  <si>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</si>
  <si>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</si>
  <si>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</si>
  <si>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</si>
  <si>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</si>
  <si>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</si>
  <si>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</si>
  <si>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</si>
  <si>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</si>
  <si>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</si>
  <si>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</si>
  <si>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</si>
  <si>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</si>
  <si>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</si>
  <si>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</si>
  <si>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</si>
  <si>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</si>
  <si>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</si>
  <si>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</si>
  <si>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</si>
  <si>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</si>
  <si>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</si>
  <si>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</si>
  <si>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</si>
  <si>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</si>
  <si>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</si>
  <si>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</si>
  <si>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</si>
  <si>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</si>
  <si>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</si>
  <si>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</si>
  <si>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</si>
  <si>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</si>
  <si>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</si>
  <si>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</si>
  <si>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</si>
  <si>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</si>
  <si>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</si>
  <si>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</si>
  <si>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</si>
  <si>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</si>
  <si>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</si>
  <si>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</si>
  <si>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</si>
  <si>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</si>
  <si>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</si>
  <si>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</si>
  <si>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</si>
  <si>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</si>
  <si>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</si>
  <si>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</si>
  <si>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</si>
  <si>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</si>
  <si>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</si>
  <si>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</si>
  <si>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</si>
  <si>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</si>
  <si>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</si>
  <si>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</si>
  <si>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</si>
  <si>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</si>
  <si>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</si>
  <si>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</si>
  <si>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</si>
  <si>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</si>
  <si>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</si>
  <si>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</si>
  <si>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</si>
  <si>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</si>
  <si>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</si>
  <si>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</si>
  <si>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</si>
  <si>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</si>
  <si>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</si>
  <si>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</si>
  <si>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</si>
  <si>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</si>
  <si>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</si>
  <si>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</si>
  <si>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</si>
  <si>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</si>
  <si>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</si>
  <si>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</si>
  <si>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</si>
  <si>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</si>
  <si>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</si>
  <si>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</si>
  <si>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</si>
  <si>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</si>
  <si>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</si>
  <si>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</si>
  <si>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</si>
  <si>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</si>
  <si>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</si>
  <si>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</si>
  <si>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</si>
  <si>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</si>
  <si>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</si>
  <si>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</si>
  <si>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</si>
  <si>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</si>
  <si>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</si>
  <si>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</si>
  <si>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</si>
  <si>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</si>
  <si>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</si>
  <si>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</si>
  <si>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</si>
  <si>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</si>
  <si>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</si>
  <si>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</si>
  <si>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</si>
  <si>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</si>
  <si>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</si>
  <si>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</si>
  <si>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</si>
  <si>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</si>
  <si>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</si>
  <si>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</si>
  <si>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</si>
  <si>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</si>
  <si>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</si>
  <si>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</si>
  <si>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</si>
  <si>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</si>
  <si>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</si>
  <si>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</si>
  <si>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</si>
  <si>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</si>
  <si>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</si>
  <si>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</si>
  <si>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</si>
  <si>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</si>
  <si>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</si>
  <si>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</si>
  <si>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</si>
  <si>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</si>
  <si>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</si>
  <si>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</si>
  <si>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</si>
  <si>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</si>
  <si>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</si>
  <si>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</si>
  <si>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</si>
  <si>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</si>
  <si>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</si>
  <si>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</si>
  <si>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</si>
  <si>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</si>
  <si>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</si>
  <si>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</si>
  <si>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</si>
  <si>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</si>
  <si>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</si>
  <si>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</si>
  <si>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</si>
  <si>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</si>
  <si>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</si>
  <si>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</si>
  <si>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</si>
  <si>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</si>
  <si>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</si>
  <si>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</si>
  <si>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</si>
  <si>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</si>
  <si>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</si>
  <si>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</si>
  <si>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</si>
  <si>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</si>
  <si>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</si>
  <si>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</si>
  <si>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</si>
  <si>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</si>
  <si>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</si>
  <si>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</si>
  <si>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</si>
  <si>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</si>
  <si>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</si>
  <si>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</si>
  <si>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</si>
  <si>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</si>
  <si>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</si>
  <si>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</si>
  <si>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</si>
  <si>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</si>
  <si>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</si>
  <si>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</si>
  <si>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</si>
  <si>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</si>
  <si>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</si>
  <si>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</si>
  <si>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</si>
  <si>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</si>
  <si>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</si>
  <si>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</si>
  <si>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</si>
  <si>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</si>
  <si>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</si>
  <si>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</si>
  <si>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</si>
  <si>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</si>
  <si>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</si>
  <si>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</si>
  <si>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</si>
  <si>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</si>
  <si>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</si>
  <si>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</si>
  <si>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</si>
  <si>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</si>
  <si>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</si>
  <si>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</si>
  <si>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</si>
  <si>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</si>
  <si>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</si>
  <si>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</si>
  <si>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</si>
  <si>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</si>
  <si>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</si>
  <si>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</si>
  <si>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</si>
  <si>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</si>
  <si>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</si>
  <si>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</si>
  <si>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</si>
  <si>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</si>
  <si>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</si>
  <si>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</si>
  <si>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</si>
  <si>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</si>
  <si>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</si>
  <si>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</si>
  <si>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</si>
  <si>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</si>
  <si>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</si>
  <si>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</si>
  <si>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</si>
  <si>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</si>
  <si>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</si>
  <si>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</si>
  <si>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</si>
  <si>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</si>
  <si>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</si>
  <si>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</si>
  <si>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</si>
  <si>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</si>
  <si>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</si>
  <si>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</si>
  <si>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</si>
  <si>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</si>
  <si>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</si>
  <si>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</si>
  <si>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</si>
  <si>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</si>
  <si>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</si>
  <si>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</si>
  <si>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</si>
  <si>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</si>
  <si>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</si>
  <si>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</si>
  <si>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</si>
  <si>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</si>
  <si>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</si>
  <si>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</si>
  <si>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</si>
  <si>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</si>
  <si>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</si>
  <si>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</si>
  <si>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</si>
  <si>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</si>
  <si>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</si>
  <si>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</si>
  <si>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</si>
  <si>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</si>
  <si>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</si>
  <si>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</si>
  <si>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</si>
  <si>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</si>
  <si>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</si>
  <si>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</si>
  <si>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</si>
  <si>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</si>
  <si>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</si>
  <si>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</si>
  <si>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</si>
  <si>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</si>
  <si>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</si>
  <si>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</si>
  <si>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</si>
  <si>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</si>
  <si>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</si>
  <si>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</si>
  <si>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</si>
  <si>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</si>
  <si>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</si>
  <si>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</si>
  <si>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</si>
  <si>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</si>
  <si>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</si>
  <si>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</si>
  <si>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</si>
  <si>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</si>
  <si>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</si>
  <si>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</si>
  <si>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</si>
  <si>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</si>
  <si>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</si>
  <si>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</si>
  <si>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</si>
  <si>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</si>
  <si>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</si>
  <si>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</si>
  <si>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</si>
  <si>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</si>
  <si>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</si>
  <si>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</si>
  <si>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</si>
  <si>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</si>
  <si>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</si>
  <si>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</si>
  <si>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</si>
  <si>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</si>
  <si>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</si>
  <si>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</si>
  <si>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</si>
  <si>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</si>
  <si>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</si>
  <si>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</si>
  <si>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</si>
  <si>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</si>
  <si>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</si>
  <si>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</si>
  <si>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</si>
  <si>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</si>
  <si>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</si>
  <si>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</si>
  <si>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</si>
  <si>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</si>
  <si>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</si>
  <si>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</si>
  <si>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</si>
  <si>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</si>
  <si>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</si>
  <si>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</si>
  <si>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</si>
  <si>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</si>
  <si>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</si>
  <si>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</si>
  <si>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</si>
  <si>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</si>
  <si>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</si>
  <si>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</si>
  <si>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</si>
  <si>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</si>
  <si>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</si>
  <si>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</si>
  <si>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</si>
  <si>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</si>
  <si>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</si>
  <si>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</si>
  <si>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</si>
  <si>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</si>
  <si>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</si>
  <si>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</si>
  <si>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</si>
  <si>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</si>
  <si>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</si>
  <si>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</si>
  <si>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</si>
  <si>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</si>
  <si>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</si>
  <si>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</si>
  <si>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</si>
  <si>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</si>
  <si>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</si>
  <si>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</si>
  <si>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</si>
  <si>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</si>
  <si>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</si>
  <si>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</si>
  <si>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</si>
  <si>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</si>
  <si>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</si>
  <si>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</si>
  <si>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</si>
  <si>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</si>
  <si>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</si>
  <si>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</si>
  <si>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</si>
  <si>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</si>
  <si>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</si>
  <si>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</si>
  <si>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</si>
  <si>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</si>
  <si>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</si>
  <si>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</si>
  <si>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</si>
  <si>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</si>
  <si>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</si>
  <si>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</si>
  <si>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</si>
  <si>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</si>
  <si>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</si>
  <si>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</si>
  <si>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</si>
  <si>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</si>
  <si>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</si>
  <si>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</si>
  <si>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</si>
  <si>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</si>
  <si>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</si>
  <si>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</si>
  <si>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</si>
  <si>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</si>
  <si>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</si>
  <si>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</si>
  <si>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</si>
  <si>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</si>
  <si>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</si>
  <si>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</si>
  <si>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</si>
  <si>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</si>
  <si>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</si>
  <si>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</si>
  <si>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</si>
  <si>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</si>
  <si>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</si>
  <si>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</si>
  <si>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</si>
  <si>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</si>
  <si>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</si>
  <si>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</si>
  <si>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</si>
  <si>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</si>
  <si>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</si>
  <si>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</si>
  <si>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</si>
  <si>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</si>
  <si>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</si>
  <si>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</si>
  <si>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</si>
  <si>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</si>
  <si>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</si>
  <si>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</si>
  <si>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</si>
  <si>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</si>
  <si>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</si>
  <si>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</si>
  <si>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</si>
  <si>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</si>
  <si>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</si>
  <si>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</si>
  <si>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</si>
  <si>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</si>
  <si>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</si>
  <si>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</si>
  <si>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</si>
  <si>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</si>
  <si>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</si>
  <si>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</si>
  <si>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</si>
  <si>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</si>
  <si>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</si>
  <si>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</si>
  <si>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</si>
  <si>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</si>
  <si>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</si>
  <si>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</si>
  <si>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</si>
  <si>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</si>
  <si>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</si>
  <si>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</si>
  <si>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</si>
  <si>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</si>
  <si>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</si>
  <si>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</si>
  <si>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</si>
  <si>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</si>
  <si>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</si>
  <si>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</si>
  <si>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</si>
  <si>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</si>
  <si>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</si>
  <si>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</si>
  <si>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</si>
  <si>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</si>
  <si>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</si>
  <si>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</si>
  <si>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</si>
  <si>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</si>
  <si>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</si>
  <si>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</si>
  <si>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</si>
  <si>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</si>
  <si>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</si>
  <si>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</si>
  <si>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</si>
  <si>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</si>
  <si>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</si>
  <si>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</si>
  <si>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</si>
  <si>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</si>
  <si>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</si>
  <si>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</si>
  <si>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</si>
  <si>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</si>
  <si>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</si>
  <si>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</si>
  <si>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</si>
  <si>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</si>
  <si>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</si>
  <si>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</si>
  <si>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</si>
  <si>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</si>
  <si>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</si>
  <si>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</si>
  <si>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</si>
  <si>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</si>
  <si>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</si>
  <si>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</si>
  <si>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</si>
  <si>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</si>
  <si>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</si>
  <si>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</si>
  <si>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</si>
  <si>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</si>
  <si>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</si>
  <si>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</si>
  <si>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</si>
  <si>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</si>
  <si>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</si>
  <si>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</si>
  <si>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</si>
  <si>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</si>
  <si>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</si>
  <si>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</si>
  <si>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</si>
  <si>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</si>
  <si>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</si>
  <si>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</si>
  <si>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</si>
  <si>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</si>
  <si>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</si>
  <si>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</si>
  <si>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</si>
  <si>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</si>
  <si>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</si>
  <si>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</si>
  <si>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</si>
  <si>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</si>
  <si>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</si>
  <si>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</si>
  <si>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</si>
  <si>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</si>
  <si>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</si>
  <si>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</si>
  <si>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</si>
  <si>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</si>
  <si>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</si>
  <si>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</si>
  <si>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</si>
  <si>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</si>
  <si>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</si>
  <si>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</si>
  <si>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</si>
  <si>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</si>
  <si>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</si>
  <si>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</si>
  <si>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</si>
  <si>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</si>
  <si>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</si>
  <si>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</si>
  <si>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</si>
  <si>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</si>
  <si>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</si>
  <si>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</si>
  <si>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</si>
  <si>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</si>
  <si>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</si>
  <si>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</si>
  <si>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</si>
  <si>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</si>
  <si>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</si>
  <si>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</si>
  <si>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</si>
  <si>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</si>
  <si>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</si>
  <si>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</si>
  <si>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</si>
  <si>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</si>
  <si>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</si>
  <si>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</si>
  <si>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</si>
  <si>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</si>
  <si>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</si>
  <si>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</si>
  <si>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</si>
  <si>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</si>
  <si>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</si>
  <si>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</si>
  <si>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</si>
  <si>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</si>
  <si>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</si>
  <si>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</si>
  <si>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</si>
  <si>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</si>
  <si>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</si>
  <si>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</si>
  <si>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</si>
  <si>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</si>
  <si>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</si>
  <si>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</si>
  <si>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</si>
  <si>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</si>
  <si>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</si>
  <si>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</si>
  <si>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</si>
  <si>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</si>
  <si>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</si>
  <si>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</si>
  <si>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</si>
  <si>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</si>
  <si>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</si>
  <si>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</si>
  <si>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</si>
  <si>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</si>
  <si>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</si>
  <si>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</si>
  <si>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</si>
  <si>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</si>
  <si>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</si>
  <si>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</si>
  <si>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</si>
  <si>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</si>
  <si>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</si>
  <si>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</si>
  <si>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</si>
  <si>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</si>
  <si>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</si>
  <si>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</si>
  <si>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</si>
  <si>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</si>
  <si>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</si>
  <si>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</si>
  <si>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</si>
  <si>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</si>
  <si>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</si>
  <si>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</si>
  <si>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</si>
  <si>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</si>
  <si>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</si>
  <si>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</si>
  <si>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</si>
  <si>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</si>
  <si>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</si>
  <si>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</si>
  <si>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</si>
  <si>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</si>
  <si>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</si>
  <si>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</si>
  <si>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</si>
  <si>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</si>
  <si>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</si>
  <si>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</si>
  <si>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</si>
  <si>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</si>
  <si>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</si>
  <si>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</si>
  <si>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</si>
  <si>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</si>
  <si>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</si>
  <si>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</si>
  <si>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</si>
  <si>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</si>
  <si>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</si>
  <si>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</si>
  <si>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</si>
  <si>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</si>
  <si>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</si>
  <si>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</si>
  <si>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</si>
  <si>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</si>
  <si>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</si>
  <si>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</si>
  <si>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</si>
  <si>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</si>
  <si>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</si>
  <si>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</si>
  <si>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</si>
  <si>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</si>
  <si>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</si>
  <si>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</si>
  <si>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</si>
  <si>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</si>
  <si>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</si>
  <si>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</si>
  <si>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</si>
  <si>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</si>
  <si>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</si>
  <si>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</si>
  <si>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</si>
  <si>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</si>
  <si>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</si>
  <si>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</si>
  <si>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</si>
  <si>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</si>
  <si>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</si>
  <si>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</si>
  <si>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</si>
  <si>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</si>
  <si>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</si>
  <si>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</si>
  <si>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</si>
  <si>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</si>
  <si>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</si>
  <si>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</si>
  <si>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</si>
  <si>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</si>
  <si>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</si>
  <si>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</si>
  <si>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</si>
  <si>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</si>
  <si>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</si>
  <si>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</si>
  <si>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</si>
  <si>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</si>
  <si>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</si>
  <si>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</si>
  <si>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</si>
  <si>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</si>
  <si>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</si>
  <si>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</si>
  <si>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</si>
  <si>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</si>
  <si>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</si>
  <si>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</si>
  <si>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</si>
  <si>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</si>
  <si>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</si>
  <si>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</si>
  <si>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</si>
  <si>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</si>
  <si>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</si>
  <si>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</si>
  <si>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</si>
  <si>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</si>
  <si>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</si>
  <si>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</si>
  <si>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</si>
  <si>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</si>
  <si>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</si>
  <si>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</si>
  <si>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</si>
  <si>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</si>
  <si>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</si>
  <si>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</si>
  <si>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</si>
  <si>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</si>
  <si>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</si>
  <si>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</si>
  <si>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</si>
  <si>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</si>
  <si>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</si>
  <si>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</si>
  <si>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</si>
  <si>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</si>
  <si>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</si>
  <si>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</si>
  <si>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</si>
  <si>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</si>
  <si>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</si>
  <si>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</si>
  <si>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</si>
  <si>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</si>
  <si>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</si>
  <si>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</si>
  <si>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</si>
  <si>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</si>
  <si>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</si>
  <si>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</si>
  <si>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</si>
  <si>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</si>
  <si>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</si>
  <si>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</si>
  <si>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</si>
  <si>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</si>
  <si>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</si>
  <si>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</si>
  <si>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</si>
  <si>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</si>
  <si>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</si>
  <si>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</si>
  <si>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</si>
  <si>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</si>
  <si>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</si>
  <si>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</si>
  <si>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</si>
  <si>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</si>
  <si>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</si>
  <si>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</si>
  <si>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</si>
  <si>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</si>
  <si>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</si>
  <si>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</si>
  <si>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</si>
  <si>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</si>
  <si>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</si>
  <si>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</si>
  <si>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</si>
  <si>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</si>
  <si>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</si>
  <si>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</si>
  <si>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</si>
  <si>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</si>
  <si>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</si>
  <si>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</si>
  <si>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</si>
  <si>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</si>
  <si>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</si>
  <si>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</si>
  <si>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</si>
  <si>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</si>
  <si>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</si>
  <si>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</si>
  <si>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</si>
  <si>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</si>
  <si>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</si>
  <si>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</si>
  <si>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</si>
  <si>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</si>
  <si>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2012</t>
  </si>
  <si>
    <t>2013</t>
  </si>
  <si>
    <t>2014</t>
  </si>
  <si>
    <t>Jan</t>
  </si>
  <si>
    <t>Feb</t>
  </si>
  <si>
    <t>Mar</t>
  </si>
  <si>
    <t>Apr</t>
  </si>
  <si>
    <t>May</t>
  </si>
  <si>
    <t>Jun</t>
  </si>
  <si>
    <t>Jul</t>
  </si>
  <si>
    <t>Aug</t>
  </si>
  <si>
    <t>Sep</t>
  </si>
  <si>
    <t>Oct</t>
  </si>
  <si>
    <t>Nov</t>
  </si>
  <si>
    <t>Dec</t>
  </si>
  <si>
    <t>Sum of Sales</t>
  </si>
  <si>
    <t>Sum of Profit</t>
  </si>
  <si>
    <t>States</t>
  </si>
  <si>
    <t>Sum of Quantity</t>
  </si>
  <si>
    <t>Count of Order ID</t>
  </si>
  <si>
    <t>Sum of Profit Margin</t>
  </si>
  <si>
    <t>YOY Growth</t>
  </si>
  <si>
    <t>YOY Profit</t>
  </si>
  <si>
    <t>Order Id</t>
  </si>
  <si>
    <t>Cust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</si>
</sst>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Green]\▲0.00%;[Red]\ \▼0.00%"/>
    <numFmt numFmtId="165" formatCode="&quot;$&quot;\ 0.00,\ &quot;K&quot;"/>
    <numFmt numFmtId="166" formatCode="&quot;#&quot;\ 0"/>
  </numFmts>
  <fonts count="8" x14ac:knownFonts="1">
    <font>
      <sz val="11"/>
      <color theme="1"/>
      <name val="Calibri"/>
      <scheme val="minor"/>
    </font>
    <font>
      <sz val="11"/>
      <color theme="1"/>
      <name val="Calibri"/>
      <family val="2"/>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Calibri"/>
      <family val="2"/>
      <scheme val="minor"/>
    </font>
    <font>
      <sz val="11"/>
      <color theme="1"/>
      <name val="Arial Black"/>
      <family val="2"/>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
      <left/>
      <right/>
      <top style="thin">
        <color theme="8" tint="0.39997558519241921"/>
      </top>
      <bottom style="thin">
        <color theme="8" tint="0.39997558519241921"/>
      </bottom>
      <diagonal/>
    </border>
  </borders>
  <cellStyleXfs count="3">
    <xf numFmtId="0" fontId="0" fillId="0" borderId="0"/>
    <xf numFmtId="44" fontId="6" fillId="0" borderId="0" applyFont="0" applyFill="0" applyBorder="0" applyAlignment="0" applyProtection="0"/>
    <xf numFmtId="9" fontId="6" fillId="0" borderId="0" applyFont="0" applyFill="0" applyBorder="0" applyAlignment="0" applyProtection="0"/>
  </cellStyleXfs>
  <cellXfs count="40">
    <xf numFmtId="0" fontId="0" fillId="0" borderId="0" xfId="0" applyFont="1" applyAlignment="1"/>
    <xf numFmtId="0" fontId="3" fillId="0" borderId="0" xfId="0" applyFont="1"/>
    <xf numFmtId="0" fontId="4" fillId="0" borderId="0" xfId="0" applyFont="1"/>
    <xf numFmtId="14" fontId="5" fillId="0" borderId="0" xfId="0" applyNumberFormat="1" applyFont="1"/>
    <xf numFmtId="0" fontId="0" fillId="0" borderId="1" xfId="0" applyFont="1" applyBorder="1" applyAlignment="1"/>
    <xf numFmtId="0" fontId="0" fillId="0" borderId="1" xfId="0" pivotButton="1" applyFont="1" applyBorder="1" applyAlignment="1"/>
    <xf numFmtId="0" fontId="0" fillId="0" borderId="4" xfId="0" applyFont="1" applyBorder="1" applyAlignment="1"/>
    <xf numFmtId="0" fontId="0" fillId="0" borderId="1" xfId="0" applyFont="1" applyBorder="1" applyAlignment="1">
      <alignment horizontal="left"/>
    </xf>
    <xf numFmtId="0" fontId="0" fillId="0" borderId="4" xfId="0" applyNumberFormat="1" applyFont="1" applyBorder="1" applyAlignment="1"/>
    <xf numFmtId="0" fontId="0" fillId="0" borderId="2" xfId="0" applyFont="1" applyBorder="1" applyAlignment="1">
      <alignment horizontal="left"/>
    </xf>
    <xf numFmtId="0" fontId="0" fillId="0" borderId="5" xfId="0" applyNumberFormat="1" applyFont="1" applyBorder="1" applyAlignment="1"/>
    <xf numFmtId="0" fontId="0" fillId="0" borderId="7" xfId="0" applyFont="1" applyBorder="1" applyAlignment="1">
      <alignment horizontal="left"/>
    </xf>
    <xf numFmtId="0" fontId="0" fillId="0" borderId="6" xfId="0" applyNumberFormat="1" applyFont="1" applyBorder="1" applyAlignment="1"/>
    <xf numFmtId="0" fontId="0" fillId="0" borderId="8" xfId="0" applyFont="1" applyBorder="1" applyAlignment="1"/>
    <xf numFmtId="0" fontId="0" fillId="0" borderId="1" xfId="0" applyNumberFormat="1" applyFont="1" applyBorder="1" applyAlignment="1"/>
    <xf numFmtId="0" fontId="0" fillId="0" borderId="8" xfId="0" applyNumberFormat="1" applyFont="1" applyBorder="1" applyAlignment="1"/>
    <xf numFmtId="0" fontId="0" fillId="0" borderId="2" xfId="0" applyNumberFormat="1" applyFont="1" applyBorder="1" applyAlignment="1"/>
    <xf numFmtId="0" fontId="0" fillId="0" borderId="9" xfId="0" applyNumberFormat="1" applyFont="1" applyBorder="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165" fontId="0" fillId="0" borderId="0" xfId="0" applyNumberFormat="1" applyFont="1" applyAlignment="1"/>
    <xf numFmtId="0" fontId="2" fillId="0" borderId="0" xfId="0" applyFont="1" applyAlignment="1"/>
    <xf numFmtId="0" fontId="2" fillId="0" borderId="0" xfId="0" applyFont="1" applyFill="1" applyBorder="1" applyAlignment="1"/>
    <xf numFmtId="10" fontId="0" fillId="0" borderId="4" xfId="0" applyNumberFormat="1" applyFont="1" applyBorder="1" applyAlignment="1"/>
    <xf numFmtId="10" fontId="0" fillId="0" borderId="5" xfId="0" applyNumberFormat="1" applyFont="1" applyBorder="1" applyAlignment="1"/>
    <xf numFmtId="10" fontId="0" fillId="0" borderId="6" xfId="0" applyNumberFormat="1" applyFont="1" applyBorder="1" applyAlignment="1"/>
    <xf numFmtId="44" fontId="0" fillId="0" borderId="0" xfId="1" applyFont="1" applyAlignment="1"/>
    <xf numFmtId="166" fontId="0" fillId="0" borderId="0" xfId="0" applyNumberFormat="1" applyFont="1" applyAlignment="1"/>
    <xf numFmtId="10" fontId="0" fillId="0" borderId="0" xfId="2" applyNumberFormat="1" applyFont="1" applyAlignment="1"/>
    <xf numFmtId="0" fontId="0" fillId="0" borderId="10" xfId="0" applyFont="1" applyBorder="1" applyAlignment="1"/>
    <xf numFmtId="0" fontId="0" fillId="0" borderId="10" xfId="0" applyNumberFormat="1" applyFont="1" applyBorder="1" applyAlignment="1"/>
    <xf numFmtId="0" fontId="0" fillId="0" borderId="11" xfId="0" applyNumberFormat="1" applyFont="1" applyBorder="1" applyAlignment="1"/>
    <xf numFmtId="0" fontId="0" fillId="0" borderId="3" xfId="0" applyFont="1" applyBorder="1" applyAlignment="1">
      <alignment horizontal="left"/>
    </xf>
    <xf numFmtId="0" fontId="0" fillId="0" borderId="3" xfId="0" applyNumberFormat="1" applyFont="1" applyBorder="1" applyAlignment="1"/>
    <xf numFmtId="0" fontId="0" fillId="0" borderId="12" xfId="0" applyNumberFormat="1" applyFont="1" applyBorder="1" applyAlignment="1"/>
    <xf numFmtId="0" fontId="0" fillId="0" borderId="13" xfId="0" applyNumberFormat="1" applyFont="1" applyBorder="1" applyAlignment="1"/>
    <xf numFmtId="164" fontId="7" fillId="0" borderId="0" xfId="2" applyNumberFormat="1" applyFont="1" applyAlignment="1"/>
    <xf numFmtId="0" fontId="1" fillId="0" borderId="14" xfId="0" applyFont="1" applyBorder="1"/>
    <xf numFmtId="0" fontId="1" fillId="0" borderId="0" xfId="0" applyFont="1" applyAlignment="1"/>
  </cellXfs>
  <cellStyles count="3">
    <cellStyle name="Currency" xfId="1" builtinId="4"/>
    <cellStyle name="Normal" xfId="0" builtinId="0"/>
    <cellStyle name="Percent" xfId="2" builtinId="5"/>
  </cellStyles>
  <dxfs count="6">
    <dxf>
      <numFmt numFmtId="165" formatCode="&quot;$&quot;\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fill>
        <patternFill>
          <bgColor theme="1" tint="0.14996795556505021"/>
        </patternFill>
      </fill>
      <border>
        <bottom style="thin">
          <color theme="4"/>
        </bottom>
        <vertical/>
        <horizontal/>
      </border>
    </dxf>
    <dxf>
      <font>
        <color theme="0"/>
      </font>
      <fill>
        <patternFill>
          <bgColor theme="1" tint="0.14996795556505021"/>
        </patternFill>
      </fill>
      <border diagonalUp="0" diagonalDown="0">
        <left/>
        <right/>
        <top/>
        <bottom/>
        <vertical/>
        <horizontal/>
      </border>
    </dxf>
  </dxfs>
  <tableStyles count="2">
    <tableStyle name="AB" pivot="0" table="0" count="10" xr9:uid="{0C3C2E7B-B4F8-422E-B2BB-C2ADFCBEBD10}">
      <tableStyleElement type="wholeTable" dxfId="5"/>
      <tableStyleElement type="headerRow" dxfId="4"/>
    </tableStyle>
    <tableStyle name="Data-style" pivot="0" count="3" xr9:uid="{00000000-0011-0000-FFFF-FFFF00000000}">
      <tableStyleElement type="headerRow" dxfId="3"/>
      <tableStyleElement type="firstRowStripe" dxfId="2"/>
      <tableStyleElement type="secondRowStripe" dxfId="1"/>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48F2-4A6B-8A5B-A6D5A89DDD11}"/>
            </c:ext>
          </c:extLst>
        </c:ser>
        <c:dLbls>
          <c:showLegendKey val="0"/>
          <c:showVal val="0"/>
          <c:showCatName val="0"/>
          <c:showSerName val="0"/>
          <c:showPercent val="0"/>
          <c:showBubbleSize val="0"/>
        </c:dLbls>
        <c:axId val="1158328415"/>
        <c:axId val="1158338495"/>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48F2-4A6B-8A5B-A6D5A89DDD11}"/>
            </c:ext>
          </c:extLst>
        </c:ser>
        <c:dLbls>
          <c:showLegendKey val="0"/>
          <c:showVal val="0"/>
          <c:showCatName val="0"/>
          <c:showSerName val="0"/>
          <c:showPercent val="0"/>
          <c:showBubbleSize val="0"/>
        </c:dLbls>
        <c:gapWidth val="219"/>
        <c:overlap val="-27"/>
        <c:axId val="1158325055"/>
        <c:axId val="1158326015"/>
      </c:barChart>
      <c:catAx>
        <c:axId val="1158325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8326015"/>
        <c:crosses val="autoZero"/>
        <c:auto val="1"/>
        <c:lblAlgn val="ctr"/>
        <c:lblOffset val="100"/>
        <c:noMultiLvlLbl val="0"/>
      </c:catAx>
      <c:valAx>
        <c:axId val="1158326015"/>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8325055"/>
        <c:crosses val="autoZero"/>
        <c:crossBetween val="between"/>
      </c:valAx>
      <c:valAx>
        <c:axId val="1158338495"/>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8328415"/>
        <c:crosses val="max"/>
        <c:crossBetween val="between"/>
      </c:valAx>
      <c:catAx>
        <c:axId val="1158328415"/>
        <c:scaling>
          <c:orientation val="minMax"/>
        </c:scaling>
        <c:delete val="1"/>
        <c:axPos val="b"/>
        <c:numFmt formatCode="General" sourceLinked="1"/>
        <c:majorTickMark val="out"/>
        <c:minorTickMark val="none"/>
        <c:tickLblPos val="nextTo"/>
        <c:crossAx val="115833849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chart!PivotTable5</c:name>
    <c:fmtId val="0"/>
  </c:pivotSource>
  <c:chart>
    <c:autoTitleDeleted val="1"/>
    <c:pivotFmts>
      <c:pivotFmt>
        <c:idx val="0"/>
        <c:spPr>
          <a:solidFill>
            <a:schemeClr val="accent1"/>
          </a:solidFill>
          <a:ln w="15875">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5875">
            <a:solidFill>
              <a:schemeClr val="lt1"/>
            </a:solidFill>
          </a:ln>
          <a:effectLst/>
        </c:spPr>
      </c:pivotFmt>
      <c:pivotFmt>
        <c:idx val="2"/>
        <c:spPr>
          <a:solidFill>
            <a:schemeClr val="accent1"/>
          </a:solidFill>
          <a:ln w="15875">
            <a:solidFill>
              <a:schemeClr val="lt1"/>
            </a:solidFill>
          </a:ln>
          <a:effectLst/>
        </c:spPr>
      </c:pivotFmt>
      <c:pivotFmt>
        <c:idx val="3"/>
        <c:spPr>
          <a:solidFill>
            <a:schemeClr val="accent1"/>
          </a:solidFill>
          <a:ln w="15875">
            <a:solidFill>
              <a:schemeClr val="lt1"/>
            </a:solidFill>
          </a:ln>
          <a:effectLst/>
        </c:spPr>
      </c:pivotFmt>
    </c:pivotFmts>
    <c:plotArea>
      <c:layout/>
      <c:doughnutChart>
        <c:varyColors val="1"/>
        <c:ser>
          <c:idx val="0"/>
          <c:order val="0"/>
          <c:tx>
            <c:strRef>
              <c:f>'Pie chart'!$B$3</c:f>
              <c:strCache>
                <c:ptCount val="1"/>
                <c:pt idx="0">
                  <c:v>Total</c:v>
                </c:pt>
              </c:strCache>
            </c:strRef>
          </c:tx>
          <c:spPr>
            <a:ln w="15875"/>
          </c:spPr>
          <c:explosion val="2"/>
          <c:dPt>
            <c:idx val="0"/>
            <c:bubble3D val="0"/>
            <c:spPr>
              <a:solidFill>
                <a:schemeClr val="accent1"/>
              </a:solidFill>
              <a:ln w="15875">
                <a:solidFill>
                  <a:schemeClr val="lt1"/>
                </a:solidFill>
              </a:ln>
              <a:effectLst/>
            </c:spPr>
            <c:extLst>
              <c:ext xmlns:c16="http://schemas.microsoft.com/office/drawing/2014/chart" uri="{C3380CC4-5D6E-409C-BE32-E72D297353CC}">
                <c16:uniqueId val="{00000001-D4E2-40D9-90D5-B77FA58B69BE}"/>
              </c:ext>
            </c:extLst>
          </c:dPt>
          <c:dPt>
            <c:idx val="1"/>
            <c:bubble3D val="0"/>
            <c:spPr>
              <a:solidFill>
                <a:schemeClr val="accent2"/>
              </a:solidFill>
              <a:ln w="15875">
                <a:solidFill>
                  <a:schemeClr val="lt1"/>
                </a:solidFill>
              </a:ln>
              <a:effectLst/>
            </c:spPr>
            <c:extLst>
              <c:ext xmlns:c16="http://schemas.microsoft.com/office/drawing/2014/chart" uri="{C3380CC4-5D6E-409C-BE32-E72D297353CC}">
                <c16:uniqueId val="{00000003-D4E2-40D9-90D5-B77FA58B69BE}"/>
              </c:ext>
            </c:extLst>
          </c:dPt>
          <c:dPt>
            <c:idx val="2"/>
            <c:bubble3D val="0"/>
            <c:spPr>
              <a:solidFill>
                <a:schemeClr val="accent3"/>
              </a:solidFill>
              <a:ln w="15875">
                <a:solidFill>
                  <a:schemeClr val="lt1"/>
                </a:solidFill>
              </a:ln>
              <a:effectLst/>
            </c:spPr>
            <c:extLst>
              <c:ext xmlns:c16="http://schemas.microsoft.com/office/drawing/2014/chart" uri="{C3380CC4-5D6E-409C-BE32-E72D297353CC}">
                <c16:uniqueId val="{00000005-D4E2-40D9-90D5-B77FA58B69B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D54E-4A2C-AF5A-1382083669BB}"/>
            </c:ext>
          </c:extLst>
        </c:ser>
        <c:dLbls>
          <c:showLegendKey val="0"/>
          <c:showVal val="1"/>
          <c:showCatName val="0"/>
          <c:showSerName val="0"/>
          <c:showPercent val="0"/>
          <c:showBubbleSize val="0"/>
          <c:showLeaderLines val="1"/>
        </c:dLbls>
        <c:firstSliceAng val="0"/>
        <c:holeSize val="59"/>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Sub-Category!PivotTable9</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Sub-Category'!$B$3</c:f>
              <c:strCache>
                <c:ptCount val="1"/>
                <c:pt idx="0">
                  <c:v>Total</c:v>
                </c:pt>
              </c:strCache>
            </c:strRef>
          </c:tx>
          <c:spPr>
            <a:solidFill>
              <a:schemeClr val="accent1"/>
            </a:solidFill>
            <a:ln>
              <a:noFill/>
            </a:ln>
            <a:effectLst/>
          </c:spPr>
          <c:invertIfNegative val="0"/>
          <c:cat>
            <c:strRef>
              <c:f>'Top 5 Sub-Category'!$A$4:$A$9</c:f>
              <c:strCache>
                <c:ptCount val="5"/>
                <c:pt idx="0">
                  <c:v>Binders</c:v>
                </c:pt>
                <c:pt idx="1">
                  <c:v>Tables</c:v>
                </c:pt>
                <c:pt idx="2">
                  <c:v>Storage</c:v>
                </c:pt>
                <c:pt idx="3">
                  <c:v>Chairs</c:v>
                </c:pt>
                <c:pt idx="4">
                  <c:v>Phones</c:v>
                </c:pt>
              </c:strCache>
            </c:strRef>
          </c:cat>
          <c:val>
            <c:numRef>
              <c:f>'Top 5 Sub-Category'!$B$4:$B$9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F196-47BF-87CC-3480A2C1D17A}"/>
            </c:ext>
          </c:extLst>
        </c:ser>
        <c:dLbls>
          <c:showLegendKey val="0"/>
          <c:showVal val="0"/>
          <c:showCatName val="0"/>
          <c:showSerName val="0"/>
          <c:showPercent val="0"/>
          <c:showBubbleSize val="0"/>
        </c:dLbls>
        <c:gapWidth val="182"/>
        <c:axId val="1499185327"/>
        <c:axId val="1499176207"/>
      </c:barChart>
      <c:catAx>
        <c:axId val="14991853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9176207"/>
        <c:crosses val="autoZero"/>
        <c:auto val="1"/>
        <c:lblAlgn val="ctr"/>
        <c:lblOffset val="100"/>
        <c:noMultiLvlLbl val="0"/>
      </c:catAx>
      <c:valAx>
        <c:axId val="14991762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9185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1D0F-4A3F-81F2-8C64A1737AFE}"/>
            </c:ext>
          </c:extLst>
        </c:ser>
        <c:dLbls>
          <c:showLegendKey val="0"/>
          <c:showVal val="0"/>
          <c:showCatName val="0"/>
          <c:showSerName val="0"/>
          <c:showPercent val="0"/>
          <c:showBubbleSize val="0"/>
        </c:dLbls>
        <c:smooth val="0"/>
        <c:axId val="1499170927"/>
        <c:axId val="1499187727"/>
      </c:lineChart>
      <c:catAx>
        <c:axId val="1499170927"/>
        <c:scaling>
          <c:orientation val="minMax"/>
        </c:scaling>
        <c:delete val="1"/>
        <c:axPos val="b"/>
        <c:numFmt formatCode="General" sourceLinked="1"/>
        <c:majorTickMark val="none"/>
        <c:minorTickMark val="none"/>
        <c:tickLblPos val="nextTo"/>
        <c:crossAx val="1499187727"/>
        <c:crosses val="autoZero"/>
        <c:auto val="1"/>
        <c:lblAlgn val="ctr"/>
        <c:lblOffset val="100"/>
        <c:noMultiLvlLbl val="0"/>
      </c:catAx>
      <c:valAx>
        <c:axId val="1499187727"/>
        <c:scaling>
          <c:orientation val="minMax"/>
        </c:scaling>
        <c:delete val="1"/>
        <c:axPos val="l"/>
        <c:numFmt formatCode="General" sourceLinked="1"/>
        <c:majorTickMark val="none"/>
        <c:minorTickMark val="none"/>
        <c:tickLblPos val="nextTo"/>
        <c:crossAx val="1499170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A1E9-423D-8B0C-930D02E0A7E6}"/>
            </c:ext>
          </c:extLst>
        </c:ser>
        <c:dLbls>
          <c:showLegendKey val="0"/>
          <c:showVal val="0"/>
          <c:showCatName val="0"/>
          <c:showSerName val="0"/>
          <c:showPercent val="0"/>
          <c:showBubbleSize val="0"/>
        </c:dLbls>
        <c:smooth val="0"/>
        <c:axId val="1499196847"/>
        <c:axId val="1499191567"/>
      </c:lineChart>
      <c:catAx>
        <c:axId val="1499196847"/>
        <c:scaling>
          <c:orientation val="minMax"/>
        </c:scaling>
        <c:delete val="1"/>
        <c:axPos val="b"/>
        <c:numFmt formatCode="General" sourceLinked="1"/>
        <c:majorTickMark val="none"/>
        <c:minorTickMark val="none"/>
        <c:tickLblPos val="nextTo"/>
        <c:crossAx val="1499191567"/>
        <c:crosses val="autoZero"/>
        <c:auto val="1"/>
        <c:lblAlgn val="ctr"/>
        <c:lblOffset val="100"/>
        <c:noMultiLvlLbl val="0"/>
      </c:catAx>
      <c:valAx>
        <c:axId val="1499191567"/>
        <c:scaling>
          <c:orientation val="minMax"/>
        </c:scaling>
        <c:delete val="1"/>
        <c:axPos val="l"/>
        <c:numFmt formatCode="General" sourceLinked="1"/>
        <c:majorTickMark val="none"/>
        <c:minorTickMark val="none"/>
        <c:tickLblPos val="nextTo"/>
        <c:crossAx val="1499196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KPI!$J$3</c:f>
              <c:strCache>
                <c:ptCount val="1"/>
                <c:pt idx="0">
                  <c:v>Total</c:v>
                </c:pt>
              </c:strCache>
            </c:strRef>
          </c:tx>
          <c:spPr>
            <a:ln w="28575" cap="rnd">
              <a:solidFill>
                <a:schemeClr val="accent1"/>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8B3-41C1-8951-5C95AE3DA4C2}"/>
            </c:ext>
          </c:extLst>
        </c:ser>
        <c:dLbls>
          <c:showLegendKey val="0"/>
          <c:showVal val="0"/>
          <c:showCatName val="0"/>
          <c:showSerName val="0"/>
          <c:showPercent val="0"/>
          <c:showBubbleSize val="0"/>
        </c:dLbls>
        <c:smooth val="0"/>
        <c:axId val="1499198767"/>
        <c:axId val="1499199247"/>
      </c:lineChart>
      <c:catAx>
        <c:axId val="1499198767"/>
        <c:scaling>
          <c:orientation val="minMax"/>
        </c:scaling>
        <c:delete val="1"/>
        <c:axPos val="b"/>
        <c:numFmt formatCode="General" sourceLinked="1"/>
        <c:majorTickMark val="none"/>
        <c:minorTickMark val="none"/>
        <c:tickLblPos val="nextTo"/>
        <c:crossAx val="1499199247"/>
        <c:crosses val="autoZero"/>
        <c:auto val="1"/>
        <c:lblAlgn val="ctr"/>
        <c:lblOffset val="100"/>
        <c:noMultiLvlLbl val="0"/>
      </c:catAx>
      <c:valAx>
        <c:axId val="1499199247"/>
        <c:scaling>
          <c:orientation val="minMax"/>
        </c:scaling>
        <c:delete val="1"/>
        <c:axPos val="l"/>
        <c:numFmt formatCode="General" sourceLinked="1"/>
        <c:majorTickMark val="none"/>
        <c:minorTickMark val="none"/>
        <c:tickLblPos val="nextTo"/>
        <c:crossAx val="1499198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C341-499C-A22F-415663755B3E}"/>
            </c:ext>
          </c:extLst>
        </c:ser>
        <c:dLbls>
          <c:showLegendKey val="0"/>
          <c:showVal val="0"/>
          <c:showCatName val="0"/>
          <c:showSerName val="0"/>
          <c:showPercent val="0"/>
          <c:showBubbleSize val="0"/>
        </c:dLbls>
        <c:smooth val="0"/>
        <c:axId val="1499169967"/>
        <c:axId val="1499172847"/>
      </c:lineChart>
      <c:catAx>
        <c:axId val="1499169967"/>
        <c:scaling>
          <c:orientation val="minMax"/>
        </c:scaling>
        <c:delete val="1"/>
        <c:axPos val="b"/>
        <c:numFmt formatCode="General" sourceLinked="1"/>
        <c:majorTickMark val="none"/>
        <c:minorTickMark val="none"/>
        <c:tickLblPos val="nextTo"/>
        <c:crossAx val="1499172847"/>
        <c:crosses val="autoZero"/>
        <c:auto val="1"/>
        <c:lblAlgn val="ctr"/>
        <c:lblOffset val="100"/>
        <c:noMultiLvlLbl val="0"/>
      </c:catAx>
      <c:valAx>
        <c:axId val="1499172847"/>
        <c:scaling>
          <c:orientation val="minMax"/>
        </c:scaling>
        <c:delete val="1"/>
        <c:axPos val="l"/>
        <c:numFmt formatCode="General" sourceLinked="1"/>
        <c:majorTickMark val="none"/>
        <c:minorTickMark val="none"/>
        <c:tickLblPos val="nextTo"/>
        <c:crossAx val="1499169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KPI!$R$3</c:f>
              <c:strCache>
                <c:ptCount val="1"/>
                <c:pt idx="0">
                  <c:v>Total</c:v>
                </c:pt>
              </c:strCache>
            </c:strRef>
          </c:tx>
          <c:spPr>
            <a:ln w="28575" cap="rnd">
              <a:solidFill>
                <a:schemeClr val="accent1"/>
              </a:solidFill>
              <a:round/>
            </a:ln>
            <a:effectLst/>
          </c:spPr>
          <c:marker>
            <c:symbol val="none"/>
          </c:marker>
          <c:cat>
            <c:strRef>
              <c:f>KPI!$Q$4:$Q$16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KPI!$R$4:$R$16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720D-4A75-8EE6-B9F10E469710}"/>
            </c:ext>
          </c:extLst>
        </c:ser>
        <c:dLbls>
          <c:showLegendKey val="0"/>
          <c:showVal val="0"/>
          <c:showCatName val="0"/>
          <c:showSerName val="0"/>
          <c:showPercent val="0"/>
          <c:showBubbleSize val="0"/>
        </c:dLbls>
        <c:smooth val="0"/>
        <c:axId val="1499202127"/>
        <c:axId val="1499214607"/>
      </c:lineChart>
      <c:catAx>
        <c:axId val="1499202127"/>
        <c:scaling>
          <c:orientation val="minMax"/>
        </c:scaling>
        <c:delete val="1"/>
        <c:axPos val="b"/>
        <c:numFmt formatCode="General" sourceLinked="1"/>
        <c:majorTickMark val="none"/>
        <c:minorTickMark val="none"/>
        <c:tickLblPos val="nextTo"/>
        <c:crossAx val="1499214607"/>
        <c:crosses val="autoZero"/>
        <c:auto val="1"/>
        <c:lblAlgn val="ctr"/>
        <c:lblOffset val="100"/>
        <c:noMultiLvlLbl val="0"/>
      </c:catAx>
      <c:valAx>
        <c:axId val="1499214607"/>
        <c:scaling>
          <c:orientation val="minMax"/>
        </c:scaling>
        <c:delete val="1"/>
        <c:axPos val="l"/>
        <c:numFmt formatCode="General" sourceLinked="1"/>
        <c:majorTickMark val="none"/>
        <c:minorTickMark val="none"/>
        <c:tickLblPos val="nextTo"/>
        <c:crossAx val="1499202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2FA9-4D02-AAED-B99F11CC3407}"/>
            </c:ext>
          </c:extLst>
        </c:ser>
        <c:dLbls>
          <c:showLegendKey val="0"/>
          <c:showVal val="0"/>
          <c:showCatName val="0"/>
          <c:showSerName val="0"/>
          <c:showPercent val="0"/>
          <c:showBubbleSize val="0"/>
        </c:dLbls>
        <c:smooth val="0"/>
        <c:axId val="1499170927"/>
        <c:axId val="1499187727"/>
      </c:lineChart>
      <c:catAx>
        <c:axId val="1499170927"/>
        <c:scaling>
          <c:orientation val="minMax"/>
        </c:scaling>
        <c:delete val="1"/>
        <c:axPos val="b"/>
        <c:numFmt formatCode="General" sourceLinked="1"/>
        <c:majorTickMark val="none"/>
        <c:minorTickMark val="none"/>
        <c:tickLblPos val="nextTo"/>
        <c:crossAx val="1499187727"/>
        <c:crosses val="autoZero"/>
        <c:auto val="1"/>
        <c:lblAlgn val="ctr"/>
        <c:lblOffset val="100"/>
        <c:noMultiLvlLbl val="0"/>
      </c:catAx>
      <c:valAx>
        <c:axId val="1499187727"/>
        <c:scaling>
          <c:orientation val="minMax"/>
        </c:scaling>
        <c:delete val="1"/>
        <c:axPos val="l"/>
        <c:numFmt formatCode="General" sourceLinked="1"/>
        <c:majorTickMark val="none"/>
        <c:minorTickMark val="none"/>
        <c:tickLblPos val="nextTo"/>
        <c:crossAx val="1499170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KPI!$J$3</c:f>
              <c:strCache>
                <c:ptCount val="1"/>
                <c:pt idx="0">
                  <c:v>Total</c:v>
                </c:pt>
              </c:strCache>
            </c:strRef>
          </c:tx>
          <c:spPr>
            <a:ln w="34925" cap="rnd">
              <a:solidFill>
                <a:schemeClr val="bg1">
                  <a:lumMod val="85000"/>
                </a:schemeClr>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6546-4295-B265-A240722056EE}"/>
            </c:ext>
          </c:extLst>
        </c:ser>
        <c:dLbls>
          <c:showLegendKey val="0"/>
          <c:showVal val="0"/>
          <c:showCatName val="0"/>
          <c:showSerName val="0"/>
          <c:showPercent val="0"/>
          <c:showBubbleSize val="0"/>
        </c:dLbls>
        <c:smooth val="0"/>
        <c:axId val="1499198767"/>
        <c:axId val="1499199247"/>
      </c:lineChart>
      <c:catAx>
        <c:axId val="1499198767"/>
        <c:scaling>
          <c:orientation val="minMax"/>
        </c:scaling>
        <c:delete val="1"/>
        <c:axPos val="b"/>
        <c:numFmt formatCode="General" sourceLinked="1"/>
        <c:majorTickMark val="none"/>
        <c:minorTickMark val="none"/>
        <c:tickLblPos val="nextTo"/>
        <c:crossAx val="1499199247"/>
        <c:crosses val="autoZero"/>
        <c:auto val="1"/>
        <c:lblAlgn val="ctr"/>
        <c:lblOffset val="100"/>
        <c:noMultiLvlLbl val="0"/>
      </c:catAx>
      <c:valAx>
        <c:axId val="1499199247"/>
        <c:scaling>
          <c:orientation val="minMax"/>
        </c:scaling>
        <c:delete val="1"/>
        <c:axPos val="l"/>
        <c:numFmt formatCode="General" sourceLinked="1"/>
        <c:majorTickMark val="none"/>
        <c:minorTickMark val="none"/>
        <c:tickLblPos val="nextTo"/>
        <c:crossAx val="1499198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KPI!$F$3</c:f>
              <c:strCache>
                <c:ptCount val="1"/>
                <c:pt idx="0">
                  <c:v>Total</c:v>
                </c:pt>
              </c:strCache>
            </c:strRef>
          </c:tx>
          <c:spPr>
            <a:ln w="34925" cap="rnd">
              <a:solidFill>
                <a:schemeClr val="bg1">
                  <a:lumMod val="85000"/>
                </a:schemeClr>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CC4B-43AE-94AA-7ADE07D2DE8B}"/>
            </c:ext>
          </c:extLst>
        </c:ser>
        <c:dLbls>
          <c:showLegendKey val="0"/>
          <c:showVal val="0"/>
          <c:showCatName val="0"/>
          <c:showSerName val="0"/>
          <c:showPercent val="0"/>
          <c:showBubbleSize val="0"/>
        </c:dLbls>
        <c:smooth val="0"/>
        <c:axId val="1499196847"/>
        <c:axId val="1499191567"/>
      </c:lineChart>
      <c:catAx>
        <c:axId val="1499196847"/>
        <c:scaling>
          <c:orientation val="minMax"/>
        </c:scaling>
        <c:delete val="1"/>
        <c:axPos val="b"/>
        <c:numFmt formatCode="General" sourceLinked="1"/>
        <c:majorTickMark val="none"/>
        <c:minorTickMark val="none"/>
        <c:tickLblPos val="nextTo"/>
        <c:crossAx val="1499191567"/>
        <c:crosses val="autoZero"/>
        <c:auto val="1"/>
        <c:lblAlgn val="ctr"/>
        <c:lblOffset val="100"/>
        <c:noMultiLvlLbl val="0"/>
      </c:catAx>
      <c:valAx>
        <c:axId val="1499191567"/>
        <c:scaling>
          <c:orientation val="minMax"/>
        </c:scaling>
        <c:delete val="1"/>
        <c:axPos val="l"/>
        <c:numFmt formatCode="General" sourceLinked="1"/>
        <c:majorTickMark val="none"/>
        <c:minorTickMark val="none"/>
        <c:tickLblPos val="nextTo"/>
        <c:crossAx val="1499196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4D6E-45C5-8C81-58432DF6F8A6}"/>
            </c:ext>
          </c:extLst>
        </c:ser>
        <c:dLbls>
          <c:showLegendKey val="0"/>
          <c:showVal val="0"/>
          <c:showCatName val="0"/>
          <c:showSerName val="0"/>
          <c:showPercent val="0"/>
          <c:showBubbleSize val="0"/>
        </c:dLbls>
        <c:smooth val="0"/>
        <c:axId val="1499169967"/>
        <c:axId val="1499172847"/>
      </c:lineChart>
      <c:catAx>
        <c:axId val="1499169967"/>
        <c:scaling>
          <c:orientation val="minMax"/>
        </c:scaling>
        <c:delete val="1"/>
        <c:axPos val="b"/>
        <c:numFmt formatCode="General" sourceLinked="1"/>
        <c:majorTickMark val="none"/>
        <c:minorTickMark val="none"/>
        <c:tickLblPos val="nextTo"/>
        <c:crossAx val="1499172847"/>
        <c:crosses val="autoZero"/>
        <c:auto val="1"/>
        <c:lblAlgn val="ctr"/>
        <c:lblOffset val="100"/>
        <c:noMultiLvlLbl val="0"/>
      </c:catAx>
      <c:valAx>
        <c:axId val="1499172847"/>
        <c:scaling>
          <c:orientation val="minMax"/>
        </c:scaling>
        <c:delete val="1"/>
        <c:axPos val="l"/>
        <c:numFmt formatCode="General" sourceLinked="1"/>
        <c:majorTickMark val="none"/>
        <c:minorTickMark val="none"/>
        <c:tickLblPos val="nextTo"/>
        <c:crossAx val="1499169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KPI!$R$3</c:f>
              <c:strCache>
                <c:ptCount val="1"/>
                <c:pt idx="0">
                  <c:v>Total</c:v>
                </c:pt>
              </c:strCache>
            </c:strRef>
          </c:tx>
          <c:spPr>
            <a:ln w="34925" cap="rnd">
              <a:solidFill>
                <a:schemeClr val="bg1">
                  <a:lumMod val="85000"/>
                </a:schemeClr>
              </a:solidFill>
              <a:round/>
            </a:ln>
            <a:effectLst/>
          </c:spPr>
          <c:marker>
            <c:symbol val="none"/>
          </c:marker>
          <c:cat>
            <c:strRef>
              <c:f>KPI!$Q$4:$Q$16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KPI!$R$4:$R$16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9C2B-417C-8F9F-3FEA0047FFD7}"/>
            </c:ext>
          </c:extLst>
        </c:ser>
        <c:dLbls>
          <c:showLegendKey val="0"/>
          <c:showVal val="0"/>
          <c:showCatName val="0"/>
          <c:showSerName val="0"/>
          <c:showPercent val="0"/>
          <c:showBubbleSize val="0"/>
        </c:dLbls>
        <c:smooth val="0"/>
        <c:axId val="1499202127"/>
        <c:axId val="1499214607"/>
      </c:lineChart>
      <c:catAx>
        <c:axId val="1499202127"/>
        <c:scaling>
          <c:orientation val="minMax"/>
        </c:scaling>
        <c:delete val="1"/>
        <c:axPos val="b"/>
        <c:numFmt formatCode="General" sourceLinked="1"/>
        <c:majorTickMark val="none"/>
        <c:minorTickMark val="none"/>
        <c:tickLblPos val="nextTo"/>
        <c:crossAx val="1499214607"/>
        <c:crosses val="autoZero"/>
        <c:auto val="1"/>
        <c:lblAlgn val="ctr"/>
        <c:lblOffset val="100"/>
        <c:noMultiLvlLbl val="0"/>
      </c:catAx>
      <c:valAx>
        <c:axId val="1499214607"/>
        <c:scaling>
          <c:orientation val="minMax"/>
        </c:scaling>
        <c:delete val="1"/>
        <c:axPos val="l"/>
        <c:numFmt formatCode="General" sourceLinked="1"/>
        <c:majorTickMark val="none"/>
        <c:minorTickMark val="none"/>
        <c:tickLblPos val="nextTo"/>
        <c:crossAx val="1499202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1">
              <a:lumMod val="85000"/>
              <a:lumOff val="1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243265099401267"/>
          <c:y val="0.22345830731944979"/>
          <c:w val="0.66510656120617306"/>
          <c:h val="0.62351357275455599"/>
        </c:manualLayout>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a:outerShdw blurRad="57150" dist="19050" dir="5400000" algn="ctr" rotWithShape="0">
                <a:srgbClr val="000000">
                  <a:alpha val="63000"/>
                </a:srgbClr>
              </a:outerShdw>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66E3-4A93-AE5F-8D98DDE9B78C}"/>
            </c:ext>
          </c:extLst>
        </c:ser>
        <c:dLbls>
          <c:showLegendKey val="0"/>
          <c:showVal val="0"/>
          <c:showCatName val="0"/>
          <c:showSerName val="0"/>
          <c:showPercent val="0"/>
          <c:showBubbleSize val="0"/>
        </c:dLbls>
        <c:axId val="1158328415"/>
        <c:axId val="1158338495"/>
      </c:areaChart>
      <c:barChart>
        <c:barDir val="col"/>
        <c:grouping val="clustered"/>
        <c:varyColors val="0"/>
        <c:ser>
          <c:idx val="0"/>
          <c:order val="0"/>
          <c:tx>
            <c:strRef>
              <c:f>'Combo Chart'!$B$3</c:f>
              <c:strCache>
                <c:ptCount val="1"/>
                <c:pt idx="0">
                  <c:v>Sum of Sales</c:v>
                </c:pt>
              </c:strCache>
            </c:strRef>
          </c:tx>
          <c:spPr>
            <a:solidFill>
              <a:schemeClr val="tx1">
                <a:lumMod val="85000"/>
                <a:lumOff val="15000"/>
              </a:schemeClr>
            </a:solidFill>
            <a:ln>
              <a:noFill/>
            </a:ln>
            <a:effectLst>
              <a:outerShdw blurRad="57150" dist="19050" dir="5400000" algn="ctr" rotWithShape="0">
                <a:srgbClr val="000000">
                  <a:alpha val="63000"/>
                </a:srgbClr>
              </a:outerShdw>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66E3-4A93-AE5F-8D98DDE9B78C}"/>
            </c:ext>
          </c:extLst>
        </c:ser>
        <c:dLbls>
          <c:showLegendKey val="0"/>
          <c:showVal val="0"/>
          <c:showCatName val="0"/>
          <c:showSerName val="0"/>
          <c:showPercent val="0"/>
          <c:showBubbleSize val="0"/>
        </c:dLbls>
        <c:gapWidth val="84"/>
        <c:overlap val="-27"/>
        <c:axId val="1158325055"/>
        <c:axId val="1158326015"/>
      </c:barChart>
      <c:catAx>
        <c:axId val="115832505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58326015"/>
        <c:crosses val="autoZero"/>
        <c:auto val="1"/>
        <c:lblAlgn val="ctr"/>
        <c:lblOffset val="100"/>
        <c:noMultiLvlLbl val="0"/>
      </c:catAx>
      <c:valAx>
        <c:axId val="1158326015"/>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bg1"/>
                    </a:solidFill>
                    <a:latin typeface="+mn-lt"/>
                    <a:ea typeface="+mn-ea"/>
                    <a:cs typeface="+mn-cs"/>
                  </a:defRPr>
                </a:pPr>
                <a:r>
                  <a:rPr lang="en-US">
                    <a:solidFill>
                      <a:schemeClr val="bg1"/>
                    </a:solidFill>
                  </a:rPr>
                  <a:t>SALES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bg1"/>
                  </a:solidFill>
                  <a:latin typeface="+mn-lt"/>
                  <a:ea typeface="+mn-ea"/>
                  <a:cs typeface="+mn-cs"/>
                </a:defRPr>
              </a:pPr>
              <a:endParaRPr lang="en-US"/>
            </a:p>
          </c:txPr>
        </c:title>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58325055"/>
        <c:crosses val="autoZero"/>
        <c:crossBetween val="between"/>
      </c:valAx>
      <c:valAx>
        <c:axId val="1158338495"/>
        <c:scaling>
          <c:orientation val="minMax"/>
        </c:scaling>
        <c:delete val="0"/>
        <c:axPos val="r"/>
        <c:title>
          <c:tx>
            <c:rich>
              <a:bodyPr rot="-5400000" spcFirstLastPara="1" vertOverflow="ellipsis" vert="horz" wrap="square" anchor="ctr" anchorCtr="1"/>
              <a:lstStyle/>
              <a:p>
                <a:pPr>
                  <a:defRPr sz="900" b="1" i="0" u="none" strike="noStrike" kern="1200" cap="all" baseline="0">
                    <a:solidFill>
                      <a:schemeClr val="bg1"/>
                    </a:solidFill>
                    <a:latin typeface="+mn-lt"/>
                    <a:ea typeface="+mn-ea"/>
                    <a:cs typeface="+mn-cs"/>
                  </a:defRPr>
                </a:pPr>
                <a:r>
                  <a:rPr lang="en-US">
                    <a:solidFill>
                      <a:schemeClr val="bg1"/>
                    </a:solidFill>
                  </a:rPr>
                  <a:t>PROFIT</a:t>
                </a:r>
              </a:p>
              <a:p>
                <a:pPr>
                  <a:defRPr>
                    <a:solidFill>
                      <a:schemeClr val="bg1"/>
                    </a:solidFill>
                  </a:defRPr>
                </a:pPr>
                <a:endParaRPr lang="en-US">
                  <a:solidFill>
                    <a:schemeClr val="bg1"/>
                  </a:solidFill>
                </a:endParaRP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bg1"/>
                  </a:solidFill>
                  <a:latin typeface="+mn-lt"/>
                  <a:ea typeface="+mn-ea"/>
                  <a:cs typeface="+mn-cs"/>
                </a:defRPr>
              </a:pPr>
              <a:endParaRPr lang="en-US"/>
            </a:p>
          </c:txPr>
        </c:title>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58328415"/>
        <c:crosses val="max"/>
        <c:crossBetween val="between"/>
      </c:valAx>
      <c:catAx>
        <c:axId val="1158328415"/>
        <c:scaling>
          <c:orientation val="minMax"/>
        </c:scaling>
        <c:delete val="1"/>
        <c:axPos val="b"/>
        <c:numFmt formatCode="General" sourceLinked="1"/>
        <c:majorTickMark val="none"/>
        <c:minorTickMark val="none"/>
        <c:tickLblPos val="nextTo"/>
        <c:crossAx val="1158338495"/>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chart!PivotTable5</c:name>
    <c:fmtId val="6"/>
  </c:pivotSource>
  <c:chart>
    <c:autoTitleDeleted val="1"/>
    <c:pivotFmts>
      <c:pivotFmt>
        <c:idx val="0"/>
        <c:spPr>
          <a:solidFill>
            <a:schemeClr val="accent1"/>
          </a:solidFill>
          <a:ln w="15875">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5875">
            <a:solidFill>
              <a:schemeClr val="lt1"/>
            </a:solidFill>
          </a:ln>
          <a:effectLst/>
        </c:spPr>
      </c:pivotFmt>
      <c:pivotFmt>
        <c:idx val="2"/>
        <c:spPr>
          <a:solidFill>
            <a:schemeClr val="accent1"/>
          </a:solidFill>
          <a:ln w="15875">
            <a:solidFill>
              <a:schemeClr val="lt1"/>
            </a:solidFill>
          </a:ln>
          <a:effectLst/>
        </c:spPr>
      </c:pivotFmt>
      <c:pivotFmt>
        <c:idx val="3"/>
        <c:spPr>
          <a:solidFill>
            <a:schemeClr val="accent1"/>
          </a:solidFill>
          <a:ln w="15875">
            <a:solidFill>
              <a:schemeClr val="lt1"/>
            </a:solidFill>
          </a:ln>
          <a:effectLst/>
        </c:spPr>
      </c:pivotFmt>
      <c:pivotFmt>
        <c:idx val="4"/>
        <c:spPr>
          <a:solidFill>
            <a:schemeClr val="accent1"/>
          </a:solidFill>
          <a:ln w="15875">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5875">
            <a:solidFill>
              <a:schemeClr val="lt1"/>
            </a:solidFill>
          </a:ln>
          <a:effectLst/>
        </c:spPr>
      </c:pivotFmt>
      <c:pivotFmt>
        <c:idx val="6"/>
        <c:spPr>
          <a:solidFill>
            <a:schemeClr val="accent1"/>
          </a:solidFill>
          <a:ln w="15875">
            <a:solidFill>
              <a:schemeClr val="lt1"/>
            </a:solidFill>
          </a:ln>
          <a:effectLst/>
        </c:spPr>
      </c:pivotFmt>
      <c:pivotFmt>
        <c:idx val="7"/>
        <c:spPr>
          <a:solidFill>
            <a:schemeClr val="accent1"/>
          </a:solidFill>
          <a:ln w="15875">
            <a:solidFill>
              <a:schemeClr val="lt1"/>
            </a:solidFill>
          </a:ln>
          <a:effectLst/>
        </c:spPr>
      </c:pivotFmt>
      <c:pivotFmt>
        <c:idx val="8"/>
        <c:spPr>
          <a:solidFill>
            <a:schemeClr val="bg1">
              <a:lumMod val="75000"/>
            </a:schemeClr>
          </a:solidFill>
          <a:ln w="15875">
            <a:solidFill>
              <a:schemeClr val="lt1"/>
            </a:solidFill>
          </a:ln>
          <a:effectLst/>
        </c:spPr>
        <c:marker>
          <c:symbol val="none"/>
        </c:marker>
        <c:dLbl>
          <c:idx val="0"/>
          <c:spPr>
            <a:solidFill>
              <a:schemeClr val="bg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60000"/>
              <a:lumOff val="40000"/>
            </a:schemeClr>
          </a:solidFill>
          <a:ln w="15875">
            <a:solidFill>
              <a:schemeClr val="lt1"/>
            </a:solidFill>
          </a:ln>
          <a:effectLst/>
        </c:spPr>
      </c:pivotFmt>
      <c:pivotFmt>
        <c:idx val="10"/>
        <c:spPr>
          <a:solidFill>
            <a:schemeClr val="accent2">
              <a:lumMod val="60000"/>
              <a:lumOff val="40000"/>
            </a:schemeClr>
          </a:solidFill>
          <a:ln w="15875">
            <a:solidFill>
              <a:schemeClr val="lt1"/>
            </a:solidFill>
          </a:ln>
          <a:effectLst/>
        </c:spPr>
      </c:pivotFmt>
      <c:pivotFmt>
        <c:idx val="11"/>
        <c:spPr>
          <a:solidFill>
            <a:schemeClr val="bg1">
              <a:lumMod val="85000"/>
            </a:schemeClr>
          </a:solidFill>
          <a:ln w="19050">
            <a:solidFill>
              <a:schemeClr val="lt1"/>
            </a:solidFill>
          </a:ln>
          <a:effectLst/>
        </c:spPr>
      </c:pivotFmt>
    </c:pivotFmts>
    <c:plotArea>
      <c:layout>
        <c:manualLayout>
          <c:layoutTarget val="inner"/>
          <c:xMode val="edge"/>
          <c:yMode val="edge"/>
          <c:x val="0.33054879957617933"/>
          <c:y val="0.16592620589109983"/>
          <c:w val="0.35589295317905617"/>
          <c:h val="0.8056485800415385"/>
        </c:manualLayout>
      </c:layout>
      <c:doughnutChart>
        <c:varyColors val="1"/>
        <c:ser>
          <c:idx val="0"/>
          <c:order val="0"/>
          <c:tx>
            <c:strRef>
              <c:f>'Pie chart'!$B$3</c:f>
              <c:strCache>
                <c:ptCount val="1"/>
                <c:pt idx="0">
                  <c:v>Total</c:v>
                </c:pt>
              </c:strCache>
            </c:strRef>
          </c:tx>
          <c:spPr>
            <a:solidFill>
              <a:schemeClr val="bg1">
                <a:lumMod val="75000"/>
              </a:schemeClr>
            </a:solidFill>
            <a:ln w="15875"/>
          </c:spPr>
          <c:dPt>
            <c:idx val="0"/>
            <c:bubble3D val="0"/>
            <c:spPr>
              <a:solidFill>
                <a:schemeClr val="accent1">
                  <a:lumMod val="60000"/>
                  <a:lumOff val="40000"/>
                </a:schemeClr>
              </a:solidFill>
              <a:ln w="15875">
                <a:solidFill>
                  <a:schemeClr val="lt1"/>
                </a:solidFill>
              </a:ln>
              <a:effectLst/>
            </c:spPr>
            <c:extLst>
              <c:ext xmlns:c16="http://schemas.microsoft.com/office/drawing/2014/chart" uri="{C3380CC4-5D6E-409C-BE32-E72D297353CC}">
                <c16:uniqueId val="{00000001-DC58-4572-B874-FB112D5AF25C}"/>
              </c:ext>
            </c:extLst>
          </c:dPt>
          <c:dPt>
            <c:idx val="1"/>
            <c:bubble3D val="0"/>
            <c:spPr>
              <a:solidFill>
                <a:schemeClr val="accent2">
                  <a:lumMod val="60000"/>
                  <a:lumOff val="40000"/>
                </a:schemeClr>
              </a:solidFill>
              <a:ln w="15875">
                <a:solidFill>
                  <a:schemeClr val="lt1"/>
                </a:solidFill>
              </a:ln>
              <a:effectLst/>
            </c:spPr>
            <c:extLst>
              <c:ext xmlns:c16="http://schemas.microsoft.com/office/drawing/2014/chart" uri="{C3380CC4-5D6E-409C-BE32-E72D297353CC}">
                <c16:uniqueId val="{00000003-DC58-4572-B874-FB112D5AF25C}"/>
              </c:ext>
            </c:extLst>
          </c:dPt>
          <c:dPt>
            <c:idx val="2"/>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5-DC58-4572-B874-FB112D5AF25C}"/>
              </c:ext>
            </c:extLst>
          </c:dPt>
          <c:dLbls>
            <c:spPr>
              <a:solidFill>
                <a:schemeClr val="bg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DC58-4572-B874-FB112D5AF25C}"/>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Sub-Category!PivotTable9</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lumMod val="85000"/>
              <a:lumOff val="15000"/>
            </a:schemeClr>
          </a:solidFill>
          <a:ln>
            <a:noFill/>
          </a:ln>
          <a:effectLst/>
        </c:spPr>
        <c:marker>
          <c:symbol val="none"/>
        </c:marker>
        <c:dLbl>
          <c:idx val="0"/>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Sub-Category'!$B$3</c:f>
              <c:strCache>
                <c:ptCount val="1"/>
                <c:pt idx="0">
                  <c:v>Total</c:v>
                </c:pt>
              </c:strCache>
            </c:strRef>
          </c:tx>
          <c:spPr>
            <a:solidFill>
              <a:schemeClr val="tx1">
                <a:lumMod val="85000"/>
                <a:lumOff val="15000"/>
              </a:schemeClr>
            </a:solidFill>
            <a:ln>
              <a:noFill/>
            </a:ln>
            <a:effectLst/>
          </c:spPr>
          <c:invertIfNegative val="0"/>
          <c:dLbls>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Sub-Category'!$A$4:$A$9</c:f>
              <c:strCache>
                <c:ptCount val="5"/>
                <c:pt idx="0">
                  <c:v>Binders</c:v>
                </c:pt>
                <c:pt idx="1">
                  <c:v>Tables</c:v>
                </c:pt>
                <c:pt idx="2">
                  <c:v>Storage</c:v>
                </c:pt>
                <c:pt idx="3">
                  <c:v>Chairs</c:v>
                </c:pt>
                <c:pt idx="4">
                  <c:v>Phones</c:v>
                </c:pt>
              </c:strCache>
            </c:strRef>
          </c:cat>
          <c:val>
            <c:numRef>
              <c:f>'Top 5 Sub-Category'!$B$4:$B$9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1742-47E3-A643-FD8A2146E8F7}"/>
            </c:ext>
          </c:extLst>
        </c:ser>
        <c:dLbls>
          <c:dLblPos val="outEnd"/>
          <c:showLegendKey val="0"/>
          <c:showVal val="1"/>
          <c:showCatName val="0"/>
          <c:showSerName val="0"/>
          <c:showPercent val="0"/>
          <c:showBubbleSize val="0"/>
        </c:dLbls>
        <c:gapWidth val="70"/>
        <c:axId val="1499185327"/>
        <c:axId val="1499176207"/>
      </c:barChart>
      <c:catAx>
        <c:axId val="149918532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99176207"/>
        <c:crosses val="autoZero"/>
        <c:auto val="1"/>
        <c:lblAlgn val="ctr"/>
        <c:lblOffset val="100"/>
        <c:noMultiLvlLbl val="0"/>
      </c:catAx>
      <c:valAx>
        <c:axId val="1499176207"/>
        <c:scaling>
          <c:orientation val="minMax"/>
        </c:scaling>
        <c:delete val="1"/>
        <c:axPos val="b"/>
        <c:numFmt formatCode="General" sourceLinked="1"/>
        <c:majorTickMark val="out"/>
        <c:minorTickMark val="none"/>
        <c:tickLblPos val="nextTo"/>
        <c:crossAx val="1499185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68FB880A-2013-4054-85B4-41E7DC26AEF0}">
          <cx:tx>
            <cx:txData>
              <cx:f>_xlchart.v1.1</cx:f>
              <cx:v>Profit</cx:v>
            </cx:txData>
          </cx:tx>
          <cx:dataLabels pos="outEnd">
            <cx:visibility seriesName="0" categoryName="0" value="1"/>
          </cx:dataLabels>
          <cx:dataId val="0"/>
          <cx:layoutPr>
            <cx:visibility connectorLines="1"/>
            <cx:subtotals>
              <cx:idx val="3"/>
            </cx:subtotals>
          </cx:layoutPr>
        </cx:series>
      </cx:plotAreaRegion>
      <cx:axis id="0">
        <cx:catScaling gapWidth="0.550000012"/>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D57FF229-257F-4BEA-BC82-CC93109F70B1}">
          <cx:tx>
            <cx:txData>
              <cx:f>_xlchart.v5.5</cx:f>
              <cx:v>Sales</cx:v>
            </cx:txData>
          </cx:tx>
          <cx:dataId val="0"/>
          <cx:layoutPr>
            <cx:geography cultureLanguage="en-US" cultureRegion="IN" attribution="Powered by Bing">
              <cx:geoCache provider="{E9337A44-BEBE-4D9F-B70C-5C5E7DAFC167}">
                <cx:binary>1F1pUxtJtv0rDn9+RVfulRPTEzElIcAYbIPt7vaXCgx07ftev/6dRAKjsgxMDO9FSN1hBapKVWae
vNu5N1P/vB7+cZ3cXlVvhjTJ6n9cD7+/DZqm+Mdvv9XXwW16VR+k4XWV1/nfzcF1nv6W//13eH37
20111YeZ/xu1Cf/tOriqmtvh7b/+iW/zb/P3+fVVE+bZp/a2Gi9u6zZp6ieu7bz05uomDbNlWDdV
eN2Q398u8iSvrm7yt29usyZsxs9jcfv726273r75bf5dPz33TYKuNe0N2jLnQGtHCJtT++5F3r5J
8szfXLaILQ4EVw6T7P6h51cpGr6kK3cdubq5qW7rGmO5e3/ccqvjuPDh7ZvrvM0aM2E+5u73t1+y
sLm9eXPZXDW39ds3YZ0v1jcsctP7L5d3w/1te8r/9c/ZB5iA2SePUJnP1nOXfgLl38nV96v06n56
XgETeqCk5JRStQ2GIw8cbjNGbarXr/uHrjF5QU92Q/LQcIbIv9/vJyJVfJXVV1gwryYm/MCBnNiM
iPXEO9vIaHrAmSZCCGctRuL+2RtkXtCjX0Dz0HKOzcWeYhNOefaa0sIPqGaUOoSvoZkJDSHkANIk
tBTyXsOtl8U9NM926FfIbBrOgfm2l8B8vM2yeky6qyx8RXS4DcGREqKzec3si1IHDnMcrZT9IFiP
0Xlpr3ZDtN16htPHf+8lTvfuwJv87zcwwm36/TXxMv6ADXtPGN/WcADKJpJqyaAIzQvXHwP1n3Zr
N2C7v2UG3HKxn8DdJlf9VXV7P2+v4CjoA9t2lKRsY5X0DDNxwKUjOSMbzGZWafmCHv0Cp4eWc2wO
9xKb87xqgjeLqypPwlc1TvCemWZKsI16mxknpQ+II5gj5do22fJ+dayN08v7tRunefsZWuf7KUmL
qyT8O69e1VAxdUAFh6Uiem2pZoaKEH0giaKKcLJWgNtIvaxPu1F63HaG0GI/jdQiz7Lb6ya8bpv7
afrv1R0nB0IJIhgTOyFSiJuYA0eQzvTcC3vzC3AeD2WOzue91HYrsAjhzdXrIUOdA6GFIJzt9vIc
hEeOYpw6mxvY/bPXau4FHdoNzkPDGTCr/Qxcj27zyn9Vd44eSA6R4JrsFBmHHXDOmeL2xkGfAfOC
Du0G5qHhDJij/dRnFwH4pjcndXKV3dwv3VdRaJI6VIuNe6ZnrIKCwiOOY5vo9e41Q+elvdoN0Xbr
GU4XJ3up2U5uroJXZEc5P0C4Yyt6b/NnABHCD6SAf+fYM5PzbEd2Y7JpNgPjZLmXYJxd1fXVddDW
t01Tv6LU0AP4YdBZamNMZp4apEbaAjSpA2f7cYj64v7sxmbWfIbR2X4qtpMEAU8eviY89gGBvCBj
sOHjZkGpg5CHO5IJ50fQ+hill/RoN0A/Ws6wOdlPb+DsKsxu75fwK1gbccAQ4HBxzxbMYlGpDyiR
hNtqAxy/f/baSXu2O7tR2TSbQXK2nzzBSXYTXr0qQaAPEHFq7twnDmDiH+ffkPJBQKM0GO61Aze3
M893aDcsDyOZAXNyvpe25iTvXzGe4fQAUiCF4nw96zNUNDswIagk9ub6jLZ5rje/gORuDHM89tOu
nL52As5BBMkVNYmCu9fM6GsHnppNkKHbWJWZ7X++P7sxuW83Q+X0ci+l5I8xR0GBf6/XX8GmUJQP
aEnlL/KixFYHhhfgEJddrNkLOrQbl4eGM2D++GsvgTmFB9Rex+PrIQM+U1BFHSk2tQKz0MURMCxK
KUY2XvTMsLykR7uh+dFyhs3pfmLzPm/D+pWtvn2gHTAyUm645JmPrAmypsRBUnsjNTNX7EVd2o3O
o6YzeN7vp6U5v+3fvLut6ttXFB5krQnTthZsQ5vRba9MIexXjkDh11qpzZOhL+vTboAet50hdP5u
L5Xb2VU1vi5xZrLU0G6w9TNc5IGyCcpB9CaEgd/2OLZ8SU92o/Kj5QyTsz3lZsLrIPSvsvv5eQVX
ACVS4GQ0agfWQvGzwQFhoxHKbK7PfOazF/ToF9g8tJxjc7Kf8hIieVbnzWsGNBKxv0Z+5r4QZ+4+
8wOikZxBHdX9itgE/S/py69geRjGHJf9jDHPwro2/xdFeD9J/73YMCQtKYo4HtiwmUoDXYbCNYr6
3A0B8JPYvKhTv4LoUeM5SHsa4tzWzZuvIdJor1se4CCRRgWU28adnpFnjo3qAKbgNGw8hpnl+eOl
3doN1Kz5DKo/vu6pnqvrvK1eU5jAAkgFKo3v9ttMmS5CHkXoxgbNgh4j4c/1aDdAP1rOsDnbz6L2
szxrXpXo5KgfROEG0cg1370gII+JTmJD0XFBqDSVh1tO2/Nd+QUm9w3nkHzeS3E5v/1eXdXxa3oF
yC+joIkptak+m4U5Wh8gSgXpdu81zMTlJT3aDc2PljNszg/3FJvu6jULapg+YEKCNruvG5w504RI
uAUoHFQoDzAv+HOPZeb89rn+/AqXdbs5KvtpYEwofXyVFnUQvmbZLWcH0hGgbu7r0GaqzJRtQKQo
CIQ7bOyZT/3ibv0Ko61RzaE63ksB+npbpVDX96v4v/erUbphK0Hx3xwdlESBsNbSYes4dabUXtCT
3bg8NJwh8nVfzU3/5ux2CK9fsZ6G8QNOYW8I3xicGTbElgfEBjC285NCe0lvdgNj5O1+JDNszs/2
UlrMiP7Kq/gVxQWJHKYpN5sL714zZJQ4QBBqQ+ttmLVZGPqSHv0anfVY5tj8tZ/Y3G0lWF7Fr0vg
KBRqSga52GitGU2AeAd7Pcw+uHtK+n5tPN5I8HyvfoHR1pjmOC33EqcPQfiKmg0ZA47tnwhvfuxj
exzeoAIaV0AQ8E3+GvL12GF7rje7cVm3muHxYT89gMu8xRac51fof7a/HW4AZ1BacMjW1n7G2xi5
ocwGNyr5NiIv7c9uZLZbzxC63FOJiRNU177qTndsj3IYFNtmQ4cJYx5LjUYSG+6Abd+jB623JTUv
6NFufD48tJxh8+F0P7VZdevnr5nNYfAHHGweZHKT4txGhlAbhR0OIWzmqH14tiO/AGTTbg7HxV7C
sRb//4P9hIDFRnaTkh8082OBAQ3taGzmwKb3NWwzN+3l/dqN0rz9DK3LxV6i9Rlb33FEye3tvXb5
78NPJnBUB4gze8PPGA5gCyiTkGOom0Ly5+41E6MXdWk3Ro+azuD5vJ95t8+3w6ue5UHgKTOHQ0ge
pv4xNGA9GcIgVBr+qJx6bHSe7c6vYLkbxRySP/dSYr40V8ErCgtmHBs6QJlt/ICZsNwd4aFQDkXl
TJ8914/dUKxbzZD4sp80zf9BqhNOF6GORiZtbUOcbdWlkApFQkBgX9T6+iyUeUmPduPyo+UMm6//
3ksp+eMKzHPmN6/qmIEIgNeFTPQvApo7xwybPu9zoDPD8rI+7cbncdsZQn/sKUJhfZ1ndfianjNq
A8HRCCY3TMCMqUFBh4J1Edg2uDY/M/H54yVd+gU+P5rO4TnZCwG6fvL0t7URXvtmW3f+p2feaUSV
kCDse35AYOYAYCcBTry7ryKcMQOzQ+l+3a3dKM2ab43k/+nEu1+fhvdwVuDyqrk6vDtk8NGBeE9f
vRsujj6cNd1E7Dt96vXcndz8/lYh0nyEo/mOrVB/ft7gjza3V3Xz+1ucVIhNO9ycTgTRIwy7pt6+
6VF1c3cJB+UgnSqxE8HRporn7ZvMUJq/v8WZEigYRSEp0nnY+gYP5O2b2jBROBpRYm8Dyn0cVJQI
5Cxs/XC448c8GRFuP0zH5u83WZt+zMOsqfHF9ts3xfo201XQGEjVGpUNP4YJjh1fuH59dQH7gLvJ
/9hpUNieNVmnTuOVkV4hgHPG9s+q0zyr3kV2qsLSjbXjBNGRqhsZivdMJ2l/6Kca9Fbjinzkhf+O
a8+J2VlmgdaSo2s1gW9HheskVVgftXHUDN5R7IQiDN8Lv+/KwJ3wqdcee+WEZ32xRdeXk+/6bdoO
wXvSpWKcYrd3lOUGjtUvrE46WfoOG3BZu4hZn4SjW3peZ/9Fs8prFrlsqmK8jMoJdurQ4X6vPjnB
0Ab6Qxg2h32juZe4qUOtdCHajGVu0laTNbpqtLx44Yu8dAr38cGOW9N9nRdjFfrB5jjNhz//9TlP
8f/dSY8/PjSncf74CzWm62M8n7wLZxcY0rye32Sk5uG7fpwpaZbqwwGTs7W/PvjzF4Lx5MUtqdnS
Efd+t1lWlEM3PRz4+ZPQzFTND2m7a7cRHIl1rhjDbjfovDshuBccBKfGFUQQi1Q3DsdxfsgNctxY
xQpKcnPeykZoCCqzGQUPDslRYMNxhOX96LdQhJrYITQMtvCR0JgngmiCbDKqkNzAQRbbQpOQqMpI
H4tbh3hNqw9pwQsrWdhFF05fhWiL+IpblahXWTnWI182dBDBsLByz/7uZxXPrEVOh1i904EY22Ws
raw87nWa1GeJSAssyjweRPFdxE005EtLyiRiC18pTm7VkI/tRRIMKrlyHFF41yxlpTz3ZVgWzE1J
WKMrvBBV+iEgdtNnSz8RVVy4eS/S9D1RY4ku+2lKxlOasiz626q7HG0eQbpjksBgb80Rygwo11Bv
5pw9TBdWxGPFokgatoEMnFuvz7OoPG5SnvDjhHd1pY6n2m/CfjGFBY5USmwvpN7q6ccTBGfbzzcV
dQypQ+RtsSNSm+uPFNsUMaeWtgxvIhKzOFw0ORMscLWmVhmtqqH3q2ZZBY3PA9fi1lRkH3vOxpou
CJ9kz941Msjq2M3zklXkHKdllLj2dCdhSh73UaH0jGHTOWIa5C/Nstzu4xCEFg0qZt1Iq+psuvQn
5atylTi8YbabVY2U32Jhew38qAdxex4b81yoekUR2MKQsPlzi3bMVW4x58Yfseak29lFUv8ZcI9m
vttHYRt+yDycRdy4QZAj/F2rxfVxtzseD1dzNmwFmgMHwMBCIHxWZloeQeOLLrTsIWA3lkpUyRai
t6W4giBZzUk+hSo5Dy2SkzMWl2N7Gde2PQUuYpoEk/L0RMCMbvdEUMQkYIxNMTNqMmYAwJzZ0Rhn
3rWnp0xUR3lZpN54aHlprcej0akGoPL0I38ePEyuMfrYRGU4U2OQHw0+UIGXRKNd3XDZQ8pXI5ET
iVei6tuaH4aOx+W3qsWsl24tQU58y+2xq/RhF+Z20T+zEMhMkykTL4PwM4IKHwV7Vbd74+spErpo
rO+oVVKpdTzAbkMg0iEPcOhx20d84oswrUdauIOmDL0SoR20l2kho3GRWaTKLnUapFW2LEVe0Yu0
C7P6+9NzZvTpDyeFK1hsG3ueUYeJg7YgLTNd0vaeU9nlNHwfqqbCIrDb2MZk2UPPhOUOFeusy4LG
pRGaps/NW1j47X86WShvw/Zr+C/a4YxDtW1PllPSuhlrmX/PEmFBh0fQXlPvdqPdjOKUeQJ6v/Zb
HJ2bRiKDRq2KtCLi2LEiq4vdMoC2NZp/DNAqC6ekO+VDXOTpM2qFzNcYaHbQJBSbwSgQlnJmnwbW
Z4XOJva99qi00sOoqYuk/VhOTVhki74cS3TOUmmHa/lYpvm4dOJptC77ovBOal0lkb9Ip8keT9Og
zBrPzbQt4WS1wraSC5lqf0oXlOkBKpFa0Uiyd/akE3xrHHp9WT4jpgRO8tYCACON81q1tEEx4GQb
MdMYWJlZ2WVd8U2JXERiUdjYBle6ntdqXS3IpCyodm9ca8+k5bjW3qmTgngOLg19w2S5anv2vEDz
uRZHbTCcEaEJPHajSGbLIh7iOvWCvPhWVJCi8pDVscPPKAnYeMrqdsR0aK9Lpq9pMIyjctug6stg
AYXfywu/nDzruEp5NH2trLaW504ojYMw8C5N9FHcCgNPXjONJTR2SnQXRRXF09cpkXEfu3aSGKMV
YvaNF5zpAB8y+KrTVycdBmDHRDTirZ5sv3GWhahZvZKqNdjFgx/CwSjvHq8d3xp718mHCF+Rw3lA
z0MrM75BU4g0vhpqmZXFSncV6S45y6fmfVXFXuUmSVrRdGH5Xjoc+xzG9a/MyTz+tbM7gkWmHB9+
RldmOVyUp3XDXIVj9hUSsYiMuZLYGTlbGswbM5/oIvk2kbSufHegtipqt8+jPDlhbdlDUTz9xLk2
oub8BUpgt1Ewpn96Yl3ZddCnrP+LTa1ZjH3LjfqjtYphvGVXCvnNi9iERdjTtqn9MwXFgnX6dDdM
DLglFAzHsVMFw4Udn5TDS95WRxPr2tLSMv2a8ixtmNvkrbBu8zIooY2CuM7IYeWpPPzY1Y4PjVME
IvcPfaehXe5iE3afdG5D/fI08Rx5ObAqcUa37onsLhrHssNFKaYhP8UisgM3srkXFi73JDHCHiBe
u8i7AN7FiRfFjZH8DnXDH8zx8cXosrhiQ3f09Ijnes3B4Um2Ydvp3cn/CIy3RxxLL8j6slZfujaz
4cSKqqJwYjuEcb3L4WTx44D0A5btEGuGN7+582wtWZglzdqop96lN0izpGkZTml1HBaUGRVZTrVN
VmXSFXV4NIkxhtR5fWp8ajI6KaRTkRJi9PSQ6EyzOfCAEHlTaDUgiNTPTFWXLEunPMroF6cJGGSr
KXzTgcZirRHdOzlGrm5E37xgMCIOXWlUSlWUMDRWQODGk0GYj/IyRqF+oiPFj8M+MfNQjn0uz71y
wF1hwMwQRz+V9Sq2VMVWhVN1rF6MsBcY7jNDm0UAGJrGec0Uu1pAy3P4e9toNUNMVNLm4xfmd0ZT
NVWJpTUlU5hfN7YT08wdm7ycviqaGfuYWjkBIINME388nFJJGn+lmdX2X+ClVpiOXkUMq491E7RJ
FloaS4z3SWG0Wwu1eRzSoodaa+CR4IFh49n4CzEWwVSkPsdUNI0KrGYhkjaCSASaRvhrPT9GFZp9
Dk952jMZdeAuwLtSVDgIO+2fXF3ST1yOsrQ+d6nKoR3W7i0NnKGLF4gsAz97Ti3MzJF5JEcJOLVh
lnBG3zzwsqMcLmQxqM91S7BCmhHHoIVHsP2YHx4VPBeHXm/lQ+3KhI2Y8KTzMrgsUHqYpb4akuaj
krXjRSuv4Q6UAQSyu6jAVcICpBYEvxkyGKoNbH7ZZ5jKIXEyyAqkyMDhx4MBwopCgjc9Rrq7sPM0
R09EHMM2xbIxcerTs80129aJGLwxAlASOAMPXtA8soE7WFu+PYyfg2CUiec2bcyKhdfbXnQu6cSr
8bAMKlk4rqZUR4FbVWVYvrOTlg3CLeDtWKeVn1r8zEsDxRZlnw/+tR0m9nHvtVwuY5XlyQ2Pkqm6
SHOZ4sdYJpL0H3hH7GFaOlGmRbEo4T/W7arvhdOdV2XgDbkrUzsl75ldEb3MskqTRTQ0beW5+eCU
U+QGWVfxYeEPcQdh6KaqHxN3sETEo5WmpOWXMmlG7i/sgbR9e1ToPiAe/DfPb06aQMEzW6gp6acJ
YS2WYnEyxKPXumVdRHLVaeWzpUitYfrcy5yGX1ue+N6S8YaSxYj4NB9d6Te1XuqQ9oYQS/xjHHjX
LMvc7qdTT2e2fUR6EtCVb9VOYB8WcZ7yL6Po/Nj6onN7GD4PzcCaM6tuMusCFkO1N6KSsvoyqc7P
crfIcxLUn/QwJfGRF4LdWE05d9Lc1XHOaLBQ1VSXzneSRk52E9Ai74YllspY3uq26Xt7ESd9TaLj
xstK4SwRB4hEHnmpFctzTZQVx0edLGidBLeBk7EGszwQ5lT8bGJ5hyU9kaougk9IkzTSPswyXhTq
pNVeGCTvMzHEpX8YdX7Td+974flhuPJ42rfiwssoK09kxAPfWWGtSBa7RTfZMOtJ7YS9dn2Ly7JZ
Bl41ReNJ79dWEB71YQprs4h1z6FguyJsxZ+51UpRn2Bx9Ja36BncFnLeFvC6tNuMzBnkh4Qqhbdm
/aEVhgmuoZCT43FTXvPy+9SWmnbvIlkVPj0mg2UptRgjEbfqaMgikiau4J2xi7awQgzHZwJG5Wrw
RmSIFpEItPA/jH3RF+pj5FlRn6xUzCxanMTtqJ3ug4yYCLVbam04CVU1Ioi/Kt8DW3zKeVJjpqyx
hMo+g9YuA3FqMa9SyXsSliFJPkZRHzneYR9BEfiHeYgK4moBlWW6NHZWYtND2w/GsFzaRRxVzjJr
bEtkf1KfZnheGiVaf2l9pywXFeJgzCx12hAWZEFkYL4E/YfL4palNj49D2qMflEEJGNyFQW9mTGW
NDHe8jporMssVUbl867xHbXQfZNjAUwZ/I2jRlcp7ivWQw0aMWH6ygjn1CjYktrD05KAIMjMSGjg
IQUPqPiDJIOZ54zrCFyS1VoVoLCy2An4bVkioClXVRjC01r0DhlVuQidQLQWEORt2X5toqwNM8yX
FUz5UdBOnAxnTqRMl0MgXUyXEisLT2C4VH73rMEsMFlZBnkxWvgs0amZmq4juBUm1il79KFDbhFj
3Iynqhgrv4NwC/CZGIpcXsaCe5oteK9BALmFCgjmYrN6vKnW+EoVWWZwXjPeTUaLVVMtNj6uFpMw
f7FaxGfMDivrcjPV1vr2+0le3wemgMZnihYpOkAyK+i+x6EswuoozNiIQZd0wm9guT5lfmhfIgD3
c+2KNVD51DVYaoi828o/yYgePeGSOOhG+UGnbY5Z6mia4BZagGOrFqA5vE67sT0ap9dPcRIRZFT5
dvldr2cwLyBB0GvrMQU0RIy2KPJM9uR4bB0TndtraNfLQ3pxgvmRPESLQ6ESM/hBjgHWqU8q85iA
BxIfjnlpq+DLZIW8bd5hpMxM73ohTe3YopcYpPkWElY12iEfyLC66iYwXV9PqDX1E/7IE5ZzdWjZ
Ioujkwn5o6E48m0wWvZhH7Y5ZFpHvmE+6h74hp2i5Xci/QzLpxbwWDH4qoOz+6EGl22+kHbmjXe+
g7cks404pJMw/c9a6Qf9lzbxEz9cZb6D7w1KRnx2HNejIs0pW6+VMKp1o442U66jrkJ3hpDF+BJY
gBwPj4owhp3vSDlJ+ws8t8jplkVpNVm4sGvfw8NFFOAg/WWTFOA2ExAGoGwAU9CeqNw34tzCvuKz
eGxl5KxiOIvD+I7pOhny44bndpouEs2TtHO92gdtiDRai/uDpqzxBqdRJOdp2eLfMe1Bogm7J6CK
SnD5yXkXNx5Igb6K8HQS+Hn3VWbegCjAGyez9nsNVR6tBlZSaBinCpLWOUxSmNj0cLAyT9cnQsNU
DX/Zcoigb/wkz+P4eEMnR00SVNGqDRLEu9cjr7G/5biIAkzHEbuTmTJ3EkxY7fWxN31lgZP3zZeS
9UEvj5v10Aft15giVgxTjBHFfl+LQznZBFquqbiZPjIUZtWArzJLfM2fOnXcYwZIS814mzCkeKuw
wHF/GYIKtdwwmcAro5ozzrQLymKU6RkrSIU75EhMDNuJtsa6WpMsExFJ5a3arKw8euIjX4fvmNbU
m4ewHKxhKXgMvtQjMULfNEXslC2aBMSEOE1jaeSp4X0IEt6PnQaqkklvhM2rR2iaaIXI1kxeGzJD
FdDWicHFR0nmozmO8MEo/+rhnnnWu96rqyo81ywyJGXewtydqdhjsvnEQWON3uHgRdYYrGRfiKRe
grpAgb2rQALJb9xnBCE5jKEG+JPFJ4xKZqkxG6nwzHKraIV87nI9k1GTg4lmoR2y7l0/idRTn+Kp
7a3LCs40WIWpKLX8Bn2L9WX1xYQZiLhtxuAVmQXlj/DSsFRJCH8VnrVO8774JvUYlOQ7HxKZnEtZ
FqO34jSvG+vvPiTR4B3CorFEuHUC/ttaOAlR1Vcwkn3cfLb9MvL9hSdGFgwXvYJvU97oLuxK+lft
OaAmjqq47VK9sOhUx18n3lKeuy2sw4Bgn5AcPqVSQrekxSpPI00XHT60VOeqHpmpYbkZyRrLsohA
EC+QiB7NsO7UTZJ0Rv/p0TfaBN6/Ed6wTs0d2R1770XUfCaIbeGO0R/NjR4DO5EeInI3uY0w8QqI
sg9v0TufmpEUhxEE1UilTs2VzZKFTwlNpLGPApfWfLhRp5a/qIaxYsoltLKdj22g/D53ezsDe87H
ydP0pC8zI+W+NRk6sEaeCG8cbllzUk421je3kX84B29peh6HyDR+2zxIVBomrcRSsS7XEVsWRpOK
3SgrWv4pXiuseE00ltisjtVgJaUhIetKVpwvUz8tc88NStlal20oCoy56ZHF696F1DduXMAHPEN1
ielWeydwVh7DjrieaI2QF9SkGZdZP5g1qbyJxqErgjpL08MgSiCNq/WEgAc2Si9G1Ty+l9fEik4D
yhLlPEN8zQJ6cDnQD1jBFMpNkp9o5aBBDgF8Nb0M8lyi18r3B0hDn0PNlhY3EpR0IF4CtwtL0/dn
orvt2M48HucEY1OG+U0HPH/Gs1btkFt9rUBVrVVjBA4YvUAcAEl6+lEzAh3SZKMIB88CZYV/pQnr
HyVpeicuHQ+u5P0aseMhzxdl4XH+AWdNmdWtZWBAbcMICOe84oBsoxyf7ss2hYDSU6wfBz8vgoIP
hmpURrf74nWMgr6N/EucYQE1Fgpi/PG6xi9bHE45XOfn5vnnB6LCGMSBRFEKyEU94xXjoLJJktre
RTlkMBR+DIt/osYYam4j2U8PkMxrULCXBvvPBM4/cSjOrp0TmUMScT9rEnmx0Rh9MBnSfpRsFGI1
8NrpVlHhTdWntmdjtEzbzOhzVkE1WPXEYY+e6dH2SsecI5QyRx0ypQWOO5inxUZtW70aWXmRrIWq
h18HGR/a2INeD50uBAQBb0dIpmYwDnAtrMB0JCpY2U6LrkRkvxIpy4XtDlAt4wKqvsTtkA+PnIcj
Qzy56Nf5rGKtZp8exBxGAIdf5bRxrjYoWYLf49peN7C7ZUMHqzsP6thopunOESpqkbWfRstpOY4n
fznVJZAAwUEp+JG2u+I188tR289TA7wRnBzZnm/M3uAHZeTaOTRr7lY1jn37z54Hyt/8CgUEAxWL
/Cd1wHoPTHQXRudrswQn2aCh4gRykdWlMRhPP9Dolx9ZSPCzOEUJC9UUpSBti7+3B9iP0xBWk4iP
VWZVsVioNFXsm6wgMM+J4M+PAnQOMnjYrYEgc67qUo+mY+tL/3jtinQC7AjWES1TvD09qlluDd+O
Cg3UfVFT94lfo5wnUDK7CbxoKPS1HYGm3ogVlbFxFSuWmnCyd7osXdgpr6hyVZUg0+EmcEXrRcOy
QX2JehtK8Jl+rUtEHk04OExMwd0Z46jqcrDta3vCbRv5IhUG9VE1UTuoD6kYTJVEi1PJ2vzvesqQ
aF/ktQ/OV7upNyGKdRvhNyQ9hReB0iB/kccFGKn3lIMTsT+mnvD9/HiEzyLyc28IYzKMC48iFfZX
XZYpwrMqojwrD9OknWizsHNb1unSqQQowPdsIDmTH/U6zxhLBEnsg5elpBzOYj/oNEp52k6GBFxN
hBKSYwRAKkyXiRUVWCIbx0lZaBa48drdQeTgwIjJO/W6DoHiu9nsg5TCpCBkNe5J36FuzTrOqYP4
JaMtphuun2zVOasT42Raa5+rQNIWuNmFQ6bQjesmJZOb1ZXOwqUsVBK17j0VU8KcB+7Gwbrz7JDx
6zG/U+kY50KVHRgvxDyxpIeFk+ORaYxop3tnI4sS+otkSHGO2xHyDEmUfGFwxzU7lyMK7YqTSNqW
ISnqrgL/O67jQ92PNSuXQdymoIPBDClkP9woaJzcW1ht7vd26pb4XU5BP+pSFwpVhiWUTvlZjLqb
8s/Ig5hMG3xTm8rzvKmR3PgcFmDB/SXWOcocVkFVEhItUgJn+O8RIXHtvBNy6Ok3Ioaxcc5B53nF
p0zrKKaHUVZbNiJ0nIk7NAuUZiLHf5jlI7Bd9gOdqtG1LTAm3QIuIxHOYuSj17+Pdd3Uk4s0eR8i
ytdOhXxtGNj1EbeTpv8u7TQeg6XHEQhkbqqytPozAyNkta6zTgVudGSJPL0v3zsp7Em0yoJE0hbe
/Z3/B0Le+K9j1hhjuF4ayZ2XmqkkRihZaVTqFG5X2TIl0LB+rtANGsfU7WOr059hXHLnssi0lazS
UPjCDXy/vxRjKKLlGPbeUcg7dhzabDpJq6E7BsOSX6hK0sWgRXCuwiaxwWV31WcPi/qYo0iydiF9
wfeoKpI/fTvMl4MmqKt0EtYcIQgH1UUzceoU9rc8hjhmfSHfyz4slooHAdC1rWoVqYEfRnnYfpii
pLEPES00h85oswQrVqbXQdFeUsKL04pb/mna1c2hqEGNo0DGP+7yVi8D3TufVBGUqDcowpuwLr1l
EhS+O/IsWwpPl++ciaar0cuQnc4KwfHVzpgteJSpVY+vPHEQJ37/X/bOpTlyHMvSv4hmAPjejNmQ
9Kdc75BCig0tFIokCZAECAIgyF8/xyuzqyO6rLqsrBczizHLVYZccqeTwL3nfOdCe2kP4DHqzykX
/UF42m/FmvN433Iin1UEz6DoIR3NRRDK5mXxW/a9D8YYEoMdviwZ63aEGXKOSN52hQyC8BJBPtxr
MyPbx9P6EaJmB47KhPknhQWFPosq+uQYb7u9WsdgR+fBPM0ughCCpaCaV2/P4axXUcTDkpV1mtdt
9tY5lq8nkBH2x8wiTnfSKoP2qxvatXA41uRnZuJ0qII60OchByZRRdTwR+9Cgf5tkDfxbOhU1lkr
vxM+q4vHSLSbOaHXO7SOr95u45azR5l9S1LhTlDlg3MnwpZVGVa/T7osgGa3LaMt2nkVvC9qWn5O
QeBL1tHt+zxzyUA6KGCN2zbjzm171RcgubSt1LYIf05sMzUFoaq7W2mKhRitXumWsA/PSI706qz9
pPdMWXYT94MvoEC/xsv6g9i6vosoHh83W1NB8iRd0fjBpVW8ynAXpWa8U22k31flUSsS2O7NXFgB
NkOUadfEqghsGH2HYy6LkPXjQULAKBgZzKOno3ic29WIUhjTvEztOr1prwZWTN76sqZa8YLj/cEJ
zqAF4sHz7VZGPlsecja3fTlujn/ng9oKmE/DK062mQqlHH3MYW6cFNNZaTWpz1E3Rt/nLPEXDh/C
wQ6JwDKb2hS1DSZ0yra5JFkgu6KnIv+uAxRbVYa6kRcxn6eHZEnEHgt9kpR5t6VHQ2X7AH4IzMnS
6hcmR3Vw1tMDVy75rsP6ZUH//rJNw5YdJhWtBZ+G5ueKC3JoTWrtDuXp+mx0HteFjiY4yaIxBWmd
OyW5UIcJ9TEtmnTOX/LR5B+hV+EXrmv54Ta3/bS4wSuXSnYbAXg4EOwU1eQn84y6NyjiZXSXQM/i
20bkeAh7WoMYg8x9164kwl7msSIR3mXQqWKRHFMYRqWaR34QsdUvYM5CvH/HzpSM4Z4n4fwOvXB6
yMdWH+na58/DoLebZubTzqdYctGeD93dGBFz1jZaHsa51l90lkU/QuGwOLBpdXfROuDhgdZ2T0Nj
b7xOl1O3+FBCT8rGQ50MUYW2HeQn5Jj8tAW6vtR1qx83lrUvGSSd92nLzBds+M0RD1t6u9HAgK1K
un2f1/EFzjsNSzPkfZVt6xjiftfjfmsC+SBgDTw0XqqpBLFC9nrh07syNmrQ9G/bReeRvQFAJaBa
DPJLE275gDV78LswFdmRwossndqi+8w1IRwDHXwGNQMbd1njaOvych08avAqtZDas4uIQ5eaHcHI
nt4Ufa7qyxKo5gHqT38XROv42hv9Ha9pIEB39HUeUMFwm/I7n3NgobGi3TmXin2zQW2Xsm8XcgsE
yb50zLnp0LI+jMq8pelNVEud7XMyjPl5aDNVwV+OtsLBh6+yfBvSgm8md8UQ1uOdDMAh3KzBlOJa
J2Qx+jLlDgYU9ZoupzGahvvQR8FjOuadKhOvW7lrc6WfeNO5YQcrem1vhk7Irgr0GIPUrGsaHFI3
z9vTmo3atodr6UGqfPKylwJXTS6NOAtoBbovaYrKpYwHW7tbqDh8LkNLmy9Lusm1lKRPLsAIa1ot
FCXijYFAYF7jDl2pxjqilYkTFE7NCNzp6EySnmPmyci/bOFaM1esfiK5PTMsduSURXAqDlO/jrpq
3Rzb5zxoBAcZ1PS5LnRQN70ogyj3z10ImqdgbdQ/ypUG22FBA8xLkk6MXJac+7FkGv7CbdpjOa0A
7m2VhOJ25sx0JTLd4myC1c/8vl+DJN9CXP6R+KGCfjSIKz2mWDzcGxPxzFRrwpOeQfifJZ6HDLZr
aenKhl1Ebd9eRAvXuBhGyM/lZvw0FuGwwpBKLRfHsYtiuWuWeLkVHeTbivvOH8MG529VSUbaFFId
1/QkGq1gk9o4XQu2wJVPDDN3QZz7tBx4Hc1FGokQEiG0xFeqAv3pcpQmIYIc7CBljSBH41pmWYkS
rg1kCWYAiNxSpG3ytAaRTFGY2Wzt+hIrqcEPSBJ0GB6GRWjKkl2relXEzUR9vhNDStN2p5iXcXxL
ESexLzCZh/rIpyz63jj3bdva5qVp1bcmVzEv0CYMzwuYk12d1fpAsHkQLBKJhi2Xbjf9yvo7HXZ2
71qdl2pSmyqQJyKqGIZ4eNZjn1RaIwxjsy7C+urM8MM09bZPZQ97sfH1LZzPjJTUz8tUbdhsood8
bsPnFGCTrjoHDQr3A26YApze8kmlEo9qGudsN6dpc5nlKJ/tNJtmZ33j6hPU7CYtgsHnp0HyqWLj
1O/FVMfPoyB0l5tW3og6Dm6Z8NENUzBTZTPDVM/RFlWM1e77aFN72DxjfYFBdv1QkdxN807RRN6B
a1zMSemlLvJ5Ib6cRMPLKJmdKnI61GBbAWra05zgw+1WiO/PW40jX2v48dOBw/erNB7KpdhWoe+w
y2Pz7xLRVx1HfYG3UD9h1+n2Ns2T0o6qfeVdQ79BEfR7wET5QZJ82Kcq5Q8BJ7p0Q9K+kXF46TkI
tQaN2z5lNX+XCzOyiEMp30NS67NlYe2LWnuelR1E23OtGD50Q6C8d96VaMLDe4625OwW2v0QbZh+
E3VD3wQNl4uDo1zFapKnEFL2K0wBJq5rmldFyMl0m9R1iLoVi+P1Jox+ROLapK/jcN21PZs/pMuC
btcnHQxaiNwyOY3x2Mly1p038MA2CREzXTgtwx7rSJEEHY9vezWzj7ZtjShYj/dQ8D5ts1Lg95aQ
5XBPtKuKT0NiWVqhhXe9Rq0lmvOgpPmq0LW1pVBhSL5h4110kQfZ4o6BEUllFA+O3RSzlyvPsKeb
E7bo1kDdx7HnH9ZlCtsDOs+9tDUoLVnH4QWWor5RK2CXQjcoaS5+tupDMOO7cob86YrO9f6HMSue
FTyU6NOsgrr66eCmuQJOoduN3IVniOcNUK7ObyjmgbP+xHh4V++HtDU30Yr+rQhQjpiqr6cg3gXT
ABaZbC5+NXPfv6fK+VLM4Vz1JJjInV1S+gzXL8tBK6GGKxKztP1hQVF1xuo3Ljs/tS1HKZej9ARd
Esi7sF1oUNr6SgiuA4nVTiuH5ANIGdxEZdQOLY+E2zcugcUziJILFGl6d21jXVmvU8dQU4djvb2N
sx3FPZN0mSt0FbXAkpYnclOlprbp10NAGB+j+8SGdVYIOnXh9x44azCWLsg8r/cw8oQnt6KVicxL
dNs+UoXd2mG2ZYoNN16rFr5a1hcWlHm0VqNb60HcrFkNSaecLRow9dA7qFZh4YGf53avrZq6t6YR
kWyqBY8K7B2khMJRF85PSMrtG9Rq48m2Nhj+mKfZu3jXgssaxl08wQN8rgmDJ3RQALjMWOk1Cgh/
4FYJfA9RAIzLchDW8CYc8Ht8/J9DkKcE13Hm41rlqvXxW6xj1j7/KSIH6mqEmD6/SraM1l7dIJR4
RQrAMVz9GTyHW/rZRDXxyQG894bnbaJz3r1btbRBW4wZBLgAnW3NlwRbBJZj82pbCArZxaCg9HeE
52SNStvMdhKHDa4bvi1seVzyjzCzoxuquDd2HW9Ci4+3FZ0E/TGXgHHCoX4OTay6ZJcAoO3CM7F2
WiX4qM6gxkHv0Ex7pTKO9TgwshKgo24ZIDOU7irHirnmHYqoLDp0Jh3WVUEddlB4uxKol+2XaNeM
Pur6nVpAAuXQDkaZXTaUftmuDvqkhjvn6lzZgkZTHu3SdQujA/zI4VVltn8JQP2YgkmE4orI4tnZ
gYIZPskoUGWBym+12MlkztvKafAzvtjYBFN0S+z6N/r/nHeNe4CI647Qp7uLJHVYCpbYW07Xddip
cABE5nIY1Cron3nul/Q0oYRLi3BUa1T4cRHjQRsCutJnahkRGnLiU22kFlhao6EuEuyjtjLhtj7N
XbB4FAhBv0MFig6x5iqODzqJzFDVQ+Y/gq32qypos0z0KROdiKsFhz780DirQxczd2gNxi1w6EY0
p+0O5YSej7aNhftsAn9VXFBRs7HcRNvskR9zdbAfLM0ADbEpH8uaRFLuopXMRzrL9L13fQTBMq1Z
I0sIil2MDjVd57shS4itGImteQOSAZyj0Ar0XwnWZHIokCgD7wRx665B5z0U0YQ6/NbDCPTFEop0
l4qkPwfNLIHY2xihDzB/agBSwlY7V9kY57DKEIg9IE+BLyb1TVCEYP6Ok+onXloIZh8bQArcG3X+
aAMi8Tk3tU+o8g8rvuzqGq7NdxzMx88AUBXEQ66aS4BleP6G5nJpH1M+6GvVFbLuiAomOesojbsP
LJHheghdxJ/kEta3wDebz0ZTXPls2TwwutpCGdm2zheqI8tL5mP7sOi+xUdAvA6udTpIrKbpgBCF
iPMnCvkwrXIulxOFaNFVC5idr0sYId8Yizk6jhHnwCZ1/DzVjdwbNpK3RM+0yFPwka3uNyQH5m0t
kMta75D1ZF3F7OwQNutHgPt553J3ahINam4eN2CqTb14vN28vyIb6IZLNaYr28O5gv9LQgQeq8aF
DktvgBxGVxiVAnsMmxkh42Zc59vQKntpGHVZReJGpXsAGurL4lMDGtqM+JSgFNJvkW6zphhQgN9P
wbXinTGtZyxQU69dkYg6ByYjpq6tsKFzEGGQSx62AQpAsSVKJTvhAP5VIRm63TZ5vKaJgfkBZxlU
5UL1xzK3447Vsy8XE6/vKVYLd+PNqFXVTy57mmNtLP5cHE9oCDqoQAOTt2Ffs5us7UUKfKleh0LT
Or8JgpZ9rH0nzj5Q8wMYQl6CTWPfkdaxI/yPNF/LLp65LtMl6tbKLiufi14j5r2zbZf1WH912N9w
ytZ4b5Ilfg3qVvk7KFcihBggh7Xo1UDfuxwkRjEAELmTIF/ILl0QzS63nCFtMdUkHnYD5e0XEXu9
lNg3UdWhPq/aUE/Z9bol90u4QIYOmazvsn4I3ybQH03hbP8ezoN800bKAiNLoD2C9ATA1Tjc8r1+
b4KFNKitfFAGqDxutUXsaIbu8m1sbHDSHA91pTuR3htr5NnEEzIoOhUX6ALpMahJ9grFuEtxGzTJ
h2JbuPMRmZ+cXtlJ4KwbVnKXLddqjQxAekZIPOk8Z8c5bMek2vIAhdPQ5f4wxsz1T0jxdpWGuFVp
3OpROYWx3aF8oTfjKlswiwt9a+vVv+W1oYWaLUGkMxa7IevrP4A7kyqKI/OSodw/0KimHxJk/BvB
S+Ii8LhwiCK8IQuU3XrABwflDJ66zH4HOG0elCVrXWRGEornYHvIm0CgoqHRcMB+oEe0GXNYZSmg
Gbz6skxMf+UQO6rMo1GZMCBgK3xL5WuQ9dEzb8NoKCOo+ielRgqLDgSoCMMfq4X6r3dCQQ/SH9ig
xOAqePNIV72ho5WDetLRLKP43vB2wio/Z9mVmdITctmAF/zKhwleA4xQeR+tQHzWw8KQIWFVKIk3
7YnYduDbCYD5al7qzi/xj3iMpDhymQ0mKutIExNUmYujRWPxEqBs4LWB2+A57RJSAQikG8rGjKxd
qUWiiT/Z1UPFLBLm430UjUv2LRlHg0VlUqL3PdaxuCVxhToP/EQVrEnTALSJwH4Bk0YZD9prRUYb
Dw3w+igGotoq+ZNMwZrOFYxWAIS7WS2raOGkdo0AxaSa+gq34x6cYIM0vNnI9OjCzKCF6UKfaP0q
s6V2vIJBnKHvQ5Sp8/yOczlbWc0L5hzSHVGhnacPKzZH1wK/RXVrucgIJVmxqRYrw7FGfJPnJRTr
6yeJkobk/aFtvEunrzZoNhYXHaYv4N/A6KeJvwnMjIb5hq9z3SelJ3mWuv1/b8/97pDDNQQBgsNo
r8wBbHKkM3/35iCVZYYgvfBzkOqabXJ/Mi5hPGoY5XPaRhZImiM+QACj47Do/sUb+N3evr4BgAII
72KuBlxCmEK/v4EuXpGNarr0U/z5BoY/yZNB5D3uuEDCF/vTKf1r6sjDn87jn8Mzfp2n8Ot4hf/1
z4Yw/PZD/5ORD//3pjn8Npvnt2kONM0AyPydBfiHeQ7/5VSWv02A+PM1fx+CgrH3LLwCJVCsKb6y
/5jlEFyPjMCcW0JA3F9vqOtJX/8xBAXjUWBJE3h5V+4IUxf+PgQF83ORAgaGhIhLHOM2oP/OPIfo
Oh30V2sfGVmcmhzivxCBdOzq/+VuVuBoWF2v7X2qABGXPbxWSHRgvMt4SsR6TKUIx72F5su7ogvV
bcP6oOwxD+QT2N0mgUINTJWQviZ/aqG3o2kGqfRj0yzfDWOXRUU0qPWChJbuv3ZbNF0k8pifPGx8
DlhTeAtOH6MZqiFwLjx0QSJfUmSV2GmGNOrOPuz0cqtVMu6gCHgkp1i/Ao9NxC0Y0KikFiYCWqkL
savqUMBmTUn5uEGPX/U3Z5neMdb2p8h5siInkNGfkFUs1jmodvscNSVDKmiMW8g5bXfbO9R3trfY
RLXVJycHzHLR3egf3RQcGLeskiz/uoweMnTQm6EcGnl9V+vGv/p4VhBUQ1VhUb60WLP18ep3UAiq
AgMzKit7jrouDXVsCjoyKPOy13O5YRDLRgt887jKZLP0oUOZfkY0dn7A2suTmwUB8R+4IusNoCQO
dR+V13YCDjsH0U2qkZ25NgqFipYEsLTOsH7umGfLreRR30X9Me1XhPDGfbJlg6PlAlPShEfe+VZO
vpyFcja92axHPmcr6YzIr98tUIZ4Cwmj0Z65Ex0gRbkb5At4l5jCU8TFxanJEMBQFdrN6B3EFn2a
YeQ99BNUlM98TBX/I+d0/mNFY72Ed2yc44E+p0NN94npUtiqKFrTN7VAniom2OMXyNXinIwWJXGK
jG1brhCqT8gFjCEEcPEIllPvSDfoom7Fcj+vSHOSruO4Lb2Q1apEAwiU0nPGBbTahmz7DQrUQcj2
nnbKP5nEonxH88mqDuj1WPaTac5ZZlJIICGudsnQaxzJSJzZISkGrckTvd/ybf4umep/MGzD4T6H
ZRsXQGLhCmY1ZIrGcB2COcjpeQ4NAhdh05/50HF6jEb7DdKKM9cIRPwQ4ArGhcT4oG+NhhnZ8GjY
Dz4ODi6MxirFn7vtk1Ad6Eb94ygNPSDWl/H7iNZpMUzZYgvBiLhhFBgqJPXZIccOXcNBNrlD+o+z
wps+gqfGtzPkGlJsnKyANNrveI8gj5HI2oN5v0va2YrKRskF2gwmYXhRf2t1m+/lsEEF4WG0E5MY
z5am6oXP2108pvHj9c6+Rw1AqpSE4y6Z6O3GIXW3nTJlFqp4nyFdqnEFFPlD0pXcy1g0b9jhtxuU
S8tFOtEf5z5RxdolzYFzd01FzXVRT2r+RAprPqhE589NFKC0QVzwkon0FTDM/RjyqUyDOrmgbogv
qpuCI+fz8jWe5IK0LuJ3F1D57B1jlLwv7LpJTPboSfiUsMju6DiHfwRp1g6lwdXYi42bkzX9DwBJ
eam7es6QZ1knxChcEj2rcPFtyVInf0TZ2nxBJq2BFC50/GEG2R3GfEaidFPBqc96VobQEIrJuv6E
wR7yLDzK8oxz6OgOga8Q6YIjAlTQANXossICod8D26G40a3pbmje2i8GgkbZ4/p8mf30iNtaPmVs
vSDyFqDNrPNjkLYI8WXhlJ6hBSCnhDRA9umTsX3I+6w7ulqOn2lHcuiESJ8UaiAkgSYdodgn9FQn
/MkMOjut4TVhhrv7mQZSDQVdVnbModahSdteMsJptfoYqjoiSN0dGg6s7JaE32TfIDwB/azyC414
5THC5D1Gl1qFVG1P0uddGaV6+SpA7EKL5vKW9Qo9qkv9j8CPbgd5yPzRiCUoRTxtO9kDdPJQot/Y
uA33G+3ye+ez7WEdY7mnfWMemNbqpkZP9JxSvYlyRgIYkVIQULsZgOL3TFldRd7KJw6NziDW24Zl
Cz61AArQ/AHBlRxHN6bvITNbUG24tQCxL33ZmtUlRdbArBslVv5s0UGRZi65ZZjJVeKJDPdRQ9lL
AyrnJlvi9iyRT3qYKCR9MxGHK5u3689u1eYZcUCoGhOr22omaz8VLQiHsvZTUlDq2AlQzWpLaH4/
h6ELd9Qj6xPG6HQ9V7wMwklftlEuj30a7Owq8tvJsbgr0rVr61OYBOK2JXSqwPLzb/3s2Bc+9+o2
Vdn6jJDH7IsgafMnGGrm6DLjT9LXXQQNO1pK13bkXjslvg65nL42cAofRtvXr0rU3Y31ky/aJdte
qI7WXUskP6zarUiFmKkgyTi3VYRPK0tvGDGnsd9gfDSwQxGdJSsyW/NYBV08QlGM5G5CSP4BYfUm
xPiDWp7HJYhMOYhlvcFABqjKnaZsl8koxHU0y1vk0xihpzY5oJVxbcmnejvTjiY/GH4/vJV67B4a
A5sh4ST/um7xfCTRho0+Qxi+L+Zm7vZJJ5JLirNCv9SpQ38eIH4JN7mGA1Vli7+Af9D7WUX2r9jx
v1Uc/0/q3t8K6H9WZf8/WBxTVK7/XW38v/vvH9//83CCa23850v+Ko0znE+cZ0jHJ2B0KRpJYLp/
zQfMMhwLSVkI0JXBvQXs+vfSGHO8Cey3FANvwacnQM7/XhqHODmCQXMACpSghIP48G+Vxr8Xxte5
QFc4m2LCBErtf+iyOFUsmsMoOOZBEPGi4+t2tHk0f/nlmvzVWf06hvD3Zg5zB/FnUsh11+OvSIYD
5n9v5jYK3glESXAEzU2/IFYMHc2S7H5YMKLmXwCvV+75F6r0+rcwqgUTsDCfBmTttRf5le3Hd4EI
mwvr40plfk8S7W5BxYJA2oh/UMnQ/StuOKT/+PFwBGtCY4IhCDhn6nqexK9/0os5npDiqY9YIGuw
HpM0F1BRDZgTcB4xFK8lfyVAzdmeWGiZ8CkwI+qQwMgcD1Pc2DJ2LloK1KVQhTjq6Vz6oAOppsnH
CCoZ/MScHyC45odl091hSFZWItI2nqG0DY+9wCSZPtDmhZpkPGN+i9pjxlV3h5Wtu4saTCuqwmZs
D+sEHaxrZqTkzTw8MoSkfqJI215bEenXVDW36C+63ZL2Y2lBsBw3ForbKEIHh40mtI9stsMfW7jJ
+w0l5AsjHS9GUvf7eEKFSbvBlVaOy5HIGmNntokdMkeAh2NOxY62sFR7E843KTXyDj0McmPQpL6T
vgmOfXL1yHWwHKcVYkwR+bxOoIkw+WPOMNcu2QYP3mpr0UlNC4RcnUV7MjP93okgX0TlW53OUOLX
BVG6dxzkHq/zpR0V36djCsNgqXGfl6TFmC2oysP4YXWq3jkiyF95LthTDtmlLRcy5588Q6a+QPYu
BTvHVimA33Z+r10GuRJph/ZDtH0Wl8C9+nvSw08tgajKS4rc/s0K2+w1WzdMTKk7Ddf9Sr/xDbxa
BN/3Him4p9Z3BDsmX59aRMx2MyX6HfMj3F56YvbYl1EOegwf+NTD0B7asf2xaq6qBvmdmybPAIXS
LW6H3YyL0451fzv1w/YVc8CCxxBzpy5kQ1asmD0VQAYcCSrR8ZoUgUQoChM+TzWmSoD6HudduHbi
QnhjP5s5MR+Crrzfbc2GPjQwXX7GJZgReU9+TKYvF/jMd2NP4Amm/ScJ/QL5N0LFYnwhRPOSzxA1
p1r1h0BlkNEAKkDNXUYkUyNSIoOfFKkyNzzQEaxM0yAzQTL+HfGMGj+cfgtrG1atTFbgXsn0VC89
u6Byf4j9stAiwznwuLXx9HiItRgeF4Hvpe6nH9JgH+vA3GLiyPZhMD+xxDcbfyjAgfdQt5HJ2Ix5
mmITlIBtn5C/63Y23t4Cq9GqbWiN2brNd0G6bbslT5bnccxt2aAL3K9D9Dguw9c0rCU7dgAkXFQY
QCvrjxF7MStqZ6H1JejweV+smWK82OBuVaIZBPKcDBUOOrsp2S7Z0q/+1OcEQ/nKFuwQKeoA6t6r
mBdkdgsPl2RpcCHkhMbazfxLhGRtY/oCqcHMLV/S1bS7nKLiABV5rZ/RTqO/iieSFLnJxvGwOADp
bz6IMMMAgR6Gli5b0L50fbBm+5nP3RQhMW0QaBXL1jw5EV+nHajOoUWaQFUVEvz18tAAP8jCQiXT
3N7kdeBALCLLGr8zBSgNoY+xDtrdon3OXjkSk/Ee9nucfqYeznvRGsTxz2LFhDb9LAYA9FDD81m8
B7ESz7kbuoMmI5ZhOaTx0RHTv6b1GlwjhKxei8Um4RlJAEmKZXNoAeOgzQ+xCYEWsHq6UO/jIxsC
ksKxWmF9DFtOv7BWNryYp+v/TuukfkYRuvxI2AhbfqSj2gNECk+yB8Zd2AgetrB9dFIzGc9QqPOd
Gew2lgMmzuJhzxZ5M0URkKnUpXRPk1lWGHQL81zlphxnkqEKXdFcBXWdfwO+NpSTCcbnbcYckiIe
AwtHyC3Dow8j9TOCynnBG+mavUBaE5BFPmwVAtl9u9OY33MCeprf93GXfO8H+E8Ya+AwDWhOh8dg
ESmwVYS9xxJDjvBvcWCGP4AE9q8hMRAgBE8wlWQb5HMzoC8tridNUyweIrF4bvvqb/v4/68C/8WY
aBax6yiafy6R/ufBTr9Ou/3bi/4qBPPrkWAU+hULMb0Po5+hQf5VCFISotxDmRfjWBaGGgL/9JdG
GuL8agz6uY4+S34dEo2zYHHuG2hGvLPr67J/pwhEvPL3molez4jLEcWheAc0/Fsl+msBo53IRp/Q
6RzBzK/CqN+b1pk9oIHsMcb+I2GeNQG80rnd4p3QgD1eWhPzzx6na0Dc8qAmr4/PkHf1AYMyQv0F
6kJ/kzV5xx9Qk0Cj1F36HmNjObe06W/MwhGtC4SuwHp3w5n5WuwTkaPfdHy8cDUF8n2ER3PrVqu2
w7DSQ4P1oGywXqv/w96ZLUeOJFn2V+YHUALDjscBfCfppHNnvEAYZAT21QAYgK+fA2bnZGb0VNbU
vE6JVJeUSAdJJ7GY6tV7j+7KUXX+20jMzjugylIN9O3svI5qGry7GZbCBjBacp0ZdW9tTYepUOjH
jZe+j72WvA5EnMpD3dV5vGOKR0vVY7GARqWRi8QNoudpMgWlwvuozkWCdO3uvLZYmnPN8yWDZJKd
G7rVnFnRoWcq303bkg5dK08VkVNEMtpj37B5ySABnj1jwV4bRAV/T5wwczkojPqQO9VmGHnBhCKJ
hP6hVCHVss2TFGBqkCMhLmQbwD3lYfkbytoZVq519cW4nn4DXife0lpiYwN+WsLcgcKDNQnjQEKE
y8NRsGSfS8SUzs6xLJO434xxTbvsGhw5e2yCUXd2y1476qTD73QEwYCpqBlwzHVBxkD7mGjauMdg
bzzkmjOkgSl1fL+iUhewSPbO8Zv5Hfkz3yJtFuG85mLSWsIY8Mr8GuXG3MOzKY913Q/7vBpbJnZV
7RAkLoajx0jUHZJ8V5ZVDTUgiW9tg1JtTIqJoVyc04/bZpDBC6Fz8KMLGJfyJaq0vgnyqPA4LMfm
tsicJ1qK+GLGrbxTyeheUGLGtwQfyiYmvnLq8CtduB/q3cxR9lzIKborjHpGvGmYX6lhwPaFtRBD
cOqefT+PnhmVm4cpcbRbbYqmnty35u9GmGrXHC4UOJmWLhtq/nx+blrP5swpnKeWtMUDunAuiFww
wIOD0ZoTfNXOncJ6XpZj1RnOelrLcou9qj8SOOn2DGbjZ7OpzSt/QfYKRGOrR4DCcg68posyMEhd
8VMoywEV4y72FECJr7a5URNmIc19BwzSPXbKfsxadyOzgfLKMif3Gh9IHAfU90WFh2cYb4c4NqDJ
kb+3LB8vQjZzrYdCdheiSdVzJ6dqP0Zu810ZyYtouxHMg+eduNLldm4wSs2y8W4W5pSXyJHJqSLk
/hgLc3kdzKUsdz6hqo+s7vQrjfQerrzWdE+Q6vwdZLIfo99GB7qodosAu3AF3ezBz73hVXey4mXO
l/TFVH26DmW8/KXVKp+BAk+Yo/XYc2lit76r+l3aMCio0a9LLy32CL3zbeVX9klNcrVwzJhnAr5W
uxUZjszFXsCAMSBK7ypykKufYoKVEmOCGAUlQ2J7DFbTXpMbS2vnba2Ghl4BkZW/S48sWCQ4kfSw
saU6YVClk5pt49kCSXrba91TunQPWaO5n5PNkAmI06iT7FGma4dGs2SPbpdZVyWj/WudVE3gZDLa
kFg50mS7N7PqWh6NQT4sKKsbu9PrD4fGOGjUUt+ZUIu/QyjDMim0Ygr8UjWI6LGFidmyCRwXhhWo
sp03y+LHN5Yhhrfe1tD4ChgSealjnhJigUOGRxZg7ju2h/RHocigybG9NoZIbW1HTRjXB2TJJEoP
puYaXkC9PV8bU+NtrNxRMuh7Q+OJsxL9LNpJ23W1wLGHV62+5JmkTGp64W8Lkinnka0nUVBEKV1C
UpIBPBhJP+FOsiTm1liZD2Mfed9zVWo4HlOsuxAwqL+IYMz3lhZ5iOaV/T7YXX3lO1HnwBBcA2ho
stNdLKoI86SXSOzmln7jIgQ8YqWXZzf2B6brg6k2woRnEsg0OdYlQe6gmYV3rQkDf3Mqc25RG5+5
Pn20nHn3QjnzMdYiGfJN4zDOItAveePv+9aarrXeSEPfa7wPeCz2z1qzPtOmNWCsk1kLVyIJqYts
23ZMZVIYZTfI6N6Nb+b5NeqiQ6po+QDVhv1XL2o62ump1ruHiaxh6IkOB1qErQ7oULJLhbD3err4
l1Z09VZzDKRdSyp5iLXkXORjvMMWGG26qhMvWHutfRbb+o7n/SNbKnoaQ6owaQtCJeTPApF0zUll
OVmKLrKLG7sWcWjLamTUq8cHzHur5al0+r3FnOnCnVtuKt1Xd+lcd5/tRGoyMBpRUPZY3nPsRNaJ
TzhvDCT9sLYbm0Y+t0sCt9T+BR3yUVSYbXSpT5tZ6imxICR1HBr1vh+mYWMNU/+GvJ1sCq/GWujm
33opvmeYN8KF4/GaYjkeAkeq5M7y2pLxUk1HXyZkS81J/hS4RLbEF4aHDB1+i1bSbevYy3eWV3uY
RbXoIR2FPDu62+/hv7R8CmY3YwxPcptBW0JPMEoP81CiHenRu9RKQrtS3zvdKr61kxp2MVCITwBW
Yjvj4wt47X1LvOJHl6fyaGI6IqeR55vW5n9FCHcB6ALnMKa9ftSzwtqMqcCyRsrmmjFJ9uFnyANg
grR9TzsQWBg1LrjSzJMhM3KBfdYCpYub7dAW/sG0arlzJyovDdbGPjeS8Sota/CGxdS0m15o2kaf
lz6cSKoSFZLVR28rYEtW8ZgOsQiHOXEOajQhkNk3i6UaXHrEpfTGN3a1sD9avbkMWDqAUlcY+rNl
zytaYzasvYqU1FiSEG5KIUSDjGSKkuv12W26i0vg1ZftflElogvK9kZPqnsPj/kpq5d4h7PNC1pf
NwInrYyAWetJLkUMUq+4ARuk3ft0//vCGYiWzlm8WUw6mry6A3qa7PqSjN9SY5R2ivnij4NApSCj
Kfum3vRLU21QVDyAKIPYV6O58BJ2zVukBjItvuY+9hZWyCWL6pAI2482crStjTUpSMuhDIy0sTnI
8oTzANVKGcL/SLFsbl2N26+W2sGZxuriaMyn/J7R5mgPItTx5x6nsvMPWYWHM04X71T284VU7jdY
h0//6aW+Nvf8i14KuwL66T9vpf4n1UpdAYv4o5P67Uv+t9kE34gFFwJzkgny9y9mE9R2pPbfWCO+
7vxhNvlqpPgqD+YHoIe/NFMsFSFXj/HYhMPii3+rl4Ii+tdeCrOVzediY46hCz7er7STssVhOHFs
Av5ryM4zd1N9SQHm2U6tX9XN6EHS5sXdLxTEkO1K/YUEOE6xvGpK+WiUVk/dv5qyjG3REcRWGTIE
XG7vIXVw0Dpg2rMqFUPYqIlIDLN84A1IVvMh05TSOFbg5pTjEV96KUfcqzhG++amKuasQpZIkQY5
06prey2HEKhH/YjTYb6ZrSh6zMy2IfLuvGqyHveqHt0VSAo0lA7jOisxwpXZhMJg27nxyGuDri9N
kIDW4gS7IrxhfwuurlUIJgsCuFM40/1CrOBdbwy0FbYYjTdsGCBuQWGAutONQ7oQt471Yl9NY7Gf
RkDVG9uv06NTxu1aj9MShnLWERc1DSup08z9vu/ycQi0lUmflFZ+aKJO7bKlcxfM2BXfGKNyNIXl
GI23hh1Vb72axb1i6ce4r/sMkKeUqG4xUTRUynheApmX3Saz2/EVw8n8HC2169BLtc10nGrASJTQ
Nr8oEYbBeGXJQwtCVPDCMpyOUF0+bp24aUUgRXet4KCukXgIB3T3lPRpruyjg6bz7GeYZoxe+XKf
Zlbb7xLZgSgYudU3QKFn/YIjaWsgJ5V7sy+i0KntiY4r610oXBmVhj0SjA7YQdHVG33Ay0jOqzyA
o0o2pMQGb2copViIlNW4dgwqh5kEO3/ouGlsPC+F+ulSnr0vgIZ2uc3TuFuF6i1srfm9ZMWOsQOX
ae+HemoeRNUlVwBai9ca5EUQ6aNQYaPFPVRhNkBtjM69BQjXbQbKxy05TiiYmHKoNnQxiRFfStHS
dBEXS9zOv53sltAxrUg44M08JX40uUFtljnsW5Oigrc9wnKm1cfV3HHsSxLvbBCKvvE0kKeGe+p/
jzD2MBqRPWaKuG+Nx6hIh6PqSndHkMqlLq0i+YD3+kNXFMPj7C0b9kvgrOYJSI+1SxaCKPY0+mHs
eOK6dArrlNMGvK0Dmv0oE6wLtmTN1MYe8S5JtEZzI6P2EcpAd249ffmOIyraQHucn6mry0O0IHKG
mqb7WdBouJDHRpO3M46pc2sDSg36OsPyZIxpRBWWexsa/vrJiWmGleZXR2Kw8UuPiI8Pvo+K+9xq
jFAuBLTJFO77GgxK50YWUqiV6wgy7RDOYE+wr1SWAdHfjkR09ZVeGey+ue3KyN9JRy9+VCKfj8yO
GGmvsJ5xmv2givqPTGdeDJhShTaT48PKYg1ry3if1PxC9WyHVR7708YfDTrcDTZoriOA+TZpBudO
SUKt/FhggMPc/T+YMP+/nDNTpfz9qZi/V/Jd/vVYXL/m90Gz/w+GnfgcfeCV7FH906AZ6dHBpQbG
m1CI7X1Jj7/riw5LCeFH4vRlAsxqQo5mFOKvRXSIkkLwrwGqMohet2D9Gzu18Fn+9VzEdsd/4FW5
tDL2f9+uAobb4LYerKNNbR0ONuSqrurH/QL3/lTErX1g9MHOmZrm8xMQiXtt5xaZPk8IdU+PDItN
Ntp74Rak6Rg5nxf4f48OD1bMieCwBkta7jkpRnk/Z2P6WEob4scwpscydsS3uolgfGZudmIav2XP
S/udGUt2mDSvw/OZqYmmEaXxA1wx3VwUQ0mJptx4AG2Vn4gOVFeRaxb7wZSke/rqprbX5rCIcJtn
ZXISoyTanpaQS0vNMTeGFrsnEKUgMqJiuq0br9g3hedfzzIeM4LEk3GZtMGHwpLrN2JOid5DYRyD
sTbbneFysojaiF+Fn/pnoeV3YiLNFRnikfak3giHDEzVkuJkHNqYP815Jj5TzoxMxVgZYVd2PSQj
YTE9ApjFuhscmR1vyr1d6M2n4ozemR2Q6zbtOHiHOn9qrcxhs0JhZfumnLIDEBxQqZYiI+zOIuyF
MbzUXhoRxkjUpa/T5cOf1fxKAM68xOBXDsTZu7NjZtMFNZv+hOzPjnTycEXor/1emsO0IYfp7pqx
GPeuwMYoYtxrVl4Vh7FSADlya/jUfDNIO3sOTcxIbKw6WpCRtwOMdqC/dbWRdnRT5k151DwMaQxI
NsQWGH+OXbtv29H+GRNfImKG16x3LLWHbBwdDXYY3bFIZuF007L8lOCd17bmkg1XcDOy53hO/Te3
ddgUAbqYBDFjwIaVhY9+ZKU3i+7oN0zSiEMyM0xfot6S19mgFw8W9sY9iQ7DDxQg9YM9FeheeWGa
l2V205s4tpbdjIoEKaXx3HsWFwkOsr71Nqk0x5Wdo9/Rn7qnOu6dKMwWq/gYYK2dI7bCHYDFmFdO
z0i1bByykp6bvrZAsM9V3NgXcicLIuVMNlIbzSsDaQOwZh3fgtCVj9li+iEMp+JYasOxqaI1113Z
3tloG+Ot8oVz08ZWfoTm3WAuLMi+leScd5hm7duiUVdGoixux7Y7aHpPqihmPfdAKAMCQi7AMUfu
e2uqH3Y7lcd4bqA/zKV9rNvI2rmIJpvZrYxn08o/ZmU2uFVjy3hzveqxpp17lrKZScxV+qVOHKci
ugIAFrw/SW+f5Mc5GYWNgRfO6juYj+zOjfOWcIRp0skBuaEn5IviJS2evFQvw5EefauPeXmVxVxE
ZZqUjwMJfQ+K8INryp6MKMaIoM/FI6uTj5xgzqkmqFMBGwyZm+LpTossvzDEKe7tqDg4s+pPTrRU
RzIy5DmaIUd78s23vvbTowswdkdiuN2wNpP0eTVl94wTrR8LCdzQzLMkXBIgPwQj81coW9OTWzXa
pTHKOuSCutBokxz7NinAO62bdqpw2isUVy8LfX9n91m5jyQ8DtI3BXyJy8guzFeNZXvw8k1xyfTY
PFRs5pBhofTxjIu3+zB7AogM9zeE9909oeVpOxZi0Ci+TO+1ZzNgEzT6UqTEZeYamusc3y4oLXtt
6sGJzbPtht04OWsWBdxqzKq0oVokLUSNfLDx/fEpXmZ8QkXuE2qjNuY1J9MigN2Bvbdpm5u5ioBf
C+01M/LOC+KYaigtfGa1TosHoKsc3PfpC4N0/VigF22pK9vAwMP8vYAkfBXViX+xyWwepbSnMoCr
0l9QZ3MAYBWSTSPfncyd9hmt3p0unbIPG/L459GrEdWicikCENDOFkKN/+xzapwXdIkXzCLpNV7f
bz57Mg6ciAsmeTmeZWxhbx1Vdi0zB6jxrPnX5WB1d30WtTeZrlpic2kBGqFstrWQ8U74ZK4XI2m2
tmzNF4RM4+D0/JZd5NW7ZMqMH2z5G24Ue9feLdyOHC4wcV6Tskif2MUwFqglub8zMz/ekwMn1zvH
rD8VUXInBBNe4vR2gMdyetAH/vRVYi+bee6brZwM7wr/LgSNqcDlbbqZ4kajIPc1y4ZIpA/Lfo7N
YV8BHjjm/tI8FQMQMNFkW1ZFLHc5vuttM7IOEFVVX8imapUFQGPaOW09nsUYGydfxPk3wmX5RhmO
h0bOcZvyiF+xa6w54GJj1UXeMnzLHSfdlJXSX4sI6xNvpuQY9cZmNhz7bhky7aOxXP3UsGtoB7ZC
4kqviqONxrtjtCMvxay8J1S3aCf0Vn9IxhTde3ShTMzgTXYmDcO5m9vvFWHSD9ICvP6Hrl8IOU5W
vJ+IHCIo4VIwpHZlV7pBlLiCuABst1bswSB4MKAwlXmqX9bugbM/y+LHwaYQCTJ0N1hFpt9f2rgt
DnXCIx1MDRIf9o2O9LMbee1PPLD5cSwStK1Jadcp9BToM+XdOFb5obeHNyLwKIuMu5LAw/vzPe+d
N0Ay73o0/HSL5Y1dW/eVINQI873h57XlsSPcumUpyaPRxs2pSVz3EcOq8ZxnqvrAZTa9dBFfOFaO
xq2ezvS5pybmtxhOTSvbsd/TUUMjuqHUIvVIEDzX7W36Neh01pnntE4/h69BaPs1FJVO9HP4mpQW
X1NTnAtMUDX8eGFU63uw9et8dR21Im4zdW14gVJ7MYoV61C2zdkodPLWUa1ch7YUefmViGfc8l8j
3dluv+luFGd30ZQUV25iC6a/yZJE+2LJCwQC8CfE2wkOMDBmZa/Unuw2mmwMYWymwSIH6OfYuqm5
qTR93nd+Xe1GR75gdFFBN8UF4idXkk2eL6TN1MFJG1ZhlP1w5l9OOx8QcgjS5pR21vXgG1jDdK22
gxy80jOQA7Q+I32qFqIiiWO4J04Q2PdaGkNIK0QYV2I+08u2546reVpINPRJqt5X4vmp8x0tkJY2
7EU1zWTF13KLzV8D2ynM7ipNj3m0A5zL6o866g9Q8qwwb710T2ZCD+fIupRLIjdZq8XHxWKPC6Az
xpGlkZ56HRaYKNgqi2B/jcUKZE/stt8G0ylCYtrzPm3HlCiz9LdQx2iu06LeqshqJna35RxkUQPj
iHn3YUBawUlnlHt2ieo/rYHkZdjkDaQclB5TfLJZ2fFepD5UrvwYLLfN7aeoBR7Rh2lbpOww+I+0
+X8jbdq2/7dBuvCddbcAP9K/qJu/fdXv6qaw/iFMD9LuurB0bdb+sIkYWEh04MW4iL11OR3N3+9R
OoNeDRqqBygXgebLwPF7G8cyZZNv6Hr6b9rnv+UX/oUmC0ACn6sBTh5YNdZkY5Vy/+wU4aCDbjYM
07lSJktLFZlyBJxsdSm5akRRt+dThraeb3U97ymVrPEptwh5BNKv2pc/tcD/B1ux+GtK9evTWDrd
K2FRnRrb4S/y50+Dj6vJiZOMlLSVOMc5LWEwuDVonGmkSgtGZQ1vLmoMkbnS69sQbDkqJStQCEF5
vlt9+n2v3/I9EhARRSGeFlvzxH527OiHYAPL9C9SrQZWnj+7k78oyuywIimJIQ4r9C8UZSsF8sOK
gP5skjqJNw6bkp5Gi6d0R3nGW2ucJ5FtUo6fYOG9QlGW6+a+JNEugCvV/SfvTynCVGvsDVC3Gq5I
mTBrdTuiR9u4zpK7fIDRBipEElvS/WeZtFdsVbKnbSo15ybtkrHc//11+O+XgbCujoMIt49AJFt/
6T/h1NmwDgqkKeSZVaL+M4M5wYnJGItqsxqmO1pr/6GJRPH69z92vdf+5PTmxehSb2C9NrgX+a/1
Y/3px4KNiq1GxtW58hZxZmfMcAaFyxaeKHn++5+0+tN//UkIJORXiWz7rvfLfdYgjS4t6uYZ8Kn1
vo7ki33Ue7MR5E2y1VvWmYSmPnt1CNJSlf/qpvkVoM5viTHMNiyTMABvh19+vOuaKVFs/Nzrm5vl
s4P9nhfrZ2CRkdyC0qgJPXHpcZK0X1107f6AxcMOKn+2rif8SXqIXRtOXuaC0zK7xsBo683zjwYD
zUbXlpLNQcAsu4NtOsvw23HwT/dB/+qP50KBJ+e1AVgbCQqt6a8XSncGu7LtSLshxlq+px07M3E0
5D3FJ7pFFZ9UkubfWVsDtXRpWe9BPD4NqZXdnz2m3Dqck9gNrTobf6Sd6X6ONnXT6e8vMTasXy8y
+hc3EQIa71aezl+CA05HI9kRF71Blm8i39v0frLspy+htcfmG8Jd0C9jOdsDE9OEVklUqP9dsy9W
vTYv2vK+Yb/7FLiFil9UVtZHZOo+aFC9nyBOepuInRUY5FcxGO4QwnCUyeqsVrW4XXXjGNNxFsDO
QU42xqQ8QCYs7o0svqPeMqeAxG577pGi+y9R2ln1aZHOBu8Ga1iWQFdedl2sWjZDCuuUrPr28iV1
Kz2BB8E9nyKbrGK4WnVxsSrkSzZ9NLLtHwad1B0iUu/iPm0HdBfDeGwToUgtuhqiO91K9N3/kuLT
qtW+Das+3zQS2AZo0qNo/eIzHRvyjmjs+UP6Je+Pq9LfrZo/lSJZT6yWt62CeckQv92JrzFBgWoI
+lKxDiwc10lCKU1mCo1/iyrAmAGTQn/gqDFUyFojRmq9W7xOpZ5cGZ3fPNiwnfaDn2kGsne5vHsO
2VnUmmzZ4WzE1gee4h1InfoJTJwhCOhvBiLV13BkWuck5joxmb+GJ906RyGlUB4q/ilrINYxCwMW
Ri7Z1/jFjRQW46+hjLXOZ8yvUQ0xrG1sreMbtU5y0q+hTvY14CEky7BnMt3p2gHFU0SsOWj7siQU
umIjPxPC2cbyJpU2rRgev+NVXn8Yc5n1ZhcM/TA0+rnPe+jcYJ7aZQ+IvI8gOqf4fTOjqB90zEjH
bDbNda6CJAnaUPcnLheU0E0VRZyHBC1Uu2WjcKyHXYGl5jbBNw6jN59dlZCBLPz+2pG9yR2lIjpd
FQ6chTtHS7Lolr7RdOKwRdXhhjNZiLyrirTzA/AVwIu2E5w/zNC+8EmcR0ySwLZHKKGJz25vpA23
IKwQURXs6FnKJfQWmzdmZSD3hWXSYQUa5RzLO5lqbD+p49T7qQ0j8c6NXhs9GGtv8M42Y4foVJlu
79pZWE2yXeaDZL7WgX2ME5cFNnJcWqZXskp3c+GU80GXsmxC2wClE7oU1cW+Y32dFnJZjRetKRex
AayG+4X/0zWshLoGV7ivqpcMM2t5NDu/L7Bk9s79MmBB3zGbMsRVohJJNsRNmGHuo25ssP31UMVg
hBj5bmj4BNu6L+Jl64lpQU7J5kbdlB4k6i0OhKaDcS6GU2fadrGJIzMeNi67DpgTupL6pFoyc/lB
NMZHv+IDlMxqWF15FIxtDnEKkCoEA96aOC3xBC1DlMOXUV3js+lPZVZosp5lAemTLdoV4RxrJ5oI
Fq+b+G6zFawnr49JKlS8zX0Li8T674JVZyb008a4SCaVgk+D/Kd96yDfzOyU4jkyzmIhXZIG3mhp
5uO8GsnOTuOjRlcQYm7soeJIilkewBf44OjMXZQmonpbRFElp5ZVdNNOKnshA9zH/aOVGfa7Pa0e
KE9w87KCCmL8VjoLA2FQXxlkfZOVtyGQlW3K2sG3QikqiyzOxgcAKOp70yXmYXRVHG293MaHUnkR
38cuanLIVTeKMxRH07rI3haPoofVFyjaag8te3bRxowySw/dZBgo924sjdtUc/3nSsfqG1ZZ1sq9
W0gCKNNs9V6ot+uEO1EVH6yGXiyuOMH8Z8RK7u6St2S38YQ/MbuUfmTcZR186nvDq3zrOFmZGm76
qV+LT/TaOxsz7YTXsORH1/WyEKkxyn4Bseyuv/z60RXvJz4XiKazZVf8FkOL5BgkeZ0voZ+PPDpN
gTBwqdjKCH50oCqI+f/xTjX6KrlthTVDDTIbrGjHhLDGcFNqCbgBpIQW4KZOqH07j62xvjR4mEJ+
I14g4AbXOrmvymcAhP4JC11KEBswG/cFHNd3VUHTC6aO9JLZT7q8iilzM4wNbOh48Dgt9rLSxbn1
4/bNgv1BQNhKUuNUYwYfrlikDv1p7lwC/QsrWPaNwZ+VJridP3I8ZXfTIAGktfo85i8KA4A8YDIr
f7K4bX2H0K4mG/oAD1URrrvcEejzXzQ9Aiygmpj4l8Vrbu5Ucp+yP+AKumNmb2yjM9goVdiWG8Cb
9Z8x7I3xtjAqHhOoFKZ/tKpakFjmhTyfPMEttYUZzT2S2aAKd8ALMV5humqvRDcYThj5RT9y0pqj
TulNUrnzAfJrM2X6afH7TnwCiJ9lUJIIGOFPG3yrqRQrVlyx9+PYcFkQ/UAfsSB1HPubaXbB8o0E
2DxXHqwSPNBhUeu6gJw9HAujo7yubypnsnAlgr7bJm1VjlcxGz6T0LNlmTxSichPDKq8Rnh1yjEg
mo5501ej13IKzO0DUzaRvooa3WwMFiqw+anpoRLzzdDYUYkhTp20qFHfme1rI1sVpcN8gL0pF1Sb
aNl3Ayikbbqslo3U6DPzbkLhsc+l06zI22bUnRtLJLD8Z6obCVqj4aopr2JG1y1uybtDyoJMuDl1
m7Egx7JfvJa7P7em2N3METi/EF3DaV+AkInHLGGWzeOQ+s/c66W8w+greMEajQ/doUxABU/DG4tD
lSeIoI3ukw0TV20UW0IsoOUF643bSPqwPWPu6G2TmlxNGgc8GKnZ50T28Iabd/CdC+fIFl+f32ua
tPgm77RGbUoJzwNtvxz6m4JRH20km/p2MvHyhAUSun6cW4vnfibckeIMSdybr6r0P4Gbf2ESo0Za
10j9c5fYwzqk/h/he1cX6V/NYv/1pf+lp7jeP2y+lUtYWhe/ZWh+j1+b/zBtZDjnj3TN70Nx+x8G
NB5G2Jz9FnIpncIfagpCA0Ns3J2CKA9crH9nKO7/MhTHwoaIoVv0lXwOwYqev3ZGA6TZqsvS+jCR
A1FbP8lNStwq9Ul9si3eqaB5hFWceRefW3fE2FilZ+A3NU9PQnHXmQNPSZSaL9jx57uawNvDiODL
+kdB2pmQLpo9eLJD061vbZ5k+yolz8cepaoGVIhRrdyQ+YEdmOACMK+9Ar9xLmqNDUBY707D0hbt
lsTkis2cZyXCHL/ytGEjQvVTlthfAlCEFvvmpXWbkFS8y5PICtk/Pmo0xppJ6Q8rmXm3XWUYnKiY
juMkeUXVs3NjQN9vwt6IzONAwXBSLAY7+qRjq+1Eafmml3yoTVtG/Q9+CoPTzmJuGUYDfBOyEWtY
zsU+uvVn2zxOUeV0ZGD6Ot/CJ7UPDBR8lxmvXv5MueAHO7KnO6eyebmzPSf6XBwbQjADFPnSkD/l
+/LJXiyc/i+MNfJ7Pycxzhah5FYNUfXYSK++7SXEiCtIEjELOAbWFnGeuzjqipL1B5iemAFTdzfe
hRcjKWun4Q+ZiSgq0Y1TKNVWNrkXCpzmm4g97y4qagZthEB0sYmAsVUbv1A149NSBvbiHqembG7B
Cvt3tkzWQBON60Hy99sxl/WvgU5jz00SdZ2gfO8mpJ0SD3BVPwjRehfN4m7JcuKJ/uzZh1LEmBOi
TjxGdW4dIUKbJw1s0nFCM7vNuxZ472KV89ZxM3HCfa7CtsgHuhnC1BJ7RtnzO8MEImTcfldL2b4x
bTZeGrC8Zugvre2EbKGRn+zI9LZs2+lX8+PsXybKc6aLlv9gdGlMKnKZ4q0/EanBzGZ+MyI0LVbM
aDa7ORNNvXtLTlhACv+6gVIa72ir4pM14Xo8RG7bL8dhmA0E8mjQrg3iqYqtNJT/pj55FSsaTR/a
DQWLzYZc1Qz3Lm0Jjnxz8u8aTxOs+egc5wnd37pJcLqrGDA3AGTyUtiayVUAXzH38TTjGyD4nalm
DjT+EN1httPae2tHVDet9wlxQWI1I66PpsaAZfZDq7ae63m7uBMMCQ4sTdD6U++AdjwWbTunL0bD
sr0TyT6baBe3zyuDE+1hVtCxjDy6AYOI9Xvs5UvSlmdWOMfXxQCg8oMyhE0ZgWGWtaWd4lJ34ScZ
hf5ks555ly6YP/SlX7YRe2V2OquLA7ZwFizCjNVzSopho/lJfSMhOm5l099ngyCmVTQGiewMOZlS
IVHPjoPr5cDjrT1WsRnt667DiTrYJi0UKwwbOO4G6Md8oqPuDRl/Qkky8CjoKXizcTCGDa406IRQ
dY5MXu3N7Ff39QK/mdDLMcOgT5iink6KnYpbd4KWbPXgFtt62sNO0T7thTcNw8QQMsp+8gR4ltQQ
rDXoXXbJTg8M/9gDFau997/YO7PtRrGs675KvQAxgEN7K4QaS5Z7h+0bRnSm7w8c4On/iaPiq8is
v5q8r5scGRGWJRAczt57rblkZj8bHelN2TAM4OaH+kZ5+j1UCHMzdgtfG/3PbbzKh0aSSFkqHGTp
VR/0oBBOOlPkH9nskg1qRq9AdtRhUm3xUDmjd5ONdY+NDeyyBX3mlo6V2LU1FapKk3lvOcslbb2Z
lo8ugyRBLgFOG8MtzOwAsd1KfenqZpt7y2sd4QGCZXCzNN21BGwNrDoZg1zUANSjipwkR9OvMWio
G6fHzJb29Vef1ZbxreGFaURwbN1JKt3I7oMaHs5hqes0KMZRW3lbJGwUM3oUN36rUxNGrpGkNOHn
amv6Qw1ooe7oQbWwGMpYPmXMTrkwlLaPu+l96JxiPyfZHMpOGY+jYUZvIrdhcUxRYh3Bxpe0oWhK
HgcgFflBlJZ9qtq02UGVpZneYCLco4ewrjwAY8GaTn83NNi004VH04dMWNoWroHRWdwLWitCiEb8
XVnotanEF9BGzz7lTCgoaYAbDcll8T1mvTXVDeHDaf5CmFm5MwYUG1Fqeruyl+QDAOR5bVSkf0Yx
o4U05XCjqGqhAWzWJ/IcukMpSu9O8A/XvTNpN70Xk2nfYoUC9ozJo1+cS2dGBsgsijEDn3kWn/28
9HwYsnYbFDId3CA3BY73FnXzFvnTvLHR09CXMsRF4FMiaTFBLKY1wDrcOvL2JBbkVzheYNXied+0
GGCfZaP3OBX7qt2mA7YtXXT3TpTVd9Mi9YvI8mrrSc70UHAZWGqnkyQQTGydD6bZRbRDLPi3GOR+
CNyTP4ayo0VB2jjJkzJS8NgsZ76qXJ7YQTa3NiLZ1HiqmYTcJzjqvgOVjcPGb71zG5lvmj+8p2kV
vzimsxrXK7Dylv1UWSRFcE/lYGlzdGcG69wyt9FT3Fm0q7K3yBm+EV5n76G5yc0SMTAW6fwyj7NP
rEFNGKPbfWnLIt+MQj/mmPpCkEfNjxg2EQhrjcgJT2SH0RyqOjARjoSLExm3RY9gGuhBflcZDkIm
WaHM6IawhLpEjkiMqSYg7kiheDDK5RLPII1Rxn8H0vdIr4GtFPuLdBFgcsUI8s/IFiLBVpsVkBRJ
Bky7bmZaqnyrw5rMUy4EkpF+oWXyqJkORlPV6m+J6aaHOvXcH53R3Q+j8R6VFF+0h5BTuK9VYei4
fWS6n3KdxCvkE2cEFjhnRftax+C7FzJgVJVHrJ1NEyLQJzUCtsshm2b6RmNztGdqh8wxnlKwsueC
ax7/jQNOoIPlYmYyCRo923cjuVi1nB4sJsVkNSQV3lg7GJJs+S7ZfwZSDPVDRL5zkOKuQYVeinlL
nTri3aslaGOacTDBAEdr3jeEuS8G+QuvemuLGwA5BS5JG1OZ5Lqyv5VmaRwp3wj8ABZwgs9Wn4bW
/OGWKmBf8L0nGDfBlFw0AQg5dfAaeAa91Vhh2hKyMHpOsmfH4t4b2hxvk0JlO1C+0w1I+uiW2Kir
ji8d1uOesDxSoHorsJFbB5nhxds5mcxtZ2TGRTTZ05Q3zj2CgWHfqJSGumuChx6SgQlKD5sM4piN
63dj8Ug/a23vbGkLPcss3a+bzdaobmpXxhTTPjEn9budxocWL8Um0fSbSPU3q8apSGQfdD1926Z8
6wqfcLN+elT9cNsYEu9mdc1ujXALZ5m57/EKgIzI2QMSKzln3Ob4uMGf2SIlPIswNftcZYQuOWVb
BYnTbczZtUGS5+Vya5LxcPpf4fffjNBZsqi2/nXdF+Bs/vFNpt8G+bsU+ufLftV8xqfV42M4rimY
RjJt/L8Zuis+uRR0QL1cQFDwqBhF/TZDtxkiY5z4pXf+VfVZ+idU0I7t0Y/FZuz9ReYWReIfxokW
M0vmlboJLYr6j7niH6s+2tGotet0PNRVbGzNhJ1QslRshqV8Afn61dNRCDf1IkPGp34A44N1bJpz
OlM5WzHpPXqjxyOnkPn1NBTn0VujljSHMThoToJTaE1n+BvmNcOAZIwFk1DJchY3YpN4rb9rfA3t
sjP4AUPduyYaabQnaHEyy8tDoyVfIjZ4T0YvIzcvSAEdidY2y/uXsfDRUKU1zZ7aBISXfXW0Rt8W
JT+ekzQT4Bjqjs3YvRhe0gQL+3tcsLYWlpH7DNrwHkfm15E9BK9tXooavUQsoQHVLg16x7wzEoop
s+J4nGYi26xrXxwj8zdyZTEpjcOraNQia63ghGu43mE8Ei4t6f1zakZmEbEsBRzQ/N3MtWnjOJzK
2uv6rd7yS4uRU2DBKuIQOA26dyzTvt/Swmd10/kMY2MhlyTRaDMkZn3ILFBa2KmLrcN2IBhz6055
gwzXVwJ/YNPmk5SymKsWdeYUNORkhrY0lru4Lu58oK1h0fOWjALsk221fHwlTGyffCDROPlWX+In
WLfINt1VYVlX73PV0v8UHaFY0YwKL58ZyfhF/C0qNIPz4D+CVJahqFike50whpW2vqNB7W1qfUT5
nfn9I4lWOdAwBMXEfSy7ZtGXg/I4e4KOHu0x9+gZ2uPHRZK2M1Jdq+23jct1QCf+rhw9wOu6/0hb
baQw4T+lbt+NKR8qzigdEdv6OyMj/qKOy+nK9aWJ52W9iiQ/i9PukvYGxpG6N0N3TLLAidh5LHRB
cdVTTZS2feF6fp98bPjg4rxNodKvNGr47hf+lFGpsyHRqq2SHqEeY81rSs5Sb6ArNt1muSazE5Jp
3718fN8lrEe2+lxWUnG8cJx9+hKgiuoWbd7geMWVbsTv3ORc1cihaGhzdXoul0q93gtxK+enIuGP
sGS/CoMPwp2HHrHJ08vA6cLL9TgzAgoVW3eoACq6UmB5rhNUvYHv9i8u24DAcfmGvYGLyeNu/DgZ
VcNNoTR+tMnLryXItzCi231VmL0dWhEXbZH30dVMX+OelIcGaoCCTQ0vLxCyYZtRmmbY5bW+LTuL
U7rSelWc9Cev16Z9jCDjLNoopWO/mGFOViNYUEFIYYbbd6i5ytj6MNCp8mvP5EYlvoLISQAbKELj
ItS5TwCYpXdjYl8+bi+RLctBNwaTKAV8eAPON4ioCOr1kq/bYnt5FSd6tZ+QAYZwQLgNc3QPH9+t
VnL4WlSdnZFWR2xwCVRN6zNe5dx8XOWLmy+7uun8PcrbPGQk5O8wyBVbomSASq8XwHqFc4vfpdZC
qOTMMuaP3N8WYOLDx9csB6I9ZcdlhD1DhiPtlS9NamsHG4IBkGnei1AX7UD5zOpFSgraR74CI4fG
yudjfs26onE3l0L6gVkBCNG7oQKrqU8Xe7L3nsq+anFK1e+q6hzlZh6iMUwZiOraIba5T2kTGOeZ
edrOdbjIqlJUZ0pO3r1i+XKzEi8PiwPzMtrJ1t5PCnJ1ocKeI0ON+PqFE7hSF1tGvf2mNfvuqByQ
vMwAve2Uljr8PFuEWhGzKMYGi5viq9Pc3N9Hg3mXCN/bL0Y17+nem2FjjSPIDA47GvkIaoC0yy1S
H0qqokPpEnrxsTaZ/mSGHzct09oROb4GukMmt3bHJdHZ1p05r1DCSMN1jXiKx47iYmqnhqE6MY15
Tb4FQ+MKQYk1XQY3f0epzKmZuQM+zrVDm2Wbl/zKweB7tSpm4tYk+63m2SyBq0bZLbTo1kQRuyWH
qdh7Ufveuvx1OWQhNz241ZT1xKIrxTa5++bpRIRVGtqAunWf6X3UYa4lt5oaLi4mzo0ABHg1pxMc
D63oCwMQ20zecK7owlUTvJrtUixvhDmV48ZhR+CEvmewv1yWLvtqZvW0RRvtA/LTzUc7Jqmu91ST
XTOKHq5SpfMVCp2h84awOKjKmY6HLqlTeZvEFr2SDfpN3CxQU/CnzjlJx/jruj5Ecd4Y4Dla7aqJ
hi/kSdXfQVJ+s1K9HjaxmPJ3rxXaQndMWxaaEv6kDuTE1DvGVZMPiZ1Yn6DJyLcsoWlr25hH0ZY2
TXTtq3rRdoWoVH9BYOW5R8aLsIzkvEjtZY6tMUggTBbnKPGF3HRdYThBO+ewje3RMecwBkSm3VcD
24fEdR5/24rd/hRE/Y75/JOCZt3XWA6aa6YdOhI3sXa7fxNkFb5mLpAyhoObzgh5l+Q9zXm4iMp7
HLpacFlx11kpV/q/f98/Iz8/3pfwyTVJQHf/qYtOSWDOvmyGg6E+FjvuQZHm3yHy5oi68/d//25/
kp39PEr0TNjpDB+79592b4uKSe9ZquFQzFwg604AYJAWxnhXfh7X/6Y//2n645j6v60CPv/o5d+e
0y5m3PHl9zpA/Hzlr0LAZbfP5McXeA5XeyO/9Nf0x/zk2CZkXvR8hqV/8AB+FQL6J0esYRUga7ma
qSL+Mf5xP+Hsd2DzOr6OUIny4S+Mfxzvny4l4aCNs2x0jEjOhLFe2L/dMPFsqaLK4uTYl+5wqskS
Y4NIj/iE3sPaFpZENp8PEEN7A1xHGRPaiagb5LmhDjm6GZDr0cAKJP3ugZUN2YUo/OfUk+THrLGi
pJf69ame7HY3YJXJeWIm9rGPFrfbDdkQLYGtWQoglWcXNvti29mOPptOGwPgAR/XVeXhoGTwE3dw
I734ia4ATfHR7iLKh+zFV+oZR3nkMPvs56dFjuuAu5h36ajpW4Joh7tY1cYVhitGNRMthVDSMBx5
SkftvU3S4pmX0Fnu9DWNsNbu0qjJII5OmTp0oq2vFzXjDeuF/nnpuvGUobJ8jJpZ7OauT25Nn1Hx
xmeUzQ65yvvQLDGlpEZW7ByiJyvUGnP5ECe2vTPF1NBb4J9dvTVOsP2faDbam9iT47VnzWBXCxkQ
OVmTNlZDBuhTSz7kTebeIocSdxEKWHZCTmcZu3oeOOKC1XvrD5HPyH60QrMZjY0zt8WWz5xvcZyR
s1AT8EzSoktukviMHqQ5YPE5uxb5t8aQ3MTeMsqtOUNy2bJPNgPLxnJXUS1YZ+BSY7TpKzIoPGch
h7CUB19V8snq54zyMF2MUBvNDp7LLOj+9JXN92EPZ4A6B5npr3TrbXo5IGPySD5H1axf+ap7mnNC
FP1Zr96Ip56vjKQha2H2kq2d83gwpL0tsji+7y1Yc1vCv4trj8SnCxIe+mOIMBIX2H7t3MQk9d7m
Qou2WuKOr3iAzLu5rbPQjp3pPC/ND2kKksWqeXHCqE3j20Vl/dXkEzCaOSJA5joxwKKBxjMKN32l
RXeGkC8E7WH0km5+pMsSxScl2aDeTX5ct1+6OO7fMGXRz2SccOeUjY3frxUPOZkiW82uhrMNj8oh
majklKmm7K6ZsrwByhguWmNqoan0H1ZVvrlK0bEv7ao9jhnO+iIV+g3NeoOcz26GBRCTUrBoaz9q
jAqyH6JiCJZyGEqg7IOd7SKnroqgqJR6S+KF7Tl0opSWJc0qaLhrSsnCtxzarizDtOpH/W6sVyYw
1Pgze2JX0O2do7uxMW+Vbbwuvf/KLnTToXQOO1cvm4PPrssPLDdpO6gEXDF6bDqf7ch7jKPmhw6+
i/kHWdFhR0v0YDMX8G4SpKjwcdisZphdDjFrzj2/IaZt2SeXvk1PqM/VcTIqBoy1s6b6kaepzOve
75eY/djUxcHQNa8lCvPhvpOzy0fqkb0N0S1d9RXlnOPyG8W47Udn2g26v2f6lxxzgiraO5MU9fIw
REaJ6G2Ys1MuKDFQnjdVsZnY1V73tohCV9TJMSEdJWwbDDeOC+HIaPCoWB3y2o1cThWaxkMs+2Sf
ewWiKccE8hsx7/D1We1gexC/NxX5y2TTDS0Zc5y81GXLKctNE83GgNDEyjd5l9l3SV3mIbU2W0DF
KNSjiIe/UrZXWS5I2EZeuR+tnuLeKONrNTIeBrCyLI9todtHW3rdNVRm7VnR8ByKE3DIeFtS1AON
i2svnDRR7rLm5BALxyDT2dYdetiJbnlo81OnwtbrawMhWwq9QWNu0NatqW9txmruEWCjx0rVtXfC
78SjZ3tJ4DiUuJio0AfNzTLvIy2qXYzmef66ZED7yBFQtBIMtrzd+FaQl7KB3wavEipVtzPRLTBP
Hi/FEs/v2LDAsI2uu0vs2Co2JAcM+ynqv1mRwySPAibfJE5lbGtTH45RORO0XUfdOS2GNx4szk7J
YjxUS4t1uIjqVRTYKAV5r0zlN7PiaRNSGPdnayVOjLHxEGN9ACJX6qdUdyFRVl62L1zmSsnSHWAH
6huDB2xYuUCajUobD7ROIWjN6/Ddz5Ojo6yJ8bOnY3pW7OHX1Pm+0c3zwBD3NFVuGpJ2dx+tPVu3
j929avzeg8ySrhY3xl4zu3yUj6y9Cqvllj1qCwCDOQKywbzd6pO47Yx61SeYc2Bzi14nTZxeKP2Y
OBcN5sMl9xGMpcYVqRBoV4f2NJVlG+pEVYIl6KYgLhsVZkXRnBGEAmwerOTYLf5XlJr4oG34aX48
hEOuvpYlVYNuzEY4DDxuQL4d6UTFh0EVYltG3mU0onuEYsyVSnKYaRzYd8pKy10H0i6es/tB77U7
lWS3ALG9KzxzJndjcYndctlN0FJ5NKaxrW8cNB87G+ciwD4/Jo9kHGTQWdP8ZOXzB1JZWffkwsbO
FUkw83ANpC2uQ5MnJ43sdBLNhnJ0ZkpvqZoKysFRodMG85vloUx1X3tRvTnN+FJcVOOpTQcOr3UF
awcneFGQZysNYz40dvpgu52TIQ9Z2Mr04OMuY250XFa2QacHCyaNBKMrf8y1MREBi7yEdGVTS7aU
O8tn0QzT55IYwStXZgajiarft7OmJFng7uQExpyPVzoqZpb+grbmNCbyQMQzcbklK6aHqvLLnHnZ
lpFidjXqBL1sbKQB9x6StatSL+mHCDukm6yg4njxd9SPGsgxZd/2s9fulNcaO8HQFe47ijmMroIT
xFh32iV6HD9bcwTWJyuprMh6+VC5Woe0W6yRRh5TDAV8WTHzEYtac4/EqWuGMgkl0ry1KJ8HWko8
ufSdzQwM2eucYPfuXbCqOCWTq7k3KszFXj8ORz2Zh1OR5NpRa1vAnzj78J/rULFuDFtzZFDLpU0B
+LR+WBNX3hHIOThwx1v9tbezxNhOmZ7deUnX3mc+Yjyk7MQp1mgh9j1KlF2HJOmwAOUfwS5M6Bh1
VJlrGNUsP8OD8bfo5qDjZF5pbwq+/JdFpNbO6e29kNEAxxauFIBS+pm8HrBNX4sRcfIqhdBSImvE
pJUXa3Yy4r80t2UQBbbkaKWW/pkhahbEjU7qVTwIMH4kEFcjl4vUmZ/TBGfxXpgN986p9o2v1mrL
ZdqiI6Jhv9ViP1+Tdv0uB0Iuh2xG/GqTWywdcrnJNytvKgLDqcBxBIXSTq7hqTK5xthwVoMLhynx
mtX9y2CsL1Dphr1dFXvaFV3o86VdeQM+222B6ef7BGrgzWfP/UTP3j1FFrmhQTqP7rnX2ZptaQzE
/jXNURGYBGjSeu4/zxEqXye2rV2hka5DYqV+7CDMd6gPMudV0K9RQQ/Z9ZAKl3WgMP1r4iDmHyYC
90C2qfGF9TSlAaEBI2wt52Uk/HYOchBH0U5D9IQ1BekChtqy282VFPeDUQsGZviW69nNw9xCQOZP
5RDa0zieFndUDOFjdd+7GEczYr3piwErrXEvfWFsjjvPrGtk4mhmnU1jNF3Y4qcOyhoHqYhkC5Ay
cXYmHfLvZmVO56ZPlwvCzeahUYw4Atbz7L2WRv/oV3rxEhtEOgCpz/wrzO3RVQqz5Upvonbncr2e
9DZ27gROW9IWmvpoLhBhNWYEG8O1mnCuXIO9PxxCLENDwJwvwVxYlNVOOVD9skKrjigvCTRGKvWI
C0rsNOzdsmmzmzTuCMfKyvGSua55YpEYt9yA3CzuaLJhYeUTeZcGidY2YV5m5BpZBkCGfJxbcPQ9
93pnZSdkolEImK1lA0VoVpI79kK0XKIYgw7OO9ZC9d0pYX2iwPan69E0J7FTZOr+NH79r/7/T/U/
BCNK4X89BXyCNPKHsv/nC/5e9oMz/6Tb2F1Zwf4u0vxV9lNmf4LVgvnS0HFVorz8w/wPNTZWNap0
ng8fDKQVv86wEDXoClmHpfxX6n3vT3M/HTiDWG2zaD3X5sGf0YA14+aknr352if6nIAvmo3zvCsd
5T+zVRDHfIKLHIxx3Jx620JHRzL1fkqd6XZuq+7QYTxcx93TLbIncidTY7pPgHbcEt7c60wySDcg
J5auqD6MNMtLx4rUvebOU9UGgz96vvWURJPPk3IoCapwYjUyHdGLSLvxS2ssr2p4g4xVTPxW3rto
yOQaDgoN7URitzsYaXSM3EnLrrBItiN8HE7yg1bV7tqETkwrjDOSi0+cS0vceDkjdZ23TYDsEVER
lyb6fHA4s7zvSsxo7IJIqFkTTlqX6OZAVU70WJHP/bjIWhw4KFIXlkH7yq49ffQYxcGWK5Psbqrt
i5wgJy/M/XdJTY/VxxpDCVwiV0jXG9zRMxSJ9UhFF/jTgroAbw4ZtgTLLDmQ6lApfWxPpruUlRFk
lTddkjgfteOkakU4RK7F84NGHbEw04rzbIWaNuwk9myW0CyMkV7L9mDoRASDPynzkUfoPfDUtLtu
JgpYvoXyJ4Xx4zL/34rwH1YErOuYXv/1grD9UXxRX7ofvy8KP1/zqxVIopbl06PBCY8w4GPw//dW
oGsjF0B/TOX7p06g8D/RzEYv4MPHwg6zCgl+rQyEd1l0FYltsFExmaSE/YVOIAkQf5IE+DqFGa1A
3SAuDHjbn5rKecaU1Fj89jAj3nyBT1k1hGwLOJYT4R7B5Hal3DXtfIvualEByhRm8q6POFBvduDO
KqbQYjFeopTn3aaqsIjh21A/JumsUdvst7BGoemO5W3laRo7puLN0jqa83QtdlWMQ3EWehx2E9vE
DScRqS1T2odMMgKbwANdisymVPcGJskudhFyvLOyu3IMnWDNmnGfxgNyQ65ju8G21iGRZjDmlALu
1WRne8WHMzeic5qji/b6WGudvK/82LqCr/aWua32khYlE6m2orXWwqFH0IyGbZUsNF7f3FB+edty
6u9Gtu22lnOQEUdqJOYd3X+43pSPW2TgGoVeJemV5O9o3lPFllFiUEMdG9r0zHZmK5tdu/DuyWje
OWLSMd3Ja1kzGhxMxo6G94gG6NqIqK6SqXpQ7WKcJ8ZCbDvZpJpEAPGf8lzP5dnymhf6cmawGHIi
8iZ+Y+R+XGE6m5UARuHw1tpMg926fpgybXnNCwamjUgSFKLNQPeEMS/SPGRS/uPEpgPFnwMY31k/
QrtxbH613xLC6y6ufiNyTduBvSTrpfeLZ7qQ1jNWGqakqxYA1ZfY4YyaoIsRM5Ggeu+X5haaxELC
uHYlrbn9UltG99gAVCXEFHtXIJoCe47Z3AIIOJB0jNPLlu0N6ejdi5V7j06f1vt6InLMwKB5dqLc
DRew6we/dZB4F94TqRhaC5dLPcVWFF9ZJeQ+hpZrupgfDd80ve2qwG11cSfNQlxKhGTkBJvJhFwh
IRezSKoHAWghFLDN8XbV4r4vJPxKLwK1LxK8VmtLI0vHFMEZpqSxnFp/37UCNk/cGAYjw5l0e+wc
G+mNTn0xjWk4xXCjBvZkmv2EJSw9WaWjv1kc+LYnEy0grhZRtM25JHvTw528Eei9TwotpTzWmU6s
kk2h/K5V9qLtPRz20fvsu+q6MDvBA61ieF2ArAHUC2u/KTPj4X8L/X+j//IxwfzbhT7tZZd+k3+r
3/+GXX0ov/5xAPTz9b8WfecTAzrymcE2fOjA2Nn9WvSZ5EBM8VnVoRKs6/7/bQSF9wmGps8yvCbh
EL3DP/1j1YcTLUjK8cDOmsyW/tKqv85Df8NKrLHomH/IE4SjglJtPfLfxz+zUeUGblD9kE8rq/ed
HLybaUYqv9q2VXWg9XLVg/7hRnoxclY20f+Hyekqrvunj8C8FmU8x2z6wK//8BFqUiYbzyM4tu5m
/RJZL7PfnHto+1VJSJhJVJ5sh63f0FSyiui6aeJsT3hMFSrz1UJttCRIPPDL6ViIMUfsJB3FxsX+
uVJ0LXvcMGDfYrZkm9l8swC6pTV6HFwaWv6WoQ5a/3e2iE9P56d+qfcpfeleC2cbZjxbLG410nkQ
vVRok3XJ+FzreiG2eg5OQFTPMxutjmviMMEqK+nGkQp5igcc+mm23FkSo5G3Sus97ZobmnG+FH3Y
52eQTnesPEM4VWt7wpd3jv9qCC2kp/gF4h16tcygY0IIg+MSC+Zv9CQJCTbfjlMZ0DO4nzRg2SjO
UTKX4SibN55X+p7G6S0O6BOiua8LuY4yy4PWUcXeIeBjoyRpbqKqvpWTpe/zzAOlqKtvlRVvY2fo
z8zH6LXoTdA4PW+2wOQXN3GZxcH/Fpf/ZnER3GXUZP96G/n/HSn/fNGvJQVvoOXwVyZaUcSiv2lL
PUK5gJuAN8EdCLhpnTb/faTMRtICemustSQYXgrUfywpEHi599Et0NY2/+qS4hp/3khSY7oCIowD
y9fW2e7+8YZen4A1TRfj4HlzBbR5rL1Vygf0oppbdGGCSz56mysmvtAs4+RJH2BzWrqoT0Bmhouo
Hahh3YiN3gUrzSwK0GIyU5J2TlU81hWExw0ZZsc2kuxSIvrm89B+0Xkcd+m2Y2b/1Hda9WxKytam
VGS3jKbWfQfBziQ6if2zReD2l58me0wP9hd0kPyQ6Vj+s3Rq7Uc+udMTLply+uG7vg+xN+0tdYEt
HnYlNIB4yk4MlRpvj8yselQCsFq2ibXBugyS0hVBba09apbdYFoA9x42Hj1IF5/Ppmf7YWGcEtPF
6Cb8GnniMUIpPPMET9zjtNSmeTAmFZNABmGfaLC1QDZFHUaeIu7KaHVrg9T0q0Uk3ylW2B9tb7FI
7rHylw6YS2gbESB3yo2giIR6Nk188mTAGmBs+yHd1xj6bsn10V3mMFhtKK21V9kX6Xbop+kp0Qmh
Jq2zsDbYotE80WmjEefiZSHLG0VNs5mI8mx3kR+vSIvFkuZN++Fq1tgmPXatZ30ZKMYXyPuqebVi
C8m6bxiPkxLrWc4NzgW0Q+PR/yAmzKYyHuN0FRoUjc2vl2IN+Oxo5l1YaPGfuyyi6GkY4JWhZ2MV
Qjvpr7jzroXnoRAZ4okv2Et+/G/B7H3Bwu10zqYdKn6OnERew5gud89NNTWvTB1wKdqyjJ5XvXEa
2Ogz0QFYGIsKZqnGNp5s/9mrc3AEH0QpEKYSA7m3Gu98BvCPpmFzGCVw571ya7CXpKGJo0ik/aXB
ONrvkcMC3uymfjn5FRlZiCcMeiexQX8lsxYO6CM7CL007T6ZLzTfNW/mAygCjuLQjTPOLtkBzSvR
Vxhn4wi0LB3NTmRbD24gadtgxsxLNBYATnoZ6fFRNiO2eBBc8jtjDhjSGJ5wkWFASTnjLWwMEJSw
Fcg8GXHnY/7iHyyvWmkKznrw3iJXHoGJpT7o1BoAvLSuOFpOiUVzWilfSy+bVycetMDSGg4CNaB+
66Wjc/54R8clh3Q3ao44qoL4iU07mpzfDEDGs+pyGBbUufjsLWWOmPk7w/qikw3nBVY81SdHZ+7b
Is5jIGBPHb38DFFgnNFqykVLBmAqUtRtuIKEIP99pc/EouCwZjAzEAwL57O1Joo9f3xK0MRDjETK
orphB8SHtRuHq0wjH/Hid6g1qKd64ux6R/E95+XYLg+45OocvfX6lZr6en4gp+j9Rc7IWNDuYvLq
av7szymSP8+Pe4dU2yXd57XGBeETn7l3kdREaDDBFlslw7dd2jbF+7LYXJGZQ8RCUBlAczYxpLdy
Xw8jTTXXKKcBN2c+UWnnUoF+Mhci5xx1D1Jpuh3ht7wKrjQRIOHDL8neoWR/YLFZkh5N6sbmWW6b
WssUw4TYOJQ4KAM0Ku6aSRSdMn/2n/kynYSaxjXus2SWy6bo+uZVWkMf7bBhTg8jV/E+Q1e8w920
jthi+25IZf8t0zCPb4gc9p8Lv5gePEcrA9fEbbUxO9VxMJyAs6OzrQmqMkdqt9Q2dkepaI9vbb9a
8R5pTFNwzWk9KBhn31qkLSI0qhqWBn1CHI5mj7Q7jjP03QAbMjDPSfTcMfI7O+TKj7xhqW6UYVsh
4YEU55oUamO2keGDaLCao5hS0v4KpNVBxxMDe1dT3RdjjTh+zAsmf2ikzScynN0dtJr5h4X8+irq
ZHrIRs/4DgRqefbiYXJ3BDBm57Zz0h+inRSGA3s+NiUAB+KJo6BOtScIHt0zLcd+i/FKYndE87Cf
DS3bmJNWEBJbKf5uqna6h6G5ivXlRzoDKUeLXKCdtpWL4D9zZ4bFSyReCY3rT1LhLg6g3BnHYeny
azp4sEOU6tAfTBLqR4pw6myvqFCHESZcxwRLm4eDC5dZix9PTt6lUNq9UWrmFNJUFvjRvbE3zsWH
OmJZhRJMJfdylU4sHyKKVU6hVmFFvkosqrFjNUF0UX3oL4yqehGxQv8qP/QZ45CKc5NDu32KGlE/
q6ToHgpl3Sb22N7PJoMnFffGPXQh96FicgIxbJLeTbsqRJjCNKGOePsFsMx0wr3wuKyKkmHVlqAR
w5ZqqwrhL98bRPCRVhA3Pt7YxqdZi06l79dAl7JJ7LBYZSxoUUl8jFqp3/VJXYeT6epgdpG+9BmR
mAgPJJhk8NT0PIBcqbeomcoiQEqLfgY5OVoa5FLoajTDKsIRuRfgU10+mlXuvaamr/c8CpHlDKtA
BzxTcxwdwVWt8CZOPN5PRE4OF1yDb6rz2usGULDcGGpqUFf/P/bOozly5Nzaf+WLu4cCJhNmcTfl
q2iKLNruDYLdJOGBhDe//j7gjPQ1OVQzRmstpBiNugtVQCLN+57zHFIuznF2xSv4VObNCCH5bBxi
4zox7Oa1I7bw+/imKBre1EXRm9KoqSZKClR5lqqsHunY+ddhaPgAtxEpsRUczrvGsJYIjQGs2GTq
1ZZ2rKrGXtdvSqfRyV7Sph/Oy9np6svRvI6jpvvmRuibiOe1rzzlyePQ9oFDvuesp4I0oS4dgpwv
dL80cxQmunYt0KWtHNH2a24XxBphDwdVZ/n3qEXXIAt157dKPyR6dd/M8q5wFnrVKL4MM9jHiKzO
tVGKx74P0IVBY6qWhl8bazKbwzNk98HRcov2onWqHeCUZpE4ZkO5CKczdSoFYKYPG7jvtEOWZigs
AFXKbBsWP+3SnoVrOgq2rHeLnZkaD34MUyeAtbWozEIs875JgFqmKXIe5HC1iXUwHGzctZbnT7Mj
217QZ0VDN9dqB7wfyrp2UVNfuV7V3BRg7FjosSXye2jbJdOw0RwEekUF4kq1wZ2tI97L8Q+tjFnQ
F+Sj3KC7yG6imOBAykBI/5D0RytkIjE2R33Q4HkBeiAxJgyvsqGyNmiSxlt9lhOOs7AQGQ0TFG7D
C2agbhcN5ASumsy7thodUWLeQtJsyK44w35bnkJJU3GJ67LnhDarGsNZ4NjOUscoshHS+/Yefzo5
hkkw3ulv4kiZtfdhGz7GsK6WUiLkRrzUBXcdFt2FUw+U48raOtiz6nJA5QVLIEQX1No8h6aKEWhm
mQ6y3HVam47vrOHs3uScalZ2ijeRZxp6waJ0MlImejL7lMcP79RQ3WA6djYAWP14zXKIp5MY8BWx
c+TD+v5CHyry6H07Jx0iDsUKJHx9VggkXZx4USAMc1ezf2tw8ncGCAVz2xPIc/ccz71QPJJ0Rd8a
pOHcK1WOU+68Ch9W+tZJnXuq6dxdnd4arencc43m7msM7wyJmAspXRnmyh9RX0KjIjl97twmcw93
oklu3bG+JRdNnlqUvLEAZVcEO1jLOpH4RbMhsE/IzomHk5pXLboGZSSSBPEjMUw92HhEEPIC6ewF
E9tIjgGLLOr44RytaL3G7unRCafSeF2zDbgwU4UWMh+t4NHJOhJpJwsuii+8bwEN9tMEW00tsiAE
id2OCA0xMZU56ryFh9SfIrhsD1aRNmeDUY5bmEfDlSGb+jbss0MJOUq507AqPbM8ZoQI/4RFrZPv
U1ZEh0h/WwXuPRu1fuOg4umcSlzHdK9SpDxJkmziAfHvgfTl3thE3kRSX48zLaZClhfxIjPt6dRa
uvoxJBlqOaa8tIO9iiHWypHC5Rbu5aSttOznCOLkSvPG6aghyYrWAc6Z9ofbqFvVjnmC2i9q4T5u
M43JDSKSvS1DyzkVRvqgrHQIz/K0dPxzK9efwBqqi0GykYtcxsI+6SO0GVM8JtDY4tA5AQOV+kOU
8U9Vv6iS3L8qFNHAkpYZzL+lVP3DFGKtF1blBs5VYKryitVv32SsoP3ul5P8J+YEqnYfKl0WBk5q
QYYtDCHsD5WuwOuBhgTsa52qEvve4iQKqt28nUanfvYqI/oCiis/irtRiFNApLZnObpgq/DRDRF2
YIT1utjlRAqeQ0NR32om5qeECPe50N3+DFNdiMugc1sLIyMokXGJ0DvMLmIZw8rTeLHXdpmL6vhG
hCNXZlKHyjS8e3RP0JcTqBALbFI+2zYMmM96oFseB3oS5G5MWwPpVQ5gSyIkjt8aFcunQnZ9cwNY
RdabCclWXy9zm2b194nzBN5nd+DAFvjAdCIr4CwCFNG4zRxLfUPUXT8zZPJXd+qo2HsBO/qmrPnz
SPIVpB7iTc8DzkbaPHfqHLAMBL2TVrf1xos5OGzdoAChwh+sjqJQhr2tQgMIXm24xbe3s3Bml8bl
7x/6h447FVZH2oJKjSuFTnHmw0NP2CETVAxQTuJ246QZxTMhmkyDYP/7C80f9L6Uy4VmaiT5g7QD
P44ut+IEh2C02KVhyiNWLhzLJi95Prx74qmOcMNyNhw4hEysst/+7tVdnfgSz6aB6FmenMf+Lz4C
RafaQRJF+kuszFu770mXKaPxZORptStIZ7cXduNwCND6jGPb7y9uzPjh978dIQWODc80Zhjzx9/e
A6fxUY2S0W0oPh2MaysunKQ0b/OY4IyVMGx+fCfG4qwJFHtUvcpbDn5EAaW7QAzG7dsX+m+T/Ism
+ZyvxSTz78ubG6DQ0fM7w8yff+fP6qar/4OP4GACYP4NfMaj/rNh4jq4Ykwbwj0gZwbZrJL5Z3XT
QCVDRif9EqQyJiawf1U3QdZLTPjEhwGTRdTj/T0BzceBZlsoRwT5YbSQseh8mFEDiHuTq4oWlkVL
dgEpNBSShBlSU2wtjylHVvl5YrcRGK0QK+Uv9+qTBeTDfC5nvz6vN/cHiZBtkof27iUry2Dyumkg
YLg1u7UzZvbaiMyUmKMo2/0Hl8J0QwufyQsv3ftLUWXqDCOTczwzrdfURFSKfl+t8UyU/8Gv4lZ6
b04k0Acfpo7JgMRBA4ZYkWFAbGRN5QoFZrJsBqf9Yo6kyP3rPPF2Ay1+E8VkBgVRrO9/1dA1bZJK
bqAXYZrpOB4RHWa/Dp29CshmXzoF3fvS9xPAKOwKfn9LGYOfXBwH8TyKWeA+/M6GWoZvqabZaoWw
F4DqwnVuiPL891f56xiRJuMSxheKNMt1PlylDlyr7kq/3VaeAEYnzJwMeTmUTreGQsJi+fvLfQDv
c0cltk98j5SDGCZvoIlf5n1Jfc8KjabdYvDlDJdUL45lvrLQZvSlszOAQ19N9n+9jciWTG/ufsyI
xo86FT/EFexaRTsHMKH7hIPKw/KK9e9/13ybfllR3n6XSTvScx0dE7E13+ZffpfAQJIn7LK3VtSN
C0vTznFXHqnjQn7Q0SP//mqf3cVfr/bhodlCD8pApu3W7Xpj4YN+Cjok3ooeA3QAD7F3kvz4/SXN
D2vm2y8EBUcnCdkRA/LDVDaiKaWhwGtnhLZgPyTS+0Bv0Y7AS9sR4Yaopjw5hJeC4EMJaDe6e1DS
2rVBVWw7VHXrdiCDs+od9XMY2KqP9E8WJlrdmwkuWornBx5ZOX0xMRmfPH8L1SRwFek69GTm//+X
J+PWEAeKhtco6lsMNkLrOTMMg+zWmmYhpakNRHpu0a9AXKm1SVbTd31yBhzhLoUO4kPQfQdI2F3r
z6bmv00ZkJ9+Nebn+Q2X/OfDV4s9zGSTTBuaAeHa9EO5IutiWJau3azrMqjvKE/GS723vRRG0ZQf
hjyuzuGUdwnCIs7gnZ4Doq3jRQkia2EZyl/5OZaV3AxGmspmdck5S9sjICxWBDERjuhIdDcAC+5b
iNkUY1xskcC3sV5ozobuSQQZq3IpFAyHJqlqACZUuxpfesQsyrNQJHdt7+LkFqNFGvuUbOB5RrAQ
mmPhOdOujHBYjAID/+Cn/jkH8rlaUXbbOCejkgLTazJap8ZtkoVHPt6uscPmyCfnm9+P1r++IC69
RAtClBAePc4Pg3WogR5ImtfbCBOZlrQhGRv63oiG23byCbFvqYX/B1cEx8wBadZZvHFTfxlmXjWg
Vp2SZlv5/t6oxZpI4Z9eLs4rC7g82OTH31/vr/M2qd3MNpiB2UWzmX0/rOvA63KeTbONx1QR1Cv6
fVDQK3XNalz9/lJ/HabYuEwORbbnzeKTD8M0aBGE9V3BKuh28qzQSmNfYEv44gZ+ehUOuWxTLCwt
Hx9ZpgPNppvCcmdXOqYzx9N2bRm4V7//MR/3/sxj/BoiWF1UkgZopQ9DIwEUb9h4sLbDgFy3MOp4
Y1OrWNk1JW1MwbQ5LQY+rn1CINwHONzbQiTRV9PSh67329dgC4PIy5CYvcWH51eWhZiizqHxN6QO
jBYv3VCtaTaib6K56zWJPQleOCv14uUNYJY0cb/FOtVdZNNkHUhc8L94Auan34lOPIJOyg7y444j
EJqm+aFVb/Ogzfd6Jdee3kI9J/zz0idNchk6nMtTUPDLtNTGY6uicWmDolh5LsUnJ09fUmPoLhMX
3O7UfydSz1yCT1Q3Y45jSDWR3Mkg7A/5mF6S0PnV5uLzH0BvmI4UfUHkr+9fCt+oPIzBPTc1HE9B
5ahN24vgLmQWo0LuxDiEDH2ZOXbDilVlB4IFnnBh3taV7e1b5fvLgebIGv68d03Tp7h1xfQyIQQ4
WLSQN/DaR/BGscZa0aSbij7dF9sjY37s7/cRtMR++QUfRifuRb5wMaJtpT148CcvPzRyyFfx7E6P
Kib5FrVrHOt7q0CJWSsyUH//glifjgKcBuh7Xc7HH193d2QuGWVbb2ONChD4I1f+YFt15Yga0p+n
PxdpNzw4phH+JLuoabtgGRcmIgALEmAX1BuTEtKK8oIDgdToKeibrVqGXHCLrjbG/R0YL2NuGEyV
zo0DlEfqMYklmveA7qHaUVzUzzVppDM99AnC0409cqFAIG9QBJPIL+75X7duMx+BAhs7BJDbHxkg
iKWdxAdBtS3j9CH3t04XpyttApQMNMf6Yp/4ybSNmYOwZ/b1fPAMjfh1N1KniQ02xai36NNePYKf
WLWR2woyN7640vxJH0YSV5pjuygdOoh13l+p9INWOYBYt2MV3CaGFTygc0BQkY2cJuSYUKnVbQ2P
pm2EXwyhT1ZfOremDTSOhYmN9/tLN0FUmn6s19vWGb+ROoUZtDzpwn9NneYHR177iwXqbe/5l98q
gWMYJgdu9O3vL+h1Wj1EEUOWY3hOXZl9z+hbqzGnAm910wtpC7dFlA6rYFRsbgRu864OKmKipy9+
+qeDiQIeK4vliL+A8uh3dZIyar2l3dSsdOWgDaeTiMGwCJYyjF9//7J+smjaeHN4zNRt58rh+x9u
e3ESZO3AQx4r2FoKovfUuuEXZ8RP769BJYORxO0VHyVacW0EhSFUveWMXOFHH8JVl8cekDQCrfua
pnFAusdKozlK4CPMbqoB6Rqh0Nk02V/NkX89lLs2ZTuTQzkZgfLj+9qPrQQ8mvBlOgBGYQBuu64m
HP5jgNPZ0JZz53EbOs1sF2z1L16rj9Fg88LNvIgGArs71cuPY60JOmTouV7RuxfhD+Ug2F7QcG+O
dWRIUqrswraXRcsHAK6F1EajrkzlSo/JTF1kpYM3sNfG/qILLThNZtO0xh8M8t+PjE8mGthwts0c
A6sFB8n7kRFqbjTK3C639uCDThHEgYga5y17+eiLW/LJpWBXCofSNWU47s77S0WxUdN+dsptM/nZ
q7BGePH0igEO23r9/Ld/FntQSuP2XFL7y6ymgNM1yhXlFsN7dY1pzoZtMstVqoYq4r8KjVd/zB6/
oqE+mcS4EmURtojU4T+eG82JgNii5Uo09IOVj73lJgtKc83qRmzZkKEALsLxi+nj01vJ+RrIj20I
6X14akGg540XynI7kiW3zOTQIwvOoNDqZv3FpTz5yULPTkNHkIj7DULgh1nTTUTRIl5jiIgKgZ49
Et27jELRQyfOfFghdlWbK5s9ebosra7XNpwc22E9DY6VEeUuebnoukzeHpROeg9OhqgbwLJuuyJc
BVEmuW/hE9nG2kWCdbkGcpgi0qlpduOF4SdZyAQLlONeJ+kS9hgRxzOpzVBujN3TuhAVCN8gCY1b
uzVR2aVikOYmRvpkry1PhSb4GCPKXuyYYkmwUJxgwrMhrCwfWWdShXd1WhjjPs1nCzn5UZlYa7oy
DtlEYsq2bpOuvpQZaLELgTPcv7Zrcp82/G+tJ5ynqhPgj8IDfJ0nnQguXCefg4qlVcSbVoJf7zTM
M4cq14qdMTcLF1CHTJqrYXSf1TSpiHohAnAPAD4A3dgWKMXGBFHPOlPEqJ3HHcdJnH+eQm5d172X
rIZOjsMKF6Cvn9HQ9HXqDpkyVyqT8+YqQuD75JB8MxL33AzLyQVedgPEQCM8vanj8QpBUHeTR6Jq
1qMGtOWkF1CQ1u3YBe2eTeywKd3Bi+COBITeCRVM07KuY287KxSKdQoAvAH8Z9JsL2vp3sHfh5ae
ZgUNbBEikIiVIpfBba+p827aTqoHX5npYwpD/9Tkdg/1Jx52GrKntVV6xxa0Ul7WBD04+cl3KKKK
kBQvYrm2pkj6VQLKfBO03cHqxn5pEpYeQ8ZZyNYEsBNjUiZk41lYWg+vegQ8Jypna9e9ju89srfC
mxBS9aDvY5xZZ3Cfhx9OQ5yOgOSyyJ3uaSptueusYVp0A3q3KL3X8Wnbml1eSS+r1oaeRzCB+mlJ
9rZx5mZpeEG2HgH2DsAWsAP3w2TJrdQMxBL0hDA/YCn1BGCqOGnZVOAdSlklVnXtTNdJOuzLBvQ4
+QaS/0rmJAxYlqI64JQ1V5OelOuhqdJFHPqA9Z0kO+stgg14sle+K07kXQ1ro3fDDcA/Et+xBK18
EwnLxNb15Aep+g6vUT/PQwcEalPaK+RH1autgXjWGpIxXQrWMN4Lua9SooFQFQ17AhfMfQ1nBK9c
d8BstImkMgAxjI+Z3paPeeTvMMDeRO34SLoZTgndo1DX+o+Zrc0cLWjz+651CLnWStLbpHabeK5/
qH0rWqFCcYFyCo3nUCIejb1pFXJuOEWV1l2VQeWe6hYXRW/V583oO4ShE8g2avlLXRL14lqI6aI6
y+g5u92rqJuWlMF+osKVgFUHmtIWZU6G74KdZkVsWhF5zW1SuOiFTQbPQ4bRcVg5JecIFlMmiRgz
xTd8c8ll2TPK4hH6qZsYe70NRqLsmgLL2eSe8Q/ov3ghkD2ZcqzP3REtQ/1tDGFKoL0xfdEnq6k2
q28EcGz0OCBIUDP5zltHM4ufgzPBxrKSlBCJzK2cbgEgBOGhBukiRqHkosEj7UBqB8qzNJf9oiS5
reJOLZokB7nlZt3tW/wMsh/z1s/yJNr3MUQHSWTipdETIQBwuQdYQtzEIYxq/Yet++wnqe+qtTPp
6Zlikf3Z1G5gw7QMAD/1ErXdMNT2jegS/9WjuN8u2QVkHL5nZPI0uii2Ozd7rRTieDTGtfGdDLtq
xRFNHj1Ibt8I1etXZMiN24Ydy607ivhbV/M5o5YSANeY5WEiXWIZDbnYIyWoH6jCzSZGtB54/VpG
Qmh55WNINCaSTZFskkErHx30t7u48psU1WWTbCJUsg+yIGMPDVffr2xfEtbSTjUvR2pqEu4U8NjA
RpYes+HakyWXrBxKyGtOpWCDEs5NGZZrcAqLBqHofen3c3ohsQLuwgtmrGKhC1Cu6JCsvcrDdB6D
Wn8IvDi80bMwXRRO1ZK/ye3U7oFS8hOdOZz5LDAnvir4pfvORPp2Efh+cIzcEoqqDse3AFx8LtCZ
7ZWloq3QI/uma0w5zSiLEk1UGB6hl5CXQ2NyTeFMHoOKV3WdF0BwpnZAg14MIts6jhMcofJ0zhIh
uzzyEpW8VDxdivDlIck8cXSg/v6ouqC6FhMxOHXE/Y7iZNxO5L5t3ZCbqlViPNMYmtdKVuqHnE+Y
iCQmhTKphD/PnY12csj4WI1sY6MS5UFBqD6fulr9aEZVPXYh93VCCPWzMAL8sFMbclvJa/MPAdWI
bes1KE76Wh7FVGqzRcMLjkMk6Z2TeJeNz8Q/CnycysTbgISnN/zx3GBZVqvewwykwfDGSZ+HMSES
beuDkC3QaShjlMdIFv6dssPg0pZt8d0OwD03YKBCXE6Tb4DwZxMpW7CxQeOWh7HSkSaStXk2h9Lv
8JYMd64WMy8GfrTDmZGslK4Fxxa/5wQ7XLIDzzGdHIVVpvsqmcMbScJJiKxOQCKHWcMfAEPrLoKg
T5tVPCk8W/CjFGWsHDbKSNEaXF797ARCLn1kX3ujauZR3oaqpediypsoC7t73F8kcfQFXxKEVnJy
m0o9WVDNbjSShlLUTX14HG3s+wtQddVjWk7DlWvX7b2uhuQUzY+bJA33XMIHPpWi40KJNm48xyGW
gU1GeBQ1d81Fin2lB9r4qk+EmmgISwlNrFz/RDqk2Jd6CM7Y6vnEYkpObNmHO4Q/9fPUY1g4IKGq
w7WWheOrQ/ZHTjRV6BcL6i01AT+21udLWytAl4t4yrAEaLZ/EiFHLsSMdTnus66zkRC2jKRJKyum
Xlsw0pizwmOaxIWxzIypuNKsmCIuejCetV67Ybe3LWiRS69uXgvs3OSG61m8LLO+fNWK2LgXAel1
XV8bL/DPiS7m1SuvmS2m18KMVbUkJ4ysmiqW7YvpEvTKM8PxjaeA22KzktdbvYfbtHizjkxmqp28
BpVP5Njdy6Dc8rrxcwr/pakumw5tPKaU8tpo3OAIWCzaNh6Q5Kh2SaWtwzl9z+X9zrWgeShxO+vX
RFXUzPFFksl9QcDoKztq54Izsb9RrV8xiaGOo27aWMSp+Jb7HSlgAytCBdsuhUj2ZokoWTbPLYw3
7QKuQ3RlC2KxiOqu7yoFOXHGzzZBwb+qlVIrv1PWD+kFciMU/gqFGmWFDwjrdWfZW4P7taCjKVYJ
9tPZBZOhnskq4sxSTg3w5vx7Mw3EMtWKm8YTF50zk2Z1PeIsU1WrnvThy5L6j96GHek8quKyiX3U
e+I7Q4IPtzChaK/rkXYxQMw/olv1b2zfLOa4MzSvTQSizMhpNpZAB/Yyag7dOKariHfzQg/66hy1
TA56GyMkW322gB7tP0qoT54kGTZx8uGUFJ313KXiUEa6wZRGkP1k1eU6tw1Y2Y04G4ZYPLDf1rEd
DoQN9XOfqWg2IZVl/FyFQ7csZEPaxcX44OKCOul5iCJxUDu7SMuV12sEOUbw6d1+eqL+l31LMqzp
rDncJFMTARM9J5ylQ9hXuIyTpN4nmm4tOp9cjiQToKTblsaX0aoVO9T+Cv+PvrXiuL5pS81mqvOC
U1tzkVb6zlVLmuWCwjQ2SccXT17k2fdkFKe7KHLuwVtlW8qlIftAtnKLbLaBF1EfXkQuhRukcXsf
6MCPUPf7Tedq+hZz2LRyo9Za9R0vY61CEJEJpcJgHO0zNhfiIRZym8uhQJ4eMwEXMafTwMZv7oHE
eu2S1nwYlMDAknkTqoVM3CpYpcuBPexGMnedZX6d3hvSca7HjqckO5S3G4d94aJqqmAdDIN6mWg1
mUsVNNFlGTMMIoCfEZiEHKagUmR3kb5EGBBENDKVCYSeoAC0js2GXgTxUzwOINhxBzdJmcYLKTRQ
BPFwPenmQxNpwAjhLOEIg2FGV48NmdNeZkL6dySIss0Q3QaFrQ5A1G2ik6tXE8huyz2rR4w6vh6u
Q0nITGJV8ghdsyiWYe/BsszTaT+ORXdhk0SWs0fTEl44Oz8o7HjkJlshkRAx4dYwp8krXKRazGtE
D6278PwmfsxwVW6lQQGe0ho2INhRlDTaSBuuPN8qz/EEwr5nZYiSRVvFCajSSD9JBz5E7Aw7HxNc
59bJRcpTPqtzDL61KFKaowjYgWE359R9x4VdxzsDq9yjR8+Ucw7xkfmcMC2nZalgnsdOHgL1R8b/
SKZvtS9M54cx2S+I18rv7FjT72lNanuMAfjOSYm/tkiDWTdOm12PNjuWdKwMmt5eMy0DJIuEEujD
jhjhLjpoVtELhLt67eycxED4lwu7OGp9gOAtHwnYo3wDltzEjFjQBkiZhApsbN+zLM6vzdLNru2I
OvIigoq7jcO+eU5rU/+RI4R/Ln0dtJmp8YElKoCDrOLiZkSM2D9W7Hh4bugLNzgMUlaJ2f6VKlxL
k4fbjtWS2tmUGlj50Nlb+4I8rVv2x5xMkywUhyABbIhnqHlGqkkRoR7b7DUhOZAkvanxv+t1bPwA
NsxKjy58uKrLwf9uJhWHcOFHmrdUk480VCooj+bUkbg4JTK/SUuwO4s6BKizcQJ8Chvh9VQ02iFk
eIRmywYHgmpxE9ot2n7MGP53aUj+joeFr4Kyh0FxJXKdYZRbI7aCruZbrmOQLLjjUWk5HGIGLhpH
Iq/PokmCrq31vDPCZU+oUIDO2OCTJ80dir3oKT+uQuGN2lYb5y0AIGJ+Eocp7zwOdZIX8fSwaQVm
zFPSJpa6ZTq0/veu6gipC9poDukIZPZqti1XbUtrBGQhLO/7HzdTdlrQLrAgG8QA1DrKNMcgDW3B
eaLYotkkZbC0CduiFsStJ8U0v5Hox/Jtit3zflYWRBwwkyHZKYMq0NHEhGdsGjlJTG9NcSN7FBU8
Qvqty37m6fIeS+ohldKT+KxGxdBtAXg64QV5Cd1rB92TV8mUKrywNSO8TcbO3KK7zB8y7F/XieOV
pIOA5LwlnaEecdALUuFFy4/emZ3Od2RXzreOcp+HB9401+j/FTJd8kx4d6n9h+OKugx3sdMa/vyU
m/VzxOkF1GnPjnisu/olius43XpthSuz9eBukHEdmcMyhf7HfpfHOe1y6n+kApLFuGAcsqOToVDx
XrcriigVvRW8Y2UkK151wYGbRZj1a5m1up8scvJtMtLFhik9hp2lL8t5C5k6OaaWFG3gnRHrJrGC
hX6gJ13t+qwl4AShMoj8JLqfprC/6024+W/1zv9qUL/QoKI3mDOV/lUaXj01T//v5c2cf/mUvfzv
/1y+/Kie6oTy8R//dv/8v//z51/6U4TqyX8w+oWgrUcZRor58/4UocITg+zmUFQiiumdBlVYaFAt
JHfIU6i/Uqn+lwYVMcDfQDOZ7ly4/aUdxmkGEYrBiwwrxJ67Nu8L8qnVavroh905/h9oZhdTUmHj
B7MmynjMz9k4i1Fl+6jzw5ew1VwiZTkM3dLbsffzDHqTZq4/cWyyzAvyz2yOJbV9PsTYIxZNqjGv
1+CcFqZVaZt8itpHAh2yy8p1StxrZDnib3KjS3NwrWUiaY0sVEfUizLCeilHaV02QcZJCqr5RqcW
cZUken7V9H178nIbyttse7yv2GwdZt4TPClKFY86RN/7Vg81c1G6hXciTDg7VWZzb7vJtAeeOWxp
gwRXdimnk26k1WkgEXRDsqp9nKiVrrXeImpPYUrCWJ4sOxuCD/MFANGIbcltG8XDk+NkJdWogqQM
MdnDVVmq+gqZcPhQZjhosNLGamUFnbnxQse4ccgwOcnBjtedjsF0oen5cF4FvXnulvVdlkZ4wFlX
nWohOgt3rKWm2xxJ6VI3hh8UBJGZWIAydySXR+clRCwmByXr71E+9aSM8gzZAsXZJQCnkADTcDqA
oWOdDjH8rNLOdeDAJW/hQ1o0k+XjHQEsR862Me7cgepVKIG1ourZ6UDizocQ2jjZJNFlaGTQR5qs
H28oIrZUaDz0s3ZiHl0c6LvRLPMLCEj9OS3/cecatvUUC6s4xJ7R3NAdS5nLEg3kiqlQclUhmNRM
ifaCZoK+KQ0cFbmf5tfkvls3zSiab4jw09fRrPVbE0fonMia4ymS2qUFAxtRS/PIvQJxCkbLuwKF
mj1aVdQBOlIU3xtTX/d5Mm17nVguzaqG57Kv66PRqOI8HqiDk5sTlSyrY4ClWvO8n5ZFfOiyrAxg
CNoEbYoadki2i52H1zPaPOGcWFIi9znDZHrRbVyqV9izxVNndu5ZPvv0hSXVpaiwsra5Dj3AnBDA
1MGwGQzNG9YU/+NzNQmxSwPl7vTOTl9iNpJXuuIMECXBdEzYIaoFG2btp1tYbsZqjJNlUfZ2SsqZ
I9sz4hVJaaJidKBfQeEEHCBSj1Q+0qzQH6ohHmAhJHQ5QTFcRI4iZKpQZcdxNJi+lcThSmJk1HBG
CyC4pSotj24pFpU7Hzs7J7+i8ticTDj960RazbiAspigtDXwmFF7aymQNANZnHXjgJroc0o7kQsP
jPONv4e9U+3lGGMeBTJMjd0fSmJzMZ5m90wj6gpaBythUOrrrs0kJjmlXzihkfcccpQCoRVRcQ5H
3GNBFhyrUNBMKm3rexrNXj7e7eGhJos6WBD+Od7YdoLCEmiDtp5iI9xJ288I8+4IYs2INfKXFJ9l
t8nVqB9jH0nVEnp+kqHuc4N7xyB8nDN4QTi3KEufmSRS0woQ3TOxmLq7aO1suLAmh2zUKJFRsorH
TrsPuhrrOyQuz2eJDoaVRRID0VBxXpJNPZQTbHZXDdfkFhsPVe2zNQ+UWalyk9qF1IcL5F3ugDnM
mrvw5qbqVABHPuhHm6bLoLe1fkNvDBLvXeDA+D41VtgSogfLPcoPkzJrbVo2pBUMagWbKOlvqngI
3J8iSPyQ0EYotL28y5Dflc7aVUDkNlrbNvHz6ChlJFtkAVX1R9/zv/uAL/YB2Ct1Fsp/vw/YvhTE
t7zbBvz5d/6/F2XGIXqIjU08Ve/CW+Q/bHThbPHR+s4JKvTI/+lFoQf8T1iX/g+Ej2wfoPE4DB3z
72wDwHy93wZQ+oQkxofBlBV0se252fyrJNWE6ukXbrqz3OBbT9rtoqk5jyAWesw1+6bqtF0+93/c
zHhktTU2rTPiu+0Ozdwrorpn7i3ChPf13EnKjV7uvbm7BHYLpPjccWo6r3odfdwQxdyPKubOlDb3
qJCW6SftrW81d7CslP6acqNo42v5sG4D5wQA0r3qpwiqYJOd5X3U82ntXDouCfzWTHM1zl0zmlvL
ssuOY81MByO/WWAz3AOpmK5l7ctV4fQOjPW+vTUjlrBg7s6ROk9nk4ZdP3fu6iZ4sEUWLcy5q4fb
OLxo5k5fPPf89Ln7Z9g1TZe5I0hJby1oEba0Ctu5ZzjO3cOMNiIIDegL9MBX1dxjjOZuYzL3Ha25
A6nSklLB3JWs5v5kP3cqe0G3JKV52cxdTDH3MzEdg+Jx2ieTStLcrmM9pfsJ4aen7EyvampyUuZp
kvZztzSjbdrQPqXbcvTnfmqrlcNOWfTmBqcwTt7cd23mDiz63E3m9dcwHbNTwpREHIJLNEeMsg2P
ZJteVAoow9p0O04b4CceWyrH1wj2AGfUWrO0rJxymAq66qYkH+XGFIY8E8nI2VbLJGCV5v/YO7Pl
uJEs2/7QRRrgGBx4DSDmYJAMTiJfYJQoYR4cM/D1d0Gd1TezrOt213s/lMzKUgoGYwCO77P32o7i
9FEn16bKx2+hx7GJUdh7nQozA+Fd9SxwKrZf8eAVW4qSkaHxDT7KcWSkyU0EhVwM9qEz3fpdJikn
1VQO+WuZlZRMEgTf60Tzr1b5++Rv5CzKI71uLiyN3AC2NUiDxBO9ge7MHoGMfgmEMwSdS41JeVLa
glql3FLCeM+zESx3VSSUGVbQVzA+7MQo0w8p0BmCKYwgHgn2uilIlSfXDIvtVCTVk0E09Wo6UGWs
9SSI7JV+1HXIydAzJEdX2DjGrki1actQA97YHhLgTRmUuZ5A4JYEPu/fWDQHEygHIWhiIEGzso2U
buavM+uu700PG0czzR6UPMzAA8EI/k48TA+8gJrPghr6DgQ+45mdEWb/jofEOzn3gV5G84OI+Gja
dKhkB7sd+OXVHM03bhE8x7WB4EaODKUJQF7mmzPvQ+3mPCCcz1iRbU/K7TwUczB1Rf0e8/3bJ1RG
rVEIlO9wSgDTyLjLX2ujTK6zYmGQqGWg9MesfwLXmR7Cvqrvfz+zlJSOuxt6g4fPhZCP0RKzKrAb
2/HNMHYfrWldkZEa/kX7Dp1M1Nw8t6k1+pUz445K1l/8t2CNl6t7kVPBX8zDVBxt4F9tQFxn3upe
S2xgtNKP3580WK78tAXbe78xZnTLZBq9rWt51f1Ye+gdiDTsOlm0vCLbiDeGGY7iXWHJx4YmkWMF
3PkGJwtnaoM6KaJeWgfOJVz1eqs8UXe5wqaoLdzBT+q+Ohkn11KnNYjpdz6DjBG3UE/d26i0Yhvz
iaT13bPDD0+wLxvtImbNFE48EGP5Y0OpfbbLo1h7qhbSD4uD+qUiVFnS9nCw13erGIvqKYlmYEZt
Fpadb5DG8CtIivQ00t1sqNYKN/SAUunsRDx8P2Jwk/nEp37hD7wg7y6rP1/87oROl2tbxtdBzQ+9
1j4PCs1usKuPMmGzVTiz77l3ouvR96OHeB2A8y4+FGnzy6aR2oMCsOlQxkohb3RXoSLGe8oJXiMO
fgGDDkAdFv0ske3t2iIh6hnyyVqA3XEf6zkJkq8yEsO5oYK8tGtltjNwDc8MarQdSaG2IUlBJMV8
TSYvGCf6LujeNtcSbqOjjtuYRLpzKxpENuNa2e1U2UpLoqRqpoR0I/GXHYa15Ltz175vrTG+ymjy
B5rA1VoJrtZy8HShJrxcC8OJ2/xoaBCHGffIbZISo6E30aeoGdci8a3V3B9UrxToP1SR59Ro4YoF
u6YVVPMgoCMni0YMfu041VO/VpqDI16+ClrOxVp3vvoPdzUN6GXa16DFMxYClKPb9sIbvBamTwo0
SbqWqANxeHFmxDvEK2jpFK3rrjAP41q+rrt9DdsOVAslEcjSVLRrVfWudErbp7LSL/Na5N7wwcfF
AKjDHmhJNwoy0XBYemP+Zc71rV4L4RPBLswaKYmXLO8Cg954qg3Sz/l3lXw6cMY1qZfXe6AZlGR0
J8sLLbUZwDIE01pJT3TeRMQiNe0vbJm88EnRXw/yKdzqpTtfMVXRbs/Jl6b79TxGSdbS9NtlEOWl
MpxrzjX/kY9Vs9Wd0Hgwl9najgJIEJqXlh6yMmPAbTVYU4aof7Y2BaXUxB7nokKVqOvPHkh0oNzW
C1Jj+KaHNNDqFXd7D02RQEj/g4jmO1yHvT6r8GU0ajJ2Jv1INntOv7JwmDWW/RKSgvIdvoYcBcvo
GyQuaAGtGXTYFi+0IEdbhgT3y5L2cJNorS8Z9FxmCGjaOIuc+TR24chmUoAVwNGavqTgyTZWaxU/
WzjHP9mb5SePUou10jnEpqWxmnCscUfZxWmMCnNLqaV+lQBMHun2w24cKyYrc3WI1o17rYd6/Cj1
Of8YhWFenY7MqM2EtYEbtQQQ6QjyFV3CFjkubeWH+G68jTOl0WXAMmGcWhEaQIqgfF2Fx7HdjVSh
85WIwBBO2r1jNFQCmSxOeRMr3Q+bSAO5kPYXPNcWn5gSXaNSdr0iGEZug1NfXSsav08Wfj8az+yC
UmoVvnpkNm7smWACLa3iANZ5pYZq49pHJoVsb+iV2iYTYCsgzBW8nGb6BQZf3NNH1b2MTTIe6liq
N0etnCuuhQHyMBq3HGlWterEx3d9zGgDOLNN1k56VSU+SBV1qPCr+zVtNng+5hD/i+HytHLskFb+
XbYASdsmHO8zSHR3TVg29IrCgFICm3c/ZqHPzHA34c4jyLKPRIQe7i7vadNUdQC9BRFgVA3k68zY
JHGb7wpLp2ijyaz9Ui13UxJTAYq1ZUNRGTDJvB0elowZLxsoXqsovrqfR1x/Km1h0oC2fjc770rX
ePtzlMgPypm7nVc70a7Pw3qjmSpitZTASWwWvuKE61Yvw407aHVfSk7StUcdTcsJ79Wsp/00TlHQ
msvTDCjzOiWC6myXMiqSEnsHqdnPjWZbDVX0U00zjTbc8gZVQaFKUqCw+jSdksFo/T5twyOVz5ck
UjcrtOEyhW56pNJuOocpKRYsDlqcGVvWuzcv4+pqnGVPufCa941zo95nxZhGj6aTKqjXfTtGWHvG
Vd7yNFSH14gDP6q3p0czCwMoG9NxYv5dLjajSuanUZHZ27lNh2Bya9Q8G8Jfmm+4b/dVQNkhLug2
GuKZkhJ0LWsDRKQSB+6Gb2jqj5ruDbui9NbVTz8+hXKhKWleKJdK7QpsvG3dsWD4pqj22S61c0s8
uIXp0gFHx70U5J6d3it0ku/tVM1+Ksrlu9Ea3d1YSG2XGMPPJqLjbrTFcOcOgxnA2bdO1sTpBwm/
fWDhIy4sXtQtYlTZipDV66zJDyLv4UbR+fs5dtGMK6IBN1SG4anQEooiUl33M9Ai/jAkEyxJN+ZW
WefkOq1kD4bi2dM66s4y67yYDNqsB76kgMpuqaK5gvnx88qCrSLode8S7zRHi1MiS6xDf8Qq5bvO
0vCLJpr0Mo4lnZG0DR1MJ8Hkl3pPOuFafaOYZTQ8c112XJaQPtmFqrCLhQvvsc6L5S2nhuuujYsf
HECjYlsJ1bPM6NZdTRlWQVLGP9TabNFpqviSg7Nes8Ku2/UlOlxj6M0744uzFTgQbh04UJ8Z6GYC
XLynfztqNxAKzZNueSqQM5C1qS/HV6cf+7OqzfKyoFYSPJ27/D4rFf07i2vG3zGG6pDq0mTaFUbM
rUD3GpwnHA1BBI0A8r7gPHPhgCpo3PAcuG8dma73xSxgFceYsVjTm5bGJV96pd/rY4m8iq3PXg1+
4Wr1a7kwbl1jOSarDbBeDYHVag1MVpOgsdoFnd/OQbuM6Y9P07Fi3VnxEYoYStLfLsNyNRyyvFvN
hzD3f3sRmZ5Xa+L0H0ZFczUtsi0afsWrkVGulsZmNTdOuByz1e7YrsZHtuuXrOmRlCJMkU6hDw/R
apQ0V8tktponl9VGaa+Gyma1VqaryZIn9sLBLwykF1c7LcWKmf92Zf7v9ud/AlgmtrACif+16nP8
+oyrv65+/vwXf2o+hgFKBMIHjA/wbw4bx/+3+jHkH8KEFAoWwEHN/U/Fx6LsR9c5yAn6dW0ir4hB
fypAlgHJHds/hhjbBmz575V0gH7/uwS0bp5Mdk/gTFhQGTCb/y4BZUaoeqjIzpX9pHaMwnJS5xKv
Cy5KF/Pdqr2KIjM5bEKlz5+WpLa972wsfsZk354smZm2b1TmMzz26S2TWnImFTOxpxQuxom6dBC1
vaX1qgCi2dzdsIlENDlE46he9FKF2gZoWm4W58xLWiRpeLJXCf6EI5PK3R1WtPJYhDNBgLRXfjEb
UQADzAqI79o7HPtCbFOvf2Rt01EDpo/hJWdcvLS96PazM6iTANT1tRhUgxQdk53X6vBvK7nX4fp8
NEWm+8w2Duaz9tNsUmPVmmMOGVI08XmZ4+mg19SI8UZp1zLVQuxscqA5zzXoC248gSKCKbQ3imFn
U/LASScZU0BksXgb5mmFuNQBqfLab5NYv81EiG8dHYAByaS33E68l8me5vuppBCjFt7bNLkOu6LZ
D82heLRSTR2svhHXpiiaY48Y4etpklyKoRqPthMnd56Wf3qd4ohF8mULjzY7s4ny9nmlDd/bTIbH
GfbVLiuN/Cf7pgbp3DV+ruwN5bstgCNPJD/7XtATNybTN0B+Y0n9BORZVbuRr4rc/RCCQjlbptQd
u9VbkRRvSuNHI6iTc4lHinI7Ou0Z/KotOWjp27Usyo0cYQJvqKm3jY2ZeMWTXCaChfhx6uP6iXxR
a8MjviZcGShQ2QElg0bRWErALdUgA7o0B+Z5vGwzcZFpZLOQGdHNyozsAcTvch+Ose7HC8ST2BQa
Rxh9svkpkK1xRFp7K82JQRSamTyNTptfbEIVl5jh6Y5wPpnuOBwfxkY1u7Jtpx+da+XlBhpQByJb
q395hB5oth8tY1/IdLwwoiUH0HDtpaNUpIJvPEZfMTZCH8SefQBZAnZ/7mt5NlAbqk3SSf2K0EeT
ZeMt0OFKoZeA8wfAkW7bv1LOQXIax4XAqZwp7hW6TAIRxcOObQzuZq2A/FoVwjsPRcFxvqstzJhM
dA29f9MlUTwpqZz61C5z+xJxXyxg0or4F6Thauu6uUdnfeZcGlv7chYaNaloASVIIR+mtEYbBTU8
BPFMPMosA3XvDUEq2wyNPNchoicA5BiBwta/swgFQMnZ/UemwuW0TMVApesQO/u1i2TDMXr85lWW
+aBloSQx6Ya7vsP/65fZOJ+rUbM630VnPrm0XNZBEWoxnEKxPBApqLaL4s7sOCSYu8kkhYAN55Zj
W9y7+di/4nquyFWU5KjSkLoI6UXJWauxz9mF59J86/ErORXT10bkHu3HcsSc3Azz1liGlPEqnLfJ
6C4vA6spMF50Yca2jmvGm3lLOiu8i92yeXCojjVCt3lOMs25eWZ/aEpzuR+ZGPxqkie752uNsiym
YxIWDPejUz0Qu9KIYhiUI7u1Oz9lbV7fFe0gnoVQ6QeGRRVoK2e1H5vx6M5JHB5L3ZPU5ig6cDgy
gPvU75g7OUJX4yMk0eYypyAQuXjqV2yFJR2jZeyXRWJyUVBeEJmjflyU8YXW7lxrS5VHYmDiWLS9
s0mMtvBx3IlsfZP3DbyQIEzqZ03WM8kjYXZPHLLmn4XO7m2hQ+0wpwzUclaI342BisQJJPaNxM72
+OjrgEpNoj5i6cDo99NLCdpvp+oy8h13cO503DMIu1yIPBL7QYh19d2s9Pgwk1bytSkHTWB1s4Ze
Yjvv3AQXvNie9tNIlbaZxhiWtGP1v9JQq66WnVS3VjkGJtZiwxClf0ZLEW0VTaxgBYcBjk2rNT59
i/G7WKLu0hT5rUUVPcUAMX2zaeozZtbuYSk5BYyTuzzoRuLdt3GTqU1HLfzWipxmX1icJJlQ3aCF
Yhz0MrZ+RquyM8rpR79WUGVcM/NNmI0QnzEGXmINHQQY9vhWE4vyLaNebnBuPOTJynknSst3w3Rq
Qi8uduwkm+5KHBNcsCK8rHZifWQ5LFacD8nVCMtyv+iV8TkWkYXOukC95ZIuxlkc7AFWKsGqELM4
LXh41Bd25l5+W3TjyPSgb6hTNpwtPaG8waWwvUAmw+MIfO6NOioStT09IzP764c0b+dyo6lofNUj
R508U8lTBK3P5Qoaegeum1hFO/3SSs28LUv/0IPL38D6owuaF8y3+ew9p7Mo1mgKFGcn2ZeegWl8
ieKj52q3DPWYs3JTUT9i0vBJWMyFMuv0u8jt8i1hkMLX3fCCvSvbV05LETPSKJIQ5uKxhv3OFyre
9QXu9Ii2043ggEjWJiwukd1w+R7D8TNO9HqvDbpzXoZW/jBknn9v2lq72m3z2JqF/US47UWfLWAz
Xqg4+NA+3XTasnd72W8V4NuXtoj7k+0Unykdwcc4JQlMsetKG0Ij75ecsMykRe0p4RzHYieybm1U
Vg/LGiUhfmMPgBQeMVKLd2zv4wVbJ9V/SLvDm5Ek2iFfBvtS1El6Eom9q8xU+brAFexYr5NG6z2g
7pymdBMKMYjWZ8+N6n1PRuEeo6rhT21NbEiFP12WBD4KbrxH3+LMhfJwaMH5XGLLGtncZ9G3wWux
0rVAhOsF17JFe+cvAobPcVGWvshS+ZSFPIXOyNjVkK3YOKl5N3BV3dax8RG2HBuKyiJ2giECnPeM
Y5tC+9CwXnKVsSAhnbFl3z7s4Qt5u2TKwo+mnyfYI0nzwSmFI6wHubPC/HCUY9qz3m4/RtreWUcU
xi7iqJqtp8a8jz+13mZrMYNOkm66nDyPLGIW5eepO1MwYKEtVcVwtXLy7jAfcOPqMn9JNad8YqjK
zqVyudXTOUHhzUgV+H1VdcYeGFB9xa1OtaRZ72FqN3ckSfB+TLa2j1Or2OmxiC6SmN+2EWl/iDg1
otQRmHpA0JqOsZUju7p9E8xparN9Gz9gO4KblY1d7zneL/c1W6DVj2ScqqUpd7Y7Tp+9G7r5plWk
TcKsdexNlkeq3DjsPwK7WqYfZRbXHw6kDWjG7WcReWHAE/lV9IXapegUlT+XWnOcW931izSjAR4O
OzRvRVfrxrCy8q6eBPuYzHKIAhUq9vGcf+HAFzhFF2imhYNJ0PZYCGRZes/c63eJngMwdpadHtbc
QcfQwCqQReicTJuxCxg9NDX9l4upbNPNcHP7jrVG5XTRljRsA9q9b7aQJh7B02d0WsPZPIdhu67+
BB5F3uoPCBTRQUwhxfZlDxeVNUTGSq1vfXYWbaDglNPnIUP5TcV64+0MWojJM+qPsuaGtGETkRJR
64wfUy3ze+K0XBAGkbP9ycQuLBcit0/uFPYpQKrBjasflPwNbD+LMveKZznFWWadQttNsjMIeq96
HueBVw1L76Rp88YrmZQ3aUNSj4ak3JADnO4UtL2XZDKY46gMtC5MO3Aj8/SzJnL1NdJxs2FGsL/x
b6oPjQTYbhZDfURIpMPeGGDS6K2bnPoB8rqq+dtV61TvJt88E+I4dg8qlzIPAaNHItonkLJoKain
8qsJdeOuSib36ODH5xvMYe4qe+d5IZy1UWy9vqy8bkM4qUt9hpU1btkENLemoKEvdegc1Iq6eNRH
SvRIwcyIsPHYH6y8o2CJoF3A1CeCymKEEWNbEERKsoPTrCXluS3OetniKdchoiYkC7YshKbAdubC
3EiNn6dndQUobLDeWszDE5nVGoG6NVajnJ7jNeOVu43kr/0k7+b30Q7voxSYGS2q3vTEEi0KhjSi
DrujOvRuriPhp13bBg3wZHatlFD2+JZqF2tYQ6Ugk1aP3ZyMz6aF13yaijR9jty8e+8YPTkztcN1
LpfoqbCXdueuLzath+mexipOX7Yo4HGFw9hgpZ6GrdPX+hGLkXoKw0LvArq20n3PYu2YtU156yIQ
2ZEy1GsTN8Y3gxzPt7KKXsNC6hdL4JlmhaNrB1PURLFKD0WoH/SzpDD2iUxbWwZhWJfyDgu39Qj4
+lMuDcudepmo99JiHUA5WdfET5bIIk2Dk/o+y+f8LdVZY7npGO5dXFARfUGG2HMU6l4QcMavgUSo
X5NtwMQc1QHPqNylUM+rYGrKBTW/s9H0FakgurEVqPDYHr8vTH1M/JoNt7ya5gclXfofSy9Pbg2l
zRudikdWMmkvtq1LjzZNr96RTXpyjJclvUAVSY4Fls8rLn8OsBPFHI6ufc/danmJaTK0N47h8Mux
FKq2up3Nb1gDWTwZw6jjaJLws+eKLQOYI3IlQ34r1znJXPhcUQdPDYHSAQ6t7Ss1ky8djx4c6DSk
a5ZjGau/ch1kDbu52CbDNZmo1eu+4FegjlvivIdToL5V3egW9wbdFCaRVIfDmDK4CxAYbIGw9zFk
45EAiLN8aexqxgfDYzvkxKziknLQ5reOup3peRk1Fr8brePA2z30emvS19v3Ush642H/G8+8JI1L
QDaitc03W6NiT/N/KARuY4t14nWJpn2oSfWc58X0+hf557/gQvwumPubu5YKPN2GvsZUhrrzz8yV
mn6PNDeN8Qrh0Q40T9DpKQbekeKoATMIow9RmPshFSczs3ea1ezs2Ni6ki66ftm2VbflV917ND1k
5Cb+/0/un/gRurs+N0dA48CV6uHH/bveUxiDKvVQjNe6bq6yZlYMD8nw3yCq/6sfstqdJetAHAL/
/AJQMzlx6KWhPRHwE/mfo+U7CtV3v3+X/zWi/TdGNBMiMS/5v5Ykn3+WpOPbnz//Kkv++a/+YUUz
/nCIbBmrC03yYH+60T0MZuDmyCKy1TNd/vxPUdJ0/nBcA5s6JjUwqcb6rv4pSprWH+iHfJzgDa5A
evA//4Y93ZL/xB2BSQyxEJscrC1McZCW//4hlXRSafFol0cN8zMLJ5KJUTrQ9jGiWnQF4tuGQmQx
Xjoxz35B6jTgFE6lbBTKgyos8rp2SIfhCvi7tspynqdMz7aA6Fg0Rg6AsLExt0XkTN8KTJwqmMm4
fHpRaRxFrecUi9sjscGI+2sov/qy7o5o89HeZmkcYCdXPu6O2F8WMLXzwLJrbVuusHtMxONiVfg5
bdkgHObqm1Ur97OkxvvYTxEDW+Ls+lYik3Q4rYY0ie4REt1DOSf5s4hxKW+G1sIVbgqn+kaoUO1x
JS2ndsi9OIiE43wPXVmjxBV4yugoiiKKRGZuO2nnYsBf9BtqgwjKXD5iv/HuKA1XHGWi6COPW4J3
7MQPi+xJficqZLMCpqiRYXkYExiUjTk/VnXFMaoU5c7RMhoq+8FgGemdojJj4J2yB81FtJXcB3DZ
jO42j1qyX5mynxrdhAyhLN3XMT1fvHRqj327aIdQW4yTlcXaKW8RKTOhWA5p6RJQ8FLdKSeW8VYR
+WWlg0+Pki9rSxuavERhYe+t2ih2QiEz60u7PNaDaO9kooUbgovPzlRMP+asd7btiDwZyqx9XGC1
MX86OW0j1RRo9TTfLBxl33vK2+ty/tALlGajNtMDUUuxNzEzvA5uwvIwDZ0vmm2y+Y5ehfSOZBQu
GLeeYp+6aKriqEkJEubrQ+s0zU459O3OoJNhCtgCVY8mzGZuvO9uU46/onH2dgt+f3C3sBu2fG+s
R2seESLReF5i/IIvpLjmT81BdORobOt3WpUNZ2KdcKkQaeJN4gHIrpELNw6OgyBeMmhsulPegzag
2mU0XuJJoxJQI7dB8U2V0SOvtBPlGMO9oKHhbKnEIfOZW+QuE0Mr5KHX+mTeQa6hEs0Dd5uBA5vG
E/aCXVoKxMllok6GrJLrC0MxBDF50mnUu6lfMnXRLGr16JhALYoAg+QgglRRv9YaaEiTWIoHTbMP
nq0ynHilumsc8UnMlnoN9btqozbyNydp5NofyA3YNbRj+x/tHHkHXpcdmDeW3g82k4oij5BOj2Vt
90DOdwtgqWvph0X9R+l2/QunOvOB+EeMzyTP5DNoznTrNb2xjfLSOyHyC3YPhFeRj2MHIwzJunT0
E0g3h5rNRfMiIMNkzMp6VnZMWo6s5KlkoG21oCD6qt9zoeR1L4Z62YVOSsvPtopC/X2J1djhJdCi
q6IhSb4xDQjFkcqejUeYnH34RWKVLEuyYM/QvU1sWJq11Xv8XAg81NR4BeLv2vsHJmbIyQPqnZd+
pzVp1g5uOejV0cZHib7m9j0xwb7BIBlOMSUEuEi812KuaWQA6sUnRWcncjRiin02pRqnh7KT1tds
mV22F+E01AcEPsnCQcPasumMMPS2pZ3xI5c8YrQrJuyEMJqqwkfAJMeojzAruPbxE7ssXD1vHjJK
ULAUIPUM/KO6l+4sKmctyYzN7pzh8dCDCrPLJpKTjLbwBZz7CfVhZ1sj/1fPARg2Nq+x76BNPOcj
5ZSNo8ETyKpGMXziTd2TH3HuoGzggkqgMUFyCgM7yxGPRW/KPQN2vAfY4+4rJKqHUuQXvH6GRLm0
K5IrdnwO61ruqrGz6AizXMmXakhqTmtlj1MidcTJlfSBafTK810lSmNETrJtIhDtO7R3/YkysXTr
iHYxfHO0NaaWsrzKuK9u7iCda+eo4d2GNTJjZ/POs+nSX0eCJMgmK9p3TbesO/U+1zcFkvwPNavv
3KNY35uWsxtlyMg8JCQNhK70J7Ba4W5CFHuxrah9tCwt5OZQ5sc8ku09BBFtt0YCTwPT2o+FEoMH
1JqglU505NIZHsjn6t8ySStUixD+PtDxWJH/FPUhtdV0JsG+3IGmw9pHX0pQj3P6EQvTONm03l3p
Rtx1WomJrNOX1CdzYJBCGdCAgOEsD0AD023MEqnNy/pl4dANinvAv8fZZW8PhU2SxhhHIqF0l485
fAUKZO00aCbhnhOTS7zH9jKoARvT3aY4QwJE34gV6hUhSj/UczT6w7LGbVIv2jv8AitagM45Y7Ri
Lo2L9c00FQ1Hg+3Vn4MrujtDLsbPoRfVzoa4vWVvaRycVplon/w84VVRUCNZ7Iho19um7PJrpo/q
FX1B3fXk1B9s2/AurjRK+p3L9ILZPdkrCpiuNJNRtSRyZ5XzPjDkJheS/vFbWPW0R9MEyIO0DpNA
wRand7FNVYWJPD9BBvETvvkPdiqnPUT05hMAmK9aCCN4w7vHprXhGlmF6yDktt5j5sTL2Uiz6vvY
RmpDc5y+zeZKP8Z69BY2peMbJXatvJS4qrXZ3CYsQ9yNbmjfKLjVtxYB5Ts7SfSzqbVkSrj7q2DS
0HwsI7bSzWR0L5pAYKR4NWrbjSWnrafhWGiHyfF8BR/SXzwWEbjTRMduzxUIoHrmGBiH+d67i7k2
3zZDF5Cotj/FhNV0snA2bkjXcyVoGuop+FY5cyyf2Ja6Ebe8qEii+Ll15jp5/N/5/n9mOXBX7Ou/
nu+PeZ6UkMP+Ot4zya//6B/jvfwD26qgPMPmGoi7gP/0jxHf+MNeyb0rxNljAv7LiG8J/hOebhfS
reTxVrfAP0Z8548Vkw680eNs4HGE/HdGfPoG/u47oGqBUhWSJ2ReVk6mt/oS/hI9SZyE9azRxqeJ
NCAdtXVlb2xMrOdaSVa582RYMNowL9WZAo2zQinZfQ+ujWeyZUF0aIwCGrNb5c5pWaRFOdtQLeOm
0/XpEUduYe0NujC1x8xLmzcKp8BEgUuJUtodc8B2jJEDSnhBtDUP2UZs+oKpFQhX7zC5MgmQdmuW
42IsFNaVaUVVcS7NZjusNRvcHiroZm1Y49ByNfXdS2f547cRu6PBdRstjMKbuM671p9dmypDg0Wy
uHiCMaP1CudupNppUwz9rQVltZMt9N0NQq1Os6ljJE91ms6P1ON21yYSxW1NFZRbOVUaBBJ3iuxN
aesR25y0vuV2jQc/GhUbz2o+RHQBnETdJGdklT0mwQYOUcVwa5d470Ubcy7pRjqTA+6vFO11UrwR
thP4f5v8yRCAE6kA/Ygg4Nzb1ewF2JnMh16kzXGoZiuIDfEQO0sbAA2TW23G3DbVWv5gSi2/muV4
s3U0azunRJcLnIx/AISp9xY9KD4b6uxsFAUEGGdSt6FBtNn0cRLdIStb1zEuTZ5bv/QXfdwqUVXX
sG6KX+ngeLuBPoFdawM+jxrZ3oTj/bBDXGncBkLf0WIFJ4M/oGK8eSR7Ng0OBL/O7RNVuJgQmVqe
0qY1b+bkTWezluND0urwsLL4e0rfyKddOWOAKHRm9TwHNriOdeQmKOnU2uNQTcVT3mQFG+28vQqT
s1/HK+KHXvbY5Gl31aas9xO+sS+4uUIMwWK6zkDrAtoMxdaweaYa7JlAH8LoeXElsIXcVeArUspJ
edg0xRdNYO9sxko/zXr/lfP376Peyh/lUMKYILfk3SRYvkdXWLQmN2GKvQY449XSsCykNYpRBgFn
v2h9edMFn2jp9N1FZJZ1nnOx4W5s7ZDm27tqMpd39vxgXrWui09WGhsBGDbOk6Y5WIHKMgKaaRjt
NNWfHVqITnrs3A1Dq6Bu0JjOmYDjgJtO6KplPhAM5TMIZxBSWx8SFnKW7lVD8cGHfAMyq+9CebYG
WBNYhXE79+lDbDb3WgdVhuNS4OXWDW0x35Zu/aOtpTwWafU6r7BwDI8fhWzyHXyFjpN+Is6MlOAa
1ndq/tIibLQVKV+Oqfqb1VN9OMxeeKjHQbsbKRfb0ioaBaluvXMxbO8FbZQ7xs6KnqXIPs4EKF4t
iFagGmWLMaGBkoEJ10m1k0SS3YAVeUd7UNteFs0+J2yEsH1auuTSFRTRqo4AGFmYMmRFQGhvg+mz
oHcjLbYjQ/QuG9PJt5A6b25o5o+1a0dH0OGwA9m6HJFApsdiypd92WUAPBHk9ks2OXdWM0CUMcdj
M1thFmAwGB9Hq3vF0K8d/i97Z7JcN5Jl2y9CGhxwwOE1vH3DnpREcgIjKQl93+Pra0ER9Z5EqaSM
qmkNIiPMUiKIznH8nL3XNqrJuUKUEua8YEUjBxOPgSFTvakEcy+qxMHOiLF1rrLaey2qwtm67qwf
Yrq+O7J72Jd5kX9D8Rpdo2d9yWXJNBa76WqOxItb9g6hO7XZPjc1pwwFr9zUZWqd2VIxYrMcHmkz
SNd9RrxtOoXpzcSyuwpH1juSumDrKHbYc6ep3XzWZzS97UU0jdOznkYYSFlkVvdVjTHCdOG9eXl2
XWAAgvqp6TvfBI6PN6Nk5oEaStLMTZ3ehNkSF8cy6aGQRVR2m6LM9V0bq69lgT4jsGCKDKGXMjT0
BDJr+IreqnTzrPDXMsrou6wL4nlRSEWusRMzFEIqymw3hWBfWNyRK4yEmZIGKORh6vP2lOVm2PFt
Maq3xAActaK6AmU7hgzdrinJCpxzxegdErbFMxVS7d6OfLApiXxekWTg0WMS3TuPjYjqUzhnE8GC
eA1fW57+aE1XJ0BnYfhKQscr1V0FHJUhABraU2GRilNNvrFjQ5gHB6KIjxMM3esw7dJ7OHY2O54e
mmuY0A5bazgAT6Unm21vyewgKMVePLr6xFd7qFXxO7byIrCJglwpWVLtzQOJPH3JJGuw+75fUaii
/2Vp/5onktY7vPbhssX1fDONVmUCb5sYjs2I2FF5A9kbV5Dou0+mb1cvVW1GT3yTsbgNWXeJND27
9inZv5rsVIF8pr59Rwev/2QQ/36VmeoIhRoZWma7n51cOxEie7vqAGP1yJjhtbLp7Y8Zq+0aXIM1
baa0XuSDPleRQXzofez6yblg9Jx+NmIq0lPWWWCP3TIabn3afB/5juhtia5p1yFhNBjuqtInNEiE
wbGOxvEtYWohWYxIjwfb29+MiqEG3p7QuIlityEnxc7qJ3ZByZWdlsACer+Vam3pbMbbWiWfZVsl
d8iE74lMHizmQrl/RJCWYakJeVnLoq2u58qGQ9MMjcdOEUIsGd8kP1+W5Mo+OcM0fPG9sHr2JNyq
3IgZYBmBDsjPqSbjBE2jv4EizJTWbmrjTZoTKVHwp8gBgDB36BQ4xoMyhvJZB2NOvT773bEUrY1F
NIorRqMqiz9VXiTlCqZAexdL1HWguOwKP0mZHnnnINZ0lglNYZJM8PjN9dZWtfnk69aX2zwyaYqI
3nD2XSqjO1+XJlulSa1zJEm4Cj2J6cAOEXQ4okdBlljqYhra6kQXwt24pTQ3U981+FV44NhUA9TA
h7atTCwrIB/bLahiLVeiKW9F17QbUmf1RWr0KJ8VouzNqOLy2ChZY+xP8/opqeMWMUDQNWLdjU3x
mEwYPLct5CN2UXE1f4HLbF/6dC429E1fZRDqDyrMs5eC5uTODjFwbVji/Ww1ETBqrAEpsyIivDSP
kTLVpZ6leu6dOsWVwuYU758zwz61J/tVDehAW1/YHzWGimjlZfbI4LtG2pgXVnGAusN/JnOXeAeI
YdOdl/hVvx6tULz0uoeJljvlM9O39tbRuGTW8WiZT91MAbkNzKHjWTKbJc9Wic+6Qje29TM3oIdX
xP4jwvL8A44ht9nZeTieu6abmBsZBoC4muhLYkyTYxwkN+bcRY9Vrq6CqcdqnfWQxYwthibEY1Or
b2WrzasOXf8m0BkyQ7bV1jVkLWPliUDtK5wC5cqpe/lKRpNFIkFRBh9zOSlkd9mAeEQYtpjWoolM
sHFBcNW01rwdQKAfrTjFviiddjOTprvrTLO7ECj83I48+TC2oGxEnau+uASmYkjBgkj4eFt/CFAd
v7qy8Hd9YYLm5W7Oi7VHdpehNRJaTpmFF813GNlGdRBLKMMy/lxi/8hXDJcQ6xthytJiD5cFsrBP
qT+mDwzAQ9K8HYP9gd9d1Gi2UFkQTHZO6oW7YFIjZkNw8mbg2bu8rrqDF2kYIARiJY8N/YF6hS4U
lU8YOXjbytJyt6ge53NiiPI0IO++4AzTC0tG0Zs/Ry3u7LY9ZGXV7wJt58cqDeyNlcyfygnJ6lpY
on4JEGDd2FWF+M2M6uP/7ZL/zV3ywjX6zS45/xy95D/iGKS3/J3/2iTLfylN310Rw4FA/7sxmOf9
C9MNFRg5Qd82u0zI/qYxIMBXDtwkUylHSJf52f/fI6t/gRlkYEVN/NfW+p/skRmX/rRHtsWSgAuY
34KZ8z6ds2O3Fs10+BfoI+SRKk1faD9i0etIVII0TvcdqHQzAWjvjH5YJ4ElLlywdpez68txLUgc
3MLR6z8rBOpAjsb8WZtMpRBzJeAZ+VvZZix8nuF8zp8zx7cBlAnrGn+eC0iBHRrAHhxyaxhDiLsa
nbp4wr17BcDsrh67/trsX7Ki5p1hY/mRkVb9VCRRb6znPqVXmJjl+IIqPhtJ0TOmmeqaBuBmpJE/
ruyWfLdt6VbJa8hbzMirzmg/TxBuMR9NEWbYamQFSHV3uWAbbNYWcoc3Tm15hKcVNHjXNfQmiPNe
bO8rvRCBicQML+yYNvGWD1ZEHy1PXSBTRlK8lU1ZPhV0PK+6ZjLXnZ0250A3wxtKv/xJkj1FXeuR
i4fsrLqdyjh4sUKLnXFsFasMNyUfqHJN0ICJr8cbrmagmjeOPRXgGLyxAh+XDYrM0Si58uxsvCXk
bt6VU7uZmuKo1AAStWKb2OcdEFo57QcrUjeYuLW1iu3sbWxSQTmWeTeuI1AltXF7bzMvAjpLsLsc
Jvvgz8xPAP2i2HNapi7xNHdnoKaRf5xJKTz1MwyjlRk4GqSpU6kLz8ysfF0bU/rRzsrunoEPlVQn
gIaTbSAeI4KNHltGZMdycKCq5tq4GGY8eS3cIdKNJrkeRmYucyC6T2kyldV6geJfDH5dnRmE9V81
4nb66VNrJJsmRWHYyzzdloi6400+aKRyAnHWJdvZWqw0XMSX6ptpDYaosw+iDGGHBQv7OY7BRy4Q
QCg9SWUHN7mnc3FAdhHdhWVif7LoM97q2eFotqnqe4F1cMcAQp6FFbNJoE0fHtgK4zSbcHNabV8d
hkn0d0GYEVQB+/TJyIP6ZJuZ/oIgW9U710SGuxL24EXMLSt9R+NnHlDGBoXxGAe2exPKiB0TGYhG
vtLNnLzJsrA1TQvsyYE5ZxvtIOSsMpE/cB8TfMdNeKPGuLlsxBSeFB5xvRXFgEPBzyVq8CnINjyu
5IbZlblQvwsMrxX/vygCeVn1siu2iF3Kqxi5RES6YsZbTvdXxPR300BryeWhzW7iKmcCwL+KXARt
uxp1P8Uukmg9mulFThcsbyk+jXbGOcmsye9Byt5NQ29PJ2Yl8aEa3BvhxZSsUs1r22ZzBj5U348p
b8+2Gbv0iVHRROiqT/WkOpwz66S0CtTojXMP8hZ34BSJdt0yq8OOHJlXku31RYstZQ9Gzlk1RYOv
PiHNQvt9soU0z6PI+3LnN3gdVhFmnw/jt+0qjQozvlERxnq9kSWb+Xs5N7AyUpoYuXPFJNI4DF39
UVJC38JzWoIwlh2yzVa5D3L3slh2z9myj06XHXXZZdMtXQrr2C377WLZeXtTk94y98de8Pe+HNqM
rdOtKrmRqBtWgG6jFUCwq4yOd7fs8E22+n18QkbGT7KNat8t3QBNW8Bd+gMOjYI4pokFrHwlPNHw
Y5ZuwtJXCHGEEXtCr0EsXQeUE811RCNCLx0JwDOIaZcuRcwcCK0qq/VECyNfehn+0tVIps9105+Z
KaVrvzXP8bcGiAD1tTOb8MP4rTtCm8RTE/0SGid4tQlUiqw7c+mpwMX+yLbv2h3i+Kal7YL8C/Hg
dFZLPwag2X0f2RnDP9Wuh6VxAxu731jfujlI/70DmK4EgT7Nnu6vvg8doAqHwam2m3O7NIcmwh73
1tIwEs2EyF5aiu2iTsJTHSgZcXrl/ITErrnU4yB3LgZai8fo7C5tKTOoLcTuS6uK9II9oC5jL6l0
1y0StKvpW3erKUS/8paWVzVN+g4hGnI4hOrpbbI0x1xdf1ZFaJ6SKBBnRojV1mgQl61hoIllmYXD
sfJ4/B4U1swNIFYiTpd23Lw05gI3mK5ImsAY0Yv6w5wE3dpw0JJbOrp1aqPilaDNV9P1opNC6w/D
QXbfp75/6yyNQVxZOJcZvm5sbpNm77FJlkZiOvov4dJatJYmo7W0G6Ol8eguLUhYoxnTNvfULO3J
sePRIbbvk7O0Lom1oTaNR+JWXX5TK1FvA1uLO8/QTG26cdrZ06x33aDSry6gsat52DZLs5R5J33T
emmhssYYF3Eb0Vetwqy6A5yTbhj+Jmd7acA6SysWjUr4Jr/1Z3XRNGuVdHc8hOmVLsz0BhQdMsGl
tRstTV4hzCXVT26WducxW1rBKfqfjdEt7eFBPDt9TX0sjOQ+W5rIztJObhGq7ppvPWaWw6XfjIh/
jWsy303f+tHOQidfWtQGrd2T0wwTHI5oPLotn8gxmd2jkZJ+tPm/OvnfqpORYzF9+e/r5MuXKP9B
KSb++ht/V8kuk58FEurCRGFq5GgK3r9HSUpQJpvLcJePuPjBwcr8CUSZ5ZH5RVyrhU31vyZJC9YU
5RnDRlNoU1qMfv6BWIxC/HuSKWN8tFVYZeWSSIp+9Z2ecUJ4BbbQmCFDbCe9daZLHAPfXY1f6Dl/
PgQEH4BrxOjyK1P0/ziq8ocO8p+l5wNecnb6HqltGHpcLun/u+b/g6Msv8V3A7Ha10ROhxxF5c+N
8VyMX9o/5Vj+6UQQ8H1/CBUVMi96DtHNt8q8naJNNb/+/iyQJi0/5Tv1KzssPAhSKQuWnRTivcK0
Af8aBz04HpQW9VuhXKY5kTlYWzVwaMdn60AN5p/MtPNPdmN2O3hC49aNR7Gfxn7YR2Vdf7TC2Ra0
1xpkBa26pfHcOxtIWJhwYKHsCnr1G7sdIYDSZ76PGHiEKwV+4WEiW3alYgU/2iU3xSvKZz6PFF1e
w6ZB9IeOwY3Dlp9evxbuJjHAS2PhnCg7u2KFOKk4u3UXM5RP1dn0ZvcJ3VQumC1N4aUJ0v+cBum0
nk2j2YaGwzc6oMdMVUZnmjZQdwESev5AUyDdhCSQwTGr3lwrUyc/gv/CtLBHxjFne2k1FzKx2g9j
Psnbwe/E3uhUui0YrB9ltgCYOiF3+NQqpMOluPTMJNti1BkRWo39na1afgh0vAs1x9OWkHWEKQRL
ikuf/eKhQFqxDoouvPXjfnjTLRVRP9sYOFx/VGvVxxwvmr8Mues/hiWfsw1us/mDO5AtQ4EivtT1
SIqPgxzxq1HJRQQXp+1H/MIYQ0fQNLd9j6BALRfYkfgfJgc+dQY8bO1OjrvJSr+lV+vbhF0t1iDf
yVW55vdL1lTNat2lsXEVB/JL2xj0wae2+xzP4wc5W180zeGn0YLULTsjemzhgxzh+nBJ6rAS+3yQ
X+a2qNFVAUU4xJUJzyctuQmOz+ipM/l5GQJJem0qOWXaaT5GANJhn1fqTDJZeFlmg7+1nVrsu2YI
b2F6xMcA1dxG18RcDNTX+8Ky5mTlQLVaaxwiW49uYbyeUy84OWDqD0tGNPiQ2V1XVdzumSQnSG/i
/j4p5u6+LX3+MF4HHgxKmNs0YNeNfSA5MZenejCKbttTzV97msuJDRiAXVaT42axdl61ZOLEx9hy
sx0qT0YaI6WXv+5qX9zJzg9upwC5UpwDTllRmzrXsPFiNFuBuRey9l99Ru70ky3Dv7IGzRgkwVXd
raRAOkcDQV6TYQU/MZjcNb1yeaKlXF1UhhLkg8z90YVRc+MbNgl4ZWjfKKA9F4N0MFVU8y3cs4YS
l7nMoQuRQB6rGhEIaS8gfxMsrq8thSjA+6GACG90xr6YQu+rjBPvK+O6dt1QpJ1rUstfQ20i1esq
ycaQkQXVW6sZwOvlevioUjaw5j+nVcOVRMCSEuRZmgfBxuoA9ci6oA0pH0zKha1PLAiTDMMRewQ4
SLwwdz16lt8/574T3ppZZR76CIUPioIRLwe+SXsFJ9l7E0QGnCq8WldMNoaXGg/7Zd4F+nrEI/SQ
6hZHdIPZYotKwTkPFpA9eMzzLihr74aGZv4y4dy4rSdCBMY4bK9GTKwXYlTTZVNp55yANtkLqLRr
+gDufcnYbQMXZGb3ZXj92jEtDlCJZfFKLVrENXjDfMVODSVk7rrOJoJ0t+v9wfxKml2brULUVszP
+vizM7vNgSZ9s8Up3ux5NJwNKh+HjkPZ7NsCneCmKaOGOX8ot50pq3M6uOyew6IKH2Yro4+EKZGf
6fihC0pEYURV+Xzitw0eLFHMpwn61Rkd5LROHT+q1rGbY1BxslgfUYNjeIxjd0NTWR8dAA87SCrF
lumgsa/B0KMTcpF8rj3oL+x+zHbLxqQ+GrVJzlZYedPOD30DWRXhOFsLq9GaUQvXYcRUt7Jysh7y
tK5eh6ptWcb65BYCjofTDzZCyyrwzCCHAMheqQO1af9Fmfm8swLPOVu5yPcDYb7eaol9eoFoKl5b
lTcT7q/I/9roDtxiww5CCzM5ffvjVu4698wh8emNQWatZkcN18Mcj9fMcNpt7yXwBnmGv/VzPORW
AfOZb4eMMN6BKGqg7aMZ1vC609Z8TZK2+QQGo9n0zpJzKmvb2EaRO10yR4uRYQTWncxH/ymWYfGx
j7JsT75QvgcQ52+jWZjLviBbD5Wp1+bYJSe36F48bbdHT6E/J7oBr5vnJ+YhHpKExbPur0gz4vLl
oWNsa6GjSzcZ+0th4JBaTaIYD4WhJwunurCPNds27F1en50wao0JYTfU3hsCneYDMab8wubozge8
dO69GBvzsW36+TaSDbeuzMhGdkov36vBBSw5lx2HhQ7vn8YZpbKou565W2U8MG4dBgZP3HrPnsVF
oez62KV2+FkL/nSSxu59VrvO2ReF3iPLbzYA+Gi9QwXx9lSjNaNgI/k46Ij0ybxy73XlGluHLsXa
a9t8H8AMWQPCmQ+NFs3KQIZ3M7i4kJBH63WhG5tePpB2m0H6C1g8FAYlDzi90eQ080SvlSnbLYyv
/AtQqu5oNWbzQMTR/JEHCVB8SEpYG3eaCTsTFVc25I7WZb73att9bClIWzqxFsSRAfrmmkxhjeKW
9Je2Tebb2TD7L33uGx+yZQYJgCoWG89w/75PSTv6XyeTX3aU9rAzkblfET5pPAR+wiKD4fAEbqDb
Gs4YPeVd493qoke8YHbOJ7ub5Ke+XrJ9nHK64kvl7sIqNDYTpmQE7zI8KMQxl3Ng1HdMg/KtVefZ
librePXtqrfQKDdF43nX1tJPyPOCD18Tn/FeC8QdIU0eJlTrggdxN7LJPasqzLe5xkOdTa1Ney/D
vlybaHJI7JxOnTWl1z6jpKMgNgxQ/PIsz1CVbrUh0U+z3zjP7PCuVJP72yxVAdtBGnQrB0D3tVnF
2ZExs/uofb/ft76JWtSL+BiiyOL2z9V8mTTw15ZeKehsbeMlnZKQJVCIu9CIXutkGq9YFCbsG35+
rep5xijosJucmnL6iCzGQTI1D9DquqnZKZEwb9RQXrpExdfs84kBsa3kJKGUn+OB1DWhBmPrMz6C
Fdbw6Waa2O5VVRg21IxMJRvGOj7TQMHolG9Tf9R1gPrMl015ObSYW9e5yosHDAj5rmPBoQbKVXMW
0mpBRwEvrDuye4i7JZYaWOGp8t1hZ1sCayt+bOOhMc2CHO2sp2KWNhiVnmXDDBpeTTxvAD6bCMGt
1+Mfrco+37ciJ7i043HKyK452ToSr2Ygp0sJJHgjh8F8pV9jEZUQFfbKkA3Bdg0vZiQc6zSPw3xb
E6F0cgc5bb12qumWYY1d2VNf4jLRbg8aui9Y6aAlzremO/LOG3YKQQ0/wvgggQ3AYlwSJbrWiNc+
f/Qmtpk/0ESu/APAT7mPTHs+xp4PNwRb23JGhBeOFpJUJ7wSc2TBpouye4Z/yOy9OAffFhr71ikg
+9jOZD0TaOjBCsire5s2ZrpKIuMc+P1NV06KIB+s00NsfPGqVu2Ionm0OxrqKbP8C04j2aRmwcrp
BE2987x62BYp5g/fj5DNU5ecaZDVROVUJhz1Dtx+OcNUaAnSs8qoQBrvZm8qN96a2bkeLQCo1jhk
S91WHb2Qfouao4ehCOd17RnBgdUKoz/qaNI/sBz5GcyWxHs0coLQ29guELKAUdx4AwqDxK7Jgfda
48ikmMGGKjnfvHSISewsHNEkHFyOJd7APAzAlEIndqMULENBkNMe42f4HHSQk5NRpMiROjyz0C+K
+1K6FvDdwKyaVWaF5zB2y5sczOajEUBk5quePTVG2b2RLuneM/eU4wavS3JEYzHDM9DJnm5rdwAF
iOYSH6W8kV4938RgNO5LDMjbPkOMgDOmzjbu7LrbUYFE8mswBuDA411fJWzJzTQ6BbGYYPK26CTr
OTtj6bQPc5I6mpC5IrAh6npkXiZkYL1S3oun0c29S6FpCq9rC/5LX8VMqi0Y0jf+PBXHdoIHDaMQ
+jVpthsry5gRJ9oIF5widxGGs/NKckeFyjycp2sp2vg2d6C94X2pn1wCIhPE0qF1NXm6fUrSUJ2w
0eaf/EktFL+8sz+ayxfSFRnOjNALD2Oed+cw8uRlmDXtp7y1ncPYVgNBjkF/BqiQvLUE6jE2Ftzc
omv9m16V2eesUdi8XCFfwAkVFq9IqU4iseRF3dJAdo3F+4PmSLLXbWRHJHMrP9i5yraJ75DLRZM8
vCqM6UvSK+/RInYR7PGMCjJI5wU4BQcTZPOKGm/mUxiCu1h1NEc37lSzksVpfEAZiBITpDu3l6/t
aWJXgUTAnleD8NDSEoLQRNmDkUaMGVo0WazyKxo3BFLpiU2xKD/VdmwztE8xUyMZrrqNQ2W8L7Sb
PRRJVly0c2od69qnlNoG2eQHNqq30uuQBzaDgXtIWq7xBbQfI4Ohdo6ic72PLXx4JLKdt2cXsyTt
RWSZ2EZ7wUcRVVldxy+jsIsPcZVUj2WHlnRfGvhrVhFBUcm+L5ZOJdMFcBJGm99K/Lb5usGE/5xg
OgJ5UA/xqbe6L8HgDUiMPHExai8/21S2b3lJRxLkXrPB5HY1F32K3tc20n2bqGo9cKsukh4Z2kpX
ZXtFKFlwFVMMrWKZxg1sJQdnU+Ci8alj6473/3OLYowo8BYDFS5kPNZ+C/miaLqbxKTJIIM0/DjS
B+bDpcQWmb9/C/2jeLWN8lnGzfBMDNn9zMRX7giT6TdGPog9yhZW9tKwkdst4i+tcB2FYVUjsiXU
be2jC3HDztzNPcxrhyf+YHiF3IehqxB+Mmxa4UZXx5De7IE5RfBKuA66FVbClWMbAXjYUT2w1eF7
gi7keTHNb8pAf5Ij3BET4OqenwJ2d6zaexnJzwpoPIDvdnoNZh9OVTJ4TJHtKb7UCNH2aEq5YuS1
76sgRjVmaC6K7atPqg/lQ9RDroo7kjWsWoerIaemmkK0vQ5CIywo1g17kI8syMn1WM7uqapcVHND
627LNPdfCp3M67QePCSQdnzlMpaEswzoaGXhlj+MDeKioB/yu3xuEHtZxm2WZe2x9abslkw390ah
9Nq42ICuQB3ZX0UAOaWIgRbXXYSvHWrPNTGJ4UXqJIDtylgDOkJcZXRPMaAjkrWafcZyu0VFDu2n
Hc1b3+8wjQxlty7apMAJaqf3LSvuqls8KVr35r5Ou4egY8owKtM92QFRue1QP4MiVYcY4st6oBBE
xqaMA9b9/oJSTp0GmaGwCaqE+rfIvxLn0UebtC1f7Soun4gNRYiGrydMXgszjs2zIGD07A0kw9At
Ido8aKyHzjLGaY333NFXUYqKfF3kFfwIG9Sts6vycWZrFtb6Kp/q9CHPSKTJnEnviZHGSUML68G1
mi/YHruVOVOq1JVN2MI8vIFGzk5OamWwqRw2SVWPSRQ//zGLtNiynTiQzRCTo+Q5jypzP2I9nUjV
K4IDVWFKDKz31lhRt2F0ssDs+L6SLHHoRvdFsQXBwXrh1OYtNdSSAECbyOg88SZ1Opxl4dhbtyLp
G79efR3gAOq14X8NXdu5cUzDum1G/bUaJbEtvHofLEvV4cZpyNVe6Xr0N4gKF0GAU+xNPXZbK4LD
57YBQ6acDsDvG6E/d0GR9OF815KIlcVH82Ov1R1TCxO/Vx8GSf+OKCBS58qCZ7Lasx/P/pmrf1G1
cDQtbNMjotR9n+elRmekTlL1YSowB5gN/xNluH8IHkr/GqO8jf8RfCn+nT41hxIWjg3PsRyHpe/H
EzMbF17NKDix0AseSF/lkxH34hJDc7L6/TX8Sf/y7VC4WCRgMI747hoCK4GEbXOovCaXKknbBXoS
U3Ly8K6qYMz2BXiX9e8P+lOTnIPC1hY2fThn8aH/eH7YTIRlMHo/TEjEVyA8+ErXtOzYk8o/nN/7
+JXlrvFCM8JQ0iRZ9N2lTFj857I06gP6UxhRqQ/qwqhgMScWHU1GdBVWOXjeqGfDS0IMxz8cfxlc
/Nip5/gonKTGH8SM5t1gYwpkGZpJ0By8jNQKii4aGdXw4ffXczmJ9wexLR5MvD7MipT14/UcBZ+L
Vlv1oW1p3aohpIoIlO1fpRYxifNkgeVDuL8t0Jvvfn/oXz0/KKccy9QMb8QyBft+3qEdOQpkhPXS
JJm2pY1mhr4KjWBlmIvZIaACm0JUfr8/7PKE/HTGSMrQhnG67kKP/f6wdqNJOsFOcyDtLj1BBv3g
alp+gctTqxXP7+8P96sH1maNMSVaNE/Y7y5wgIFWGN7E4ZrWeUBCumfzPyJaVOYfVhnxk2mLBxbT
liXZgbPQmO8vKMCDv+6lO3fDW/Pt2Zz87jMJa+PKQL+EUMs19643my8hoslDC/zxf/DQIq9zlStt
S3o/vTTKbuchMIlRIW79lkB4uvkBS+w/v6jcwmV8ZTL4/Dbk+m4aJzEGdDJj6fm2CvToHdaojUeA
XUT6/v5Qv3oLJWpDj7g4mxHjcn+/O1QCCLuf0oEFFeLtxhpIuPeK5//dMd4takhZLZcPdX0QVos4
sN5LL/vLrPnffhd++XDw/AluDo8HOsgfz0Pr2Btqi9QaYux5EDrTOpEvxaCsH6LH0GCFIYhj0Twx
ZsGIZx4xxfxpRfv51bMX8g7Oa2lqWhfvVjTplKh0Cl0dAoF2qC1acmVFUiEuj7GVE7u3+afXleOh
EAWk41gAU969exXbKm8q7eqQEY90lu50i25G/aGU+PkFh/fioU+htbs4Ot8dRAdgyBFckjvZIlJp
SgiWRdmDumOW8fvT+cWRFuqLQ8KYcGyp3j0mMAajeZq84sDSBmXdaM6IKB/KOv74++P84jYJBUZG
cK9Yub4JX7975AFdJrauVXGYI3Nbpy+GlwKRytcgSU6/P5L18zfW/uFQ776x9KhICcTOCetD07jP
JW6PQf0lmAMS2efzh8mhHkPy69ebSmKeNuvKf3LZsm7bGbNCzPR3bzW00TKIZ2im5JycHC8uT62N
NjcYwvnST9kHQmO1yXpiWsS+qt2mFgrOEyFW49VQdHSwp85N17TZoJOA2/jDiS4Y8XdfHb7gzPVM
XgBhO+8/dmRvG7bOO65pE7afNBamK5B2dyC2opds7tSJfG7mp6n/VI9JsFOIOZlZA752s23kMJkV
VZmAWvhAmDPBbS7OgSLDneBdkntEBmaRELuWDPQbIyxIfh1jlAuGoseNZKmTERvdepSFPDDbHjZt
61lrjhND3jDURSLRMsRQOtE8FeFGY/+fFWGKqCmhxHqBZbBvJGD6VflD/oeP1i+eNUujQ0DBAoTD
UkuR8N2z5md9RfUxcV1io7nohbaP3PWRQBsCx1fIiofD7x+5nwseMLlKLlm/yF4wYf94wKqQfQ/j
FLK218oj/dZsWyH0vHDtst37WOYvQlqvDzIiIe73R/7F60s1Z7pABj31856jxvxhhJ2bH2hzTY89
ijtwBqV4IFk4/vL7Q/3iJBF4sBrR6+Cf96Ujc1H2m1OXw6GomYr0giEekyDErHFeH8kEx6nbMGCf
VoNF0/73B//FeVJX2VDMiC6mgn73pQEm2tF2yvMDEVFAHIb8IRgDpB7xVP/jMgAGFe+TQmGEVeA9
yIweUBMUIk4Plud9mqZ82FgeuSx1atv/+DGl3EAwhTCK3YfpvjuncmEZB32XoisgKm92abza8fUw
OC7Bcu7nf3oBpWlzYhbIf6bI7z9b0B7KXKYVp+Vk9sEop7xghshMpyGJr/nDNfz5BeRglDaUBg4D
7fefrwptSOh2GWdmyIfQNj5Vs/eZyMOHYHD/UIMs7/KPlTeHYlvqcmp8Xpx3r15mhxGwVYQYdplu
bXqlmmx3HGg9yRl5f6JN+adq9NdH1JSiehHAvSeVkVWksIlyxEr0pwRYSTFB01mY06AMU0Tp1sU/
v3UU3kjcqTo44nK1v1vOnIZ9Rwvn6kDM6wliwEHK5DpyzT8c5ueiVAIKZGtoY6PgYr4rpIghGiMc
hMmhNywDgnguj+XIF/H3J/PzKsJRBJYSVmaTCIp3D/1oWCPWd5EcapuOFp2edRp3X1Xu3sZVy0Ad
5wn2ij+sktbPX0qOysKhHHyFrJbvjgrHpdVs+xIwVVhSBsBqfOvKhHwnzZR+zhliN5PGMm8UQMvW
UDZLxl6m2rdjFRxT5si7gbJonpzqjrzTZBOUJcXBUhYAy3LOyOLcD9oa3EPQNs4ffvtf3hhPL5sf
vEEwFn+8/0gSwpTJBk5FeAngenR8Mkb6nL+/MT+vsFwidJW0lLQFIeT9iyQrPiNBkR6ASWEzL/qD
mYgHT7V/qlp+8cI66JlRVbquyx72x7NxVAotqMpZiMYSqI/hh8fRNcfd78/mVysQxjzacB6bcq7d
j0eZY9Mag85IEA818GkVn6nR6drtf7J3JstxK9cW/ZUXnuMGgEQ78KT6KjbFnpImCKpDou+7/Pq3
UPdeP6lEk08eeyJH2CbBQiUSec7Ze+2mST/3sfX7p2hqRmSivDJgqABM/PlyXhs5PYKrhNox+Drf
uzpybrM6eH77U7328IBndVwkuRQG58t4bJIc4gcPTxrBIEomgxFbYEP+gpFUh7b3ZQBnRUiI07zz
qnptz0MRa3GuplP2S9FD61SXwuqTXRiaxzbXXlQcbsr4qYzVPdv1O1d7bcFT9sCcsWaw5PndTPmM
rgMdaleGsOQzoJa3gxlrq7dvpvHaGuEmuiavI4HM+Wxf9Ttz7Gxa7mD0Bv0pkjpRSiiOISQKYuGi
xh0eY8Mrll3R9seK8M5rGx7MVuIHXqupdBgsxyS9VHDkwZuhx+i6+L3q1nj1zhNHND+Zwub88/PK
qkF020OW8bYZLcYEbfVitDNgXHgNRmbvuRvpTriExV+muYiekqFv9oFffJIoOpRTthhZYO/TRYJK
N2mgciWf4+0b+cp9ZKbNEdQF7zOfD3/+E1OXvyEaOW4PufpaKqPd6LjHiyBFvzK9vH2tV26HcdIY
g1ekQXx+jDGNicBur+VoHxhfdRoOUPv0l2ZK8x1xX6DcbKd954TxykOH58FwONHwxvqlrd/XpNlB
jOPjxfYH0DXa0kS1wxyjJunZnKrHqh6qFWqMfvf7n5UoKX/uSHFAPN8pLc1Hbug1xY5a7bpyBiyE
dXpLNz5cyCR8gjIU/v65jQvObQBgmz5b2c/fJM/K0DZWVew0PayWOOlQJeSivR0qP9tlDoX025/w
lXcO1+MMNZteOSyePYHQVywZkSeyG/uQyYVVDyu9KqqVQBH7n1zK133hAaaiz3/2QiixJ7UZfJCd
4Rf5jZ2SrFa7rXMRdYbxzvb12hoVPFCzD2Hu9J+9SXskcTkJRdQqWffQyeKbbQOdhi0Fz6C69Tpi
fX//NgpMF6ZtmExqzh9AY2TWBsIw3ylyUha6O9zVZB6Uc6ry2xd6ZWOmpa7bQtB5xsYxf58/nERL
NaAACygBCQl6Dsdx66nq4e1L2ILfcXag/+kaZ2sC9ncSW8Qe7RD0Gwss96Qd2Y19Z3YO8Np0IPMJ
iMLCHupy1Thx+FgMtYtYiFlt5xFkMhgdasg8YtJrjSjghGFARZjSXSTa+gClVt6aYDSAJJCcG5R6
vgXdyFg68aYlMlii4m2PIQXZmTe2UaPVhfNl3Ck/Q2yVG02yKbIGSk5fBXiAkY4eYzJUNohPQewl
UX2UELC2Rt1M+9RGotkLmV31xGzsPAAUUZE0S+5wssnoFeGhRii4Q5yYLYpBlaCLpI1YOBkuiXWI
lgMpnpu3b+9ra5O3uGuwTgRzirO16VRN1U4OaxOZ8Es1ti9ExBwtaJgiK2bYcvEfPHacuTns0b5n
IHR2PVtOOc7eKd+1lZx7Ttd4xPZDm79zeP215Uf4PFNDGn/0CBz/7DLWmEgQ8H6+Q0R+W5ZRjWbQ
+1IljwyhrxCkLDvb/BTW+Tslk3j9unRpuaMU1+cHMr/MqgwbNT2RYlIf5KjjEqot7RajC3ArNDPU
ONWco9smfbVKc0SCGCDZyCtCVWxU/nY8aHuhd0CKWitfBghDWXDllnknE2w//gxuhUJ9RAqYuCpc
EZiAH7931So0gntIX83SU3a1SNrYAqihynAd8/es2rT8hufDuIm92RtLxu0GRxf/fabspWzaeO1q
rvkEY/m9r+K1Pd0h+dCFfslGYcy37Ic9ItIbO8uTPt/p7cvEOHQxDfo2Mdr+nZX12l70w3XOD0Z9
2WdpATl459mpvszpNywzKddvPy6vHW0c4VKtmszb4KD//GH0yiyLCijNjqET3B07X1CMPxeJRFPf
TO+Yzl692Mx84OCLu+382OvUbEZ5yrOiSSejElXb3io3KEDRUrfRO7fvtY3Aoe3P2wLL3i+H33Sa
CPNFRbWr4/rWbFzcmsH0XKT1tzZCsyCdd+6k8dq6mGfeFLBICNzzOY1qypT7yzktHlOJy8s0ILIQ
kmbSi1/B45U7uOntcix9cRfpAZliIaaGsIjyKy/0kg1xc9OjiyUIe0YQksD89jf96p/Hhkgbif6t
f74xgjxoNKBI2W6oym/CD5+k2d+nAh3Jf3Ad16NSpPydLXM/r6iGQAtZosfbUYmWdHPal3zShlXR
1e+8SF87ttKcQrShz/+4Z8+hGHwcHGgvdy2eEdkgcR3y27qwD4RBHtOieshS/51GxWsL+IdLnh9Y
Y2UB5LT1bKcN4zbsim++lSJudw518V7chHht/VKRMiTj+EgtfFYXESkCNGB0M7YZc/rUyvL7EPnO
sk8JS6J9Gy61UouWkK7zdVTNXgPNmJWZNaI/v2+eLZoqzwHh8rvOxLGAqw2fkWxrIM3klno5YArQ
AN5mdAfvybPZNbFINwimtGZcqWRubRbmd30gDtAtvBWhfp9iAoCQ4pTrliNf5PUDjDECqcESmPcl
omte9qb9zmp67S74s1OXFgfr9nwAm5Iw1OT4E3aqBFzaKqDXuvVsl/YFPdPnNpqGdy742lc8O7MQ
yrg0W89ve0la6lRxGNpFlU+OfNnV5UZR/a5EGBD+2sya9LcfmJN24uxAiGKGuFzof7TRzt+xISQT
pqRptnMy5S/l0Dn3ljQIfxKTfSGLNH0qzcxbxRbKyZNdwJOQELJOtesWSd+WBAmU62//Ua/cdw4b
swXaxxj4S8nrO5OXtaZId4lPYoSsJ4cIQI6NU1w0z3FtqB26yM9vX9N4pYmJKoGuz7xru7/UvuFo
qxKmB1uHCpCyCpLREKSKTRPUDWFpjliwUlBO2unaD2sJyqFJcF5Yf7nq/+3YX7yyV86+cOQYEIgZ
tJk/72FQ+EInayNSrfNYMBqZfQ2RSNUt2urcvuDOuPs2Ro2MxYoYMaKp1wQRMEcFB9bfDGLQN9MU
6B+kxcHbbJX+gWNxTpYSSwrHVLJB1EcYaCe/TYix2bL7teXEco1W2FrVWt7upFO5sBk7d+WFF2aR
iHvyiscjjy0mNJgS6ll6nX9Idfej3pH79/Y38drnZwKGB92dJ/TnjSPabcQttoLPnybjvUSWthud
MXombkFufv9SCK/RGuBG57VxdgBh6FRV2fxa8gshV2XlzW6+sUwOvkzD57evdfrezp+0ufsrqF55
DZ6X/7nmpN2QRRQHvR14i5aBMWYvRRwumXP9KndT48Io9OCmHUkTMk0tvDVbzV8Coyi3Za7/F3P2
P9/+X/gGyAbsOP9CCaxe2pe/fvL6Jfv2z3/si4G+2Z+/a//1n/+g8Tz/wF/0BgJ9WJYuz+ZPgDOf
MB9U97wzcdoyTJ0nm38DzsQfQMDZVJj90Cs/LbO/IOAW6UDOjEyjqY1qY/6p30A30L9lb/hhjdGA
QajALiY4AYEDF3P5/0N5MGVt2+du5B30KhsvtLgpV0NiJncjFfzXLO/VfjjhN0m5m40yJyrnic95
QnUi39duwBcC8ITa2N8AggieEgWd5aKKYH3KlhjrfVHNMM4AT4e2rE5kUIMEDFiB7tNkt8MtLy38
VfWUpViiKJC+9j2M0b7qvCc5FjHs0xOEtGVIMhHkBpu0BTwkZ1ppP3NLYzkjTJ0TzjSfyaYcVNJv
ObDTEE3GdeyPPe/eyrqD1woUtevL4Hs7k1JDrb9KyMsENJlH8Uc1E1WtIOyfx5AEIXNq5HdNiDJc
+KFdVYt6dG9K0qMhtk2iAdQSjlfKrY1TjMj03c007bbIY4I43R75OHO7YO8wniS5E90zhPVCWJem
pKFCt1IZ2MN5E75QI9LAcYJmbfeB/GjwIhmXwsu8bYPWxF3AKk/vJ0PKI8An8KwdOu5oSMMtRyPv
gACr3+oFs5uVyjLcnDJU0VblMnUX0ySRdhZ4mxUdSiBVq9wq/K+ToROGPnk1vhi4nPCl/ZqEjyCp
Dl2QxLOA3FF4fQoHL9boX9QKWfEMhs8Xul961xa4NbhNDHHuejdD6DXJYpdoegNELvDapR9RCS4t
ut33VTq0B8P1wMCaIzfHT7HhaWWeHg1infSFF6qY0elUdEtglP0HynRyUzFxeBeGLLAy4B1C1xiE
pB8xsQ/aVZhhISTDqD7iFoBrOUbwVoVDxog1jGR+6xF28jZmDr1w5BjeeG35veG3dBxMVRWtmCgU
34eQUJMF2TnpABhBtV/yGmrULiBn9Cmge77vRV6tFfZEsS9zp38p4bXc0PGF7AlMdIN7ih5XLCqx
wTcLN2+MjOGo2iaMn0AkEPmC99SLinRtKPjeW9foozsGlvKGLPHJSL/y7ZqDtcSXHHFvRysn0PNS
V2hkomvdcbPgOsS8vsoM/EqzTZNEyMHBEGiYj6HHNYKmWsWpureaMVwPOXliy9YwKPKD3Cg3WgFm
lakux29Giwf4w7zCsyTj8cb8NuFqLMNkWEDUwBbtEwDe6GW2rFriUGJJ4JTmtuY6IkNnUYciW6WJ
cWG2vnFV6Ij3x8K6AwWD6UK3L1VpBctJrwEz6/m0gynPfe/GkRjl3pqCVe7VrEArr/RrDZS9s2qa
TixhNBNwG6v2YGY10ic6ensx+sNlJxThxFWWbCu761oimFR14TRVdyBONrubjNzKF1Hh2FuSgNo7
zSdqSvJgJkX8XXni0dDYBlIv+erVhbWKHUcuiihuHrTOTK/TAeZGkwMajUbbuK+thF3LI+wUrBz0
ax36yZJkVLmIh9BbwnImubRLbki4ffKtOl2GigdbK8QubsM7h5DndUZhswwqtFpxpPf2Anygt6uV
Qy5z4sx3uxgemGLIlQ4Sfe8WllpDQCBI20Sq5sxSHbanZD1ZGLIIYs+YlvggwkKr6a5sMGPraoyJ
CCak81mkloWXA8OpTJBVjgyYDm7Xug+IWbqLcnBShM1hw54CZQpgc2QH2hddjQWMyiRUR1gO3Lk8
jG9Uz96YkBW6K2i+Ekblx5eDoSH/DhsyaQJTdUusVDjfG+AfmAyr66zro61bZzPB1XyhpTChsYv6
zcgcn1jcCgN300MGEdwUQB6EygQKKj15yil32xQxDyoMLf9LFE28RDzR02mLUCwvwQ/klxEQ9GPc
eGR26jjn+zxRcORMfa3ju6SOcLtN3XjZB2By3o1sQ6DJIV//h9izN6bdkUadjPnR6DuiwLD+PKC4
T783k9V+dI3QunerMb+tiJJbT0alb9ISvG2vWm8f61YD4QUw5RpxBJwEtCvdfWSJ4uDJRryIhiXN
gW+4BMNN18Mom90I4eLYNDaZUS04yiYbpvvQyByPStSIrjGfAVaDtXfZ2KQ66tKOSZhrkhXgBLbM
lKg5v4l3UaBFN1rSud4i6T0XRLgIVyJuIV0GrVRweUq5ySB+kt6YBo8S37RcZKXdfILeFSULpfXR
pUkw364xCbnC/DN+ztqOIDFRqgecuTCPg9itMTAgWF24VfNIErl5qeDqXsI9xleZOvo8navkne10
xr0Z9uZGFcxPJ3AP09KZWvlcVmVzIxT2fdkUuLzYmKodb/TxRSZV+iCk5TaLzjHG9TAIQmxNSy1j
VuXBrtvbFpt3PEuNjbb9oFfOzCab0MMl+odJA2W/KzCrRs8YQAIGMG3hdLyJEh10lCok8cW56LJ1
ZzhzMmDP4KDUR/XVa3tnjTsfimEdsQUzBAc7UtdDsAjl1G0HPXsYxrHaAkMI1yzSAGtwk5I/lae3
YgaBQsA5dKFWriqn/kt18N8wzHfCMAHBzQqff38+vnjJm5fmpxPynz/y9wnZ+gMVMlsVEwlaJ+bc
pP6Lb0b/D1YZSjKakR6BpvN86u9TMj2mH6JxKMtQr5iM+GZhxO+cimEI/3Iqnuf7jEFpmSNJOO9x
VEHrpXE4OheZWXrGkkGsgaHXABxfLbuGvD94UJC3gXommSiCa0T2vIJrHHCAH1XLqrynpadr2aFp
HCYha41MPyvYeSCmnGUneupwt0pVeZ1IGs/uJquJcxiuWx1+zwiA1+V0YDXEKISbFuSHc9lbVfMl
CYfb1orAxGCQcpcWJtNNinGLXJYKy6CppnvNU3A+VCujcln5Rg5tm/0wVltoCY1+mWNRRwfc6Li5
3brBY5VWXlfdxFqQ3CO69j82qRJAF3npGjxkfVxeOHkt4QFP/gdNQAvnEpOj1iPyrGhbuiBYYBTA
thBF5B2TKnc+Vq47rDS/GD6ReM0bB9TUpugmwq1rSZB63Jsj73YhNWraQiu3icrSfdyl8pODhfSD
2Qhov0YR+V8gEX1Jx+na0+uYOIskm/b8E1z1nSOOkR3pO9wcxho/v78cQZrx/xF+ddvFuRzw+U76
qh1CAj05hPvM9LqCLdEKHCSxht3vco2wxA7+/RNBYmDU62nAze9Ot35jTgdejDNQOOLgCgNdi3Yy
jaOvrAf7Nk76Xqz7wtSOoD3I+LGdetcUowGVt80fpHI5ghMGecMr1l32BFlzHvZakzi43nzWirSZ
bV6mOBZW2K38kuNyhkNt30eGukgJpibjssOKbpg5+JF5Nxy0YNyIAc4KQZIjepOgUp802jEbD2LJ
FkCV2lvSVF+gDeM2bozyXuHuvO60qrgstLCDU6a06Th2OEkNYzP2Vms6HD3/+k+wrVYvrzR7Dukm
Ug1CfbWoet/K60OMAnfID/RfCZpbuW1Qxf7GrDW4mAbR3It+YJiu1rokPePLaZv474767o5Kx+fN
HZVmQ/clmX7eU08/9DdZ3fiDLGADc/HcJDDpmf21o3r+HzQs523W9d3Z0/J/fQfh/wH+xDcwMIhZ
wq6zD//fDktTY7aezYLlU/Twb/QdjF+mhThP5mEB7QeQkb/0rYUjZO2pIDwgWyeTch4k3w4G6bxi
gPISVdR7vf45ZnCxLyuL3Pe48Py7vuhbOrlZvxWVUW1BA+v68ofbePNn5+N/8BLfMKhqm3/+A9nS
z3s/ycfcEt5E6PpMQpbP3bW42Cc7MQkMdHu7LI4+B/EjCEL2ejZJgkONOUL0FCYa1cGiDVGoaWXf
MNuYQ0c9Zsq3DWpbskjLUzCpmjNKCboBHGDxYH5kKtqSYprOiaYcxjVvlQL40o8wnefUU8tpNW83
JIFaWX+Gohp/RqQWp7xUOUenFn/GqPrIZsg1mtNVOYnBEoZK7h+8mvhV6O3xeqz9B3b3OZzVHzxx
Ay+ve/SLMgUBUWWEz6ZmCsl+iKvP2ZTpd1YgCsSZVl3Gy0jiDofdC8gX+JkpU6w2RZpsIoxyxCp3
wrrN8eNwzBrIcAiexmCGjkWqPgAegOnXieZLpMv66GewS5wY8E5YHMrCaR7cPILu44/T1m269iIA
WXMYtV5bRa5ix01BgF9Xlpgu81ButChOqGE6o7jTLP+jLmIoUxFSfaY+qfxgBtA8FhCZhisNZPgt
9EcSqFw5Nesh6sfL0FX3ehemx3rqIrhBmP5JlSNtceMlmvWZUOgYUJ5sFiNGa8WbWY+cO91Lyrs+
ygUzJy+7sXvlyp6q1UiuKGsa8RjTzodeokVHpao1ha65qbDHPyCGG8F/EUExOqW9Jdg+35RuK5Ol
UTMPb2hhIG52jd0ognKNqllbCKVXFM9lsacPMSzJ+3VuuevVhecksBrcVD+EqBEP8zT8IA09DVdB
rqcfytZoHgqXwrcaDNdeJp1Gu6WJFAlw5ngpmKB9DV3pbIg9qdag86NFbfbtMp16WG8Rtjx4Cr21
UeTVkuCSlPIlYdmjoKvHJZ1mmm7s+ne6S4Q8Efb9hT006CqxzEAWl+m61WA/mEOE9BISy51ssQ53
usKQVBPPvErrzA02AyUK7kNigT7Y/JKlNqa8Sz2/W9v+YLyYYSyXWTxN34COBVc01q2VB8yGybNF
lkJLB+Mjb2JFyhuevr3ZO3G9KgYxkfsNTY4cFrhb8cK14QMuzCpzzZkqCkcET9C0AhEaKrBwgfZg
A1BzgZSk7d4Hgn/hlzahXCP3cY90o4bOY6TyMqRGviBgirsH4VEtrX7uhfVyk06mHRN4HFhfSGIZ
nEWEV/RBDWV+6ae+z+1TVXJlEwyxEQUOK9OL5qdLehWJKZw3+i01t8BY2vrDrZuTjbJ1k8LZJ239
6MtBfXZ7Na6DobH2voMjioYYPcbS0IprdsLhYy9p1i1Kz5nItQ1VTtxtRAwompp8mEggq10oi64P
FIZYr5iGn+H114QNYH0yqPaAR3k43oy+ldnlVNDcWfhT3++L0CnsFYUqvc6Y1hdhg4VTL/oITTE5
AsOtU/cw3eglgp6a8iY9WjwY28H0kFtQRBYadblB7FxJz+PaYTu4YDSSRiTQpdkTB6HqLupEW6wB
MRANVIHY16qZtu8KwPvRjOB3OUKlK6OLrJVe8L87rFF/Xc/g/l7Z9dVgSnkTmUPyWM6Af29G/YcT
udeofKjaT0kAdpMkX+KQMF16eXNWAM0556aJplT7gMkViNpYESxgnjIG3FPeAOxIp95YcwxBrUR1
wHczfAw9SfgEIss7xDHVjtbJSmmOVkP6I9ZAPyUcoJqyLqTfxxt36Ot7WxTMfwLDkbcoVhCi9Fl0
505jZuyauglvEO2V5FxObZICdpTNp2LSc+JoifKyt/UcwhDMcQyy8itjYRvAAlt4Y2SDGIMtCT+a
E+wTKvGjNs7hDnZPDBs8qbb/zv7u34FbGjaV6zSfHM3nEqGvk83N3ryJJxHv68TE8DsQKsHeMO7j
OWiCKDCDf1h07PM85AmYu8WkFzNkXklt6Z/SKmK7ci+NU4aFO5lznkVDtAUMeerpnr7HRes5sEH5
2qDdyIuMaoK2n+BD9oa7bqTzJRbQ2GdNwDKpRvEUAdXfxxQLNz5Bx1w1+2JCkmMh2ok4EqB+SUgw
W46dXoaTFxDEUex9lzAqx9bGJQ0WbeXpAF3K0oqvJzAbW4vCgR9Qo3nMedCh1855IHZHMohpdsiQ
JViiruafyNO1T+AHqtvaFOOFZVdWuoSqSt6I7fdfIMY0F4mw3VVN7Nl2Ppd8TuesElapDUXpFGFi
neJMpjnZpCngQS14ndYXwpvTUWwhiUExGuXC+Jw0AjpJTfDFZqq1qFiR1KY/OTGsxHU156xYp8iV
6RS/ElpzFEvczLEs7SmiBY7RQC190oidQly6Oc8lmpNdKIr5uuSLZsX9UdOt5G7SnfsEztY2PkXD
CKsmRSJvpLhqTuExc9l+DBJ8Qxyxik/TnDLTduTNEMDC9xWcYmiwuOWfhF1l/E5Sasw5r4ZGO2EI
riTFxqsa4xI4FdvxOKfcwM0D7MS5i/Cb1GtpCiGpSV4YcEEyg7JkT4YgsCT2S3QtgYYQdPDgDwjC
YyS4Ybyla62osrtBEqwKvHS6xQcdkXjRk7s6R4jBD5vjWLumuQv9gZe17dlX0sayCkHQNC8jJmr2
CoI+3PzBIukaGKpFvEUKsSmgkfxliMfqswc0ir6Q0vyDa4EX5oBpm/WaUEufLqBqSRWdo2W9U8qs
XxA4256yZ8so7czFqCmXAj+O+8vKUDbELPaReFmfEmw5ntTPZjzn2vbCIuO246V/y1MLe1BnDQQ4
3gjE7eOaNwFy2bzaJRX3czUO0FZ5tVqcv4pUePfjSMBuUblk7Vpz7C5qWTZa6Yty6xVOGl/VgBwR
xgZuRhaJNz7Vpl/dkZXifqoCL94WDp5WCHwJEXVGMOeVuVW+rZqaAZkWZjroTUPxyqjIT99GWWnc
mGQTZgevjHxyTd3yu5/rWG9SHRJA6aGbxW9MgnwjOkdfjX8myzt/5sz/t6z7fw2SUafQv/r3jbLL
oouaXxKz/vypv+s67w8aXJgtmA2f5r+oPf6q7HzrD91yPfQo3iwlZhz6r16ZgPiPkFHHpsS82Ueb
9K/KzuQXoi1APIFYncLP/63emTir7PAPkE9Jg8t2qRRx0p4pJKD7DV0RGfXeZuEiA4o1406X8EO9
Pio3RRV77cIuXf1zo7nBgyt9gL9ZHhy0OiLPmff/0k1dSLW6k2+TkyClN5CqeJzXH7wy4/QgS2Jz
C731lwZhHUcj17pvcU3u1ijD9MkymUecCLms9YCZlSXHVW66/WrmZy2NUK+HbZvNcQUV89Iu78bf
899wByzAjrOqcraeYxL6eaQec1ijUC3LPUfN8YbBLmq3qfNR1rTz5+Lv/mGJvFay/lywnq5Hu1JY
qDlJx5sjyH8c4ZsADMcwScr9oNWwUcMUNNyAAiiAEvz2lVgkP4oF5ivhNWNea1C5Q6A6+2SKXj9o
AydFE0DtZ7J9c5K0ta0ngui+N1NrO8k4uHv7omfqntNFcYrSL2AxYeab//cfFAo4B4kh4vS57xz2
QyyqpL6g+nXtVTfO7vbfvxr+M7rNQDGcX9zEoe8NUZ7F6d7QBzu5yutMbUaHGf+xS/2Ht691zmuZ
PxoW2FmiiXZpFm/9/NGAQKQyS/RoX8kxZS4qqeVXCIxQPKJZW8hJjseOcv5yaJJ+R/p5W66jBibf
23/Hr3cYOzPGGAuzKf+eG5pTo3GnrOPEWGHq50XbTEAZwyB48B3ifd+52K9ryNaN+TQ8UwswrZwJ
RWsKZdHWTrwvDaVuC69uVq3GE0zsZyL30wmq6+agWt+57msfEuE49i3HoSV2jktIwniIQgc7Zg4v
j0M53+YgOrSmedTFv3ctwlj4/XjDdTZVzNXnKjEr0gajl360j6jnYTdObrIo9Xq6CKdBPL795Z3t
t6dr4TPiVnqwsjHx/ryG4qylRuHstodpPxirgtPCIY1E/57K8LwtNn8mm+GK77DJsFzNn68DOKWp
nWKM9oFu9zGnGeqJhTXljCx7Yd/LKMqIQCNNDYkaDaRgTaUlr97+rGdrZ/6sCC3Y6Axcoo5+vnYo
zpKoslv+hn5GJBp9Rb9BaeFVIKbsUICex4Ikpnf289Mt/EEjNV8WmggfHKgR79Bz10EfOpzuAjfa
S3hJz3XsZAecENN1yZhhW4syB5KpgZk++Y/cJWk1U78fnHz8ig6pqr+USIYOSZCTMjaPhALiiA8B
LJR3jJGv/Z02XwwjD04H2OrPHq3EFsGgXE3bQRVwPk9TZ9XLvkops4LUwQtP0jHNsinWXJdT+JBc
6T3U8IXIg2DfJYV14bd+AC7FE9e+5jTuxullEUOq9d1++/Y3+euq9ZDpgqSj10qteP6n6n5OIwCa
7T7z4YgTm+mNCbVL067fvs7ZU89XBxiFr4wqZNbdn78bI83kpmhNhIKvAIUeKXD5eVLYF4xg7Pu3
r3W+nZ8u5kJ94e1o0ys/19tPHsY4C+/tvipqkARe0K+Y5EO05lFBWFGGS4w/04XRjS6BNnm4paRp
37mxoFHmJ/Hn5ephCISXAomI7NTzBnZal5rJkxHs3G6op72bmmymrT+Kch92pbpliqd/tiXw/Sjq
oJlPpUSfH0VJ7S2cTLcvmrAPDn7XTTfoGQCWNzBP62WVtgSnm0mmrlI5w8ujyrxTqQi+98SNPGHp
U1cI9QAJ+1XtzLILkh0y0iD6WmfDRSph3tkdcQaOJESkJavvUpJv3K30Mpr5FgDQpzBAv5zScDpm
NX6lNJj0z0rjGMfMlSLZH/Pge+ZpdnnIcXqpRY6UD9qSYTW0SiWycuHOFkEN9rm+yCvTepFEl39h
HiAeB5R8xLgEfaYtG+By39O+tYZV1hLkt268WF6FgifbstlajLqPPpOtEoLoD+3vdJaBKeUE62iU
Y7oXYgX0w26jS8faDpbOYSh3x+ar53bmOo8r96NXDbV3hz6I9cbTHyabpPC5PBmJ2q2Hv2fuqXTu
RwXzfDWiWr8iHcZcNxS6APxsQVR3NDRotJjuPaA1nq54z6RPVTWRmTHfXmD17drMpX5bCjC0h0K5
qdwHRuiIg6ln8ioJ/Qy6lpIxnebTbtUZ00XdqhnTY4zap7xIWJGFPhr6MsXjD7Ko5N5Nthc1y1rX
5YM1RtZzR1oIFutQz2/mlPFZkMPvGWQkr5yWHMWmcqH/6zi/IFLVU7j1FRlGCwb59j0BnuLRy/sa
kAcem0MmzOhzSrrHxkCg9UKbSUup8Ju0XpDMpG7tgUbXsk3q8Ubvq/EYTQwliTcxok8pyJX9SEje
E5ZzC7TMvA4zIrwPXodgC4wx0IeVGg0OMEZWqE3ep6wlN2vVVThMeCECSq9pcYrRyGyNwZHKOOd0
skFPFPMB6AKTOwBQmgW2JuCxfJFADpm1eKxeO7HGmzpAjrrrJBUD+YDag4NYbs56hfEfainAXQ+l
v6JRx6x/PBZaWm3amG5/OKhiTYiOvZy0or4NGc7vda/OLxieWEvUktEK0q9+ZQiiMbpKdwAr2sFD
2LrrwprjWp08uZq42pIsbveYKXebEHqyrPJgJGk7Fh89EmgXJQw1vZgQWCadWOnaqGg6mubSYIC/
8UdyD3HOpcmSu2o++VF/jMKciAvD3wC0Fhu0qMWBeR3TFq0DTJYN/qLK+Fhp4tVLmSQpkfKwiAFk
M/ayrY81M6crImGP9dh6Cybi46qfPGvJC0ds7Cp6dALAZsQ/mBd4IJZ6l9jLss2HbeJn+jJRxizv
1B3m37jHIl/eNXL67JfmS9kRqRNrmVhNDoI/k57TXtO9D9CoA5h4okyX04iTMehK81MmrIOCfLTo
zehaOsCXE8t56Pvgosjd8EOLKmItQXsfZJqxAVvzGSkzp2snEuKKbM/q1ojS5qD1drJSyrmEPj55
5cLKYpc42XkTCZtviDrLHREucbfIgz6oFlMo4oNRWIR1BFroXnZ2yh9UpJZgHj6Z6tFWltiMQwqM
ou1N/wJ5ZnXkoGTJ1YDrd5W4evpYk3T/SMtyuJ8Km/ND0ZReuCh7NV3hLhVzDr27sZIWWFMW1fsx
dcY9zeKMi3KKhn+u33n2MNy5wzStheq69fz+QYgInBBPHxkhN01LU9DlSUv3FgM0c2EmhFHVE2eR
xGNYleQOcWS6G7EV5QPaQ4ISFm7ou7sypvRBhZDA1Znyja90el1DT0uXkKzs2Ojtk5uqamUwaLu2
IErFy5BI6HjVOqTEb5hpIoGEGrLJ48S+0bsRUrrbhc9tHA4XohtXbRQMh3jodFJyvcH/JOKxCRZ2
bjbRsmef3Od+LQ/o78jFNQesYarPWJhQwdt45ababTrV7v+ydybLcSNZun6V+wIowzxsgZgZDJIh
khK1gVEDMQPuGB14+v5AZd1OSd0pq31v2qw6xYgA4HA/5z//sK3m9lNNuuxOr+DJDnbtv/Xoj6ER
14b5aFaO95FsjWDZ606mkfA6QSduBuqxWsmDWJbgojTpPrQlkypSIUSk9dI70EEHh0AZxKkJY2i/
CzSbWzHl80n21q1HYM1tELdTGdmBcQZHrilham9PeFzwUMaSFILYii2a/zy1gSla41HLNNCHvgxO
PFQyfh2Y6BzC8KFrbbS/qkXvHjxyoI9K1t3Gb6S58V2WAExXUn7jxNlPnlbuXChw6Ocz+6kg0/oe
eyNytGIjP8a5NG+5g9nGwtVdjrGxHx2HhR3Uty7wQRRXgXmfyNI5gO5b5yAhprklYuND7EhjU/lT
sy/1RezKpfNfh55LYqOR0dgx5CPsp2mzkEAE8p/G2iQBe2I0lKD8fK51ZV0G3W/u9CWm7A+sxg1F
hwvddi7wbyK8eyz3ZVF7L07hAuI0MrmBR+k3G3LQyuNMKNL3nnb8DKt/gN+kKT+0BKrAiHk2Z7od
TO2KTDoXOnbYQlBlaACM5lQaBEP1Y0/eS16V98J1+ju/U+pgyS4NoizwD5Va2uPk11oI0cC/aaSK
b/MByo6djNWXomZ6ssWUVH7EZFruXDcv3gKnyuJIeIxk0YaDJeVl++x14nPFR29b2TA+CJzFZIgQ
L+OrzkiC1Bmtw4dSoG3icNX7iLAeZw1zGm6Q8WaR3jCNd4ZsW1Tm10kLBPweQQIG/IhuW2PPfsv4
rvniYVpyWhTWOn7AGSiJiNjPDjxqBm/9vaGP3Ze8XWOJZMmpwSbQFkkfjQRCFM4T2VPk23xFc4KJ
NJknKn1LNXKh+6wrU17svqZN6rU36aakmTjCvGSTMzyRCDd+sdvMf0mGoK0xGAkYySl98QG+HTQZ
XhWBiKCCdu35xLw1SLaVO36ce/iuxCFKKPWoPMNcrpPLqTAiqigID+bsoXqXoBqmjJEtlMriV/Xq
YNe5fmtPWQmxfOLMYJQ1V1E5DNhjsDkRn2HkUh2MeJUOtESmb3r8lNjO5iX5QJQZWWjKMVFCBIpj
xAAdYl2CykdJt2iPWRnoBL00PDcOhb2lr5Y7S0bGCr3ROh0pN7VWcRdaP/tMXAZLGURJv009YdaQ
+lp1wHkmfiZJ0XrVTKG9mVA/zrFPiLFTL3lkNHysslXwZNQE15iD036OhZ1RTpIUxgT+icIYg4HY
JRC9kFfXek6Y2aKCY3tFk8miqp51p9ZD3deu3kj0V07mWwQdcQdFyw3bGv4t5PQqVBQnG89L09Co
W3jT9NjQYu0mClT2pSjNtI4wDXDxuesbjsrkAFXN3A3u9L1frAAP6MCOJEODXYHUKCoq92R2lRMZ
eEWSNDCQPYElPtRnbePFLGed+M+b2an2w2KgSuGD04ZsECx1irCq5nJv95n6IF0zjczBT27zenzT
BGMGuVR16I6jecoAdrcdaNYpa7H4CHTgAVMRT2CJdtiLdM1l6yGp0+Nz6lAIkffU2NsuyOSuwuvm
rPcqPxeG2hdusgZXpCrC1MOFxqfuJmhJYWor9+C0BA3p1ejTmohNORBXiGlzfK+MTmeSlsOK67vv
fasRhrfq9g03Ywoug8/trFW7Fq+om16AHSwMPvKpe0CY9Jq5NpGm6UydQiJD1Z0qTb5M1XI3FPEJ
evKTaONbtlwAI0jV5JMub7lMnkmsvXpmvRdU01Gdl6+BnsEiLAApvT74Yjh6RwjlyvLTDOepKbN2
qzfmFxUYFFZk2m781DyWLvlDWJmSzSFgIHiEpSTu12rE9c6sQLVDR6MjSKZh+LhYy1c1Zkc3HyCd
eGU2RXMwJx91SHpY6LQ+EVots6+Z4Jisyay9sWxHSbDMqNBW9+nZkU+6Pw4Qg2SwTbvsg4cJ+4Fg
2CJq5Th80szW36oJotVID3MehlY7wCpYX/NZPzlW5n0iaq9moCRdf9OlU3vMpAs8OuVrO+EFqdo3
CAq2OhwFG2q6u5z70dHaXVqpq4NZyDcULrN20kQJoENoUOfre3M0J+uG6fdqDychHNyXZrt+nimL
/BUhljsBXMAVOyZIAwLG7wXjX1BNO+9DPS+NndHBsiTp05kOnkWYx6VHHpFtOq3JJTEogKZuN9Fy
vgfWDWb84icFSYSE07G6Ef+vIYw+jQgOoWWKx2hDW5Sw7InJYHsBZ1pnGnMzxC/v/sKxJukxVq/B
PFvURXLGPfsynm8126FLzogB62fp6pdcc7Jxi93h8kDGCNsS0TZWVBtrd2JkavyeL+Z0l7uzcdYN
0g2NpC1OKVl+L0mlAXIntkcmaOf0Wxf/GgHeBTGuaSbXue3TcW15g54MsNQR3UfcvSkdSg0DeGGQ
9Edtz0drbq1t04YGnfEsFDvPIKRPn9z+s1tW5iZrKf9COxX3TrtEBSqi43tC4hrvejQLrGOzziLP
LHUABWAH3/qDB0awTmrev28UtradYY4cY5eoTfoEBGmeXX16/yeBX5lX3aXtbzzE3xhCLgfTKsiE
rHp6MNWS+cbQjBSThbLnRzSlv9Tuh6DgZkIYJksj7eXuHSgWpWKMohD4DwW4cVllQg+zjCgqLeAn
VulETONCLKFbOd3HJuu5gCzn0bKPLLDyBjyEstL4VA2EllL7opCNsVA6tk6t7gtFvbtoqU4w1oAT
pZhn7C90rsuuwMKFQ9snx1Q0kTPnck+pRm8/DKXXbsYingiKWkBFAC/ZDAaD7kSHC44TsYPteaxX
FetfX7Rz0CQCuz4t2+sktqS+v9wEbduh8yLRCUgG7jkRkslCmGcxTfa5lL1+cSCE3DQ5sXLd4gBe
xRhdvq87LSNzEwNFAhcXVPZli+o77TvEPqPS1t+XonXUGB4DitBmPZTDek9K8iGhiC4PPCt1abyR
2wZIGdmGWG7f0ziJpceccaiXW2+OkbatlgJNky0712YF9LbOZwfj+oFrhGRiohQP0tHfQGUGz/cE
Fgy1p3+qdP4EBkJ79Or1vzY9d8sgpHSODIuE1pEP2kLwCpwNcawo0A3HzjdFX2Bo3LHuU/Khz4YH
zrp5B54MJJVvi2EDKuWsJmvhQ3OlNa9AibW14Tgfn3oTHvZ7vOWYxs1rnOrqfobrJkIt5RW2rYHZ
5NTHp1gYzWvhdZDCpCJVcO7GUoc1UMbGleaAK6yhiA6oD5OCCnj1xQ7qzDzTt7Qf+2C9vZVeFqeh
4TaNXWNeSRLKqbT44WZHOGK1VOJV+hlfrYZuPJX9HB+xx2BBDr7WvS4zAisdRK6X/F3QZsUNm++X
wenGKDUyWo9efK1RoyOpjJGDji2R3Rjb7fs+5mVXvIHxMAc/Yi/7duy3SePOtxYQ+K2osNNqJ7is
2A4uBoHZpnFXW25McJDFL+/pfJxNzXa41y0H8IOxqL9x1lUwIXk4O8IBUkCtMUaFD7kvnPBZPbne
on9JdCJdGUVqDRwRwTvdtE68aehOYQCyPwY2dypxE+1xoSF482LBBQf9ugZbfWblOSI+QTKrYuoA
Ujk0b/A3nu/R9vkEb333XfrkiAZDfXoPE1OjzxSqoyBvgVJxVEopKzgZRS7PRjfWl3Tqh8dMn/xv
YrTjt6xRsIedtJxxR+dksjPclmbHI4srQPJ4HAPM5XOX4Muwa9EibrwGgHtTEjI4/4Cf/4+//gf+
uoly5h8VQZfv0/97AQX/O3/9rz/6i+fgGf+CnM5pyySW3CF/DeX4i+fgBf9igGcyZMdoBF6uy6zq
35og519w09egGxeTTjzOAMf/WznPTI61vEY00Vjxgf8Bg/3XwYLvMOJBf205uPQywfhl1mKMhHno
etIcR18rsqioE+fOaidxed8q/3mwsI7w/g7or99FSAPzi9Xd4zc/wbHTtUX6Rn30rMm4LFRNF0h+
wTNcK/8ssX/5sWr/V0OR36yKHDwZbYz6OaaxXvp1jtFqmOsL+HZHrzKKJJx0wauaA75eemVbx5re
xtpayjceSVEw/zAU/3XGx8U6OlYmuNowfv9tJi7RkSsorfVxafv+Gy4lnRuWxuif4W2pK5FzwXMM
z+UPl/w/3GIiG2g7XPQI67To5+lmjwMb+59XHdsKzgbM8v7bWFcZI4eMRjzR5//4C6GpYY3KInID
NtjfSCLAs8Ls2uCAZr658XxOTAyxg23lW9pnKx7dl39eQ78b16KuY3yLHiTg5oIB/HyFc2foS4Iy
/UAgLg0d7o2dudLXOfH8ya4roLHMuPgldEFvLoyrHJ36uRbCm6LULWhgE6/zrv0MuzJsR2cYmWWk
HUHrgfo0m/4fVoHzHgrx06Jncm6YvPuM77Cm+HWGThyenzDcHg4ODYr9qGHWFDOZKnW5SxpJorGE
JQsEm6L5DYldMh55B2c04WV7MBnMuKes8y3CkoXzmljMrkOIK6ylLjabm4pk5IvKCOs8jbpZVtsa
qvOlMmHnRmApi7EZTMT8IaQktFfguf6O89C4aK2ntdvB05sboc0KpjDi2DgL4pKh99g4X3zQ6XlD
c0gGrF9IM79pLQcSELuES5L8WASHXB+1j3nJYOpKc96y5IDu4DEScoyEAbQ7NYzvrFIF7GlkWa4o
tyi1HlQ9T2cyLssscrEpZKwEu2JVYgTPWGfwnqqxU/fa1Kv7oADeiFQsxcuQm+JlaXXriCN2LyM1
juIFx+TxXu86RgKBXNi+lJ4H29xonVe/1dW1aUsKWCoI8WKlvbpqUjMenZ5jOlsy5xWVukmTMAfq
xW16cyCX22hwbI8ddWXmzJUSyI7dFqY8MqJkip/NvCjazeBPzms5cB/9hQ4Pt1njcQh4aAu96PMk
F+fV1Vx1zZIu2EprciDRUsT74B1aygRxjNX1x1plYGkNUWpl03CbFUzeyryhqEFMLF5MApO7fTeN
5RJpTAPTE7kyWXUspCahKECt88HkbTP9mI5T8OwL9tNNjxhbgSXbrJOxdu3XpvPFS5oIXn5ZBedg
boNn6pg8wc0gY2WoQmiRnajmhpqGx09MpLpnZCqmzeia3FLebvGiVF5VUdIUi9yNA2gdqgDC34c0
z1ZW6XqtE8GK+GA0RKSt999W5LRYg4+LFWnQm8AnY5c+K9Av7/+mj2Nw2VnP2TeW9KBxrQ+p14+b
KQmC3SA7FnC6vh4u3YPA1C6P4xuKJF2sQO6wgY2NjorpsQFVrGdAP4CX+Hp+6RmuCDK/q8JUH4SL
eVACTs60dFfmCIFia+WWgXwY+nEyemCrkPa0TtG39pm2n3WGcBuJN1h8FThkELtANCWe/SkxvGcT
J40XTEIR+M+aHKEHd0t2P82aOX3suP3pvqvrcd8BaE3hohdNCKSIZQhi2FBzRof73D0KwKCtymaQ
dVJxdwFsc5lKdZwsae9gr1oXEOUhIvjlEBMTdtMnjXp0q6GJaIEyHrs2X2wA6KhDS/IJApkkGGd2
w35Wxp3mpj2cZNklYR+PzufeLsDOUqubLFj1mboZPY2cB79JKN11sylDvVkuKK2SbyB+xsWtMu9U
Z6l7wTMyiOHS2/PZqKeKB660rgnxZ8/2tVj6b0GGFAxYAnH6hsUdnBDoqHoT2GMXhIbnxc9W3fX1
xtDspz7F3Tpr5WtND3SBoOvYBzlZbNkG8X0l5fTIkpoLp/tGa8P/m31ZXTnmWMvI6tPs4Goxp/TS
Zvu568WLY/TBM1GHMJ68xK+c0BlHdV1UioArpbYQdIAvc1eoErHt9EqnnTznjsuG2ZjFY67pOW5q
Cy8WtD8LJlCX7TPPso6+WHNmgyCuNxyjzaPrVNsly+tNx2UkO8OCB0DjsejBx6UTxueq1TQM8lJ7
8I+4CS0WyifRoXBtDdAP3IqsL0syOi7GwcWpDER8njSR3Lddnh4TP4A2msrnsm9f50qtu39mPHcV
Aph84D6pIGefd4SRnRC7mZ8HLR6mqEwn/VZAKf9AHGThbbJxOjrWoI0ba5JGxHvpEUDetP4uqM0a
oSxu9LuFSWmV+oLupmNIOYIwbOzZlGSYlrYzhpUV15faQ0lWGhb/npkZmh4nDcz4y8okbEMpRdzs
Fr/JytBMisEmx7zQzsx84WRj9CLCpXeSTzMZJoeM4RV57JaOJqDHccMQ+CfPZty9MISmFhG945+t
iTEWKA2PVQZBu2V4abNZ2GXSXnAnn49IP/yLpmaOharJq41Wut03vcyDM3HNbG+Fu7Bo5MBK6RIy
phOlrUtpSGiygdCMC0Er7KXgvOzpecDnjCa/xu3T4NxNPBrYAgH7YDWAQISej6dhxgxkNUGvWYLK
SoKzSzNVbRKzYL9vRyL80pF9cCT5HWc8GEFnNM9alPuY0oc5h0kVQWRR98Qx8y45hPDtvZlzvGn5
YitebFplnO2i9y0QngdJRx4R6iz9SS/T+36qyUobBGgJEKm+x6tqoY/vte5bbRWcHGBhrAhzkc6r
V3I+QjJkn67AgtrNLBvwPkTXHhXDTF+z//GzjNppy70ks909xZrG8eW17PaybNvDOIMk9SO1L2Oz
AJOfkkG6OZlYUobDXNnq1nATk6TpNmheJlOK9M7E3ImHVQmudRoXvrJus9kjsUyUNL7C7e2mCsuU
/APkmb4+etiCKNs9DUWXS2AhZ/4Qa43z4oKRMBBsNWxbRKsYypVD3nFkGMnj5C0gK41eumebmXjH
vuitTgSafhJDqr31sC/36TAFpCjyFhubTPOCZ1NNLAuwT05yiaHxo9VKjqekVXWxaz2b0OdEZesd
lSBAYenMHOsDOngOzJatigEiTzTPLR7TULHiyo7HqBmSrqE3F9yBNk4HWLYtfSfWnw0kMo7NfaK0
/OBamTZ8GMnqdUWUTWmS+lf4BoHLUSUC7Ew4GuWc7eYi0xLjKfepluFNTb0TegblBjnazjbT7Rhu
BHAgcwKYHpM7m/tKA4dgoJPqBMu3KXo44mwyLZ0R1M9yoxjansp8Ebc8fnllbp0eizHVPiktyE5a
n8Th2KUcPbNfHRJEJ+GsPG2HIZ/DdUh3U+OJG0KovbHnLo5kZT0kPlu6Bda/M/TE2LSLUYUtZiRH
VMtJmPQlsJLNFgOrAqvxfGSgahRUJL1bFW9aZjs7f2ziQ7A0FfiMHJsNb+AUsSu81a1808r5LlD2
dGRdUxjAE7kLeqHfORV2ASOGPW43Vwc1oPeiNo4/KHeYdzmH6CaX6bRVtn1n6719q8yhfuBpcy7X
qjxx8uENUBX4QWhWH/mVu02C8nbAyjq0uFV3+iySJ6G5w0vbmNYFjVveRFaiU0BitFIGJQnO471V
GVcqv3prapP+5rixc7KsEf1LiOVVjkdE7U12THJ4vnx3pMsDsQde4Z3jWFO6AZBFtklFMK7zd9id
4YznEDtIqrNDcF6xG/Z5czNIUzsCb0lx2xUlixS7s+CcMT6R0TKujqe4yqXd/VxMOSQCyu7NP7dR
a5f0U1cCV5uGwwFYMIAgfm37YaLkASeeOAjnvegflW6G7Vr4/vP3/NYF42eJkgIsg7afgIRfWL1B
nPZD3vTiUNYum/HgecYjyh7oUgTqNjeuvbYu79vhP3/vb60/3+vBsYeSCVJNp/hzl0hLXlo5bnIH
lZfua69VJCN3qlS7yUvZv5qqnq/YarEXy3Gtcv/523/lGPPlWGvSFfOC8yPeCa5/o/pjGAR6YrhE
ezgxDcjit+ajv+66cHHY7bF+4v/qoqUtWStv5AJs7u8/4f8Quz8idqAQf3tav3lcXr6Pr99+crkk
UXr9k7/wOsNAfcSaIfjCdwMiI1iyf+F1xkrU/jdAh50PyTmetypkDAPry/8P0Flgd6w8JB4+4BPg
339kbYkc5ed3VXeplvkaECy6ZfQgv7xDaW+rETNm6Dpx5z3Pk+1QGxkIep2l1EFbKskxIJqTa6zy
28aQ4xaIBOMA3I339P+SgkkfzE9OuhQMSco2vZFqRN5oCqlQn7T2/MwWN37qi6rd9MmMYkPMpoqC
0cdhS5A9ulGQLUZoU7NxxRGheanHeLxj3hGryNfqaQiLBdVmKOES7bKKsDevzauITnGEu4hf1d4N
+IkhDF340UnSMB3RZkvd2/PskXCk/Ck5gBkuAyTSHMOMARpTWM5F8Q1doYTh54xVOE2VuotjqKwh
BwPXXokK4iLhtYV3bObWZu7FbEzsu9nkv1od5JATE/4ZBooj52Oi1RjPMQtViAz5gQ2FMqzcEAEV
x57pi+YhoAC8Lvji3GH5GAp8C/rNlFYwZWMEs/ucTJBDxVEho9xuFgwsFWVY6w9FvdFs+IPiFnLp
Uy8EdDUcSGO96eUhNhyq5Co2E8vb+069Zqa2mb4gTsyrtoZDyGDrYnnQD4yoJ3nzaHdGM6C1SGTq
RjnOqjVy1oyJaKnoNEu7s65jgUS8JYuD0oKkeeZfhRztIMaZOWuDUDRJW1E3rUQ8TC4sF4aEhqjp
LjZmDSeMxuBIdrreMtcaevT6M+gsJNUE2iYRtzoz5pgpTlrGJNl247pwPOJLYOUtO00hQ4ZY6U7l
eOr7YRAExM5V3ltt2HbdOC1VWEzm1Bmfkjg1zeVFZeQPtN/6SfYVA+piWcr4h2rg/za8P214OoKZ
f9rwbl+hqLzW334aUfz4o3+PKNiwbAyuQP/JiGHj++8tjxEFCgwHuxzAbISY7JN/bYB47Hjsbhx0
9prHYepsW//22PH+tUrBDI8ENRvwnf/0H0wo1u3t76UKWs73vRT0lGxs9zcAFUimrdJiOXiJ4Syo
dOz6nKhkfgLhHtlLHOcPp/evtRFfyMaO/JTBAdrUX/MyoDamuIK48wHUq33grRgj152yPwgcfq0R
+Bas4lCY2kwpjN+cg3qngxrupOpAF5JhRqHkQ9G0lPaeLba6NpWh0ZFbZctcu3aTp57+tgbuf9y/
n/yBkMP+el/Xym+VIfkmz/g3IdQwM9Gdvf6AzJvCSBE+vSs9aAMj6cdYRabtCdtOLOBnpFhGKCCC
rkTLjPiDjgP1A1xVIwkbGGUk4WDThtuDDQK4TMVuNgv+bdnMNMtWqdFyKZEzy3fijjlu78/zmyT3
90qHD1lZYXCfgkLgjuJKWKVYp8W44e5XhUPGHsjWwhaNYTngF3uQLpXx6FqmuLSw9B6hZdHDWkN8
mkD+Xv2qyvSIvXp+S/HL3Y11OT6XAyYrXa7qc2xoBGfHGWZ4U2PW55Qd+nOazeIFQS1/OKkMdICR
9Bb5XXwNRoj3m7ETenPkVtHzJtS5RhQjY7P2mE1ymbrXmXjg0ETPzcwAWDXpnSOXmqylAItTBtZl
KLysfWjKEVuA0cNAKe+xzOxc4r4XS2WkC1XTBu1peyoGUz5AKYlPC0Du3pVGeZRkh28Nqx+fc7hi
zzJf3A88HXO7gP5taxNO+oBj7de5QS2b4NFLA1rPT2kfNy9Y2fBkpKj1gzsFvEMTs3err4E2sP05
YCc6v02DmJ/0lj+Z9bb76GJPeo5VYh9lQhM9wKP9mANNnFXTBOeqIqFgE+TSzuGWT5ye7rDoNO+l
2HYiLqOpHs0trN/iKtw0CGnnOcHMpv1qx/zPpKBbwPaUQLED/NgurO1BYpPB6+xr/bx3s6E8Nj4P
d/aANtTAgGHTWXVb4+aAdlZ0PhqgBY67B792rxlxcU0w44RPnMoLwlAH2n4yfi90DAPqvl8DsXSd
TcNoPmdKjs9kGC63gRz5KCud90wE/dBQXHEAMneJMcSLXE06d1qij5CiuRbXzgNkRym4T1GwFEcq
oe8I+OY9nnr2XWLzJGIS4QHUGZlUMNxADmDQvk2404LTBE6EZUIOn1zBckGFFsdXV4/lVxJll9t6
SucnE3f8PeTvAr8hWeygC/ff9Nw1HjGCmTaowaFTAW5FXcJzpDbiVq9LtKyhXc3YOe2WYl7P8YUn
YbvNvMdNdH6j+BIvZeLFp7IrXiatG9A6tbiF+29wA4G4Mq3CWbiLKxOnPeezDkNyNaIanhOTtRma
DIT3pg5LybbLz3bsjdCbPYFc0GFRrqwNlfKgXE/rd7G0xZ1Aw0AvPzl3wwxcW2dMDgZQ188aY4rt
4sEKa824+WxVznyTW5rzQfmrRkHLoYb49dS8JrAnajIfZg0aSVBs3i/OT3kJuqbTrmoWNbUolsu3
RK91H2FnYx/SoMEKSVgroaUb8UmVVJ7upGeHvsGynvGRyvaOytAvYhbLY6qYkaw6G/nJyIrgzFjA
s7ZgtfLSu2bimx/9IjAK92Vs6qn/mrWD/ZIZNZOpw2gttX3I+kWrt5auM7SZ5QRCMDHFsa9WAVdR
2mp+MnwoVzjBYsgOuNMihV7cHevQgdVJnY9AQvVsTUN9GRqkDD0r7GRrxX2vd5iL6+VVc4aLTXW7
w0jFeVjgdYWOBz29dRJQqvgCpxNlDMFdQDpLeqzM4qlDDb7FmWTYDvb8JfMRTdnj8K1Izeqo1clX
VJTpMV0IeayNQZwbrFC2pTMq2N9J/83IOrlNsu5G9TLeYQtlnNRSBBsDaUJUek5CMnGSXWzmAbfQ
vsc5aiFxubl/0go8y7NS1uC6QSyPjEFxiNIUlF09ccIqKzACqsryLWFqACEe49r90NlzhCfjdcay
f2sCcd3kzKhuyd2bdm7KCyvzyrjJ5lhtB+anaIJ5kKYx6kcdlcGh8oAHRW/522bS8AhenaLH2sj3
qe6JyNQq/WZysuAwJMYHq8Kk28VXjjkGw5atyb3/2olpciOHrJklxJt7td0t+/FgigyxqDGhKYuh
jHaQiWtTH47JFDBaKwOMJp14dfKNu69WMw37xEk48zjA/d2YcszhU99v89qVV6AXIzT6otsRxY4V
alpoUKN89dlHdRxiM6xuapUwsy6L4iUADfQiV7nzHj0TVFjPZY6OJpTI6NG2qBAt+UB1BrN6wEr/
SHiYSefHJpKGsmBCFwreq1u77MQN0q9l25i6eTQVWdJWmvJWdVu4XzKsSVEKIbw7J+G26mmZLNxg
cmQWJEsepnJjjVoDV91dXgUzmqM5V8ujyGklsAUKDmpxgmM1xPN9VljLZowHeSpw54pcJs8s92IM
Sxzp0e5Y9oPXkRvXxGuUcNJOFWiHv5PaSHDiqqpjJIrXX2Dlnzw3yUJfnycM3uYxHIJR2+HL1sAc
rh5KQ+MshxF1zDIL3r09jptES4Ln0k+MfZmx4l2rSY/+qLCrmWL7tiHOCyh50q7oIf2LIZf5tPpY
gDc5QYoa0W2r73YiL2m8eOdAYR4a2dPEkLAkDB6FUFrcim4xjoIIReDq1G1vSvIUmD97sx16zoQD
mYlR6E06IzyKciPXv4uqqkqsC2tXbXTG4scFo65IVFq7H7CpfZnKIUPTV2T52e6T7mtl5S4quc4e
idU0yDNwXgJIOIcpLbosxMQK7rC2gtZe6oxfmtxoor6c1rpAyAel+nIDaadutv5YZTd40ZVFGM/E
WrL8qvTYWmN7DmTX2FGLvRAofONkB4XtW4e/e+PcMYnJDktaiy+mgL6HDGou1mcDN20tkQDAOYdW
IWXudDjDmej9/Fr033x0TgKzNnJxdnrRceAIduE3wnFgRM5afBWIvXgHUIievVgX8SZxVkZcmkFG
wOzkbsky7ao1QnC5mZXuBjx/mNvAcooqirwUz0glvigxEFmZkqB8MRZO53mgKvxRfMnMNB5zY+6+
0Znn/sbEcZ06uVoBUzXP5pYy1P2g8CnqwrVgBMXFHWyTp2Z5REpen8t2WQ42ze2maiY24zZnBF4J
lB2b1AF2JqSi0a51EgzPmWkld0lFpVE7rrgky/uvCOQnCzO1LIylXDdltJdvfU5NkgUe5UkgpXHP
Nlh/s4RLtI2G5J5TGxmym7ARhRVu/RuUhPM+xeP/Oc3gXYaG1PwaGUA775PKnW90zIq36TBOG4CS
ed9QbL3Aiq+ibl7L38BtXrxelUcUI3oIp4Q09UrNb/4ssr1a4gblbsYIFt3tjAo2BththFUeC1yX
fvTc/yvByvifeojVw2AFwvAUeE/++RvQ2ZooVJJE6w+JZspTTC7bWg57dSTxHH5ARUd5bzHFH3kw
n7u59Tf1VHOzh975U0Nj/Ar5rsl36y+BEAfnFqrdz5Dv0FhNBZWyP9gZlX/kLoNz57kkQCT9FJ9m
m4IwDbizfQKR1kuaClNExzpAD/+cxDULs8ZBr7PG+aaehPw0DAwaGI2pp4mKe/fP3ddv4WPrj/Xx
NoLJROQ6VKaffywMucIbNas7aNmqtOwgis+CF003clzyBlYdRxELzBhZ8UXf+Rudc2oV+zWvuaBu
9hBl/cGV4t124udOG3s4wOb1R3l4//xi45IMkjUCaeUAHIbgCRJivOn8QWK1r437th3SDVvzsp0J
E4C+MFBB5YLmFUid15QY92s+2fJklS4i7NhpvmFD5j34biK2QS+XQ6y1DW7MvfOnyHUA19+aWQx9
fMALmmpyhX71RyA9ATXtPLUH9V/sncd63EjWbZ8I9cEFzDQ9k56iSBYn+ChD+IAHAnj6uyKl7l8i
q6WrHvekWl0qEpkwgRPn7L12wzsN1l2dbdG7zLsKhy3nUk6bMHH8V0AR4wEwRLwzLPslyOrHScYO
CbKUS4aY4s1Ql9Xl2Nru3yMCkMt0cfJz0yydZ9vNE3VJcrwcz9skCXAJWPnGdBGGp2js90hqsgMa
C3FtWkm9BV5GvVoguaGAxGGhnPncTajm22YgllGvMDaTo7sxxgRvIOqFBxCbYmUzWoOm2rHGeq5H
3TtVEIPI/ThDBK7H0kiO0JHk/EcwublDWmzo+Ep1ra7k0tzKotFrSqjL9pyCHm4tXDZwsB9c7Apb
W0XA2snNvsgGnB8jhIB1PCbjg+aPIH0QdvHcOkPuHfti8QHHRVPMSUoRcRmq69VWxHliMjZFt2GQ
KoFuq10Lm1meu+ELSfuhilwLP5NT52e+txTxGQDAdEOSBv8ioqCPNmYHGWwdpZ4VjITdB/Y5saXd
F0Y25Pm4EzV9ayaILiDq8o1jGYLeZBFOVoWilPcx+q+MmSKf7bR5YPfNEhu43aOZsdVE9S/WncCf
vi7DGvtDy8YtSNz605wNjIFTJvHDSHVl5hN3JCaLfpNIb3jo0+LZb9k/LgrtSDAVTrppZ20J1ucu
zPGqHpdFB8uJxLhrM9s5s3hx3OakgOyjPGHRA+tZnKFtqF4UBvkXd7aoDe3CJgRCcT2dPmhv2Iki
AW1MOJUTm36vkN2jxMD/CEXPOTMVq1Gv93YSAim5Oj3AQncpFEaoYmIgu8To7Do0EJn0nRW1k39b
Ou3wYFpQF7ANVC+iQyQDYGc+ry12z5tWLrwBevq90P5oKDVNUV/hKPJ5gl1Wkz6SpCwGPTujyHV7
f12JhWekw4VprZTFX/bm0nyupNJ6uwXOAbvDlSBu6EA4bnNs6oauHARdYqBC/QpNSpZLMROpgSun
eSIuKLiwJtossCrDixgxCPoEX154AO33LS/QvTRtsa4COT4EyGlX/TSn+0B3gOC91ldlTn/IT9km
B5NcXjFGxQu98KX+m3Cam1H59ScsUmy3TUEsiWTcW050zS2XXyoNXTjrT61cbTcny4gboyLM82J2
JuBY+lFVen0383zaYLCsn0WDAEa1ZeatMnOytwxw6YzozWuqTDbwiXKbWxOh5bSuMkqR07u4lrGM
dK9nhsGJ+l8XvfR1HOxaNFb5doU/ny8xrgY10l073Ya2Ji9zezfmQQ3GfOnGdDycbm5uTx0f0pAK
vopP/oxF56SB7XtWSCuFnE9BVRBeejFEHqnLuj1gEAXyqXcbdrY0HDn1upG3pMG8y2saQlOSvMIp
ny8XHje5VnNMMTIpemFBTPfKrFV+19Suguma5CH7FEqyocJexWiA5pzsucQxGhXIFXwjEw0cTZyF
R5CkZFpwESgUWjsmXIQBryJkSS0Si61pK0uemFiV4trOPU1XMs2WxtfYYZ9v6Qgubt48LQ65RCvB
dOBznNFxwZI/f5Tg4FaR3RZnhm6uQBxgWWNHj3lLd2q0i28VUGpgqV5SflNp0+xBBFpvHYvDn/o3
p5ekyundyipxYS8YX01z0eUyMjikVCXFUtORmv7t1sT1u4PYXJzJyoruTKuQFzV6sU0j3OAi6Lvm
qbLooeHQo6c26Fp5Ip/renTZaWGA6VncDbv7UhVh9axiip3WbMKLyWedraaEU8gUqv1sSocLkufQ
zTu2T9vOozyHER1e6Pu5afUy3DHkAu1T0JFkTE/Nm7f8OC/R+TyFWXif6K43dYl+C7BBe7YCbgl3
GbovQ4NXKLGi+NqHkQOfRN8/ucsGgJWItBy+TqS7X6fyNgjpkMYMku5KENeoxHhNemS835/eDVZP
C5jxWXLts+TTd9KkakO4135sgPUNpxDVfkgZ0sy5fQ+iZ1yHJT4bDyISIQ5c+MTLrPvaIxQvHbiQ
TFuxyRemvFicQV4ImyK21NcgoTz8u+smQl/bpaI4nyxWM6ztTDspk+uc/pxZFTbqacliyzr29E3X
6pG0R//CW59agshT3LPAxpWDBmzCUEX52bGa1Mwo4TdoNtOuqRTFSc9m55QG1TsOXdCq4KGYzbF6
htlKg5q51oOTRmwVegpnx0PoaNNc3vKy5+Y5LbPK52zQOQJFQ/jFI7v6GTWTXer9BFSeo2qZbrY0
bT5CC8YbBL96Rro6cjJNlrdk5DnKcc0/mt5Ys8dzuNcMM7pTE/0yQpzK9EyC+D1OdUETUS+ViCzs
bZs7+fUS2OQ9eamg6wVhxGkIBlwltEx4Jlu607LHkkamAgqoxh+++hqv0vPRV5ICz4EnwCYEg1v9
qStbSo6mW4gtkTxkaZ2i8PLl8zgKzhoMLucMSjaPyphzDvoCEY4cp+aJqiRD+qTwo62QLoXULYNI
r7C+schO+F4fqiqigpzHeTMOXPA5yJfL3Kalfvq/pweTiSGvGAMsxWcx8U4Fh+meyYWBqkLkuisR
F+PArXigU6rK2BcsMgSIxtdu7ZObvIh0uay9hR3Z5M871eWvg7tUHmZgNrCnRrEP7cC12ZlOugqY
VcOWDI7KsKeRwDeeYEpl0wGRMsryONksehLT01DZDgJHGHFsQ3Dso776nzbjW2bob0eVRHT+sFF6
p824fOm6l8/JgKe9736eV55+8vu80gv/CgmuQHWBqson3YMJ3r8sVY5OHMWHgu6CUaFw2Cj8n2JD
TyVJX8JB4gaB5on9y1Jl/WXjTAoZcTrfNR9/MLBkJlr/uI1C8QS0DHEVJs+AT/fGgxM6s0dT1KgP
RNq8JpT6ewOB6Ap+9+9Ss//pSDbuG3TuDLzYTv68i8TjIl1drh4Ce8GnYNbPNbGiKwDNw29mov90
JI4BX8Vlh+gG+u9/2OhDpY+WlnSFQz/lA25N87pDP7fymuXhhwt+8w9zyfcnj0aC7ZroVPlab7G7
I1nAYdUuUIp4nvMifyWx6DXjf/+bwwjtyeOKv7tGPaM3VJHowyID4WsYMFzUQNh1rtL/4tRxr4ZM
6UMQqdZbMVhcm6VbJXyjESTRhQIfhSHBpgaU2W++lG4avLnxoCITg8V1IjvsrTXKHyF+Ec1QH5IJ
fQayybs5Vlqn+lCPv1UQvm23cJfD7UFfB5mPBsZbVRIUiIpns6oPtBpp8vEqOWSAA1b4V17MgG5V
6uK0sOao//NbMfBcB00CjFcYqG9ueq+t2A3TvTzQeqg+DNCQVyI08gcj40+/vkveKgFO35GWCKsC
YkKe6p/v+mXIhjmlq3QwhgYBIXPSLQk30YdfH+Ufnq0ApcS/j6J7Gz88W1phMRoM9Q6EVwo0N+ph
LMmpIo3mvzp1PxzpzamboOJWDMS5QYoBd5fKXhbobuv/j8frRDP++V4MCbpDQQfE08WCqe/VH74U
ya0iKKu6PNSjXW1qvGIg+Wre7YtbztuQsfvGCltr16A8OZhoI8mBdUJqGVce0UXA0JnYf2wDFQ/r
lkHc51Mb2c8ih0AF09oNfv4KpM05ixdrvKx9iFtAoLQ6PqTHVNX8J8QclFu2+TbjcUccfNWUt3Mb
2o+5b1dnIsqi57GkQEFVJg6RvzCvmGW4x9UTgDVTKKa6mZiBFU03OpgNtWXfJ3I75IXcEkUvP/RG
5h7NcJk+NxGrPCY6PrtncRTEYeeQvsZsnfhBUhGNWiBqyxNcMFgP1gYh6S9lxJfOoT7tqjCurxnk
VZteoBahrxFF5JwAala0sXsIOBGVcWMyDcsaOupGi2erNPl2C9o/cH9+v0acYCOgYHFJ4lRu0bYO
a1iO1q6H9ABbCTfx0S0pI/G9VOegnWAzl5Q7QQgL0i9M+zFORnGuYit7joOqePAmOkpN59R/N15p
P0Z893rlT/RG6tIdFj4TOuVV4tdhTyrBzLOuPJf9LDK44qGb4GVSdJe3hpH2zxGn5jzJmvraG7JX
0+KaDplnP5ZB+qq6KfrQe0t1NumlMcHNdz4XesbQUm6CjAnJRLjJUjxmCP3cM1b0fo00JN2PceGg
ffNSalC04FjxcQytXAxJVzHcLVgksXwlUcS6AnjHSRwKIZlMTnTrT7d90cUg98wouAC3J7c5YRCP
EZa29eKCzymbOr4PFltv0f00fw4XOAJlM0H7Eok2B/TAdNfV0nrFPmVKWF9a9JXCjZdE41MS1Ua4
ZWDZBRC/gByuPDoGFwa+g0f0kuKe6U75SpRKdeQ7zlvJ1HWFYKg5uLBOHip0+vcOqLBsLajQ03WL
PCbHc5eM1W5QNBVbVTv4lGwuQR+pHFSeXWO6RIluwD/ywoeuaXnsXEgdcLV4xS1zGOx7p0aPKYqp
Th56acQoOgOZvYQTSRWh5DlC+oemJw0BnZ1cilMbjk9Lu+R7UQ99sZuM1k53We2IZbsg3iFLvAPn
swI+Y31awrr7Yi88W67B4G9TTKL7iLKw/jvOIF2cnDAljTCxamnXHhGjpQwBtQ0Id7Z7FEmcPzex
LY9kcEkaqJ29Bj/0ygYkRLcDD5QPAh8nLme0ox37kQT5wlVMUBYJqUW4zwyu0ODw6oODRPMsYAeO
hSn6gEUB+l9Sq+SrrENxkLlHP81LIPq41vBUd/O4d8oKOEQ4cCMscNaOZHIA1dHhgUbPDNIq9mEb
f+2H1t8knfoAThF5wQhbdU6PpfRoE0XQmHgV+rfJwEPJsFltaSGMl2Pfhts45zknOjFa2bWfPwYA
Ss7NUO1A0+lEZlX363LCUUUMBgGRTl9wU7MqklhbICqRQxZeOxSVjOl46vOBpDT8rxF94mzeLi2r
G9SpcW/p927t8r3tMntJOyO4DqYM75Lqgltn7K2rCrHMfUZA2lEN3FE5C+rzgANgbRZztRklX190
RFCvSqys170cps+d0YITinG+rBM3D24tr21oKBcvQrBQti3rh5cY/u2SAsawQaduIh+i5wpTWnAb
VXlL929gJTtVWqDZ8FqYJRa3OWMRs4dq400cuqUxd8DpTIC7ZU2fEyFJLC9wa4edyR2M0KlNi2un
7qtdMjkBF6Gsr7tG19UVRujCqrmZ2HmSD1ZamNN8zk4ahfQSPBotp1UXkdrffR5YX82J1WrU94gw
gQHkUZ9eZULFOyycGAonKomVYfTiKovFrmPQsh6rlkwuUr33BD+p9bh41UfkROH14mMVVKbfrl0D
Qe3AFSbZyMRbFfM2uB/rOAIGIiWc7KG87QbWHgM7+GYKeejzEUL+SGzLzslEQydwTK8coACfQmvo
z2m1UI9Ww3WQd8Wh80zkx0kV7sswNi77Nr12oKM/GVnWXc8q6S+jbHlMTWdCvoIMLcBxTFSmJQ4L
tGjaySTj1EYb3RT5337TlhsGsK9VHMVraGgfeZ4f2tGEvBZUMJbiEtye6dTXeILoGlXQcFncPxF9
DjbV56UH6Jd2WppA8pWsvK1kxTHLAMGSaQEWWrikGAJ1beG5Xb1buAY79l4Q7jyF9iZw5Zr8PTUc
cMO77Z5m98qmFTut+i7MYMwVBYsZhrqg4RbJwlLHXeSaeG/CXENMB/OoRas+j81C0F7tpCWDUABD
yDOmplzVpf2xK+3yODUOPHW/xzZcMchiNNUNm8Eq0YfTBlOV753Pkw0wiZcPBr9Lr/Qn7Ox0sycG
BFli7N0Us+SRICAHqzColzE4IqupgAR7g0NeErV4O3irJWz9127OkmCFOb78WguENlYa+2eKHjZi
wzlsdadGEIbeKdb1OfBzgIo9cIgb6fnEBWXuEJKtBy1g29dJ6zI5HayRqa/VPQe5maMoUsWHKXMw
tdb48qgQ5gixQ+3P41EWWb6BIvXJDQaIpxkCgpkgRRfN9872eL5YOMZbot0MTec1EKP5peJdbc97
nlPbWVUZ0+KBKKSD3Qw9PfHoJU9EvvUnO9+eRGCk8kCc6m11RagRvFg6nOZGuvZA2lbhLFc8rvHn
mMwTzABWZ9CCBnKVFYZxRk69Gez8uGR9cz2WbzemOmG3hLFN28bFBgRDe8iZiDCrmcXvIO2nMfRP
xagW22o/UCgYuRL8+XMx2i1L7A6dWRzoTLHe2NN42ccDtLCgpU7oKS2vZjxiSN4W6oo8bKtzHnhx
3jsl6hQr/N1G7Z0r6pv4F4U0HQo2u3rf8UNx7Md2zDPA52lL62Ew6SHmrKmTT6JOMdxFM6+5X28x
3u0MQ9My2RqSOKCh+m/HoyhNRBnTSoSFRxEmoyHiBYUxVcqkOjfcuTr79fGsd3safUAfogx5PI7z
Dr0itefS9fKCBQUg1opVotqkHZjzDWJu/FjkV+Wgqa89EUw3p9cOXHs8q4k9WTv0fsY6ygvxUi3N
uFcd7/Vffz7t7/l5q8zng8qjDXDo3t9tymuVgkKHCXxIytI9DmNXvlYOiZ+rqZ86kJXwg9W2AAqW
rZLM6q908CEuRz5xbVFoI6N8oZSRx8BG3TDb7Dy7VFtii3kQ566NiFi2WUtHHwJED7ewXvVMxA9x
xKrsKDauWxfT9AfHNd0XxyMeaBXyjz1JxP4t2klewNGsigcTbsbz6a0opRkG62nJ7eQ358LSu9g3
Twc5Jh4pH54H8iJ4N/ZHncrbKz/0Hu5noW3+0CthwzvuUwMA8MBsHaEaKpqdgHC2Jq3r+OvL8W6f
TR7vCelCC9vhNn3zCfqZVIc6ZbQVst/eC/Ah57U7/W4ZeNex4Cg0KmzPgcWC0fDNlnRIhzHyZAVM
wKV49mIWLolfed2gYolXXl6BTgNvcMUEbHz69Re0359jShTUFQG5LQRLvd0OE/jhjm0xJQe3m+KI
ER4aKSOKwudyoDSGxikwxRoifCBJ4CEPZ2yytZhAL+I1X/cVCAS93hKT1kAJdZC01JSTBB8eqL8Z
BiMZ+9JEGitpRB0b19On/5+15nf9asvSwpz/HHN2mX5O0vhF/tSq/vZD31vVgf0X5g7W3H8HWP+7
VR2af7l4BULh0jyDePEj/Sv4ywqABaEMcqD0ngyk/9eq9kIISD/gxP6gVf2WpkTPyXIcF+0biVTu
e38uvEAEv0VnnUsGn5iPRzj46tAKrWlITOnhvEjmsrrIcsuYKHmhKiF2SWCWdiFAIj8Fom2hRM10
eSQyb5lbJP1ku5/Htg5FQArHswUJHB/JD2f6HxrFb15pgJ/4wAGn1oQFJVg2fn6HBt2ARb5dSK9E
z3VnJdJYC8q0i3n0TQZRmmXz6wPyYv55oeSQrsnQwQXVRmOLc/bzIY20cGpjqOJzupIXICCNbF2M
vFv2mYukFBNEYzQH+CXoGyeiUNV6cEffPQABGKOdiBOrOiN9h4bCMvqcFelF9FHsHvRSIDFjbysy
3G4SPd8tbKtf9m4ksQx3FoZlejq8I6w8ar1V0xIZshZqQCFKdC7n2vCgn8CwZ99nAR/qZV2BvGgC
DhXSjoi3rR/pTcfJjTx5Bl0JjytCcd13w7CLSO4klwEHS4vNpGHh59XbOpRCs2uA5lj62oLJQR9j
7cfpHBNJHU7xlqYO/FWIHQjck9i+t5AzEIBwsjh3LaJFXPdgh7yJj6HsNFBb58Q1GidIDB5E3ORa
JSX+6BOEhaInUR9bLFEL0A4D2ZudJVZ3bldMJK6WHGr8zvNnr36yGR4nx77tuP9iQK6003wx3i2t
ZEDsFLZ6rAOLYBDH7jWqoiOeDNFzpaqztsYetB7bnB+KPBRg7B00eaYeyBDYkozLG1wtDaIjCDFZ
osU6dBSrVmptKprtdJ3lUryQ0xE9DDN7nu8spAm+96ZJvduEJhMI7K7hJBFPwVXwXEZdTwmumPrg
LuBTt5xHbOci1fTKlGwNXC4CddyHGV4CO01b2NZ5TPZIclz0JfFnCDVhk+ZcP7gi52Fj0FtJi97w
QQWM02VCLMetEZiIzGmQAY1HERog8yGrdtsBimbqj52BDYbnT/6mGu1ii5cjJq29sbSWWc33qCT7
K94+7M3KLEJBs4gBM0bWi8t5jr0HY/Stq2msixtiduMXm+bIgc2dG6xTW/ovMs7Hx9qBu41AiVsW
Qo26GUEvB+sk0zV9WUTQ3m3lgdog9DZ8MIiO6G9tYoyIWh19bpux9Tm9U1p67TXwbJBZncCvW6zL
oXHIkJvxyC8OXQPXgDxfKq5d6lAkvM7ZPOCjJzQke63VBImqNGlxeAV8sSrmHumY18PYqkLrHl8a
l6fICUpYGeRUA5GZFqhpi1/Vf3NmeLhgtPJQ5nU1RTscsXX3dMKBBSzx7dZYfE5wate2t8+Ze58L
3Bc1rIaO/f6Y0bPMIhtTsyOaw5Ass7pw5MCp96uBo9Aky5aVxdMWbr8BtfxQi4IHwX4Dgqnd3mOM
NYwHYyBA/qK3W6O9mRW6dpK7HZbfpWQb+TF1zTK/iwhmPaAxbBuaoZCLFiC242qZNeuPPSXnUpkT
ZWcYxpwIZlDtISoCfH6QO3h66gZr4vp0I+fK4MJVGjgHAEM/FH2L0GGlJo1mkm5l36eDgWuLgVDi
PakiGOzrLEKMgnjIOgUMQ1xKvIDiMdAoY3Jb4kwd/Chus2dASAgIV2LAZOJEQZ8/tqwQVoIth2Ds
a0AM0guobYwo3PpFDJXOzi1+E0rP7Ng1pIcgO2gBRYKCV4/BEDX5V+FL26YHNeMC35bmaNvXgOB4
cFEhoAE8i6QNrXlFCrhpniW2Q49AWLq/b6SxiQ1sQY+SxsGVJB7uSYxDRBvX+uCPsQLfVFbDR4x8
xhbVbQJStdZMmjg5c4owwqMXpWC2YS6tLMeaxSbxS3Gg8+NN2P2yxkhpo7PV3Lk0ACQR5vVM0ktB
BEMNiPJBG9LXTmk+G7R6Vj0hNqt8lv0qTSYVHKzcjj8VXeR/VbETYdNp5XUPAof0q2be5kWrbr3K
j5+FM8ptyUtqQ9nn3DF0k88WII2dLU3aTf4CD8sEUHwDki5f+3XO7sRe8uIyrePio511/io0u363
GD0tgFERzdsiqWPoVF8DmysvBB2O7YDy7JZlvX7OwiH5MLrFzeSbKtu3TefumrlR8MoruR+hs3+I
O6/4OJVuF+/aXmIa4AVGLEKzwIYP8x0eVOKjmgmsUOHTvUlHp7rnpVM/SVHWySZbOrkLUrN6hHeo
T22JmpCZ2SDXng+uuvaUA7h8BKQS+d1r2kJfLtBnH2x4ZLsJheUVSCbf3SQEEsxYASgHNhrbTUO2
rPZB0cx6yuVUZ36i7F0srNssquq9qZJh0/IdnxBY0X3C0+bBA4yscTuX/nDV9G70IawTb290C4wX
8OtrIzOgKM6z510ZSd+cs2DPB1PK+WwyrPBsgVdHVlDbrnvksOtmmEHcyc67H9Nx+WLCrzoncm05
b2UbFptfVyhv2grUJz5CfKaueo/vsPf+uT5pqtIh/Rj5ExwC2ilSt3Unh5eQa9ASxphSnZO30x5+
fdQ3m7fTUYUgXkHbmH2QnD8fFYRC4icTFKIGSdHfOBZZGOrepsb49XHebNlPx0HgD/STak+rHn4+
DhF+3tCFcXR06ZOzpprgU06qVKEiFow/P5ge+XI6LZQhbxNNLZ5hI6YIPAYFw5NKqwdP+gAjHf6Q
oMr3okeCsJVa3CS/4u0gvSGjqDaU6R0d2PlXErnpXkyIf+mFV+edj47711/tfeEcWMKzNbLE9LBy
vxlqW0HFY1uU4njC5X17BZG/xhtDSD1V6dKZ0/vrY77ZeuvviDIf8C9+dy7e22J9LmO3D9vePaL5
pLryUWKmlCXsVZFGa4A2gFneR0Y58meTnrb645v0xOMlyxAmri3MN1+6km5jqgJV+zCk7WGaELYp
a6rOf/013z8KHAVeV+hBxYUe8OYBLCJ7khHBtkcSQYDFpYgVT1y5Pz8KG0qI0Vp38a5f48HsaITB
dzkpL7yUCRIC1P/iNhFkc0NAYLejcQg/P255w3QYkrg42hFyWgIMuCnGGRDBFkkHBOVajctvtnTv
1y/WdNYwvhZAEg778yGJoYnmqfDco1FF3pOF9JTx7EgpMhT0CyWKX3vldQu3yK9P6PuVBVoTkhk4
VU5ov3siAHoCY6mFjfuepzuqWCd7D8HMkqGx/vWh/uErcnMgbaIGR73ydrH0cdZyqNJGH6oViSUM
rEUDLQtXN8D1Dk7pu+bXB/2n7+fxCAIzErT43srERlTrThJ61rHwkLHIEtVEYQbJno3Ob5/0Uxft
h24ijzocaB+gvuuHfvD+SdNjV5P1hGlth6Q0s0oBf983izvy4NqrCkM/wxPwQjdqoq5j9jd3V2OD
g3NHE9Jlc1ExsMRj8MVCyEnVuUjm/0Hu1cVvTsv7hRBbieNrvRQKJuut1EymYkqxLXKHl7SwyRlH
hKxDGLoVQRTcallIWf/rK2G9XyEQGfJU6VYkOre3fcC4oF8S8Y47GoFBrasCh/1Dj6fzS9BavDI1
45X7PYPF2gxF8zdCXPCGThqqu6az4Uk28QCDlyoJpSr+kuSPXw4MB1BOamgb1+7Ux/xhMmESOEYW
BU/9iSydmSJ7tmKG9V3hyBRlr/m7Ns67exNRoX4aaOVwi2IO//mZbwj1ouiflyOJB+5Lh4cnW82N
5DZVup/+69P/TwfTFDoa3bDu392bqDlCM27C+ahiRuuZxP2PF4ldjjBrdkm/Pti7S803C4gGt0zo
OCxnb+oiSIRW3UXmfIQhyMYyTnvuLB5Edom/PpD9xvyGFJblUhcP6Bl5pb+tjAonSZUHhZIKogUa
aLKHG9ZG0PX5R1CbS3deZxra6cbYGBJoVoodie/AdC30a7Bq1F2S5vQJjInNEvNGrDWLzwjbNDxa
WXS9nJ1Z6O7H1JAos5+YXt30Eqt1+acLsScsyjsapgzqGB+96emlEhqET4jR0V4YYU8Mjc7x8qT7
2PxTbj3nTBDB7bmMAmjpvRtQYQK1+1FhcGiRE2MayPj+TUWUlGEruGBS/bZ/qN9ePyyM9PxZD2HN
8U+Q+e+uklxKx2pa4R69RrlfPc8ej60bhQ+nhojnd3R1mqUgW0sp+zcrnf32FnG1SBOxpsOR9dBL
OD8/Zm6BxgGpDVmfMC/KBZt64OWgfXDJOvZ6UlHwCTtj7m7GinnzVag53hIGaHqw+xkxB3l58515
oqIuue7XNK2vNxZDy59PPoG29LoMv7uV3vj9bEh+05SKQ4gkiUl1HjjVrYCX/dDq26sweBns5761
6uPYznW3wl+hbsSkaI11EfPj85zGERKOZoz9TRAzhb4UpqbXEi5V3oK2y65arzf2yk29m2q2jGVf
+RDR6GJDojB9AAkXtKVNue58MYTkrbX1RZ+TaYParV6wYM7NwgZ6SY84+6w1th8xYMqzkgY+x9Ck
oqf3bY5ASZwl06rqwspoHg21VVhfJvLJaIobuACBute6GQoOILkZZ8WfIdYhZwMpT9MbjEmUHL4x
62Wz8LdL438vPolbovMSFrquaWqetUQCpX2lWw4CIidAi4373KowhxVtqLtaLWVyg1CpqC7yuBn7
2w79T7lBUaSRllZZ53fVgqJl0w691UBvRTOXm0iNY8+r8jt0CN0XxRh8ocMLx+2r48nBvWwbixad
PxVcZgxu/CBfHTg+Ru3lQ42wmVGtnbkXo0Yb0NGAQLFLiTZSO6/GhbmhD0Lnqgf37+2DciZSA/0i
v3FACYcobHLkWaOywfigYEcvxBJoaHBoohxoVknhkN4gp1H0dxZQW/JkuV2SG/ar+PSs2Qc4gILQ
PRvHlqzpDcYdY73UEqOcZ7OEiyXmDgK6zkbC9qfUv3AJDJ3OEqxtQHuVhaLmWwhAUA/dslcFe9gV
41m6jAgAVHv/DY8cpIIbTCbIq6+MtOXdcKoD6Nlz92Hbo9WQeEzhjljQMfJGNEKChm5bpV7Dfolu
MOWibD214EQx8GGcRFn3bmaLlzRKkmjbDR267G+PladVe6b21kw+BKwXeeI3MwG07i1lATun20tv
3u7RVqxbT3AXNYH2ICWF4Lzane6ZO1k3fEKcPI07hTby5ttoxgrcl0g4upCIXWq7oPIRmlqZ7sS2
tOchGrL9wUBLB/70+vO9gSZjQu/KvxA+84hVbqYqI6YsN7tzpEY8pmVtMGkoZpcT64Jfc3ZZaMfp
bScbPohl0jvZ1YXd3cnFatTzoHzHAAXiizy/C6pQDZdCFda9l2XSBQkZpfNXsma4ZdGL2+7tbAHl
3SQztbHD8zf5Je9jxgCk4CW0K7hXXKY5KEPd3vEfKcxzKMSi7YEarIp0rOGqRBG6jTVLuCCMsO3o
1s+Fg5CADtoS0JJA8HYsTVPRaqND3mtg/DKM2fTtjf+/Oelv5qQ4KGw2Ov95Tvo4V2Uq4x/HpN9/
5vuY1DKBrrIxIQ7Js/WMjWLpX9BVy+KvfKplyinKdWq6fxl6wBZavM5Ob3GPkpo37r+mpOZfjPqx
Bpn0HU7gwj8hEL6p5GhcCNNyYSCyRwAm7Oiy8oeiGOq+lYqoma6G8gsDJ57DTz+cjX+YZXKyfiwN
3h3gTd3TKqcoa8UBAkzHCTCjIXzBeZ6GOMC//PpQp7LzhzKEiTPmXQedhUOl5b6rgWcLLatgGbyE
4sULEvS0QdHizZh+7bwRzzBg4uBzAtevN/cmbCEDlTOvpVQeKaybuPxSNVXgw0YBKEWxs4+I797P
gRy+4nDCh3oxtG5nuOemVy9nBXq+qL0PgGwBe2Zffz83/S6zU3Hs+sy6yZoKveucRY1E+SkhGQRO
KwjSHj1j6lbTSCrkRhRlk+QfGladsUVRKEcfQVsVwBxPQaRTVQ/2kVIi/YhmZiBVUNugFwSG0w7F
e+GU534P+FUoj6wLKxfTs1GZzH4Mht2rgDnLmlrUda5dw0eWm8F6Mz5MdKhcKF9wxUKjXvd51qsI
In+bft8B/W/V+M2qgRBPyxH+86qhs9WOX9vu6/zjwvH9x74vHL7zFzoJD4+JS4TZKQztXwuHL/4S
/Bt6jppA+iO61LX+gosLscYWLFxYAnngvy8cToC1UJt9+BuTrdufsZthz/z8ZGt2KvcOKg/8hj49
nzfbW7thduww4DvAtSJ+XLZOv50prvNz5vLYLcy2GT/EgsDNykyT4WxMZX+b1ICy9jmgI7JsYVfB
VNBpr7yekYUNJPLatSJxMUb9eUu8OEERuWQ+EjZYF5QxIYm3EmeDOjS6V7YUT54cX8gYh/NRlPdj
E4kPfV4tt10b3ld1jIhBknO0qjBTQyuwADe0Dq7uYXLBiwRZYN11Htqovu7Np5DhHLNTI7XvpCSl
tGtJa6zwcazZgPK8AgPcurier1DHdRvLsKy7CA/FtmTo+drZLQGIdeWg5xtLAs2ZmSK6J+W+fnFG
xtXLRErr4oK/Op2oUz+s9ZNPXP+UOrDjpydrJPYyb5dgD44orNZZOZwteeaufWfgBzsxdTYBmpSm
K68My/BxzJYmXkvSgZ6AeS6XXk02pLAx8pcmXnD0fkQpGmheFyuYSEXO8B53BNowjK6cYUWYWStW
BADguZ46Zzm0WTDoojs2/h4GOKhBTzbSCjWwdUFuSWjuJ2EVD3Ne+LiG4sF6arHlwSRTJr+tKBN1
HRAa8rokU7hWThMd4cokX4yiY85Fs3d/+nyd/lTc2e28wnGmo057LsaJpuB7vpx2ZjvI/TDgua8C
fP6I4I1tB3Zwi06EMF2/T+2LOLAowldDD9vi4v+xd267kRtbtv2V/gEavF+Ag/NAMpk3ZZakklSq
eiEkVYlk8E4Gr1/fg3Ib2y677e5GvxzgGBveLpSkVCbJiBVrzTkmVWeaMgMmm/dg97IzotRi5E72
qFGjtQaE7VdKnZ9WkyzAzpSMgcU4RJKAy+dGgZUeac1CwjG3ymagL7kX3Ib0VsTAIa+eBV7fWxmy
Rgs0LMSNJ+L3is8ohZZnckP6G7cyvAdBcylKDQbtIf1l41QxFz7Djky/CBh3TAQW66w0XGyXBHtW
aIn3Zax5k2K1lB1h9X21t/AD+7nVysm3PWn7s2jWr4SSL3sgMN6+KHTjfbINTg5xV5Y100QGHWS4
iCyPSHCQ6TUvan6Wh+UusmvUwHpgGh8RD2NHuC+AqLy/j4EHQf+Z8sBA94I1XI0vpY04ConU5OL1
8jQMSqkBW9bN96XLeQFxO9CWcJZZ6e5zTe0/y9p8hgkz3JSW+gXG94Lue2ynlLSzVWHiyky2TGDQ
0HOx7QimSRwgdmmCQc2rUwJkFpHD4HbE2xX1bW+vOAgUw44mguYJADa1E2E3kL70lih75EqHFd7V
Dm/ZekrNLX8l18l9mgrLeJxhAfskbLj4MDrQA9OMa8dkjgbgkL47x784jyo6IvAR5Ubxwk0QDFOv
7NvG6C+D4YlPNCvzc6VM1i1JP/oOaJD8wH2RvZWg8BC+S1TJTcHpZQgnPBHP46pkl1jTgE92QmAh
R4GzcOnXBrRnRb9ioj1cY7kgFMeGgMb3vKwIp3C4CQTEBxhdLbu+CstpGrV0N6SjgcEsr9bH2VpU
HEhteh0NgDKr2tSISqxlr7cOXhEAorUEjdQQy1uhLAIcUEgARUxid6iHLCAFLBQag4VJDUcb6NoU
Q38nXbn/4vH+DQ46sM6PwKCcPrTXBBBGLNJAWaDdIhpxc+mX27nNV9thCJiA1vQVqqYLOuLsH9Dz
q2swF8Qe6V0pzqMUOfSHbjP1CN3G4GMjK8BbNUOsTCrcASVSZ7XF47LoxzpunWuN9fCBDOotY1eH
0uFNM3HbTlVIuAzu2t3SgchPzpZGDCNhvdPtkVWpt8mt/VhZ2lzG795cEjtV84SiCyMH/OMpajBD
fp5X1qhuKglYU1SWVUyaI6vGwg7T1Xa1nyFJbAYc3eRxmPR7zdpeSKbdHFb6FvxdjAAdJhVRkJ9O
ildd2e2Xa9/l9ULA8vofocvQKKxfZ2z/v1z6p3IJ2wKnov+8XLpkVfWjr+XLH6qlX7/rNzUqNHfO
USzBnGI0OsUcNP7jmOU5HwgE1XY/BKcMiP91zvJ+AYOOeJnYwW0+5vzunGWAh/8fZ9Fqms6r/OEk
5GlMGnWHoo1fUNU/tOq/O2oZFDqlNCv1XKlKnbYDGCdbCcFQxWB3tbnZ5aYBj2MxxqaLCLvWIPc2
0vgxzwXlR7lmFWK+pb9AJjE9EoooZL7Ma2GaT5pHCzuceu01cfXksZw5I2SJbX0ZoV5dYNXK23UC
xMpWKiy45ljaLsnEXxK/M3vNXhFpfuikqM4OEbIHPMN3RSeNV4U4oOWM5G8GLWzr8mYUkG0fjTwe
nJt+bVdgaYU9DZhxqAS/iw+FrN7PCBB57gASRusCj3LN+yU0OtXAMWwMX3HtTQj6BhDol9zIgP/g
2XKaKN+2V1DHpR0YOs7SXVPE2aNGEpSfIDJcgy4TaFhA9gOmgrb32TYH/dg7Mt3rs/heMPzYZU62
IdzbTPgj2qk9p7GHBa7MrS2QiR74EuMCTjQuIVZDx5GVQcxTh5NlJzXlZc7N2SdpsZwAkTl046Dq
7jiaeeyMoGJC1sLW2q3M8u41tbAuo4foT5ODox0Hz2sZra5e/LSWrvO5caz4oZOL7pIdKg2FuLjG
KuAembS/HOJEn0fALbstxjfIMXLwGTSj3w5zdbK9ujjLxkFtPJRTtrWPYwS4yzKd5SATN1CSJt05
mb3et1ViZuo+TpDA5RoIX9kR9abL6bCIaa1CJvRjGphxKyKXkvlAfhkVz2qAMls5/D54hVOYZPZM
TnYwKYSKp4zAj+oxIX7XUXcDjcxZ2U3ggQmFQ4C2qP0RPlNV+qUorEx7SXroMly5QvMtq/CohYle
gbZ1XXGr7WY1xq6N+/aIQOjeTWObBHoT519eTyLILNC0JgElsJQ8drQBFKRfrAr7YG/pEJzXeATz
6hJRqTgPOXEupaUfk6G7WIsr/HUi2S6rr2a7EnVm5XsQX/GJ40JU0f5/VJT0bsal5He8TJSsM7va
uHzV1GmN0GnFUTwun5Es9ccW5OEOBKq4aUtFPTaWmUcybvWTp9BUy5kZ7HriRXwy47KTybw+Ij4R
OG2xrEe15dHU7UJ/9Bb9WyVd0NBa4vgilUSPUmVGdeVIeSJlQhxpfb92tGxPXWYm5xb5V7iupboD
UrtHoxj0ZjNE5trw+Shwp8nuDJJW8RQscezPSZr+sNb2GeM7tGUkXhBKVMBZZgerFygMFMhhSW4q
ayYzHer/HvTbZ4I/e1+rM41d0KIC6+hL8NuLs7AWUnZi1FRHVPTDD1BMS+imBh8OD9uhbUY4AZSt
VbKSotC2GBStz61R3OdudrNqMc3/gU1XXx8yW+5rtfdOTjLd9x5sp7XUQ7DHu0Tw6Sd2Grij+di3
7d5d5ouAnw2KcZijrinkbozX3ue092TjQPWnquRkVRY/ChOWml5NNuiEdPicKdXFbTUiICUFHpRN
FsHMvZgNRyxRzsj1yOb2dexodypk8l05d1XgeOPEvdX0WsX1sPc0l/tASb3h4HbF2+osaLHJNT7Z
LJenoUOWOMeGuKaeFHCTjDTkqdDukrS9G0W/U1ze1FpX19k1xUuxrWb5EDsk1IheOTeNbt5nemuf
6kamAReMvvHcePhR02dV6ekZ6/N7KkvtkDg9c6CsLXwYkQvJNbF3whpk7HqW9TtJce8D5PWOuXDu
Y7u7Q2usRiwT7rkWyuQEfW7LL6wrQ6iPTkzEsyHJHdWHMWhlLvcqFypS63ZANmil98Y8e5duVpGQ
KzI0RfkVxqEeoHvEWVtGFSkJ2ynD8deq5yxcsbrgFYwHVUSwkg1+vdp8Sc0MrmbK7tDGAXZ4b58J
+VDgNY/0co0/T/l0aZS2C2ZNike8A49W4iGCUsaXfvWeyVk8wtCyuY+HhtCCAmS4PkUw0Y61Lfae
LmI+xda86lrS7ie3e6usxdpZ3dofVKk/NLGTcwPnyMXKtBjPVjup11Qz7gevuSn69MnOdTCN0FvV
2uRQCc0MNMI305vQt5pWkG9raaO4t25v7HvSmu9nLh1W2jEBg22v7rc8TrTnwnLtsDMcHjXFZCzo
jBfsp7uxpRZ1dRlZY6ufO7jwfjs2Gdpkr06DfCncPW7f9ZjW8iAbcRqzON+DE8tIpVUa9KBKxGZW
BGvsYcrEE8rszRzMN1PhekH9U9zrsqrmXVpuxDunay8gtZVgmcZ6RxxB+trMthlM+nAzZy17wlQ8
auZ4qICie+PKxio8cAyd/DwiNsHTVr6NnC88d3kWTl7sRt4P6uw6D+hdZOdxge2JNTMyAdvqQWJZ
63WGPwislCjqcGDUdbYyK4kWxVj8fkiMr3E9NPeM6PPKV1DANoRmszKNpVHdJsqI77XuYFJK9rWG
cI7DUtOP1DStiaqhGW504JFI6XUmRIMKW9pQHlNl2rZniLS17ZEjbF0naElPKOKrT2rSjDP5rYWJ
O3VZxXBP08I9en2+nubReDRntXlVulFJDnGJAD2ynMkgBbHQJrotJudpYv8KTnDSeyuV8VZLHZzI
5iTve6u6nSpFYUqn3G35up8AIn3pO6OLhtmuT+QYfHF7s3ggcuukK7RsUIeMtFuK9hvLq3mY6Dq9
iFXrdphNuqMxK/pOcLTY2/DqfJeOQVDmJm+2H796CSFlleoqlwRLyBMgkcmnneW+2wN5AwNaad9K
jeKFbvPy2ZkU+gGD+9XIrSYghMR5gquXhUpsqwEgDfEAgVNFtI5CxXM4NRkGeJXZ3B4iLpjw4cdD
/0NkzHPNr5cwJtqV4jvRtK+Lqjj3nleNX4ye7DTkzlfQIxb2crZsRzQaruSsM1Mmj53pN2pXnLEU
1xARB5MaoUouml4cZE54JyRf6HGDV9+jQG/h8rrpcEdYg7udzdsvyuodapKaH0bYI5HmZbQ6PMDw
N0SVfG9z943VuYCJY3shg7LhMRPa2aZxsm88uAoWTpodmAk2CCaYodQBSaaWzoxbqYWOnN3A8qBb
7Y3QevJNZb/clObkHaZam8Gwt29FUmrBMJN+fds0o/aZBbLHlTMYhevbckqLvVkliNcJcGPz6pXq
a4s+9JzYixUV1IJPGzmBYFa3oI+Abdj4XKaG9srU2n41s4owglUmnh+n8BPQJu0QF+SRDrYEQwnk
A/gzJ4fOB00NnOOG/inmoEIO3VR1xPdsvZOSygNwRzYmaVDGGuKPc4cQPcrLMfnsKRSi2oVCKyhh
xXbeeqR58x2toE2XwlnDElEiHI5kcwDUxC7OluezSe65aidLmNInXKEJi7om9twcvo3SZOawNoNf
EW7ElAGYRBe37H95TSBRBc8xbqSPmag4GKi5/bQTOO3VaRd3xlWkwsCLYXf7orHdc5aWeLUkor7c
8fDypFExtt19l47mXtVehyKlYEJ0vhNl/Mhon4zcVg9jxTQgxjRN2Fsd5AARo5Bdqp3TFoe14r4r
waD4qBe1oFYqkmXNMcTE0bKcQH/EpTb6fYs3d83Tb5MnyStuvUh1+YiBHz9iUK53oOqwX2TlebIh
ZAjNxak0UxpiIKLPkzgNe2JRH+vavPdQ8O8B1b8V1fCIdYEUHHu9kyXnFF1aIBYxm5EWIMPGJL7c
aKzuonTzCLNT0Z9QNvZksJfl4yx7ptRAOuHMKiYtng6gdY0AP0W16uuiRr5Qro8AdrCd0BcOsjrO
vuedFmqzs8IR4S6fC9tfVJO+6uzGj45W3ID2MK+dCW1oaKt3il/4mWm/08RKMrqS61zSET9Zn0Zr
MZSPnSmysAAGFEGU8namSbGDV9vyF0UUF5J5dEKX8zKigd9ebTd+VfsuCb18xoM+5fNdu+A383pb
C5bCoerRAAXQiLpW8zJcdbUOyrqdgpWGB4NpdblCqTgp9P9hX9T0acYRlbPnTDdIa7/XnDeIsviq
u+tL0th7R+tpCUq2YV3k2BfWY+zm4w7rz75I3xW3HXzN7tUbrRfNoc272zYzSAtJWR7T1g1QiKtR
03C8xbFk7AmG2us1LS1DiDPMeTZQoYIVch+BWBq+ka0vszO8xUPyWtc5909t3A3y4tTxYz2uEopn
lXxTFCjaA3hWOKHEJBvOzeq5zyQihp3n1fuczZHYb5eEJOirvlKp2o1pNndiojpTeqEGcljJrshh
mMNTqSfKM+WW4IbRJSdwXtkSRMzbZSdo0Xc3abS4bn/suIO/LV36w8iBBBjxtPg0h/vOn0zwSuBy
y68F0d/1Lsu08sqWRXb5XBsFBV4NiEdPu+puwrt2GJW53bhH+V6Qr9wFjQ5BPKiB7nzVGd4GMwoT
DjlN+zgNboGaJB2PVNU5LLG02pteZUbNsiZnEFR21FXDw9Kt2FZr75PnDuK2yhTt3cr64bymmX0i
b6Y76KRTngYSTiJrMrsHswKyQc7rC2d4cckrkwN+otK5TUawr3VyYyCLCAbGVBd0OQSRrPO8N8hD
D8XIaWkkziqSSMfCDtJ6bFQYayrD3ELNOVRtYIKsl0lIb4M2vaGSOjXg4WyEsdOJaPxk48U8OMXy
SuyP55e6gzOy4BOjqL1UQ1ExtFiOVjfiDZvGKx4nyoo+xe2Xe99gVWRh6zqY68oU52NjVZRB3RpO
OT++96Da8Owk9ky5x6k/MnXQ7HLWwZEgFEmJKzpSNx6dsmKSVJRjxHJl7VjNFy69Ve0KhgwCcAKH
Kfd+EIq55yhMx8WYxdcx9zwqaVPNL2zV7EITp4Xr0nvnqq9cv2GuE+qxY/lDXgYKuiLiTfUWlFSv
YuAvskOfm1rQdY1gVtCrZ5m38tTXxnu7ks2E18Xfzhb6ml01VvfdDD79VnRcxprpgvByctWKYgoU
rDu+XWcyzDHNnidT3GY6DrK8Li+J7TzVrtczZNPaYG64/ft5jipN3ScT/Q4GM5xlrHTZ4kz4Ubjj
cJfJH2vdYNeSl2WbRHVLjIzIwHjZcs7SjSooQRn7k0x5e8CSQSQHGDhZlS01PqR1gek2byyKluU0
8aQGwxZxog6SNdLSOsKYxtfREa9kRBxds72dsbceM2JPQ46QZ5bopyYeq8gc5h1HLe5kpFSBHHt4
K1qmXklJ1ffuPNFGWdl0EdZgjdXuITIdXTHs1tHOg7YFYcVBZ62+tKZC22SaJjfSEfKwdt7rS7Lw
jhj+5fbEycudwEJwHJSK6q8rdGw6AqEWZ9MpZUznW2b1SvvfuxOJwoV0rX07tWmIrWt9RLZ+66yM
+edG0+Gfq5HsLcc3u07YAYWyAiTfWcgfdMRDGac/XK299qt+zl37hbEv0qMXqZX7Qbrv3bg0HHMz
2EraKoK+9MJWVIEmGhFCEnlvJB35Qsm/pa2S7tpNX7VhrXKdCVhBV913VuElYVXRC0i1lbIFPJao
xW2XskAH/dDZM15K0/kEPFo/KdT0Dd7FQkeowKF8bJeOL2Inx1VMlozatLuqn6suTKWDeNo+N6Ra
AXQLbDEjkJuJvI/o4mBzKAaLCF3Nadmhl3aAFLd2exP4kucz2OmOWdGiMmNVkz4Czc4iRDVtgQ3N
VOTyQYGq00eli6Uu6pR86gIDHWON4mLhKSxbfQDaZnpaSxIBn5EVN/QcQM6rNwOcgdc+n51cwljz
ejoW/kcT+n+7X7//UV9fyh/9/9l+8BvFBetcKv/vH//Y//rn5Ee9oYP/8AcQeZlc7oYf3XL/ox8K
vvXXGJvtK/+rf/lvzKD4Kf/UiXfszfr/n3fi79P6+49/O/Z/Sl399Rt/ky5ov2g6LW7mXJ6tg3v4
VzPe0X7Bc2aqdMPhovxe8kTqNHpltkUSMmjf60iRfpM88eOQ88CT4Ka3/jtyJxRSf+zCw+100U2h
eDJNfi8sEvz977rwLTdHV7LvHxTi+HyxpDUBGLrMdgm4yF2mW89TOY4XVLwZo8zmuUgs5ahOzlXH
6MwJb003ALdZok4oq9tiUJ+IIeKs2hQ0WWtzwloDAfDYaViXzEVxIoFudqP5XxvmSr4+awgwp+4F
e/SFkOEL5ud9LAmUkp3lMZZEv1eMA6F/XfY+qEN2Lfkcg9ZpUO5W4D9VhWd55snyMfaca0+9tbUe
XmI3vdRYxAkg7kByEh3dSSh/GzqrNKAw4rW7Osa8R0faBA3wSC+vLggO7uMZ3r2Z0XhEJTos660p
aPlTOwedUPw5zV5Am9Zh3a5vlmTiNmpvoMWe26WP6gIXJvm1xhfG3Ac6x7bPERVLYR+v9GzdqyaN
53wsXhyEu5FKe1Dt8sv2CcgS1KeZF++igW3RJ1JExgbpMwAFko5GfgcW+4fEmO7darYDBODJsSu8
Nya5sEhT85AkhFEM4BjXzQuPnIoPRlXZ27OTng46Tar5wU6X+6kxn1MjPyVz8dK1gkmkdaVy7Gwf
eNvO5A3h93/n2HprFlyrxZCcUBuOeOamFgAlNXPs8dFuIUyp+aAoy2IfzwPnLV1Nd2QsUrMrm6kK
Rt/uIzsAt/LLoFEWqwu2bLmx8bfXaiBC7hBP38JgupX6tMdEf/6AGiqjem6cGphlnr4bBV9madkl
J0VP5+IckJmyn6OapW20PK0xnMVC2kWYeUwVmKygN8lcEaaMxm86RKL1ghDdhLmZWvNDqVrhvFRT
UKWdDCE0vcC493Y0I9/cesXgm6AtTTvae63zTAbIq9san7wJ0biNxnSh/ASX0B3aeXxYW+uQZZyQ
0FcckpJrtA0MglyO1NnDerbrJd1NdFgCxl/GyXO4E+ZVgvXBg+Q3vfpUJdqbZ0w04mnPMnUoTpoz
PrTd8GDOxXupiiVQKSvCoZwfjFhLAUZCloSXCuLTVtIA/T0the1z1yr7itHuuW4rQZaQhbrEdCK5
fR/v009nh1vRsJ8zp1sOVHcrZ3YkKLqC4zvmVOaIdCHQAmwcxtQ6LGa85UtLq3Dx5HhoN+pcW1vj
sS9t9ziPivIpT5eCwrYpP1VKs0QqfchTmXKg1pXCeJNw7Jaxs280NweLSCGftWbYwdQSoYcYJCRi
ZXqJnZrjIiVGsWFV2uoJG/NTOSs2cwDkHdAdkZrMaXw1q/wbzYgRZHexm1N7CVYSexq5dGzsc4oI
HnY1ZfPcJSe3lqiBnPZaKOltVZv1blLMp1rRQPwOlrUbB+tlrhZ6qqAieCpFusMq59N3En6zenZU
ZhAr9aWObzWJOjGpuP1Xob/VALA5gZcMwUeVFqKuRYYDHJDfAq7Dym0IlYmYd910P5mqM+xnoub8
JXeeHcW+Dno7HeOxe1em7gwt7R+oWptq9HdKT1Zx1G2bx4VH37H+xLvKBLM/MdHLMDf4sjG0cHPJ
mc+s9rLCU/11n/91E/0LDetP3qqPV8NEpxoW1hbQ4D8p3TxzGiqbXJ8DDcE6rDT6gxiTfNtgQf/d
ZvoXr/SzkYb3hdbPdXgxEElo9f64O00OSagCuQbWlPzFi1kNt+VYaNMS0OXs6yP/pUZ//5o/p3V/
vCYSPtvYtHz8/x9fMzEqL3X7mM4t5T6I1PGBo1sREPZ7mDZO5/Z+iwJbf88C+PcvbWzenJ+uI9pn
7Gowy5Df/WyLbXIALwKB7QHGOoc01Ha3C4k723JxpjjND4Bk3yaoklE+jeNJjEySOw9FYJcub6lN
tmm1nodkM7QCivU24LMY4Gy4Ez0hlm9MD4zT6Oajxb1UdheV0HTmMnlSrbSkRjevnJmVYIt/3lsW
Hn8a4qRmuiwPf/9O/+IWwgmo6vCuNNXSf/YC6kVG/KJuVodUpwlZq7ewtW/RCbb/8Il+uJ1+/kRN
jZg7pJkIG34GJZBZ5M78JfeqV2Dsx0iyaJm5UwsWYVCmIuzdHEIkJO9iXG4dqZaQMNhDzTV5b0fW
5a1UQdJDzpo+nxMF+Lg3DQ/gIa5GN+5Tl+XeaojkSRJmau2sz8+JpS/7MtGJm8qW7DyoHX6JfH6a
N6bxoGfmSZLZu5tsTP9mlb3HGbOgKoc6yHS33tMGeI/r9clNhmiVkJHhPx/SxTqkacUQhQET/bj5
nDsgV/VhvXUWvEO6zs/2XOVbZyE/cjRqrL+/YH+xwhimA/tG26z9fzJO4/uqORsa1WGdyFmmnJhZ
2ejboxCdjMPfvxYV9p+eAqI9ABYwV/esn926nb5gdDeX6mDl473ZQ11GrPgPL/EXK4tjbyL/7d8e
VuY/PuVZimqKmObqUHtjgwiUJgc6sLdtpScIcNlLwtNzHaKXol+n2ENgUBUnZY6/9EK80oytIMSO
9HELYRywl7DJeqxOzVJeEMG9Q8U1dg4AmUNh2Ct4W3i45LP3N0Vm70a3eXTBoPs2BNijuWRLgOge
FgpErgBNXBPpHehHw2v1/QAu2lf17B3YSe6DhrqMc37KrWTZdJMUqBooE0trAvCe6CdVeV9Xeroz
jfWfeAd/8cRyLcBjIPQHx/azx7XSGznXS1kdtIKDwpjiwskkFHddyXnPKZ9ARrkVFot7LS0bRWbf
0R/Qyk9ScC/HebVT8KBFU0x8ibS1OhxS9XkSjcFs3EFoN9pXZDQ27Q+LmbOOhr9jJQLOVIeOWJ5U
fXpbaQWhaPk8G1SHXssb7giGJ7DqaaEQo22QNnujmPZeM90nlj34ouP+NBsWvt4eaakqpghJkPX2
OhBkr+nGf4jV/IuHhD1j+0cz0Kp/wGl/d5iakpZ21zQSsOxWISXODGGaX8dENhk3yT9cEWaEf35O
XHZhljXkVTiCf9odW9NYDMgztPwQy+7oI9OWjMUpZqfyNK7PWnNLYq8FuaWzTAlBBZgUFzunAKSd
Ce6s8hg0lGO781Cc+lnRSx9jLl0C7UYZ3U+Fh0Qg9aj256o2QqMh0FisZF0uZ+jJbMbcZomRv8TT
VqUirhWremmHijyuGqJ7hp6BxFzUI9b143i5mrMR4sXXA6/LT7Yi+Y4GW1sTD5KujExBKGPI2w5B
MTmK4YR4/QSY/CGTHCTdnDCBteWoZ60TYqKEgGuTBDtjfAAkdQuR6WQYVGsaQpKsypdw+w+FIGU/
HrcbshnGSDNhM2+PUT9b19qZHuxkO0BYsPRdm/5Q0VItoYi9zIzoQqfhqzvFem4Fk8gKFcwNEqe3
TsoQlRdHhSK7ZAYgdm+mFIeF+CzS8X4yTCRbtXWAMXdSRnH6iG7oIDT5UhYnDsX7MmZnyQgLJod5
fbIneSk061vakwWSa9aV8LAQ5fQSbAejeQXKMcH4P7tU9mhbn3W0o/+wH9t/8XhT6+CigBvBHfUn
nsliCBx6VnnoneWt6sf7XmXfGzlmMbkT4VZ/fRy1600NLT0qvY9nvkpltEw0G1vBt7WlEeayEjsv
90J3RDxAzxRRga671Q534HIoNlz0iC8ZEZuZ7doNJA080rs0nUcqV8K+iL0UpC57fLA6xlVXWGOE
XJ5Gg3JL7YwmsFWCe+YEtUDhUlknHAzZD1Oj5oIklNmOGB7kyAra6fK+czmSov++jMNwb1oDOWOF
Pe8y0tXCdlrPZTo9oH9DSoGv2Lfq5Q3sCNl0jbx3OB0c8sy+jmwiHDKHBwP35VbNS+e3/fV/u3cG
hrSr+/pd/rFb9tEB+1cr7f+lDptmqfrv9u4/B4Vlfb/9r2myP6pdP77vN7UrFFWOIshmCQuyNubR
v9Su2i/2RzoYnbLf7ISbre83F5D6C503AEmebm52IMv97/TTkND+tCZD6WH111woDfTUKG1/qiuc
rLXyps+PpajXi5OQJUpQJN3ntYTbY8lUPcjWInkD7CfrqkagoumPtV4BlauXxzXeEiWAGWKPY3BB
VqanLfij8xiKCjq5PHQWBWZDgy1GZ/HI6DTEGWJuus8NYnhYohcPSfqB35IxwpLiuLmOaTX+IEQd
w32bEWLcpYYHNNQ07HsIkw6drXjeY4jB17xlnzZGuuwdIB2n2pqxs9gV8Zf8mrhS4qnCv+NVa0SZ
gLB/a+0tcM8YqaQmU+tDsTQ0FD9rMV2/k8scU2MKS0X5fUyMBDuD5zA/Vsc4yXYlTy4GJ5JyrK+p
6hFisOVMyvRcSwOGgD8xNZ5uW90ZUKsn7pRcV09J3ajOFy25nxLVBlXBQmKykJZA5/UeZViopBxb
j5q5fWWipZ7zPHd5U+0RBwLmIDrZ8u0lZTYQaz1kTG1yV8MllcTWEiT+pR2rPOvoSF/LdUk+jc5S
72pyRNFgUmc3Poos93kdZonZQJvmHc55Zz/Yayj50wYRIOBQtOPVYTDbB7maGIcCVAOTbqKRppi8
mK64gwpX7MuuVC9wYApyeSJKEVcEI52Ic8fcrTXb5hYfpM4N0ziE1w9ZjSHBi+9Ge5kfGRflz2rK
fuIUVRoYEDwDmeXWD6WaxT0wELKEvLkNK0/xopQc2aPknP1VWIiTiIcFz+501THzKnkyY7jtmlbc
p7RG78YZop/vKIkTEMCwV7TJZsRWHWdveSB+lXpX8bz+1doyU0tykMMZHcoxT2zClyaJ91It+l0P
nzOA7FowcyastVW0dJ/MtfdmJzkqvy7uxO0IFfQlGTkDc7pZ1KtHkZLiQtKUE0nDfNeiVupd16ME
nVqC5wy9eBBKo3+1SRhPAgK63zLd1p5sl4fKZMONGJqZxwTxCDLQmeBkY/oRx737sqLP23lNrS7U
rIl8QUS3EyvOeLYvvEXNdB7N1PpUELwRGeNKkIINuf3Q4ak/whG1L3HtaF9nfaB9ixmLwegkj57I
SY41FxrUZt0/9ICCPxmTVR9yozTOEyzcKwBOlONJY90ReKBdyQsSz22Viq9c0WI/z4NxHuq1OAxV
1Vzz1SzemkTaMUamxDllnbHetpYckQ5gkSmzRhupIF2HuZ3EM68oCFMVY84u7tIZd96q0v6aeCQO
xdzFCGTdLDtVyDs+Dch+btiIsy9zrxIdaiyTemnyMbvING8fBoIYPmeZ3ZyAvVKhz5n3lbaqeOpG
W56lVXvKDjmoOKmrs+qRVqa4kVQvPjZEJO3lqibgRTw36trRerdGAl/YKpcvsyB7Frnfscqbkpjs
+AJBlZBvSn5/+hCJV8lR95rzYqkLwkH6obk5fB+qCdpBXhUHFWiPX1loEjStJ48+q5xIT9U5XGe7
fW1iazir7ZRFnBKxI1bmdCdqxB1p7i6HuhuMO+hiy/NABtMbIOTxjg8k/jQDtPiCzlULRnMqQ54T
GdblLA4TEOt9Ywr6gOVQ549N1hUgRjSeFmVqI8/Jm++Ggq53dUs0OnOsGruZZglBzZ28dTRAT+j/
Fhv9L84aF8HK+6qnCJVVsM/cyrRUkfU8NHM+Xggqu21Q4zE/0ZN/Z+9MthtHsmz7L2+OWIYeGLwJ
QbCRRPWtT7AkuQswGDpDD3x9bXpmZEZ4VkVWzXMc4aJEEma3OWefVyvg+V/dUO9mfEwjM3IpTp5U
4hT2Krw20KffLfM4cFF0CyDq+hxOVMw3hR6aYmPyoEK5S8kPQUZZRpThrIahiVw0NYv7NPDokAa7
OjEP3JBiyVGDphCENGNxSzvmg7cgIY8EiY9Rpz0mSPk0o8gwglay1s3zQ0f40gd6fKTrubrgLoGZ
pmvrW44wBcO3C6QKu+Sj2ebdfer3bIVQvG0M4ubhqyxKP3XVECKo9NfTyPr1vakHjBCmOd0XskYz
x9PjX1XTtHzHxcW8G9YJmU2VO11g2B73SWeO1yMDdgaM1hkbqvXzRBbRLZ6wZLs4ECtsOWd33GzN
mxcO9UfQV/7XArMEOXHfpRuYuN/R+OTnPF/UaszPJ9JhLpe5c7eMOnrkdPyeUWh07MNNlbOm6Irx
vSHgpohGCzx25K0GqAlcds/JUOGA9UG8Bm4pk8jFufhVOWBUunDUL0FaeV7s1Gn5YadpsK/0nJwG
Mwkux6AiJIVC/piFAcJPRdLOYnG/oVnri+ue9eBNHpTdSZnYOoegQ35ZG+T89OAyckehCC189Bpj
NbzQBABAaVBPIpA3cKJ09jTcNWkXXK1GuPzAeloM53Qrrmvy8dLLYuqNxyxzvTeyKDh6FBJmNstG
Xp0P7YZAmzVJ4l4ENeHPlX0tcSlwLJGWp4JiMfGLusHe75Gh8Z2YcDZboQFO3Mxq5oR+8K6g3O2E
tN8BadYnI63chwC558YUs3019aHDMbhYtzB4RJQmbNn4AAGI2uZ+7QeygSq5Dek9TgQq5cfUwn7c
ZlV9W6eW/eQH/RjPTLp2mgXE3vBypHpAxmKQRhbUWdltjdpujiiGuzvfTZ1PfGtFvzH7Zt0O0xg+
mC62m0p3FjuK1nwkCjBzUGQ0zq1KNJHG1jiHd0Va+XvoU3U0CfsqSNqJj7106GUFIkTHmy/C3gpi
sDX6B7FTVk/kDmLLpNf+AXl3E3VFt0RVsnS3zVo0t2pp9IEQDesw20hsiC82omlaw3WfmK3/Qi1g
Pc74LInhcW3/KyiN4a2sA3eXqObV1YUfG3l4RwfY5fx9oqfuIGLwwA4BxVDe56QUNa1x9PDn4RVH
mJhwabORlE1LY9XJZLqwhnnLAHe6XBBq8dV0EA3kyr1NqE13puSyHsgKz3fIy/18a+uV+gO/z3Bt
p4NGWtI+V6Itb9g7OrTOq3D23HfVbiRIhZ4O8YEhTf9g1UVw45v+zK3gyzcKNA9NZY5kVC/JYWjy
BJ+GCq2Nb7amOrpFakZ8s+EL1w1OnNaZcxe8a035yig7Vgga7r22zTbTak9HTyxgkZXGAsAYDQ85
KwLEgyvzLUdZe8Xc6MSwkmJ6plJlFWOJ6WEURfokVF08ORY1oIMlx4kQc+ubRvXh5ao8qpXUTY7C
b3BqpeQZ4CaqucEQZSZHkkPQQ0Flzi+gQ4QawbopB0pMVuSoK9Luh00IYxeCcwbKhxnH1sEV/n6F
GThoL9wCfwTUffuEDHG5DjVSx1BJgj1SPV9k1bTGKYX/64qONHe8x9QjfoqZ8DWIQpO/0rkolW9+
k7DMUBIVRaQTDEMbv/RezXW0jmzQGb5NeP71QB54Y6/vjP4RBxl3QYNkLiRtfFvA12dVhf657qtp
L2yDlDQ2FzMtwqUszDIu8vSJj8XeDYQTYecOhy2Ds2RjFJKMe2mfOtd5MzsWBfPY4/nFnbpVKkBt
Vxa8MeWE2rZEgIMDsdkAHsLCnGkbhTuW77RaLpD13mSLYz3bLeTrKJjrkl1m1e7AwVjRasxA+dVg
b9d6QeXilLBT6ahXmdtvi2HNSPuw/ZTEGIaJ69/MXqaixqvANvH1ezc6P2aUkTwSaeAdGgIIL5CI
ilNWFhIb/uREa9ByzXWZPMrGh+Dc9WsEoI99pjNMUAn69LoCx78LVb7cuII/Lg+KWK59SZ/QtP3f
CAd/6Fr/F6sskj8sbE0OWwjfQ3Pxy1opSxDo4PCWx7zsaOuM2UcAvAac0u6gvAdHVPqzoZaquLLJ
Xv/rF/91unN+cU+wZgHxCg/jHHXyR5UHXkm0xmsjj+Zctwy5WyLoZZGRNxeq+79+qV+H97yUzU7Q
hhYm2Nz9C9gPr6FH1gMv1Vi6inlGFtDygDB+/PXr/Bym/nGzc34hx3dCmn6BRMY7T/j/MGzFfbzg
9fLT49CgzIRF6hy9YbbiopL9rW4VxMcxzPCdLE753pyDuDhV0uzGSLJzc41yvYr/+lf6dacQumcv
qwNuBPUvq4tfev9B9EHW02UAQavWkyjbZW/n50gMB9qBuRVp1n6SxcjnbLJd+Pna/5kf/TuFFj0i
7/P/rNA6MTyqYRP+Mjw6/6Pfh0fhb6TFheAWvPMz+s/Jkfsb6yeSef4kyxK/eUzieZgIMeR5Ov+c
30dJ3m9CgDVlo8SS7Iyw+r+Mkrjo/zxKYs/C3cVDxBoMNjm5eX/+gremRwSwTgkHcQU+AIISPab4
DrkTSCQ9Z3wTyE7I8nDre9ks1fXZ07zRAZkYURUOeWz6UjzkvVqXuLVmdZNRYJEVbhBWEPrtfg6l
fUHsp4kRVDZ66wZQH3guQgeZrsKJsWRudjkWU30lUuRrm9oqrgjvU7d+bQf7UoTZPvETf49wCXdF
WhrJtuMo268ya4+K6dJp6M5iWOLXjcgeQEBuyimwLv25nr6p0lu4M0mOiOxsIO/SOGu7qzq5Z8/o
oOYypvk4iA+l1vod41ZwWpWd/FyR9lz/wBUnzNo7lczezZTMAVhGLyxElCW1OOJMcg6qtYzPiYv9
y29keGPnVQBvoWx/pLOVaHBbjXkrs2YgKtduWTM600WufAGHkVuhjOzc+pHDS4hylygP/KA2MigS
Uq5TUaWXXbMan3TYqGtIwYQkuOrquEj9OjJ4uc+nc2oIu+GnrOn7hzDsZ0wgxtp+nONYXtFtKkYH
Lq4A5hn5gNkwZCMTVLCaIW5uLCHpFNxQ+UzOzfZdI5kbGHpML5zy6H6HqvgoZN8fwlX2rDSk/FzF
UFxJ0d4Ya+peqLZvLtpkXS+bpBijyvW7nT8H0HJanCGM0ZfBavk8U/WKLwnLI+/SwE8rjY4xml1c
LqafkMVdevyhc4gM2kyGK8hoxiF3RbYnMrJ4BLSevahecjczFbQxWSAbiEuaSxOrFphdXI22In+D
7x6mYmc4DU64dtFQC5uAcJOgpGzlcCxSbNTR1FUZhYtNMUc4zfQlsXBSbsxnFnFVwHNs8qy6lZ47
bxwMG1dpW69bd11IKW2D8tQQ0H1lGTboI1VOOAeZYqAkpgJOn8n7Zg0Y0id/6HlyGqY+Ls6MAvER
4eHlYW1W0I/I8lHKB5V5TahGeJcmSxZNgRE3WYn1ahm3XuteyyIcPyvfVkfRYvCbcmzV27EbFtxU
2Xy5rvhxQSb21VNY58mrUXqpcYF3WrMSqXzzO07NDs6QmIb7cZ2QqY+LMt96RrXI7is93JlDpb+1
i2BD1kzmu2oRGdAj9ct9R0hHcHCwT3Qblho12TRLtwlLmzlE0mekxg2JaT/bo8guNVFNH1gyRLVh
Erqkkd8yakLmGHzLfeGflDsvgqmeCh9XfKS4K8EBQC1AxVVsaSXrXZBV5TtMzPCJofOHIaZm6zWt
TfC1t/xwmxYIQWeadRUnQVK95iki8Khoc7TPTBjat97HhLOBLNAcgwQJG9ZDau2e2flVZs24ivr2
jtkndB8tgz5GJ62jhRs8DgC2kgPLDBa2UYepr5FbB49yvE69vlC16V+4ogP5Zmd5wPvA4KYeBk40
9GF+ZISN2I+FI++t0XD3tRRq3hphnzjAilrxZqkM7ZzDYTpaolmisCplTm/bFMd0sfU1yhjAsGFt
n/dG0uGN9cv8hZxmvWw06k3YDQzoj0k6YwwOjKn5xoCY/A0HAvOBwFqkbgy0uhuna43P2vWxY3dm
PtL7LgaHC4utTU1nR/i044w7I8j0N+Jzpx+6yKa3xanMk03zxgpsgu+0sV2kZVGY2JpaOkzUNrAa
RDrZlJB0Y7BENUXzAMCoYTMaTlhxW0n8ktJbr/IvnGbpCXmumDZncAzHVCbHXHFs1qaj97MoH2nU
h33XUvVLahrcZS1hKyB3lgpb+ejFGmTW99Ue5zIeTU9vIWQx5q2zkSgtEcAIEkReD5dOoT2Afk47
NfJlNVIcKAsNgRKvwaLo0jdZy1aifwVg1eU3ycx40gpz78bMCTsCTdPee2Uh7oG4pbccizOtgFqP
lPHPOAmqew1u7X4wu8TaCJknzxOxEq820FjEe8xjLzJgvM8BqdwcUhOPVUA2560Y5vIWGQODmbR0
z7NxB84xu2xcUJhUISBwbHPbRXO5SLR54YBd1Nf0wV1ZXueh4Nf1lLEzuwKbTIf4mUedBdLGbDvv
iiwt7waAgnVy3YpVeov478EJWu8Id2p6RG0fgLsd8S/Yq7EgkEyHct8buoZSvCTXYd00DzAB/CMo
JfGJdZpI4qV193Ovh92c6PUbjflMtLI21kNqFguC/gXTG2SNWPfJQFyRy3k0SHO9tPrVP2aSWUw5
5be6GMg/0pZ9k9SgNThkVXI/rcnZV26d2rlO66hanXMs81DfpkRc7c/v52Nbz+ZVmK9MxQEj7nPd
ovBU44jlyJqAn4Rr9j3pSQKTM/6ZTatnUgFd0S8XC/PUO0u1qByWMDyO5tA9t0ld3jLbHw88T9Am
YXu3SJZ8nN7dlJKGtC6L2IJXyfAboXK5m2xRsmDJ7TA6C5DizJXikOvCucELlJxWP5yPHRcjqnJr
uq7C4FPUMvxE523VG7dz9avEdPlNIIc+drXR7EGvGwGdO0cNX7+zBBbOkxud+aE7OebqFq/69K3x
/Yl1tem9WbUMbqyl4snLzocmmSyW3K/T5K5x21pW/VAt4SsBaIRQjVmQNZe604MZiSqwMka/U/gm
jUQ9wCHv9K3XstA82D7xbZvV85RL0pqpxZXl4bjD3mtWQpNSl0nwTkTHm1e1tS4PrU63M4zDZWdn
nr9rQs+PMhKzEpba091qWlAq+rboSohsRob0ynblOyioqooWSwk3bifYIxinvbNRBBXSTOu+r1Ml
xXDBV9ZCceGPFbOJd52sb5S98wtgjeozH2frOYTa8mjqtLkgTe5RV/4Sl7Yuj77umsgfyKb26/ne
K8CvJcOXI7P3vPfe/GEaPkgdooJwWkg6nTu8+SFbc88PilttFvHklMYVH451zl8m1lv1+steXeRT
faMVA3b80oREDZKAZGYBd7Y7oV/DbJ3pTdNiG38MPASM5WqtdxkDNKK0CFAtjc1/uqf/lb/lzKj/
q+7pDOY8vJcNs5KWBv1vppnj9////6y//cvfDS4/u6J/GlX+TpryLbicTHTohs+5Mj99L/8k+oKa
NVlDE7v0cz//jz7KsX4j95T/HXyV6Z4VTv+XPurXecRZQmij/0S4xm8B9OrPXRR+tpmdrb8SkoV7
z14RyWKfeP7Dm/LfDHdoEv+sWDy/CPprtv/8nf+S9dLXIyjDMICWqECdz363Ehc3+hFrrf7fDBn+
RZ7MSzm8LT7ia1+4vya81GUy6zwFTjmPEs1dIdWlZeGWRJ5Oj0H0xKE0W2D5q+vA+WV9/dd/6b+8
nQGWI6xCPk0w9qNfxztQRQJ38izG29X0aJX+S8AM/q9f4lcJRXB+CaCsPn4koqJ/lZe3rbEMIjH1
wTWnx9m1n7vQrKPBogUVq+Zb+o9hwH/zyQGJ/fWzw3XIBMl1SIgIoLj+khhvp5oBf9h1B/bI+oIV
MmpK9p4lKsukxODjPDnJpKmOU90DVrRxKROnEZI0WKq2bLcdlvaNb6UmyQN5oI5ADEKSR+sxxENK
015vOsjI6EW12UybkhqwpZY4YrC1P6x82qdj17NFOoND215Yzwtxu+dlP4w/jmf7OtNDuIWWZm8H
sczPAJTbK+mlU7qxLb/Nto4Oy0eP0fqLXPyajoCNcJLW7o3bV+rec3EVjw4QAmIZU/bQlQnCkXxD
1mCaO9zVu3FY1yNbghOO3XFnl+WX4xf3tXQ+YcHc9bSB0eQE5UUj5m8pq1NeIvdiw+VnlkDXtqpZ
9R6eNMvGyty6XT79aLNQo8PKbpoFppsMayJJrHKIp3ryrmfwHGzcvOTCSu1n3zCTizyTSF87/8yH
GQkrMMLHmWiE7WLmObIPnT72HqAs+JuRCMeUrEZK7XlKxgM6gyTOSfc7VZ0bDRnW2SRYpksXfYiK
Jyg/wHCnJQ3RQORQlmTth4/aRyGfBagPrED6Vw0JsGDoGjMxd9Xctt6TU/nGS6bG9qaq4YjFAUEd
j7Wpxkuo0MMBiQl9bduSG0E+V3aZlLo91QWXsFVptaMe4CtSagqyGrtTPlUmjd5g7SBUi2enRlkI
G3TGcSut4W2QAkZWJBY0l6ufPiJNXuNK1uYmYQe1zbR3lm3Ic+Cg0SZXSZK1d81atbdl210lENze
WN70jw4AjgNeV/NkzrZ3KCu+CxQCcjf01bwHTfyWqdbFqC0BJeR438gnl+GdYACxJ/W9Pa2pUd8O
xbK16GdPKDYaTRNaiF07EfBbe26awuBuUipnV+7b0BkuWTSpDaGA3q1kwpAkNjExSe+brHhTdsQq
o/B0X+YxvXDKRG9Jz7hrFvUEsyRlmZkbewe6xyVTfEUu5kgY00CpQ1qrubdsSkD6m+KwQE84uk2n
L5danNMUUre+KRfuDb7RlheQ7pqKOzvRy3vHruwc+VpdjWluXPapZ+3tGV2hVxguotSSbAO2fv5W
C82rpeqMww0RU4BSIZMqaTLigowgeYP5WWGgScN9miTT5ZznOfXPMEUeCqR9N4qEZ58ixHIEO+xk
mKPSVeHG9orpgs2/eXUu5HZJTmxwDYIE772stp6fvTPBeglNBnJp34t7SRd+sEb7GwC8KyMo0gdV
C5oMn3calsNF79QsSBPVbmDsYVebRoV7n0BVb81PRqeBMjCI2RLe8Z2MU2hxRPstmyBJx2NC0xGb
hriDYbFDuJ0ecgMVQc1UYb8qfmyaePqJnAiforybjG2DwBRzQm2/dyNZpXXWeHE373ST2o+u24Rn
2wuiocofu9vBaGxKTxEcZTnZME8ydktjZsVZhnkdB3izXieF6hFzJM3yVJtBccWBtLJ9CFm/WO5b
WzPFsPArbCbmAxFBloy1RAbGuNpnXACMJAWzzjQlF6Yozeq6K4NjMVpPqkRCYiUm4xK2bU4bGLTk
DB4TZQSnNFE/EsZVdE5d7A+W8z4Ip/nIB3u8aRws4hu34NnjSPBu5JLPVwSlFUevtNoDVaiCrrpO
r7hG7Q3V0DmdkA0t2nyPBwgOxpx/heROvJhEYz0yU3LuSIvx2JuFZmQWZd5tarewmStlfQyGmwU4
GpHvZbnQS6Fz5W2uIsWy9dnNXHrkkGV8pNvizL2cnYgYMjcuAmK/htUHrWvLSdM0reNN2QXGgYUD
rlftf/qmTfM6hnzu0L1zTPyB/whQ2tzDqC0Z9DrYP8aFMB/lgDzwwuyAeKy+rOfBPbhMYG48aapD
ZqTpt8CNS0K+98WS8faP2fxkcnJtEUoGO96k4tEm9TfCiIzWxOiV9eBoL/amsnzpkQN+m0cvu/Za
b33pKnsLOhk4Y9607fVgNj0cn5xvHiOgA/PhdgMX09hyeX5VqrM2CfuZHUKr7sj9OB3H3ObM0MgJ
vEsM/otVbK2iG/5WV/xnRfJvViQ2BTYF6z+qon+R2D7+mN+7Pxb3f/8Xfy/uQ/s3NF2WHbI3hHP5
k6H/e2KH8H7zbOucf4mLBvA91fXfC3zbgxfr8Z+IuMMmyGr+HwW+5f4W2C5VpENJ/re24HcL/98r
Ntz//6Mb0XR+1rx/WAXifnAdbPW+5ZiCpaB1rpn/sApEwGSMXLXiOGmrfRkNx2dos3wGs1UAwDB0
nBkmui1sRPf+FJy6rhlfvTHXD01tPGhGuRAHcdmd24QTZ65xXBLbS/ZjTT4RA1njffDPlRUUV31w
ggSvr+siBbitfHex7xxHKqvkhChM/wgPLbCuMR+L+qmD+8Sha7DCsPeoD5rmFDSt8POIsCmgMBsV
jn3JlDEBfrKDHyMQ+TRT2+qnIqh6Rt1+VRYmuKzZIzbKIog79jOBlCMrHKvhfkCzSnhhpeh9SDRe
iE6TGDTMC79erGdnSTuNAQTnKjMwhyXJHgvA4h45EGCPgFCVfv6YLIYxjFw6atTbrHbr97xKgu+p
l5/zkKxu7mBVZyhb8Z13540SMqa82fb8Ch2woNq6DIR9Hutz1FwmOSqFaOp9t9sRIpVDOkLWhXWj
zlEB4SecWc7SpsCZ5UKag3iiMH9bRnqVwE6zg+wImC4KQsLmIT9psLeH3Jqe81ra+7yfkMGRU3Rg
jJlByS3T7EXOkpnmghoNBcGpdloS6YfhhbFfBYu3u7XLGSZKNQLGGlPvk2CPCbLq9LYihgUSFWIp
to/prJ4ZljCwDs38gpy/j1RSsdpIFB5WBJSbajWgjvCWYoBj4uRziXZ+5u8Cq9pbYcgsXz4DPf2q
2coQ8gkTKVTIlTMNdmfo3+qyuyjHujqwLWm2vrS3xHuh3l4a77JpBHR5fPBZCsBeWeoZkLkECWfU
MWrWH56sPGj0BE9NYe1tEHEarDLOjiY72aplgPM6OuZm5qKwQKtvoVHNUWpCInCmMbtint2egn6y
4nM/efRrKSlxVyg7Bty1tdPBhxyscV+OrvxgHj1fzO2yxA2ps/dpszhkJKQ/Ejupb1yjf3B7OT9U
5VKQFsPEriI19gD10ttQwxKEVS8uyCKXY59u68i5kO2YnoU7ZrBIcDIj3I/e9KN2FZrQDIhCwtmx
wdQjKbZm+VHbTh2N0HTjNG2R7gk4K3WNIrerKOLdFSqgK8aCsgb8VGDNj6YLBrAt1DMJYMeVXIBN
2eH2cXvjBX2gQEo65xeZhiOB3kt+2YPbfuN2jXITM5SaHLXpRu05KBWFuipHNVx6Xs8TP7SB3trO
anzVPUi+zUjH6iJzCZC7woVbF9JcZ4MbVgz37LEm/6FwVHPLzhjQj07ABzS0tTsMKUF83pB21AdD
/th5ZR/1wlxTeKG1hbEJNlwEY4FX44ulVuT1/SdRoHYkknG8xdCNVHXka5GGZzwhTcjyHZiwEHHq
O8vF0MsKYzQLhHAP6pS8Apj1Yo4oEV0quG7qv0yNZGyTQrzfgXUdsq8l71i6BFOo140jENhfYyzr
3pD7TMz1Mwf8vDmW4jKrwhI4RtBEmTasvbBwumuFt2bJWZ1lNafEzAaiFilZDfY4nEuVdAMFx44T
QENkl9IUA0F7nU0nfPZlgyI6N6h/1QuIJsGWSLErhODEXNy5zgV6YXD6OZkD8juy7XYrrUY+l21e
1BuvceUJN9TIpnpYEQ2ZJW4v2Hq6sFSAxNMOrxqnqC/MsMeTb49X4yCbe5gnxoNyOv/dKl25TRX9
+FqGWA6GFIEhuQiWRQJwNe8g56C6TZiV9EnfbanN+2s4qjWwAFntakMs+/b81J7H2XflOtq7REO6
NljbUO6Nt4hDZSyXDiSmYNKZ4GDiLlkDoIIe1DJ7eWME7uLNL8PP1urufABY06ZT9kjd2b96CxMF
KcgvsOzx6BRmsFUDFOJNTx2FFdhx4tzojctlcLNdMA7mthJrGDf1DBI0DdJd4picB8FyLUkruFkN
MZ4Wyda2WgYfJ9zM7qDLebR8a4h7x0r3wDFgBE9WEIU562fkKPsFlhpncH8KB04tHLCkRCF2iUQ/
V8ce88fGmwhHSZHuDoSrgn+DSI5yS53H+yFEjHlvLDo8tpg7IiCUYkNIZvm5NDWYTWiO0WAadBkd
6ykob1hTsN53j6HMmW0EePU0Gplt1+sjnoV00xrN16z9p1L6dbxiuN6JriGUdAnXyABrGmcw8nYD
ZIwLQ+nv54CCgs3IpcnAZbNObBMLy69uLCqTK2vmg63EgtZR9uK44mg/wO4MN7ohRJL5uYyClAQN
I+BvHlRe4OxVnHfa+7au2AYq8ARxpvpvVq3UpdskzNoW6vnEhmEH8cu84jvQAdKFGjop9TV4Rbib
m/Vb2pxzOdaQsywHxISTwGSLRQ4O716IwaQxp0gUfXubKCuJstHsrpmzjFzuFjBrkb7VpvvVhPqH
08tiV7gUDOPsvJTtADFTdfq5CPhRa+sAocKR8tUODn7KDsQNVp1y43dTdktLkt+FVt0cRWCtVwTq
8Tb46ttQJmLLYVpzasvxhTkhF0Zvn70AsGzTGe/sDL9m8GTxYVX4NEuQGMfBKb1dzs4TgYlR7fAu
lle4YKe4XxBZjvby0WWw/0Z8VuxQ+B2mTKlYEPPx3AlrvVV2V/OGrki7Npk/zMRhqIZffyRz643H
XvWnfqoC5jNQr9gKsRUZkqNXzMDWijC9G7piunX7JH/zc++BAOyJvLL02rFq9i1kiLPQy/IGZgPo
Qnq4zHkKXTVFs+u1LFyC2FkTzzrPmVI+6XECa6bLhaHGSAuX1tZ3F6cTLFg+ZxTWZn0zmmt/EOuM
ynd2g2+T6sQbUZKfeZP0Nyu6yjw+8wUPedPbN27pjTEsMoSojmhgGgKKA8+CBu1soeQbIcp7HYTu
PciKTkScmgYlhtVYket0xVfXksxwflBTPlNIGCQf+K23bxrT5ZGpgAUcSNleBwahXPNLaj+A2Bki
iAVXjL3z184LxUeV6otiypIVdkSWRjq1vxde5z5UnrQ+TYYiJZlLHuJVQw7zsTmrYzZSZfmwRVE/
fwpcK1s0+t3DOrX6mHB4nsbMwHNQeberV11ihumRSnAdzAf8kjlfZ2/0vyepj+XH6vybsHflC/oA
B6WAdLeYmYrYlZg2mxpl9LbVfhnj76rvW9thXc0isLueFehcxnY1UuC+GdLt2gZ9uR3njuVpIIt9
ir9gl/gTWhdIIXHD77XvW8/YI81Jyj2ma/nCaaZeuOKG14JAmgcy3JKDyH15FO5ExZuAItfVyCwU
AjwJkwusqefUktBERmMB4LZmLYB7iwcCdQZZCyg98EggvsjKGSPIDCN2640pSTSia+961r8vwFeH
7y7+5QOC/RAced7fOGj8nmrbhRXqd3Xeo6z2trARif6musJ0zswQJi0SeBbFJidsRJ/EfHcNGxur
OtT5MSbWoVeXyMvKMiax2nuakmD1XlNlyHU7BjM3a4CUhgexZb9Jys6cxo5yvGvPVtnb6E8ewhZ/
eCjWCtVhl1XGqahm+ZaAaNy1ScBQsVzn4ohuQiB8zVNwvQ7zk01XTuWLYEV/N/K/HuaS4xU42MNU
UhsTATp8VGVVY7HzoQz1MDTbipK0qEbdb/pyLB/xVMEtAF69n4JSXeVsBnfM77Jtneoiaoy1IHWs
bdzdZFbTXQF6skXDg/IkxxIcj7kJK7VaSSuCO3kY/Dm9tRo7We4DP2/rmznNCD0I01looIUErlsU
C2WThQujr2GwrKb7TrkpgyHdKF9PzgNCX7IPOMYWwNJtd8jDjCHQlC/jelnMjhGRY2wSrNDA7bO7
jHMU0gs2vs6zD33G6JLxMDSgdUob/9AqnsUP1ILJVhh5kl4xqpYschfR5hBW0nNOLTavSBk+NqaM
ufnV2BvNYWB9cT/rnl7A1AZuHw/JUI8gRE9tc2z5TpJ1a8sr4OYySqzB/yrb2vkUFelbGzQZfb6f
y+axU2Ei3wDGDVEJyv3U8zziNVpXd+t1QfCDbLD04A0lJbjZI7jTqDme13wSsUT668RhV6hdZ3Xr
u6CwvpwWmJMF/XHto5lBFDIwudQ9bjXZvGazU95Pk+leoBmeIqt0mq0LYR4fQlbaMZoTVNsioTrQ
JEtjazqDOXOyJxx9Dgk2iTegiowJuyfjrTLzOOWuozjXSzxbLQ6Xwj8aTTVuaxr3+z6V4a4lvfjd
ZRJ2YKvSIEDkZCrqJjhnWmR7mdrjtq3d4MqWaKpIocimjyI0xj2g2Bt7zsLvompvRn6Tn0uUqLGs
5cACWlNKDekVZKlg3iBZnmK+N5rt+uzGP623FV9KsTFzmcVTUmYxlJiMbgRwZEdNz8DULw+GTOyt
AdUfVySRAEA/elwOwlgiJycwvU6AF1c4W296e13um4mRG7zHE1T9KnLTym6pwI0iZsyW/WhQbp6S
REoOWg20vSZETyHVmDFLwB9mkrq2BXM8BXgLl/lyl/UivB7nVMV5Jb2D8iRbhkJwYHZ1fSGFeRsE
uB67rkMyMjTpe+dX+bZimQ6OxNTBNeEZ4JlLoQCgJjCaC6ygP/WcNpo7sNPyv9g7s+06kWxdv8p5
AWoAAQRcntVrqW8sW75hKC2bHgKCLnj682Fnnp1WVtlj39fFztqZtrRYQTQz/vk3afViKf3SConB
8RgePX92bKhx45tNst8JH/XlwlRw1h0untlm9FEEYCRcbkmSAX2QSUBsVvlKQGO6H3lbBFXMn1TI
JSKh0bG0b3VeftI5trylO9jNnoYEFsNIR/dBaEMmyiIaQJn2XwuN8WxF44bQakOG1Yq5lkCanHkJ
pK0rWCw1s0XLI6nGcCM7L7sqk6S4A3+w7d3gzUO4H5U93uieepsMa3fXrvAP1Ed1EbVtCY1shFOT
h/bXqeaKhpZmPGGKSoqZ1br38NdABFSHimjuzxJy2MYOC4kGdtilqYHMpgLCVbA8ObuyGu/x4iZL
JWv/4L5GKYaUyey8Ja8usPofC0IYtfk49kQtgvdcC1HFz5RST6iI1sybXl6mgZi27bxQODbpRTyB
W2/Swep29Th8xsPzenIMYHTuPtcWW14+epgXB124nXwRfiR3Gu97YieJ2A5HvIBi/wm3Wx97jMK9
rE16RU7ICwJifTI6fewC5xvdUeo/Q3VUJ6p+TBv3RaRg4GKsvTfkfGSu4+26U1b1PMN//qZUZS0H
eINBvwH1oPieFXLsJageQtPT/GgS2J69CuPPoz0UI3KREfQ+MtND6zgLVqthHAM79dN08DViTYr/
yuGOM/tH9B/RA5E+mKzBZWlQT46xHOCJpGTFGNZAYBfd2a0pJZcsmbnqxKt/rYK+mPvqdgw8CmsH
NdvGxVYfBbq7lPV+DLGY2A92qojPCMIL/h/+qKjDb27iPnh5w+YRZukZpmBxNj6HqyOmL+iuBnqY
VpEg7By8jZSknfvlfF4yidO/7Tx3HEnbEl3ZZnBXLFDVCe54g0TZhDM7a4IqL3P81VnG2yLfZ0sI
5m6cTnkznOTYfk5CEhuY8NsyUzaaaes6jjS1Tum3+7yVZ+WM/WEShdzLIijPygf+IxBPbwHM2y2V
qbuNvfaqS8b7KNdvMKaY8TG5INFc37eeqncAMxJVMpQ7aRECxd0FABFO7+3keh8zx9OXfWypHYwv
bKRKQafFVsk+awhhmSGy7jp/0Bc1tiogFwRvEYvwprA+uh+IjTvl8ZRt08Z8LhIH5Kw34iALJIF5
L/6I/dF5nEI0UMFscKTNh2b66ms5PrL3uXCc/W4LGW84d7RJQ9vJtw5u+Ncl3RtwFuI2IYAWxSkK
6mvkkBq5mfDw4MsmeJ8Say7yg+y0OK8dZidamkNBnM+rdprmZfX8Wtvky/KlcNN43jqmsF6boOpu
0aLDVubAg3uGjdwpLPLuStIUIQgnzNPdnCXnzvKSvagMZtpxydJKVPWa4Zt/20wC3lmfDl+sLPiW
dA5apyi10C0CQ98vM7EWfianmogPe/oQzv5w57qpt9ysDl5qM8mqOYKCVukm6oWiRYWx4Bo7JHdB
kc075SLI2WaLUYdMYVTi2bF142SdP259DoNTFo9PJvE/UCH4jy3N/EPSmv7EOjB72GVEGkbh84QG
cqPS2n1M7BIJYipuQ3iSr9WMfQ7RA7gaQM1ZnfGrAqNrl6LmivjXNS9oTC+pIfr5kARdg/1DFgxn
r2b/2QQ9zvd0PTEzACQqEeKBhVHTVIGzWY2WKe+mRvlbGTTdc6e89rJtwxD/dtrq9mawwfjMqvoz
7AsvQUMf9GbKfPtp5BcEu7Adlo/DKs5lGSONFgDUKZ51pLih4B2uJLMHc3c19cj+a4KVlFLdjgMr
2vTdkFAxmQnmptsTB931ayXELvNSIVD+7OHbzNIe8v6kQvLkW2ziKVpDL6yxfYAET1re/OgPCg5H
bRfIXrmGhbwJK3om0D5589Mkxw86gdy7A1MzD6bAagvOYJXtl5Z8JQp6Lt4zJuxbStBK7Yij/DZR
XpML1t6v+mUCQgL7rAgk2vlqgNmRxe39nIzuxzynAt/5Hhv20vnOnW4bB+Y7nvkPpEFwnrKXNXeE
fY0fLcxnzyJtwWUqjPmvO2P1Hwtl2Td2NRF6qXCg4vKqxb2GJPRAjB3Xl86Jo0u46O4fiMyKc6/D
8RFWEGAozgWs0qZmW91UflhDxNNpigmTJrRBTriwopMFFdwI2Hb5DQh/z3kSdYgAcsclDKQPJp83
XeX7uO+SfDcX+m5JtIfLplkdR4ChnnAHSM65x1ZZl6n5VuJ9/YK/BoXaEvT4FwAw4ekVIV5N8qz9
OAQ+oWEWp27SeBxmTKkdl51sbycaIb41hfYGaPSyi2d5MU52v1dQBK6UU9ckQSDbvmqwtvoAgxSn
i2DOql1qofoLOi9mO+mte1W06gZLtfBUpU6y1+OijvjMeluh4LlsrA7DpRAHwE+gtxaH2KSebOq7
q65piZDpqf6BMyUojZU+mDQfoaUmI6A9rfxE6ep66KMv1ug4aDmr+BSkfr+ziB4lgIilgXAEJ9xW
XDSpE97h1ztD7/VH7K4k1mcBjVuC0BwmTSS34M3dWcNvJ11DFlcwy/4gOxa2SIytZR6a18RU6Ra7
C24GYQ6s6MQVWFlnnq1MxAfZEZWq3EUQx+WFx3RUejt25IoWugGzaYoa3jC0tF0qZmeHE6OEg4+R
l2Uv3UuGecKWq8JyMh1x6RxkergLZQMO7EQltALfHcuH2U+h4aQcNrlPahJ41lhcWZiXTz7tGzBW
h0qjSQ9Ogc1Y1Cw3frHw3+34XuNofzv16DfcsXiOtPtJJGzWvlXvM4zDdiAlrxG6xE2U0PCYpjTZ
aaskLQarwYPrFNhtIgz1kvxhCYlfazzfx8iJiLckWW5FmpEhnLcfIYbkd0EynGLLPVFY9cdx8cbP
1kwbxBXWJ2E79sFeqJBnDMKOauSgnsPhtUJzfj8N7f2ArMls7CZcVdbrRTAtrVvUXfhS2G560da2
e4Wr6hvE6OEanx7yEdn/NxltMIAeTHf7yV9TceerUakZW+b24/de7H/b1r9pW5P+vjZ6/3PbeuWm
Xn+dsy/N33vXf/7Yn71rxxarKC/wRQTd9KcYVMdG94caFt8o148k2r//6V1LfkjA0A5dxJw/Ot5/
ifwIlHfxfQkRuEos/rBofder/lXv2n9Hp7SjiI/3aYf5PlwMWnA/d67b3CtBF+r8iltOZl49Zjnt
Rk/2WJTiIELks5jgX5lTBs26si4aN1VUU9Bnca6cyLqEz23eOkT7ZC3Y7D7zd3BjrgP5FXIJ8H8g
g25pT9R136GQopyM94g2msZmAuHqO2pSYu4Ds4pmgvT3xcIxH93amdXL+7EZRoJXFfuUMo+i7mLE
0dPY2y+lmPDmXplJ3M/WBjFmdxmamO0cSphRIEir33ey+MWcXkFTb1X4mLqSjZv2N5b0kFOo5mFR
YulQ6SeNYtrZh5hSlfbHrJX9MhxrNYZutdV2RUps5mQFMiC7/UId1h1kq8yd75Y1zQozsZ+GgbGW
z6rGh+CHq+N/F+BvF2CwWk7+YgE2XZ/+n+1rR1+7/jmLmJfFj/7FDvf/5flg/mQZrGzw7yvtTwJJ
6LGcHNalTbrvqo3/iUCC8tVBsQ6BwOXHWJ9/LULxL/6qg+m1iKAfRbj+/i8WIazpdxTgCAawEBFi
dTdkx5CrLfPf+COymHHyKXV+wsMBpNaJVm+rRSfttHPHLpr3PahCQxSuTAkcc03iXZClHhHLsyDG
3LoTIR8HsucrWmI+WOfJKhuHAD6FA6S9sVOh36oM8MrEqXeB/YBzQ1/Gu6CCdUANXOiVBIuJizGj
bw88WVr0jWh6fC8AryIkrS+1DtWLspe4AybFLI9oUCe8clI4bvhyOTcVVs/1tqmTtRnfuKE6uqVM
u70urPVHRIw9UJFn5g6ML3oewOgIMlmZBhtqxfkhIT/tucqc+aHLXXERFxX0N6Fm2d0mLmgNTnBd
E56DSOo3zQ2OsMuq4PYNtrx1gIKyrfIM1sokxw3kgMJO26jI42x33aQ72Y5wntZ98FW683zXNNZw
EmMqPixTON/VoulOWtiN3hBt4twkLoaQGwT78XMerHEGKFK4tUhuvRr1zKLf8i5jBGqvAUvRpXqB
/GlzvouOv+bNTnNZNb7/ahJ+jl4vD+A7E087EWV3Z4vExfAxhdQ8iAAaSRDNfGvw73ITFkK9lLnN
d49Kfxk3w2SLm8AjUa1OZXojCkSmmISAMU7ZfJ3H2XghmghZSyb5GQkkiFveHOcJlv4V1j3Ma/7L
jxda2klBmk8WR8/usL5hGMHzHa9UazrAjZmvJnwMHOprmOE7XIiK7N6qXL5CY3J+C34p/DPUWI9v
/XJgXKbc4hnTGfYDlxnP4lZmySQ7tj2u3ie1UiU/doH2xKGsFmASOEff0nhgJOyxjp5NOT30i/YP
Bss1b0u4NFnNrs7v5UhZg11Ri/2uU7lPtccEXK38mLUVE72YSYI4YPTHb1pil3/KNObZQOej594W
810K2Y/7Uj8yG9xO82Yj0Uuxj4wvLkLPGbj8S9mTkJloJh9tl3QXjxxt+OWq/k2Cbyd7u1fOTYr9
27RDAMYLBg0GLqQUB9EvMIk155pcp2xbUK2iUWSKBtwNa2yyEE95J2KtxYWVj64gPFTw3NkyZAvE
3Xh+EDYxnJt6QviyiZ1Bv83zKimH58O7G9d5YqJZvQzrK6IpLi4qbo4vXK/5ZX1rZ8fId6M9Msfs
aMaRXrznqBeiqeLn71M4syTjSxF+2ayLPV8naRyM88MkBoZkchNzNycsBXRNzaWXwuA6QJeJ8LmL
GLi+UUJsVRkyYQbccS5LZFvMgHVJDKXKjoi4GTwyO3nZNhsHZ2P7ssiuO7W+quA7D4Hz5KEvfrYA
QfGD0zlX4rzFqbbsJIuTcAqEsHQ3SKHzpxF6ecXXsTOPZKmZF9oiVGQ92DYTDGoKmSQF+aSEIXrO
00g6zNHYKNLo09jiAjZIdDU1ZXS1tOQbbvrM8BsaRVwfmvcQtHKQgBN3eTvCKLM6bdhPkyXagVrI
E9gQ9XmZR1d+O1s7MaVWh50PvS4SsbpkOizaDMDyLAqEOx3siw2GjfND5TYTlzM9q2sU9PDeTJsd
hWEt01v3LsK6sIjfdkp+jweN/gI5I/lrPVuGjbbkqeeCzgiSYf2g1osBSSZF+1LYcYt1sk6IoEnd
JymY8wEVU4weOu+WRx1Rwp1mOrAXYuELz0XBjLIiBJC70rWcp9heFnVOGgk9RMDdS89VnJOJZi/Z
ke58sWxH6H2nMou9V525bM1ObJhTMVTJkabkwmvtdOm/2oAvhF/UjvPUDsZ5yrnNYsjVVaLeVHjp
4eGke6JlambphBdYgHVl69xkWBY+gbDyPHlF8sZ+jNaZI4lEM2cv7/j1Lqzbt6RosmOW+szuiI8Q
69wjZtLJLz1FvsngANcdvs95z/X4IbvnO8OXW+c/Jt34GWZj9ExNK/meMFfoCkwO3aMR89MZMzAu
cptOc/UvU7HOx7VFt1V0v2HQLbzIH1tarh3u7kpOTCU/DrvhIg81oskWkUm3V47l3HkBq6ssC0jd
2EDHtiih66wrrhpD73kCAMBBsvW7FBienbXhzh0cpzRsn52MZL3niWSc4qMPrpptS2/dpeBrZUcv
7f3XqCT6JR/a6t5JycjBvu0NET8UFqXWw6C118MZp1KgPxyVbqbFZyMrqR+GbUi3DdIdjvxOinA0
NSe2H9J6dk4yUEJsEuI4yYxpluiyqjVXTlfGM7QWFBfl/ZKXX3M7K2W4xUkreeYo7ajP/YpXVNus
mmKY2WtZk1xG2WIaLPZdP98C9QdvTV09NzTEz1E8D/a0MeE0U4eI7sn18LegXQUVKKjLp8wkinjj
IbxzamnHrF14S11LmjyYWX/j26K5JFwr2Y5hkn7IZOvjSVfHn9ve3Vtu015pTFO2dCm2tsTuEv/6
yqms6dT35kKngyL9OoIkf4fVQLPF4eIj/eGD4jp+sAIZ3Slv3OSVfIgxlbY/mqBUAC0SR4n4At+A
il01Z4V7QUBShT24OwWjcOeC4RNUrnu0pEHr5bAG3OrkoEtNN5mnCOP2CnEoakgV9AWXAzrv6ezn
kEy2NF3NSOcJDcfBBAR5niKmZQcUPwCkkxocXfZQ+m7Duaefk0ccc9ncroJmnOOryfmABB73Okyq
brOlCM/SjZm9gOY424YNaVi5ouWm4FJhEjJcdvNoX0uRYBeiLX9+Lb0m/2Bk9cHLCXS9Klvt3bcF
2KDV6ynceksXQd0S4zdtuugPnFjQA0z4oi1Msn1LEvUu7ExHynQeneyxHXdm7gktDtWcbj0P25ZB
6PwaEC8314xX8Jb3YX1YhinmHM8gBGbThyjC6q7A2/Uo4+nzCBruZ7n8A+Mx85D6pt7RDnUPdBgI
b+r97l5jSET5Uwd7f64gtQzuk4UPxMaZtL6mR7LAdTP+FipBdWgMYY5xNCKWiojPSFr91EYDdIou
oDLa66pt6EjHbFHkvW79KVX7hLrhPFSdcwaDt05+1OiLIhq8q0bgBMig0axBNfZI2DTdQGDkvUU+
8iZnx0LMWBV3HoJ8crrO1lI4txwCMIc8kg6T0Aouyk6Y+4T4VVGTSeFyIzyG6wkhDFDRnEQD2RG8
MJ0Z60WjmNwhTIiuYf3eD1nl7rC5tR+KLg+vGlP2H9zZta5MRWYZLDDJz03Urn/0Y4l2KCZa4wwJ
rsWUrG8+5at7GDxEPHOY327x5MKoOMlJWDc2hhvQoAH5i9A7DHDDD3kD13WypXwlJeHTbLUwwhxZ
Ig/sOn2wSLlYaT4TRvZLPxztuEi3fliguyozWkNo+o4x0XkXY00rJk28vYvN8NZRdrnuVs6FyTvx
GnfQLsmy0vMnKuI91XVHJZjZ9c4UNH175I1PccuOws7fEem2Is9W5sqTrWdxJEHe7DTUcV4aoeFX
tB/Rbykx5NHARhJ2jF3v2w/EdpfgnbQIcR2R7TLnD1nswBNz8sorT3LRIxh6MScH2pXtbgkdReTx
SJBxAh0Js5lExMc+SC02po4+dojz7LOFFgSWZBC7ARpwJ92ttutdnrZ7QIsGZyfWRSb66ZnY5fJi
wbiZYDdTQJXvlz1msvwrFJ9DQD/8w5TMhC44omo865yhegTHLIYKnwAIoslV0lY36djrjxZo62XV
hcQg1Bp4344fq8G1P0WThiVGnnfcn4u2NdlHHajBvqC7EPVnq3UWdzixa0UHoKahnfa5Y1E5JVzc
4tu4jyaqWUSfpHFkTfgStyWbepznkzJs3wbP3I3vdAv6oBxjcH/rlp4Fyq2xVkmInbcH8RKmFacu
igGcZMMMPvxBTrFf4ebS8d+Rhi14iPlVHzJ73Kjb+wM1aNqlVFv1pClEgtHjbMpaVZozNOP5wbiT
80QtWtIomSjLwbPVD+X8f1RfrPLpv0kvSJL0fC72LhdoV3KNfievRnBJP7PPcpgMZLDuKgjb88fF
Wwb9yTPL0pIwHlGNNDXSK3ouBYfv3yCHfyPgXQ233j8BYNz6IKsjl3BXiO1vl/cpJUxkcfvk5M8R
4H5c6wT+fATX8gameJpQbMbqmIksTS4JFlxq0Cwd3yR17zyF9uDcIMikqvz1U/2bYUHih2kXZTu6
4vdWcLUY4ibNveQEv4Qifeb0Jw2ooSZdpVs4krhUPkO1UBxZY6Jefv3pznsJNYPBxwfr/1GCYyL2
85jURsI9GRfGxJRchbCfMGi4YPtXOS+EMCGcKcQUiqdCxtaFs5bfNfEVOWbYrXJvvcBAqaUD3KPJ
6NcbNFyVOv+GhSJ3mBoiw2+G69+8RH+NvJKCvDpb0pj8+YHHKMksgQTyVMOkwB/HzAPJIwHpcRty
IOHzAhLW+wAxymvlFeah7cEq2pS7fNbM3UNVt9vfDOH7KC4wXmogT6wmg8LhGP75iSwf9xVa/Sl5
yhZlY4CPwEMPJPWsgXgIarfW6+/kuvoNQ0BxoUbuFzWEyvLoYNyZbREZrXcwRvbXDyb+3YORjRTh
eOgENrDxzw8mR1shO2/TkwoSKlT0c81q+DtNnaTfnwldPyrylb0LOL3sGDPAcXEePXd8GLwR3/90
nKJn24Y3uEHxTl3s0KM5QgiN9om3UL5nCVGFJcwkavgV66kjm5VtEchLaSq7mbhlgMG3H5dSFKDz
w7CsKEBt1PyQxhmxBmO+zHdrHfdKEAtza4HbW6zCGW5Avx4O9718n/ckXekFDriBF5BP9PNwpPB7
MjNK6yhSnz3QbZY6PYfDetWpZ56ejT+6Mm44Wo81DJEFKlTKYxmSEx7nKGC0EoEV1aovIbceURPb
q+fyz5mQ7WT/HR4SLslstMLJLr3C8iTJTg0+R9U2k2pM9snYdqfFVHy67xaAN0FhkH/ixFm9ff+y
/0Wif4NEO/a6g/1nIPr/lq+6+AmA/vETfzWB3OhfiAPZD4k2pxm0hsD9wJ/ZaP7lebQAIxfAxo0C
lIN/6hcJ5sWslb/O6fYjU+T/w88+f4Qikj+lR+TZrvhfGT0KgPG/HWDr4ziuQ++fKcz3pM/x8wwO
ketWFUrlr6m9qPwbYF0sbBqirtWSLtrnrnnOV2OPgzaC0lFr4/tf5rhU9RXKvoaaXlno6zdFG1p0
aOsotjG2DssCQW9nVxa+6p2ngoUai2NoJFhVjK03bkVJvi15TPmg3Vv6YEpCVLRpv39I+wFoosyx
jCBeAamySwbmgN3rUXC4tv5mznI/6rZQrZHLH2ogadQZkMxioKK/vch/d7yvR9X/FBisaDtaOwR0
4gIf5ef70YGL6zS9XvyvSk9jRERHIlME6p0nRHEdJX7ER85OVlffWgzQzBM2n9AXtsTednwfQjqS
+cOvH8n9xyNJGXFWkU+HBS0AybsXJnMXKanukjcHy4fiGm1Z8j0et9XZMbVwdC42lcxSZw03URiV
FfmsipXEpJqCVGJt2nYjB0rUc2mPyN73S5ws0IzLmVex75EPLc9pF8TWvA+Wog1uFm5A/LUq8rTf
4oCgB+Qrv/5SPzciPQkUzRzEo4YTBdlu9O64i9NizqyirL/aEyqyR7/OrOah4hRY7n79QT/716wf
RKKnhzTYd0IGL1wH92/lGsS+NloAyd84e921tVjGhYem32aFz0Lm3u3ECUucqMHTxOqBoBM5PpDb
Qv3x6yf5uevz/UlwiYAA4IdYMgMJ//wkCOkpy+c8eBsRnAU3Ploe4nm7yqJBdAZkhqn9m0F+/4nk
UFLhMGuYNMAx772I/DbHQ8wK1CsJoxiinmIT5tOzs8iemMcgTgij+c0nvh9tR1BMocJG1BT6NNHe
nY5dq0WYMJqvykvRbW36OdPL3ZANwfiQuFHSmF0ckYFGZrHh378im7K72zXl2b/49Wi/n2BssOCB
9roBS/Lq3rvZrlAdhUciPqd275hLuNAZCu0aX6Xfpai+H2XXp9XPno09kmSyvV+eaNVaLgy585mA
cEm4pyrX95rRWvZOuFTQXfrNHvVzCcKGQjFG45DzwGczYBP/eSIRcbc0IRZ+n7uaKZXuOxEvLHEH
yIL3GndtOTvIkRKTErVcQDQz+9+M7T8Gl7QpF7skiuhQ8tXfrV6D7KR0lKw/tyld/HrPtF+KvSZw
Jsq/+/EudyM+eOxPAWgSL30xdmLGo+X3C2uwwuIiSy+mH4NT5T7u6KQWWIYgu4abBpShBUW6Auwq
yM/QO3oiVohJr1P0lI1y8kfmFmBjQx5wGts9FsK0dKMg3/VySMwXmqEzQtSxqAiHC+eCCIWLjFMI
ahJQ/8jH6BHhmtlaHUhpv9VZW/LOApV545PUouPXK9WBy4IO2jYLU8vSIoSuKNyFoPk87G3oOGwo
PeZJcV6hnd3YOpkY/zABJRnPBD2MRYKwtYBK+uvh/8eEw43fs+ltrw3pf07tocY5BkqVeWkwwa+6
U6L6GEpbtPSacEE77tcT4dcf+fP9kiknoVZFfFGqGgdWxrsjKKc27VsdTi9RQide7IcsCoprCIFu
ARCl0Z/FqInQcqrD7GBmQI5EWa1P8+vHeD/vVv4MNkk+uwxr7R/0FVK1LdmUUnwpB/xjYKYZtb4V
ZgMBPL/5rPUr/a0Q4OCgEvMcDNYp5WjWv5vjUGbLQmW++zY7CWLLry4gbwprXgFD0nJp1zOjNAEI
zu9W1/sPhoDgc9MKbLTQjPe7PVTADOhIfNJfZjta91AGPxwBti0smH/zHZ33U8mGMIetOEQJXFao
fd6djjkJP8U0utWbRh1VyRPaiPpDScetxcKB/l+ibudoie3qqsm6OrD3/pgWy3OupWJ1EoCAemtj
o4qL7vOcw8hDV1q75VUxJh3ZSMPkeUzQX0+Cf7wYP3RW+3SMEbgnB+8rNNgSiPFdu/5SY/HNU3QW
uQrfRscQnNmA+LN7xNgf/HbyOf+cfd9XADsup6mLKfvP+25sOTZGpL71B1uV4y5bCB4ZsIEMcSm3
t46A11vCKvcK+WrSEkcrmJNdxwZRWbM7PmXVMrFppOG89H8Ap67QHkay5pJODNfA3W9GKXz/bnlA
SQwKywReGTyTd+/WTyYu7kPXAP9nLlsY/M5+udPIBJhUf27IkYbqemOJOGM16drzqG7JWl9Plajw
2EmZgFX+LfixCdJGJGV2Mzp0H779qCi9WFEu+fOQBJ90EoFm4k8qC2bqiGqJt1N3fcC9ohboDeJN
Sn+SmhOcDG7/zjVzGd4To9vPL0D/Dg+JOgVh7s7Nc8GRRh8zYLt1vXYNLG5TaBB3CJry6mswDQ4i
DIHaZblj+Uf+p5q7//LcwZrlGR2yLWrQYvzmP9EYV6QPDcFcLs9LL+T4NHYtFYnO+S/TJq3z9TxJ
Uwjkzc5NZ0gAmwrKJwdELpTFQo+RXPJlGjxGkOCYtA5qn44K0HO7CRz0WjSMAqmr4OiPc9rf91Dy
Of1Mi9KB46Xzcg7hPIn4aAudAX8dPGz9NCvBleNGwCtoX9owg0gRe2ObXZdeHZrj5Oi5vkxbHArP
wzzMzKWZuCCGLoO8Yy7DEWEaJ8+PLb8NY5fVpsJ2re8aJKSoHP78An4O83bCw9heT0lQaBKFsLeo
mX56TtZNrKykbVX7VscB/wPUYKp8qxUyhr9+R6taq9uLLPazdMuUa2Dti3TxGYNBZIaPnjmY8rMR
Dd8JAG8dVa8oJkbODxW9mdM0kQN3rstu4GglLnH9RGFJrqFGxQHDooxs+Xps9Ot0abA2z7+JoqmZ
NHkc5NUDjctGygNCuHW6KD93WVPwSyJmTeLizmG2YkZU8A3tkRPLQ5/0pDueLW+m/murGWuWbTNj
BldufTZGJ34MS5ic+W6RZNFPF1gojIBUyVKvl9F8NbfLd7QMMOTf+Hmkgvm6FfFY42yNPR5PLN2R
XWAP1j7yZRp3jQHcdaL1+LckFC21QKQpOfJdYxqPpTDkwKgckEkvObs6t1lrCKwb1g+ahnx9Fi9K
11Bf7JFYgiZs8b3ZYSUKtDrCFOXx8ioL14toPNpFdqMx0PQxJfb4l22EMzmPlXv0y3D8GimBvtG3
HBjOBbo1v6nkTgtI2yMrkQfkb+sUXbGC8UmFtLyeWgzUWMAy79kbuAuvJZs3Zaxz05ll3TxSqNmv
eSu6dUl70fpLO9tzeBM+vVr+By6NoJLCqIhRQKyhNC3r2dZ5dY1f+lpBtB1dOqo+LpfrrEaW0+HT
XkSL459QxfozlAL7KQJki8YdYBzpuNs6LdN8OQS2dfChXShx6AvIcZg7pwuUngSocrnzDWlrlGEa
TxRkqCjCaUW2ZmoQLPv+iLsdN4KS1lkQ5yK7bZw0i+mz5zBd2K2y0WCQA7lQjxbkFHvlnM5d2zca
c02tremyiDXIMvxvzbtpvRBzo9daO2sJW8c5wTOPUdXGXn1Drm609sqhuaBKZyNmu9n3IslNC61/
aCJ0FZT3M1GLLj4wp1jkw2p6GBZss8GXZfIt6lo2W8N3jvK5IOhi06WwABCYNimkiZseI9F18mBr
sc5EdCQUYIXBGZHm8TBr5lAsspY6FAXDwp+17jh0RA74gq2Sep1R2lUF76PezLblDO2NnnBbpcKl
vc5bqmnBcBYQxD7xu6LWXnfBgcFn5toZtgTjAd4UmraVJtjyZ+TYr/tSYY/VfB/1aNSxxPbwWUQ7
5M0B49enFrvDyCiyFhy310woEE2B3wNvvzX+ZUjshXcKSWFYC+jZGvhoz4Egpg5slxxHo1GSU76K
YdXofeiV6yHb9wNu5Zs5oCFmcSh3qO2gK6SWh3W86UD22aKg06i2r/lKYdM1GB1W7lpirWoM86UK
oZNcL96wAivs+uvgTE0L5e6IRjhsAaxJLBTWxZAvC6JhTIgTXPGmOkaAgOT/cW17mkskqWRM4MA5
SZ5YksjDKDVVKlnY+bCAD6BxHdYR/HNaV9m0/pnxGsHEXaD68+RBY63bvaZJsTw7FrNS7IXsom7a
UIkmNuvToomBE35IZhUSrdSRaBAztt0dcWFdbyHGc0zw2aqnsnu0q7l8irgjIanqujZrzwF0Z0zx
mnFQXyBxtdZlR6YKYmGeFIfKGqP4zzjgB8uhkMRjv3l5udD5WMVurxNG+tMt8WtomZEa980lkspJ
IRDP64jo8pa7rx4O0+SH4w29g3jGVqeyK+dKlByrpDj0I8lsKweBTX4O2yXnFB47Dy8p5N1rSb90
E0FOnjSlG20UHr39C6GWg/cYlD33z23eesXqTVW6Jm5gf/L9Y+ZpnPSYPXGScXNbymlZdlFWLnZ3
iN1lai5nFsewCfrieoIirA4j4cVih8H3vDwlCGkaDr5gZWwYmCzwRXrX2RqaX9iIgFroiHg8d/VT
owMH14OG+Um6ot+1jU22dxzVtn10JmiymHvOTo1NgSwXdIyx8K07VTSV92HQLdL1o60koX37qLHn
+WnuZ5xwLN3X1oNneXp57mtmNd4FQdB9WOSY4B9U9oHs1BHxX7LMUCqlCnbRvJTFMc566IYL2ia8
m6KiEZjEk8BB++0Pp8rD+i11scWZdwjFTPs1yn0xIHEmV1JuXKH9/8feeSzJrVxp+FUmtMcNmMwE
sJhNFcq29yQ3iKaDT3j79POB5JXEvhI52mvFIFndVQUkMs/5z28689CFupZe0OPrnqtDWBiZuvYt
l9yYw6Aqytr4S+xhooZvSckknWxhS+LBgjsjZEUjum5svkwK0/Zb9W3Oeais+xGHMSZXI4YvHEtV
4RSVfEKaVFUiqMKxCaFYmrBUsyPzFEk1FpojD0yDSynrXxuEfOL76kzDeqz4bCQ83DWmupy1HOA8
DrFQ6w5XSHOtMBNjDq1wn8IzjfDUcdpq9C6WOjIoSWVcDxw9Mi5STplOy8heDjOU0C7c97Jc6xRc
b9fOwcVRjk9L1meR+wfIWol6J3WLOfDBqgw3w6LV6ABPofMBryEybqnsvQyQzT4IW1IFjya1m7FF
k1yxl6Ue5LTxIjTGtUV3ilaau8HSanGOvrBzSiLNRJU9BYrHCilQl3gA6FIWzbohFrnNGc3kVFCa
YEfUcYEq7a4np8eInU/aRLHLe/fu4pbLwwAYxf+RqjTxy8y0DHmWWlmuUAyu0Os+meG2zEvs1PL5
RGAJLZE/fuOv9aofDuw2dtdDRxmRRJZwHVJX46aaDhyLXYWezTnryl1LltgnGxgrsFKrzvraIwzJ
/ABSx0CmCechQCgablwA0WmZjeTys4fPa4n0Db9WbbGeUj9OMGGVXEc4BysEq3xiYYmScUKDC1lF
IvXLw5xgZPI178kcHdlm0vUT9K0BF+v455UgwAKjiL5yVjTM1TG/sSw62JhBZunZIyIWYSaXLCED
i56lmEL5Lm8swPTvt5ED07Keaf/67tGrQ6Z5e1KcLO5R3w4umkIdQUuNb5cxNUP//ZC5MsXalLlo
MZ4E5ejwuLj2WsVaS7Wi6U1Dbm18qky9FhVmR8zgyAx3Xht5T9UsloIBhDVtk9Fs3C5AS02VEtnh
CuAMJd6m8ohmuh28W8TBpEZcqtA1+TwYbKzPAUFSJl8VWhPFFgEc6yOCD/SK4Ou05gXhANngNYWW
SnlYW98wq7BPavtAzjkczSD6frrGwxBxaPbluGJjjgOb7hGO31pvdmpdj2GernAZUVS02uHiav7C
v6+vXuO3llvI7i7HpYW3D2dYHOM3wIRI9SviaznV+mm/Px6EiXBf8n4suakNlKCuuHQmZ4g+DN4Y
JSt53s1cnuqatZBvEyy4eM5EI9a1m2vb11fQ56KhC6K89Sy0q11ROBS1Yzlzb3tjKHgvvTR8BbMa
khWsACdPA38oVxDa9ZPmdWj6ZDX6y9DnsrnMo3AuxWh1GZHzkuSLr4Vpr01gWkk6NtPC9ZHHSPiU
lzSe3Odulst84TCPny+gH87TcJhsp85eh9iauCjh98qnjUzykXZt6TV824QEJAqDHx2xRxgHhcEU
RSbdF05KDn+L6FmaHRaZxvTJGcg1vjWNwTTJLKti2pEhbqDwHD0FYeoREwynN7bGCM/nFprR2nS7
Cvn0mlqGLSgSS79ZC/moKlkfYRtG3LWuYEJVBpNnLP42afA/pEbxZbk8c9XXHXexanreU+1WsHzW
/oHlpCRvz6wiXNatsmJPVscK0nEX7zTuclQ0Fj7RtCoZ3mqfvj96esjX0io3itWZa65JiIHaNQwr
KpjpccWPjNCZedAd1/RGfWOKCdobF2RZO27pGx0XcrTc9RGnW46qK8JNBMUr+iuIaliy9Xdqggl2
8iCw5rgi2fQUHGw4tpHyNnX4O+wVxn/8Gl+QZeIf0lqvlaitbXZxYsS+dY0Q0DOe0jod4JZdUfD3
wMMgV3a+Q4a7doHfG4s8RB8OBkAUORFXPGUzVN3OW+OaxeCtKDdNksnqH8lR4ZYmAPJ89F5PnIS7
Ca/qrtsZE44JV24FOMILUeQvt8SprBtWx200EHxnbZJo+B8MThh1xhg1vjq4KfML5+87hw8rhWsI
6/r3OO+/wIxQP8FQY0LN2OQtkYfgVA8Lhnz8OIXd2mcOuHHFMjDETATBpoXmwC39NVD1FlUDpvJo
T8UK59neX6hLc6W1Z3aq+yjVuI6jvy+N3MOq53co9l/fyrU8alxnnYAza3+DrNpxVC0D6MTHRITr
/lQq4QwUhWzW7F2//lrf0MB/xo8toGPXcuQKnau/jtlbkzSnMc+cj5NTIIK56OPCZiVKhhU8hnFT
WJyFiyrZNHqNDBMQZchrD9+qDu+Ea1CIdVTr0/Kue8/3nfnHMFc36BwpkVzZciZgMDTyt19//L9c
KgY8aOR86OW04/bbGdPUhEUXja587RLMFTErMpu1LeRwpYX69Vu9XXOkpQiTN1JQ/00G729wSq1q
PTKgid9nJWjBGRp6VzzZ2Wg3l3bbXf/6zd5+L0S2sL5orBT2dp6Qb1B9NOkRIYxt+2Goq3R5lqm7
bpRpWq0b0a/f6g1VaP3tmDuRA4MSkcsItfNnvDgaJzPHrcx+gpKP90NIt9/h3wPqQGGYpCMXc8PA
u+APl/6G025CV/xMbSMb75s3GB0LFcI6v6+IhmfbthaS3B7NJOJAhwgNAhFjGr12gZOxVs1ep0r2
ssFTK6pCmhWvHgyLWGRsoSW3LoqMFVjFLmsdwnJ+okU84eSQzPleY68qvotZ/y1f88315hr4VDwm
Dx20tr8OGKSMOr9Q/fTUF+m6kMMSZA8/QEhky/Ovr/eq3fznic16T5lIQs/CFA0Y7O2QCqMQIAhL
hI+eKL+9Vy9BGvCZXk/Gnvkt9f332XsOSYergP3iCir8+FszYKOVcJ6aXFwp3LX9p3Sq2Njtog0p
wI0s7Y3lsmX+hn13UhXZeJidnvpih+MX1WSyMKkc9j9wcsDVFXM18tSm/lg8c+H/hrJYb/giU97F
+DZMcr9X8oMFYICzg4zXO5laPOTjxh2Y5pZB1yQrDvMDcWbMxtpNgQg5KENi4fmFs4VdR/mbIbr3
8+1Diy4YfCE7R3shHVOab5ZwzTcYPLMKP+WD474jx1nae5tpwlFl5H8DicXdHq8s/2LGODEMKhHq
Iyz1/JkAQBRG2uv1Adshh9iL2Vu1DV39FFLutbf5RALANvYG+4h37B35IeanoRItVqSNgZMl0Ke6
GWRYXpCp3F4xZo5XD+6YTAqD6LaXhbHLcA4Rq0vSUpG9BzTZWDMvRsdZmqMf3LZ+g6AH96+9yA3n
yp2bAe+oud4xQsqfiSkU55zgNbDSqqP7LbMRxLuz8g8MGeXFPOETsemX2rQCp2rcR5uz8bWKcUnd
hMgQqPgjFKL4NOnH0XX658RxYnhQpiE09hyyeo8wtf1MmF/zoETbwnUI+2M69ekeVG2uthp4ddpO
o58YG5xOh3OucQRGXUV/E6fpS+8pBciEghKDmKZ8XPA5CtitjZjm2BBbU5l3opvNj/bctR8sEiKe
4l7223hSxUXmtslOQDu8+PVD9vNmzYJgCsNmJjkehM30/82CKOmW3BqTuc/cr+nWt0Od7VRedtiz
NKZ6+vWb/fxAf38zF6LcOruHmOG82azDRcDXaHz9WZluAUdoMh8tDRyxKYrsahDO6o8TlcUdiDpe
ML9+77+s/G9fE64OCCeb+NspYy9bv8xEU3yuceytNk5eQVUtHAxYfnNMfPtN/ygUvn1LYdvM6Xxo
1A4x5j8fExP2v/bAaPmzNWJ7D6mA44KE3MJKginO3XttF+F90uKltTFz6VeBM2AXehgSqYIp76B9
QdZTN41q/LM2aveJ8xbHctrw7rkoKDPtThcVGhxL3JlDqr8WveNdatCMu8Ge7Rc/paxDAkP8zRaS
8Y1T+KxjkloUzU4GdG2NPn1o48+fsTPrQN76Zm+hIXg1p87ZLty/3xAcrPUr/3RJ1jIAbgPXxeGM
flsSEBPTTsKbl8+iXy9+nDjxgSCs/Dgt06vGLua9Y/hT0CNszTd1Y6ij0DORO79eAvIvH8NdyZrr
+NSCOIZzxc93hjTLArQtdj9HPTgb3Sc2q5OHl3PQAiqSdyqK6egWHbKUxKgKwNGyOJa0eVdDtWZn
525k3CxWJI7OMtNnNqH/ocDwCJ1bZlwls3YvZ2c+QHB3HoEM8huU6jk0FHDkebt0Eyglnqbh1q18
nJdsatU9DkpfZ5Um1w4p04cMYOWYEHRwg61d3gVl2PZYMsX9kwk1+M7QHgeEmqxx72DcjgFWk0SP
IzKjFJ91ky+Ap5+PHXIEYuamdQpuyJn4IKThXSbxLF4In0G4DEaHqO3XF/fnKT6rnmuLjmOlUkNR
c9/KKEhcA4023fBznQh5bdRO+lwl2IAHhNeY19YIQeg372j9THz99pbUBrbP+B6tBOyON7fTtPOm
4Oj8klapONNlGsRH9bNxQV+PTSHe2Oz0Mmo+V46ZP+MB2F0miW/eGYPv7H/z7f+6tCg12T5tIjBg
4r4lAzZjIVs0VZp0cPA4ZlFl+KFslngIsIiWCKLtjIagKJFFd5LWOkhjJY/xqjWhrfB9xJ4GYo6m
VO67pCNHGaQExEkbbXyFZyfxwI4zXas+jk6RdCOxwTDNxgR+tvB/iyqz6DHx8sqtVyyyOhhcln2a
dcYVEUUDLxhd41K18XxLFDjHGVax1T4aOb23yLmyy4KpCBWlUwwRrmK5ZgKLacxuYEbwLAcwDmqR
9qGz8XKPi9zBw8hlusxKBF3dKprkW8dPNBMKCCj4307AsB3eC9G2ZVR4NVZ+S7pRgvXklutXWidm
uWNzMFVkv+Bzm7zrNWEDAlHLGqmQ4q/867vz1/3HFfQJMK7hl6wyozdbsmMzOMimMfviKUh/iB38
9CND0RmQnVsGUcr9jBMHVuHa+DgPBK7BHh3IQ/zNx/gXC3aVGKGrgbmK3ODNgoVY0Bbt4uZfwkLN
Pb673BC19DHR66REYTM1+I/4cfYoUONwVyHRfR97zVCxThbr8Tcf5l88sJigAMWwdUBNesvYXYp+
HMopS79ErqkeamW193aOjaMLDnLBudhfEyXRnSuhixO+HNZVp1FkbNy8m4hriz0IyXoc8Ajtna8w
52uJ5DnJHn7zKf9SMqAGhz7PIw5nmqbyzSUbCuzp/Fr0XwCJ6uiJykK2mMkLDNhbjFptNWRAsO2i
CIlpZPk1XkyXzBp80ceD45bts/Tz6NJ0x+zJJkMeQJFTYN+kTc7ljlJ3i+Ww8WO9/Vdn8ThXX/73
b6+4zeggaWlSPnU/e2epdd//90KL62+OP8FrVnY/yS14JtYf/KG38NUfEpOfVZtE/wczC1by3wOj
xB+rAsM3bZpx/mBV/5kIix2XCejAf5s2rY3LUvnh9yPkHz4aLLAC9mdwECQU/4HfD1vHT+XMml7K
g6MQLMJ5B+V6W8dSYFSU+q59uZhSRMshgTrQEYlpm5tibq8AOrH0KHhSNoMn03rDc7i8x6VEERiZ
WMd2qIzLkM++m2uj2EdgqcQDLu1VGelj3Dj9mQmIG8C/VBdlr4mY0i0kFx2RSZh4qGuJUXgY0HY/
pR6EGgx7iEK0qrrEIjutMSVvZ6TyC7QHrG/0xh9C0o9qnyx4fmYTSxKQkvhKQTU90+ZTjtXhHd7B
N1NbBmAt5kbguHisW7pQ+vJs6+bqTBsO4MFAKI7qz720RmgvFU/i0KTbxtHzVdhE0W7szABlOxZb
Cp+AvDV2SFitPW4fywGlCRqvyD4YWuoXn212BxspgRksdvnU3DTZLHao4rrXxu7wnHELLB9k1Ryd
QvH+BQlcXCnBtM/zMSTuk3s3isugwCcYsxqc8BkYYGRTVcMx6tKbZvZNohqyhZgYiGU9IMNGmBVT
RlM6+OgYcjMWPZEY4NhnVO9XsYXGFv3vPcFBJFKE7sEv+mMlVpAjt9dwp7LZCiT7gR2a6N1Sou3i
+Vl2w7wduvVLVBmzyJ5cpXzuoy3EQrXLvf5jwZjZmSYCULWVXFSITLaOPe3Kxd0bSV7t5VJrRrXI
1hP42ZtaqqMf+ueOvMqtl5HlkSyh8Tw7GDkg3ZdMH7A1d/pp2tsi8gnCLOaTjVr00U2r5dRa3hCQ
TF7v28mSe7s1IAJOtNMM8glA8qLD1CuxqWkqdsRVfaimSlzUhnfCvKHYwo2vg76FlOAgHo8dDIp9
aGJBnhu7LK0fkdM8w3e8JFXL3USDEntDYx9gmQtRNrjfAoN8SOtOHJhUNtuRk3RHCiJe9WgDCESC
zz34MmBNMN7Ce3NkSXhNdOeXKemR6zgDkXm+zehKBo/SgmALzNU7eaoZb36YxWIRgdheYK/+cZnF
BAjvVbuUFIaj1JjTkOFEnicEg23CvCxwo0ocY/gfOxHP0xaXGOzcreYdU0VMf90pDJRuB2qUuT5Q
DYhdSTe3h5QGu8BJnxpbRVdQS4q9432M/NY8T5GLlXKljEc4T8WaWRaLgPSI5L4YMm+rsW/F3iGe
D1XiN4+mnhiguX52D7YhgrZdrthS871HdtTODmO1XxCYB7DW3J2GlLzpbMO8TbDb25lLVuxQFcZb
uDl2EHcO2Ztklpws7AK2SeQNR5yxTp0c7Ask4H1gYH701JOPuO+90AlsbCS2KvLHQI5FvTFliaBU
pubTHKKV6QyLedxQL/surlxMMRccqZZMP2SGM99CiDbPFrYTcoOGNMYnysjinaq8McBTQhGLBkTg
zG2256PiuUvGMC80LnVJE1tCNMBk42MyqHibalT3Q+1Gmx75ZOAuXM9qaeURBRZBGo75dQpjL5jG
Up6rgVCgVHUPppec0B6rs7e4eO808h5eVw1e7ZDa408IycZcBUIQXWHX/qe+y+8TrMNwYbrNexga
ZppYDJeNL4VY5n3eLBdN514mI69vXX0YIcPiA6H1nl6u2RZNWwVzOCBrdR1vY4nktS6jcYPb9kNL
qivW2yg38wxLwtHrodWZ3ryzk9IOGl2zpCLVXM22u+8L+9VnzrbxktSBMdvKh5DxxLZw/R0dyQa8
nBgGUX8ZqPYh8szhtWxSsk9zyzqHaO32aW4Pu2zGUArnfVy2/cI7xo55U+b2B6Xay5Sx+amV07M3
ti46XdVt89lRp95M9KPvDy852FlQVe4XFY8jsa8kIkOceIRjc+EyLVszxc7E0hUbWZY5/lnMG8yG
7KlQg7TF3jas668MuM0g8QVmA0tfHgQFUxDKOd3VY5dfwsRoDgK68UY6oX/MCaVunfiDP3v+4yzm
Y5lr62JR5HaCQ9T7zsvx0vB4R70sj/Ugkls4GZepxSE0GSHxhSP8k8yK8n3TS7kxC/mwuo4FqquT
i7luT1FTk7s3OMYm6nqc/skyCGLml+/zbHo3hj3O6LP7uextbMyinEAnmuIDGLCB5XyIiUUx+Df0
Urcmmr9NTfvKBx+vKiix207a8LjDe8jF5W4k5niqE5jQpESfrNh4AW1PVw/ozw4G2+yFfX/yoDCx
1ySMc8NQHdl/k3OM0xAEEna50cM/rW+8AuGk7RySxZEMf0dnb0ND3E6isg6Rm76MoDzkMHuPQHwX
hFnh8WdEXx2jckEL83C19IBiWylrDyvW21miMM9ehW0ZJAu9WdhV9+BCZTACpjj6I+E8unsSCaxp
vDKxQ/eJXRkNvG62U1dD6H3u0MO7PIo1USVAK6y+wrsJZeOPmKXFTCp5yEgkl61zrCEkwOJyK2WH
T04/akcRdDM39LU7BlPs3hmJ0NVIk6btUN47onBV8x4mkl70GY1MS/pBWnrITYj9yxMjzje6apam
+a+h5hfdJd38u/Iakww6139fXt/Eyc9ett9/4EdZ7Zl/MAFGE8KBgkhTrkLif9hoepZrWUiQ6E7p
j/+prLbQPtMhUkAjBMRj1vl7We14f6CjMRm+OTa2NBa66P+grH6jXWEAA17qIfJjyMo8l3Hbz3BO
OBrREGspTxCLqxDJwJLdx0Q7n5GDojaeZfvikxe/p4IiZXCcwjO05uo9B/P0JDX+lnCy2xfT0e0L
Buv27p+u5O13sPJ/iIu4LROA+v/928+N6LdPZ9NdrCpEuhX11s/B7z2YsKMvTikcnFcZi+m2NmN9
qeXEWKFO8vngVybVBCJd8RvgAIzgp46DYTqTMJDrtStyPabYb9rgMGYbURB9TmEUvoOOjI3aiGbr
KvNBjAIFreUS8ruG6zMr92ISfvJkYXP5YVr08tmFozgE1TIjS82jdgeNJz90cPazXVOX6o5mvpq3
U+9KMkSK7tKqnGpPrSw2C/lpm3Qq2KfF0BY3sT0DKrsW24TpYXKzgc7hBn2/EIPm9bFRI+BQ1NSp
st+Txb2mSMJPxb2hvHBbsUD0y/v7GPodhlBC4w3YOV5GOIHvx1s/BMV0EmG+GE1j7MhNeewxySZX
boHwDBOm0tcQSqOdgVv7sGngwByhn4Vb4hucTbp0PW7C7jjUG7LJ4y3JBsTcEd73TqdeITcGMUqX
ckwp+pq5e4EW4bakJuaYJ5lWDGmbG4CtkJPN+zGGNDn5NrNDYRM0bsKgvl/dqu5MuBxWkEY1/sWl
qbClcc0m8HB92409YOx+cCaPRDgepfuJAPiJpOpaESmIYdyj1ZfQazp37E++ByoR4AHb3U9JT5lH
iEgbIjnBbBweSOhtdNhllBNSYWO3o8d0LvTUmBQmUQLsl2FCtMFRUHBbU0McqQNtY5MLHIhGKd+5
ZObuYqn0baabaY8RrY01kWTgJoiDItDAnKCvpWmzb3Afv4WSS64UEVSfazh2+8xM9jCZhoAn1T+B
pxX3iz0PcMHLPj0vJH4Fnuzc19jtquNSmMvOz6vuOCdNSUWJkw5EJUwHyBsfqNK2A90rCS6pBWnS
m84+Eo1nPO4xQxpjDqHclfEXMZrDDROLSW4S7RZfQJmJ+EGa6dAOoc3f+BZurBtyt6SzgTbL+JVn
7yGOjNS57rOEwfAG0ZoaH6ymSKZqU0NxHuDKhzXM4inUpJ9WXUaSEP4iHqT29GCb5fgZV8fCgm8X
F4CkFQRq86qt/SZ5HRJShI++xsrjpm2b8LyQHHrKTScd3pEYEGEJAq/sFcy567eh30+EIZDO1X3S
YZ+SUwexM96SuUewJ+RLbezK0JuvhhneIn7Ubod//4CzzwPklXmGL0vQ89YINcOoUjcFMbEAvdUH
fEzx1c7WhhlLG0nmB2wn8wgJNuYo6PRlg4KqCmpq41eQVue0Wsew1CezPGEfmt1bMErYDLEZxHg/
0Tfp0rvXdl8SXGzYPu8GwSo8z3EoH+CCWeOuJvtwtXgR7UuXqFQQIDbw6Wl8lmNdTssxKccKRzRZ
vkdmiBuMLwcc0+KRB3nXIlFg9GlO/UczpZK8SokkMa/9cMRWqoKz/Nq0Oe0fMlwEEOtWDgrAdYL7
aO9QQbOPZnDrr6fEXp7z1jGScpuNKJHJCAvtMF8CTgJrfpV935jV2RsSkz8yVGqAGPnMXIYuyVrG
4Z2OpjxpN4Yh9Ws/dwVLB/70BYC8uq5bi0+M1VZp7FHRkNEkDHjYtWfnN1jZDrSlZcJMsrXSCbe3
CDujsuTBSijTbxqZ18UWm+RSBh5Gkicy5zsb9jaK98uCEIaULRFi+sYuKkyeLZrxa1E3E9kejgz7
QLeN+wFbM6I/uTiZv80RJllB6amZ+JN49lCz1O74vrSM8jpWs18EaItK9GqmOEXIJHcZ9gYfW6t7
cqZRnQZM++QB1fJ4R26okwcGIbPDwcPBUmws0ufwNCxBfgRJh3urN7Or2BlCbOqMWV/G1POPNm6R
ilKwl5/koBXeO44V70syDFO7NBYyi+R0KfK0vAhjAqHhJTfthtoyP0HeriRq7Ma6cNAMnJj/EHrB
AjIeM84ZZEWkICB9qglFtOrCxaIAXi5Re6Vtp3Q5rmZURlIXu9+g0maN4YnIO5NiP4Vs+G3htP+N
Qvh/Fo5SUez9onBsvmAp+hOUK779yJ8OOJb6AysVJAIM7h2QT+qPPxFZW4DWOp5HCAFDVV71D0RW
/WErcDWfItEFdLUhH/yJyFJV8li6NNXYm4HY+v9J6Ui5+XN9BMwKPYgyFcM0zmkq3J9rx6ztl2zs
/eQ2zdhY/C0oJlBBE2Xqxg8rIe6Eqpv2UObE/O3DkFED8N+QqG0WDsger4HDLBqijLz7tkuyzrmP
PejK0wuCFyNDW4Z1LhbaOjvyvJrj7So4+1yY1ciR7LY68bZEqRA7Y/dWiStmSWflDYfSJx8KKU56
LuCdf3UijY2yv+o4DBtm0qS86EykVL0pywhjKcQl95LC5BAh7gocPzdvMAjmHKMT6/sNhzhxyUte
kaO8OMJ4QhXz0ZuIgyS0kbRmavVrFRNln5DAgLewINR+kP2Hcd1eKecAQJF8x/eN62Vx0JbTfDv0
KG0JMRoLdKAV35gqbiHotq3zKvDNOL6oQ+qzIYm2sAfVx2QcuqcWbCe9ljZ2yzjJuzdJYwqMZJMJ
rChXOH52kB/gMfmTT66g2SXzgyu7NRYorOZ3xGQzaTR9Mr/nKYwegNpDmKhgt9mWsddwSlQYXyzj
hB0lxZY8KDGZp0g7ww6LglZvyf8qrL2LFyRFYeJUL8TPcDBGddpuPXcozkarMds3VoUqHf7i3XjZ
6DIrz8kApE5M2HzciYkaU1CO9kDl7vye4rFWt3wT29zaFAVTQHjVFCRm73CsYXWGDVL81W0ACeMo
yY4YCCCHikjSlXXSB1R27l29UJ1uNH6KCKG78i5DWXVGIoqgnpypO0P6404TZHUOUUEZqLak+sxo
FIs1HpprZg0LUPyMsIxWfqZM2tfaqC5FZOLZauredKuznYmRTHUfBYsHOoB1JiAGTVN1K7I6Lk+L
TiyxMSEkRqswHYCOmXMrLscwA3tGkkUPt8Y6Iuciw5Wrd9e3EfdqsQb3oah0glf6KlN7zpvBrUGK
WpPwHl9RKJir5T0wttuSUxq15XlFeP1LVUXx56JG/IT5GUR/EvvmwrgcJC5w2FJP5TWKt+Ry0F18
oUI9vtpFDAsqa0emHxWRc6cJXxMJCLtG4xi5MuPjDBZWHhn0EFrfWXNnQayG3w1lpXD3OkqS22Sa
QYcRAcWc+FBbebJDD+tZp0KLEaDH6sdtFeKpd7ksSV8HtiGQwMXczaAairV7QY4ETZSAlOhWaQhp
W6T1hXs1LcVIdrs0Dw02vQw7MPlhxQlj2KZuhaOv4SbXBgAaxL8wJN8M1pHCtjL3xnd20paHDogy
OguzvSfiN13uaBs+wczXPFMGcvQt86BZXncoA6mV67iAbke67LspLE2x8XCpfVwWRuQHdPiNPvCP
GMqT49J1R3ai+UHU/lSebAlEtqVEtdWBKE97PH0zq0em3XwdDfEke7UmncoWARFcpOo4ZrFVnppw
ngKvMjiv29a8WsLUvhN4DiKSEH5aoGdnN5O9qTfZXOP7MjneOSXWPAu80ZimS3gn9HEYBOK6UjXZ
wfPCdpdbUWhsE+4VKXPwLgJ7Ec6dUc3msIfQlQfKT+2LUml/53gpBpYGPMs4EDBVHqtFJIGJzwL3
GXeC9CP5zulranbGE64Zw3s6+6GhaSS2coSVOARGSlZVYSmjOzFuInQAn9l2p6BRNBe8QGAQYFBd
4qOnqhkPaA+DzLPAYZkYmBlfoQp8fs7pmpiBkIsFXh/RYjXwGTVlLPlPDShzuEoqYGzJgpwBdJMI
Bz0d5o/WHDnPhCC84IBJnuV3p3skgvZReaN7h07VCqIunIPOjuuT69MbolvBDhu1Thhty2mc7nXY
iusckeqwKeBQWFcQAUuSAkFND15dOu/qbnqHsz8G1Z1KsF/EiyDHUXAwuxY+OWzDq4J0NDQTjOuL
tCSEreT8iu6saQjJSiQPaF7mY+G4HWKmrTDAC86YSY/etfAya/+tSPjvnPt3QBy+OSA0/76euv1C
lNycD686+XnO/f0Hf1RVrvhD+Th5uMojKmr19Ph7VfUNq4M/D9n6G+a2wk1/zrltqioY0eB4ZEiB
C1Fw/aiqHP8P12JtA8VZjr/m4fwnVRUskJ+rKuHB6cKi0DJtATio3iJyJNy1sNlNpmurQCygtmGJ
y3x0rm0UwP6aqmA5W5L3mmI/Ygvib+y2aU7Cg3u4X2q4vNs4Nw2fOWyXyyBmAmkg0op6GuRPFYYQ
N6NS80UxW2ZAbCEuV0uBXRCHbYs9hDWLYFE5A1DDaUFBmJrgtU5MJ5bnmDwvB0xbymfyIDhl0zq+
Bqc0dy5Znk+hbeBTL/D32TU+3hE4FhT1A/kpkz6atV8zlptM93VJHaUZQDA7RTriqHFDkZQFTIXD
oI/1MXGX5IthWdGncTGSq4mfeSfnMu0D3/DFJUyoMMWOm7Z3g21bix4RHSo2EkAqOAnnF4Pjpzeo
x7urYWyZ0IfpQihciBC47IZpR6XH2MeNyAeUXJTthKkD2YIK84Ki8KeNX4UmrivSefIaLjMkSty/
ezs2z5rAOoRayPlsu452ts+VF4mwzuPiF7ed4SjoV0txZy55eZuCXN7EJETYG8wl9JmIJc5qLFbo
rWN3DzHI7LYMLq60a5FPP7tqRFKesZVvtTRfAPi6y74U71qo/w9W22rvABTq5xyqaVRhZe5lB930
zvOUZ/Y+hYt6IDoinbbDEoZX6BXJ/3PMbFuUerlCqNneE/7ppTulQnl2YOd/5WTUO1FY9+5wW/i5
DtpR1CT3mbei78EAqA2c1Yu5f2+RGvPUFM50g90XcX6F2qH0QQ9MRCk9bFccHD3lZ5ykw0smOPpO
mp24IrT1JcHvIECPmuH90c97XUfhw9yTnasMWRxHs9iapdVtsyxN78O+Nm/Qv7pBSKzLiWb/kKXg
G4VgsBYTQR2ESwmmgAIxJBM+lPteFdlXLHQ/kaNp7DmvkLDHXW7ds8jpZCc0GTC4CO8ki3RneXIM
iL4WjJ/lXclqI2nVvyAQnYhNr1aBEbfvFgKfNsvkGvsY7B1Jo8enbCmUoj6CpoBZzjlHzPWOFis6
VXlc38u8qq5m9BtnlA4Y1kO63zUcC9ucbNNrzNJYNyzbEUeF2T5UgD6bXhPOmJqC0ht0mV6eXv+e
iFS5ge4vyojau5gj64l02ynZA6COKySJZkX1QTrGUezdj5jwKBwrDN/rH2w7k+OD5FiVYiPJL7Ce
LcFa2JkyTS4glLt3pFuE8cskFiJY/4+9M9uO27jW8KucF4AXCjNue242RYotihJ1g0WLFuZ5qsLT
n6+aTkJRjhTnOitrWbZjEt1AoWrvf//DKLLC3lVhDfBTkEnD9af0Jgw0h5lcUBMTD9FNa+3K0m1R
FCOwIBC2yo6zjrEj3p14+pUkHMWp9h3uLdOHKcWb48PwAggijQEdzG040o95PnRLtSF8svJxBnJh
UavGC5fN1AMRb1hmcfwIQ5tU8iwRlMHkQpcsTzgl5lYqOL+IgFOpB7yz8uMNs08K8La0hzw+qCFw
HscaDuNXBOUi9x65RyFHfDEORKwPlQ3btoroKvnDi/JjZtbEWOJbgonLfZWPHjVmS9MLs7uzmHwY
Qr5ML/53Uv/ipIZyLsAq/v1J/aEeyaD7kZH25w/+i5HGdBgH2SC0UVUhcPznSS1MGGlaUMCbhbPc
6xhITTtjNBYyvAk11fIV/IFtcKAParjSmHAjJf9bB7WeAr7i17smFGhoIiZnNBUDvDntMPnKFDU0
GQNHEZYf4KPTHUgNSkSoE8eywMbRb8Z+A7fUOtuFBzZYM4gRkwqPgQgw2cnr+V7Rq9IUUCWLdgig
h5kTopiMyHJyaDLSmqtkmw/xGYueg5MPONw4ejDjEJAz5u9nyxkY5sfkq5CivRKk2a2pc8NVWFZY
Bzg5VXbrFNaHoSKuuWksMhftuLxx5qm/B7YgZ8MfnI0au+LZNMAFAvsjpe03u0H6Q87znQrVcM5q
z923s+sgMM7G8pwCZl9BhWpPyk8g58u2xN3CXtjRCEu+VrPnH8tY0tYwG7pyOLJ2Qz/a6yyvFw9r
KdO86TzDkoR1qGgzSQnf15ctBHuFvv+Ax4i5ZQYWQUJr3WuzCw70W+fGFD5DrlC8w2bnVEWy3GSS
YUwcUOhjDalWLbZdu8FsyjULpt4GlehWbQxLNSXiIc7tbs3DKk/L4OQ73zV8sKEMgXkdlavR8fFb
tGLKFInBmktdwLwrL5YPrVsRmauShxDC90fI5t4Rnvn0WOGzsEqYWWxMRgnRTdMpy9wWdZJ2VF1G
IszTVEX28qHq7Jz8yxT7TeMr4YDIi1YM44yFs4soZ46Cul/WEIXI3TGIbMLqhE71DC08uAljfL1g
OLTsXx2I/bwvqfMOCI7l3i8r2OKgDv6tLBlnGf6AlQ38mzJBjrj09rQa4tQlOR1LvQzhfb418gXG
LUSwslhlo5PfGAoYx9gYpUQrvqe11JQB1CEXBkH+QijgF2l6QfNCNvCjatDUA01D6F4oCSHSWc1Q
6Ia6y+Y7xmflvmrrwEcA4y/TNO8YMJrjsneWphvOYY/62vs4m2NvfjAmBRS3NcKsKEMoaFSA1g67
6kCmjF/A+k35bk7xp293cEeqcY1xs/hEhpO8m2W7oIbHXkkL6UTGxMIgARzgCtTdGHus8LGXNx6S
3E1zemOfSSkWFvJdjsEfY76wfXaXuKWjbq3oTPy10azZSeC9ZHmTPERulZc3WHDjW1PSU98u0+xN
O2CIOVqPQD7YahBGQwEskkNdwdJLF2KF1pCVFCOdBO6VbXTyU54WIQb6rWdj8epYmyIu49s2Ue2t
16aBzqds1l4iqhkD6gZowOzdbcmYcyurgqGPAmHy+q56AN1AHOO3wmGWSOw3cTSh6I7Y+0XHJCCc
KWh8AxChH2Bhx4N0N6RwDRgyESLFI4fWtsKuZlArVAkWVMx+OI+TX71nlBDvfWYWiZjc2zCb4nsc
2uSpKRoL9YQRL4//a13/Ew4JVHqLXvLfH4gPf3RU4t/Ruv/8mX90reI3pL+0l7YpXnrTf56Fvv0b
yCFgv+e8nGqvulb3N31GXeQx9KVvDkPGCiiyHBeOA6Wh/3cOQ80S+ZfUDHGhC7clZLCA/7eWe71h
kVBCjgsJOnhyBT3JXEkSrJjX279gZGi+xaur4L0tUGYSa4eTrMmd0P//qwM3GpnY2nUcHUbkokyQ
zRCQCBDvS0Vn977EOfVYQFsguGaBovLqefwFE0U/rx8uDhEkwNOBiQw3+/uLJyhrpJ3Dgo4xsuIQ
6fqZ80twXdfMzxld8VMclg2oepXam35R6R/SYJfYep1nb3DIWVZqzNL9MOFOYLdGezXiP3fbY/Zl
gOLCnBvwV9v2BKW/G3s/OpdeMW/+iy8Btz9kI6Rgsd664pqd09jlsIQHsqCsrXTgDpQGQYspQWwf
W4r2dSRy394apZqgXUqdUzgGG+Jx9YQhDSW4rUUYLEA441dCcuCQLLspyBlM4sW2C6ZZ3JfpOJBP
uiBnNUpSSn7+HajffngOOALAWsLrAnLUm6FTj2B1VP4cHji+5k1Ht70Cr1R7n9rl51d6M966LLcA
Iw+IQIQGgBV9/8TdSfRQ8rnSBP+cfoOsygFnmKtusNs704X6/PPrvXmJLtdD9AQmwBLXet3vr2eJ
vqpKo+B6OPjcsaP05DdAevj5Vf7i/mk5JhqPwA4Qhr65f2HHdlHMRnDoLGKdAu5ag4zskPfB/c8v
dLGpf/O6uhYHKmYC7As/bAoZQTfhzBo8WBjdHRe/5+wJWTNK8eBUCdhMFjHAC3Gr+VlNbnDdFF6+
cTIRnZOxWk6l67Z3nfLoVL2JiPVGaDk8pmXLIdYUNaivap+yNj9OMXPtNRF1DqzVbCa6zIm5CCx7
i87fSg+95fWfZm9JDz//kvZFq/3dtwQTxNoRAAeOGFGib7oATZEYk6WThzmzAdFI9jli+dwfgbXz
XZ331sqz62+y6IyNmxfUfMrPDkWp+bqiGXZ508ESxoSGBNnK3rTMRT4J5pQ3bqicL/5clp8oIMAU
ZuuDwBOTeB/cwdYETcAyNvNwl0AxgeBPbEgSV9aGSY3a5/FOcJp/YTvLD97gurfxiN3AlNb1idMl
OZRNZG3t2EsPDGPUunZTDEYtR+x7uw7uu8jNjplBKE4lWipKYJuvCe3UugQxOzrYv9w2xM7hmbX4
zjXoCTrqyHO3zWQ5a89hAuiNXk1glojrQ97V+cPACLFo6UuYPRm3yK/Vs1Jk0gWwi7eoT+y9GzlZ
Dxc9wbsxx5TPQIl/58LFvqeRKj+hOsm/NSJB6JibIcF3YZegqUXrjZcQAaCffYhvG7+0sL4Kw+KY
qUxeL23o3eJdFGyGIK3ClY1H5O1IP/Q7TFniWls8lCUhpUmU/2HkRvDOoJbbOHFKVep3V2UJUIl8
qN0idDnKycCNNGoItJWADqsYvhz67moP1Hmt7+emLjLKyDAAba0hsInSfnQT8E1HJsxSSee+Zr6k
PhpFDnlFQOG6EaOBNFXpqszkfMGQdrb3UEeC48g856mLvP59xn2qjgP2VuvW7wn/cvAzalgRE4Eq
IwLVpxoX912eWATxNhIutB7qfawQ66xr5Jc8Gogwvazjw6zGXZLYd1ZUjqQ/NtNxwL5sheR1CPBE
tZ7tjmfeMZS/U13xDoviBCMPvCKmuGDcGmnX1xLqVWeaV43FjAynE4fsRxl/qLL4XRR7XxJ8Bw+4
XJnnSCyYNXfeJ5j1zB+rajN3fbY2Mi98GAiO3dldJ659Oc5XFVaoq3pa5Lok6Xs1ZsTJDpNJODfZ
d2xRzBUFBrxQlmp5MoIYJ1EcnYG/gujRIDuUDyMjILsc4/TcJpgSQzfEBRxG/oZjCM1EHHjob+eU
jLnYs3BM642Tu9T19WCg9+mkq56yuTdhHvU+/YFyA+hFVtbcLgCEbFO9oOFVwjnil1UchJ2aB7/m
dfEM9EI5ah0LVcnWmmnEMZRBLjEk0VqaWfW1m5z4c4ZQ4hk3XPXZnrr5qgyC6ZhPIUo1xDLXnWnA
hBryaO1G5nQcBe+XoXJi0AvF9Atxhd8L4spDf2k3ovWIGDXjEjb/Ij86k1ntcI5JjmYeN1unqJ11
puCPhvaI2SKuQNepxD+yMoH+EINV11k1onRIPdleQZ3NN149qr3h4SvS9ma+i7JJfZuGbq5vcAsp
NpGm1y4TRKmutnJYC2WwSWNODrFAmLTMsdma02xt+cbdle/Rj8+EPeL/bSq6bbP/tISzc2vxot6o
1GzHTR5BIgDzr6c/IMvOjPzNheFz1n1NfIIooYH5DxeaXQUT8t4wqS+KukkgZcxUJxMlH7M3VNAx
feMGiLRF4c0sZStNLz8XsdN+xvU83+TmMuNmSV1ouI3aF7mwjwDc+a4hZ/SBcKLi2DKrfcYtzERU
QWRs1vEl24byCysOuIehw+dSdnODO3d05fcdJ9fM3GaNfjLfZMwot2E38c3R9d1q+drGHW1yYYcF
4gcKxdsF48Z+lTsLP2OFBZxAz9NyBZtPgquJuZ+mga9keFqFRLsM3SPP3C3QjHsr2BjWizbMbAZr
OZiZV+CUP0ZX1CouU3YPw4Gg6K4mj/Uq7ER9owaeHtKpY1+vrfaKietUrKhtrL2ACbEn5Mk9Ifs2
zooLEGCIigHFrk9QuwsV4AuhlR05jHjLnOE88HcMjM6dSSpo5yfisxm4KCeQ02ClU+/7DB9Y1Gym
fXIlxqctm4JgGnEz2a2za5JWksAJsjoVGaw2O8L7uBrvRWTg1jYM6crNZ3dL2un7Lqqgq+RJPO27
ZlLJntvv5187J2iT664vWxgAygUWkRVE46HsTEzBUWNdh1EJ+9SRqof8EVhOciNnAp6W4+V4/x+C
+ysEVytsX1VCm6fh6f9eWG83TyVq5E9PfZJi3v49fw0WmP6xV/w1gjFcVvULgktp9Iq/9kJpu/DT
/jFk1WJiy0EtwQ85zkUr8eeQFVTXdVzmqxDaaDABmP9Ou/p9DcwrwiQXiATFBUQR6wdLAO3izaRp
9O7KieC2dZXK8Y7AkMFbkVrQf3l1Y/6ic/y+a71cDA4fbDzC51AwvDVLi12pZ6KDc5cYqnmsnNpC
hzSFD3k6QHGiwWkeY9N3nsKJkID/4tJYppkBFgtsS7rDedUwkw0m5FDjWLOEtHJVSMjHVjtqy60/
euLeDiRZlDCtCIjvI6atv+jXv2+g9DfHkYQOgMAwzBA13v7d5S0bH212afuuQO2frgNjgkBDKv3S
oInTl5OchL9obyzW26v+8M+LslQI8ASY9992UVUDGTxuQuvOtSoLoDuwj1bpkWkLHBI+aI+qayeF
5cypMUJOTIZxePYaNtrCgH+wbjmA9g3zYXnojS6OtsuyOE847fTtOnInU5ymJlJiky46apO4UGg1
sqhs+xfNoG4b/tVWvHwND8AG7gJsph/atAC34lGiFbujRmStjIVzlAU+c7sAhfE9/prahpvz6+cL
BhbDj1fFs4NTgxeDP79/Yp5BbLx0O3GXoTa5f4nBxYj0m5nJ9g72lzy7iOpuMO9B1qASSoyfX//H
FxOpO32pDzeVdfP2XYFYXcEGleLuktyKGXXzqOD5v4+nVvzCw/CNkc3lDkPl4M2ixUcd97a9j5SP
hb05ijsHXONMHYnFGXkglHuRbffPUDmdp8n09NtpluW68WdeFrLWJXTX5FeJiX/1xW0TVwPGSK79
w6q1HKMmFyCiAuUwbdeOHxX1tTWU9LuXMNaf3+a/ekkwZNHvJf+DwauhiFcbA7kuJtG9k3XX9Tiz
VgTtIPvG0fY0+iZuiV3mHIH+6xNWBqzykEjaG2SdMl4DeYM0C/SbJ8Ob5DluXT0swQHieqCi3QqU
SO+TZKKsqFTGW+YGOLdehQwBit3Pv8Rbb1C9vfgWzw80A0dHVuz3X4J4zWgMVCjuoigja3vxu+5w
WTdyKJvHjkzANQxB9j0stelSZ5IH0kWH/KqwPTSqhO6ewgMu9su8kJUrIrN/DjpTnn/+Of9iF/SB
P+DBOHxY13zzMUktGicvcsSdu/jckMttFk3XPAozEvctyOAvVrb1djEx6WdVc+YC/hK+8vaKeI5a
mZmr/m5u7PrkDqX7BC9Y/8WmaRtNW77vbK/3VlEaYZTMqD6pVvOswg8psh5s2siEeraRmL5nzJ/u
TXzZH1PbYePUa+Jyi6AycniJNAmvcfWuTwp54TWRy87R8nU0Bqlyv/DMe3GWer0lcljjqutTYjtQ
o34gRi1BHvrEBsd3MEEBABq1kG7iG9ltaxOsdqimZJohjE7ZsLFc6tt1ipFNsgvhDmergt9trpVs
GDVliL7ph/wdYdswXMGgRrGuRKy0mbIbLbAjl5DuNpmNj42Bx+cG10tyLuYLaRazx4TRrkU6wirT
jFqOAE2uzVBcOEFT3Y2adhv0ZXZNs1TfYK3ktxuSMmAsNZj9fBYEfaO7UsVXM+/FpqAOSFYWuesw
OuSUPCu3Vh5OFAl2MAPn9xW+kiWaLDtr3qN+hBEsL+xgRxOFXR/VyWryfaN5GKsimzd25PsfwpBQ
wVWbwcVfddbUwnzEkwsTeS9UHRopK/gdi/sO+4SyH3CGJk3LWrXj6DBWahkkHiOEkddWPEL5aKbo
CpFm+EHNkxjXvkMs2Z0xM8xnrKR92NreypH9IZ5q3vtxWXRrGTpJtCEnM3yIk5FjN2eN+AoHX3Q+
KoTDkczxltKAHEImVXy62nWf+tChTKgCdhtKQDZiDODkuU8VP6Z88hPQzAOWB9iIOisJj8W/RrCY
j5zMIhFQtJcXwjZwLextYLf2GnwHTnf8QvBuUhkcgXeSmykPB3IsmTKuYlrVvZkihQntUocwOAj0
QvTZbQ36bZrLZywh0itrCqDxUgf8Dsu8Xrtp2+8xA4t21mLXX8qwJzbNxt6k9ZrkmYUi/4jHKBtI
+YmrjYmdNlb/0QBlJm5c7FP8ac3CusAdUSVlAAhjoOash2enNT0sbNO4uYdNn+aMkoM+d66qqgjL
e3+CsxyyAApV+5sSuxY91YVlGyAbhywRWfwpACLID0GLYAgcVhXZsCiachE2n41kYhpZkvVWdRvV
qjLYGegr98UCCanOc+50ZeDmbMZgx+z2hvPUwrOFj1/MjQLejIqP0uh5YioaOBRokMf15IeaMF2z
V6TkryBlC4T2C2U8a68ZpiAX7nqerAdmUJDpiUm+yWgfu4WZ5VXFPY8+n9iyUye+G/1gGdaL8pyn
yJ3RXqYm9epQBOxG5ew+yWgJH2bA8ed+SZwjSCMbj8M+5DtluC27pAXJ4A0NoEhi+I5nuquRKtsl
XgVg9mH0yHzPVVmf8iq37lvT1f9RXYTXwzCxP7OdRRGqzhBBoBAD/4akEL7TlFL4wF/gX9CiMgEK
SBZ66ki+xFyusPkvukRkN2PVssXAuQyuYx1iHvq1PP9JHb+gEXqPpIYLriMAqBN+gd0hIp3zuQ31
rQw7R9z3MCbQ7ulPW44jyex01QxdKDst2I6peo9Yjb/NC8/pbqsy7zAknsTNuPBEJofKUFmMYSbo
UFtEX+o8prQbNga691nE9CYZpAbgdfWoLO69AJNFTM37q7OPp/6ZMCZ5zvTfMVjBGyMmYR18aXKf
mBxAQNXlUVNw2rZh3D5meUn1K9NenS+FAuHHlbqSWeE9WZL6nnk1j7blw0gryJ4du8DPJWVkcKxb
w7xBUmrgwxeZNz25Y/U1y4hnZ+lPW9UtB09fdwe0j/JsZiZFeI2OcuuKvHmMxoLTXOUWeWoRnkpP
HsTZCG8hDwvftu/45BM/Q0BKPZMB3xod6e+XAmfUpUq+ZMPzS/Nj69JHZdDxN4WrHEg2Rt4iWIGf
57yboQFCO3UdtLfMLPYcO3xAIMdsWQXkAmW4Tono98Iglm9VXV4hAYAudxORV5RBnDyoI+a7wJkx
sg17nlETBRR3/GMY66QCjMvZ22rdqiCKBVpTgsKACejR40nfVL3tH/k69cmeDA/jlRE3FXwe+LTT
SNbDPHPiDnp5ulUhbsyY+BNgJ50Gnk2Uqw4ZE+O7Zo4NgP8kogcUHtR6lI8YLW8Zs/Fh0JYiMHRy
7tkggvBBTql/n+VA+9uhNdM9hCvWSJEAmycluuEVxB2+/2UTyAsbAmOKOmZd5CnqFOXaxzbkDWs8
fflyHoJ1pt96vCGbx0wwhSDEuDtQ7rcHZPU8VbSf6Dw4yLkPMyVoWKXRA2RK+V6SY/XUBaQj5SYU
XXxgFgMmkcsb33U9n+SyEh1MEfvTnLIFuIIafSs6HEGoadu4fx8iZJ2PQa0fUNY6bE1WHbWHshPh
QzosEto/7WiPjzxmwisrGKmBLOIGPigzc59sbZxkGQE9QJjRhjgyEPezTXoMLrNKTCv2+RAUPw2b
Ry+GPbVuxYyrr/6GnETUyL3HDkRQVrq/NLzLbDSPi7B5RZnY3Kds3QRA0dLeA+eLezwmeSyDrtIW
2MrEN+nVeTk21WKyohp8mDFzTPju2E6G15XFyAG5GdD9ONLJ6LsGmiZDEG+BfpfZES+9x7fI8dR+
asaB97VKmCwWecVrtSjcs3x7sXdjXwjsWvqY7SjNebksJ2B3TPoOBXjCkh9Z4JE8E/bm2dsZtRIC
dLcot244Fu5ZdjNq6Wom33JtdKb7BD7HquG/Dh+wHaZtLUbnmLe1UW8JNZ+Lq3Ly+GkGaFb7ARB3
ZolEDErWiz5c0uyy90kLo7U6FjrHrZli3ZI7A/0Ko4j6dLkBL3uRbtynzGJf0BtrF/ucOJe1G5GG
Fa/kgKuZ9FP1O6P46O6yPh1rjPYZQMB+qlqdKDEGLJHAHLuD4+bTVRIrfHdeFkSJh8u3BmeiaV12
U3cwCOnaFqpxn4B1xf1lVXg4Oy6r3IrEjecw+RZtJW6g3nAT8l4Lqz14C+T6uQx612rJSVhrLUAI
gn3SZZXqL2TMJasPCXex7hwmJntFIdRt2O/FDbReCGB6c2CuVM8bUcS8WT5Gt2dc82x7VzcsmjGr
2e3tVNwys0QLlSwsahPa/rgeZjbtyw4InzAvcbr1udlDBKd8Rcwcd8n2Z14bfQDhvRbbCkXXNLAp
1HE3RTscy0K2K2gMyLjGgdfMbhXXjRslz+SvdjpLEvP9UCoKP/di/a2wPieuxxmMTeZ0qA06aiEk
Uuik5WEYpyq5FT3c3GOlJTadqa2f3GDgCnFas9pNES3d/eCOFCGxkYcP5oxnb9VI/X39cIaubvkf
xkCWt5btYoIXGes8zPoDonFz5Xe8O3MeZ99iu69XvtWiV/NoqddTbfMCS47HDD1lS/zfvKwHIM+Q
CkV5D3mmuM8pHvGIkuZF7g0MsncmgaLTKm5rAvkmWR7Tpsne2Q6RR2tOzfJIZy8PlWiYRsMMr95F
NcPfUBbUC54l2QwpMrUBgIXeU8p+MK9avflfZVEMEAkwT001OjUdDM5ER3LSQGFA2cZ1W2DV8oF0
NR5PVzb8tQ0FN8l2F/keBBC7c3tmw+n05t9O1Dh40spzS1DuGWc3KjzZkk3UIia7NMp5wS47E5mq
r6rtic2OjxctPmCTVVMfOLiSkBV2OUyihH17IRIw/6OmxuR0CZtwm+kzXBhZ9BAFESvo0hjGZlw1
OMJnzBC6gT2txrMxOoGndQc/qcPrNIydo1Zg3sTSDQnlG/pna1HBxrNz1PYsJ9jpBGZJ/EI53MYy
ZrdavNS6n7jy+rJvEuzM5hhyYGLmWPFOFLrebKIwuC479PdMrYCvZgygHmFdzig/2Pe6lldoKFg8
aWTkV0bt7rxY78zLUnMC0dslB8tN0j+cyTP7k9uMvHGDgQ2Um7fhNdYNusJowUgMTuYyJ1zu6PuL
6R9p2ORw6OlvUPKO3Z7p0kgegmUF9CoDg+Z8EfdBIIDsXDJq1+A83BIfXR5YU2TRSZQeB4sHIfIe
8qi3WVqoTI0reR+WWG8Hl5LZNctvmPeiUSELyNwxUcasylODtePKyX3SERAhE2+5ThyVfmxw9kNv
7IfsznQ7y44DEWNB3yOVCVleY7zH8RttJOU0Okm7s+XBil3j69jY7nOGPd0fBVXlt5qIAcrtuYhR
6yjrJJrevMZSt94XWn5JZgdKzPGiymxb/P+2GFa0V64t0xvSb0n9ybz0U9kM8Qey4Sa5HssCd2qt
9VSBq25Cu4k+Johsvtat4je5F1loepGILhe5aGHGM/5Yg9llqy6cvP9REv8jdwLclLSy7N9TEj+l
/deaAeN3BgV//tSfA57A++0CE0Mx/Kcv7J8DntD6jQWNDwFcfE3T0tj/P6Y8/m8E+VA5AAnp9AOb
j/GPKQ8MffJ+wDM8B+ckyIl/Z8rzFnjTZBzyNiwHV03rx4hzBhNJjv+O91JsEgUg37uC3WJRil1v
6Gh9Xt2gv5j0/NUFESMw59G4m3eJPn+FqpLqZzVWU7on8oxQu01MyVGkwJkrgvYQKyr/n1/vLc6n
vyA2DtwvxitIGd8gi2HmLT0JVM7JrxPvKdOtxaVY7d3pV8D82yEWl+JRMxJgIIGthPMGMMbyJonH
XDinXPfgqc+oyh0WtiZk6eyqCz25n2fsV7pR+9vf8kUEAhePMdoFBn51V+c2h31gdM6pt4ClsRzT
MDzWYxt80ymjfn4x8XZ8xBfViVMhLbkAztHvyGtkXGJMW/oydU5EHXMhv6EiWRFVSDE8DT6nRQUM
l1zBmqfdUR1NMntgTduC9w2whlX9Pb4eGH3oMb/zoGohWYW7qZ/Mq68PxZw+N46cU4CHPC0Ixrog
sjl/+e+uJfQAQrCEWThvFhShSmaRKOWgSpnBExyjf/aHUp5HXVb//Ebr+/gazNVfiwkE7GMfTj9u
6N9/rZRqnONndE5TlHzrLRj7NDB/d6pyuQgD3suf7FJvHibAtoNRUOGccDOqSRGdaGYCrzHWxJNS
k//8G73xu395UthTQ6tFlsQY682TwgJWTIsh7FOGpX5JwAjXhPNA9V1gePpIADkdkad4SfXASSWD
fYxxiX6hLPzbrKi/WMGe6bDtmfpV1UXG93c2sgTp6WT8nSTqmCsbDwpj1erSqDF6ViiNT7nNc4ta
XS0jk8zLy+vqCSg7yK8m0D9uUXwGBwffUD9pZuDff5gcN21Z5pgd99DQzpc6da6YDdDJhNuf3/+/
upSHJw4TNI6WH+bssglosf3WPqUutzcMY15ZzGTY6gOPJ/Hzi32/1bN9w2dldhg6nCxMnt4uX4Ic
66JtG+MqAiNYcHbqmDMRb/O4zACVE+y74Fc70/dbsL4kjF0cfTx06Dzgt9P0Jl8gDqNZvTIjkAQn
ICt91Xe9PHv4ROhoG57rpRtIArAznEBAQ5kenPAKppzHlqTFw4zj77KDvEA9agFNWUWJgedBqmGZ
n98k900qD6ICj8QhPcSG0oHb/EXr/mrzqgKZObK0nSsspUu8/yFz1amHU6wgNZTg4lIxU6RZ6Opo
XRMf520Fv+wOaiWwAI4kdJ5RGfEgI3TQzwvc9Wdp5Szdl67WYoaRbKgMQWFcQZu3EjFV+qXpKTyQ
VTPjx4hUso8+AZHdBuIS5Csrax8HPbUKYse+6jJu4ErR772P0wIsEScmKIpLYsAMDaNWHETv8qt7
P4GuRqyPR4hNl0b2Kib/FC+QquUaGqC6REugRDMxc58cuIAASeKmJ1yOuE+HFgrMfkBBT8ntXV1m
c/0Ql+DwnaiSqxwu7DNTpPaR0FCruUIYq854DsBgswYDrKfJ4/SLUCGPzF+wic1XM/jQA05frL0h
957yFGtZWJKW+6QEqVl4rukTegK4LYFJvzYkNBywhm7PnYdq251pe/00RnzG/ov2kIQiTpgL+mjY
NDpgGsz8ImAKWzryXDAufFCOle4vA/LL6PjSocJ44/6EmDue+z5eHizI2s9NqOEA3AHp8WTXP+dl
bGku9BBulz5CWh+oLnwYiQz0mLop+xiSghWvSt12I98AZxs13Hs55SpO6l3T47W2UmXSZWgw5ADk
5vu6UU08ginKSi3+VaILk8uM/gK+m5lF98s0TW5xRAA2vACk5LazapAou0++l3M3YR82WCbWgarW
0E597+rSShrgW/2+dwiP22MCx4eBBY5FOKnw/bNXE+rJCo4VZlNLIG4Sg8HXRrklkAyAPsiFrxzO
G3idNMwkObOWJ1q+h96M+LXBgK5CGuA1jdAefAPaLblTWJxbEMFxQ103NlREckvgBYqUEe5Ut+6T
xzQNyk7VYQXgKtF9iO3FOizLHPsbK/acL9U0VffBkqp3RTsVmxbir8ByB1xvB3u+u0qLejrG+Pbx
WwopiW9d6nFj9pEHOrfgxmx6zMVW+JiomwA1zKl0khrDgZy0nNTtAfoZe6xRd6j7HI3JFhOmBjtA
U6VURl6OqxGy2Dsgo4AY7mgsAQy64VvgLPXRtfzxJvTcEequzCJ6wZydab1oVHc2MZjFI101nyFs
d/2ud5X3VUKd3PSIaK4ZdXbxThM55lU4NukG0V+1n+qxvkG3JuZ1tfTJl1hP4Px6QJLvJd6eOUR0
wsrIb/dBP3uPDQgbwpRm+eLFc32FlXKsYHw5y5eqaPMtHrTLuhcTjzGA6oMtwVx9IeWITGlmyz2U
0s7f62K015LVHjdyKAbblhpwNVG87MrAGvTGxBQA1vB5BPI7QmdpjlmX9DvljuqPCHnANjFSA3Vt
XX5O8wk7HYWBOi5QOdg0iWNoNp8Q5vJ+AHRvIpyb1uPUiV3Z1PyiwAB/ZmCJNDqC6Jx3diI2ns/8
CRuFNiQfbdVB7olr/eSb+ZpKNzhgaaLcTZWSiedEERci5CLaOGOcAIo3PbB8n2yWWhlbq6zHj03u
tc16qvrd6BIOUCXm18Lv689hkVqrNBR4m5I5vBkLPkeIb88dp9KCRxrb+7XntPOqiU2eqA8L4Rr8
oXoP5at5D72ORW1gTDc8XcYGBvxqDB/1aGdbw3LNTp7UMJJF6HC7ZrcdnuPOZEOql1Dck2bBkjUH
JlmdP8I5CUZJCjzcWwmgWrcmM2RGccua0X/9GAkGZhfEy1dFdxj6kPM4GN2IGYbl1HhSFvq3Cdn0
+xceHkwJCrOmZreV9FF9z1hr400AN1Pj8OqPidseHOnAC7sMn5qGZbuu/Ym5SQ5W92iRtEE9l4zQ
Y2Dg1lrc0jflFzfD6PebaiZHjxaHaFv4A9HamTP/AScFp1Q3N9xPuH2Fxy4J+wOMfGwPKhmn46oQ
WfJ7Pw1PGbDq1iXyPV5Hiu3jc7EYo/EhXQilPgRWEtxMoGVrr0Dpm8xze8gMb9mpoGo+wmQo/RXh
KvPHye3KMyOKb1axfJbIPW5RIgBcYcZGlH3YEdkwNtZzPCTx85Km84d49HlyvPF40YPL4neCu/qy
mpJUS66L3r/Cf4n8EjkXKK97j318nY99PB9w5DJPTlurd7jQ2GdvkeQz4qQ3ipXHU4DLT87Mg1Gh
LN5KMRTvZNc5twv8nFtkruO5TIN23dWi/+pMRrGth8X+vQ696TR4DZkFbmSl3qoP7HSdJ7An5nGZ
wxXqGLYLrEE2WRk4V9AVfo8aY/4wD3EOj24035Hc5n7JZw/jl65IQs5K7dAGhh3fhIBm71AC2FcG
SVUe8G7cP1np3JxKfGa2VeqOJ/SXRrRyhr7sYFWrdIcJ/YivlbAsfISdyJe7BC7gvZc3zWGqUIA3
aRJdm2pc7oYEf7xwiudH0unacWv2vZNeyVRKdx3UcGwIqZyD/MaT/8/euTW1jXRr+K+k5l4unQ8X
31e1bYOBQAgkgeTKZcCxZMs6y5L16/fTkiCWScjMKBeqXVszF0kMbanVvXod3vW+JLhnjpunZ0S5
0uXaqsIvspegryGhXBGMVcmSEcRm8XwoOOG/K7s4vcqjaDcrOQjfB+t0608jx52TtVcIL1yM2wyC
UsWjpBxRbF3trN3NSt0VEHCt58CoU0zet02ZIXkOk+0lTLCYUU3eO9kkhn6xQLkVSmqU+0L1KrP2
lYEsS6zYJ7Zv6RhEpViGqpnPTx0JdYtVRH5X12Nw6L5ZnaW55d2mWyX+kiv79M720ZvZldVmUq1L
qiL0WSIQQ9p7XFZriwaWwvImZPzdJwA6nEOZTCPiXIIZGK4iEtS7ijiF7mgrmRjh3LsGH1Z+kZNC
ujK8jN4RT4u1U1vSEgsW/MCgc9wyikmoek46y1m736GPK+8jW8seC2NuPRUmjF+nMoXedELxi6rL
OvStBOpX8vYwhMXeNHFBM51ZWfTdcMvVx3QNrGBceWkGUUkJtWQYwhLglh7E3DoQtAl0icm15FMX
VmVznk2dFT77qtqXJYii0IK9Ltcz+/0ml6ni6tbuK4yzIbCaVbW+Ji9syeN5FPjXgeMjZUS3pQRw
WOOt+SSQdDq3Cr/M70ow9vOW8fz/0e6/QbsrWp2f/HUu9GxRLDzvkKm1/ZVnpLuhkwklNuN8BcEJ
ZvcH0t2UR6pOazaUKDq5DsH/3yZCVXXEyQvsGNksXTdV23lJhCr2yCELCqeqJpNQsJ1/Bnfvho6i
X1rwxHJbZJGIXG0ROh+EYYC3/GoNTdanNI0iUGjVFrGqncJ9Cu/LuYx0EF2u5yePkQUmxnU30i38
VvtZoOORTXzPNiZIB5nBmG6oYkrHyiRzpOjEKEHtpLLMOKa0UlfIIoWwwSZlhDg1R9Z56Jab05wk
xUmkrJ1LpHaoRDtYFG+92c9CdY9Mz5p2TvYIqCFFypdBJdG96eo0DUkljTVQIUAH4aZZsXAoMy4s
el286cpl2ia0jeA5J5ukOrV8marDXooe4OpaL+BN3X+UNmQ3gJzsv8FDnQAYRHV3ou2rbLlLVspY
jUC1rFRZuVm55o1A+gD68lP1S65hn6Zvh8I17Pwg3yVeARl3tNCQggByZou848Er2Fa6vpbmqfmp
SjTn3NAgfqKeLiLZEGElkARxZo09det8RLxRvQwKlUeLTDs0Jt5G3s0qF2lIhIXDc6fKd9BIGi6c
4nr4hJKkdB9AIX7rCu1Kw1uvr3IjA/hlQ4Z15/tze7Zyk4jivhZe23byBbSScWYI53BVqJ9VV51Z
rvO0js344e2Hdo5A7OTvZUssYDK3ZIHoo+4+dETYtprLUfBJD7fzb4p4+6swVL4qKu4Zx1hyTk01
Od+uiwy1qGCrjrcSlaoUlvKrMi/lh2ijMA2OUZTXq0DfXBShhsbPnj/B3KQuYTdX3q8ktbh26We4
1FYxKX57fkd4qM4cz/PvNqglwiPsy2deUATwbCQSJxYMsntE804qmRZPiGXk3Xu50p4CM78sElWh
LD03zqAFh8tAx9OF+HRzUhp0uUFV554a3jc/ctYXuh4Wj54bamM/04rHCMos0gy4m0lGPmIOCpri
eX6aeVBQsik3H6wdKEAfJNzZRuN889YJKrWJSWSxroz3tk5HOXznZT71vDQW0lPOTK4SpIdRK5ha
AViNMuAtER9666utq8WXe3RvaLAMoqUNRXoyDkAMoDdmgKsRsROdoml6Ru+H996nJ/NqLqAhcOPs
rihp8nCqlpNnid1qfUYqGwbnSl+ptxKo0+s0U5hQ1VudIsdenRWG2JuQyNAyU6T3Ouw3Dw46x5e6
DueNDHnm72obXZsFTNqGxJrOB000/ai0w3fXjkpqdI6nIt26mYz35KCBLimpf7cvC5ueNNphKSWx
dtA/eCxUm8gtSxHU0OHreVrjx3+IUNS5iDM5vofiJJqCXZJnMJ7AZqZvpjHkcV+2MaNsdmAtxuud
Fsx83v1lOIcRTkZP4QTuvfIEoKB6W8oJ8iIWCYvJPpf2V4BbvQnman+60w1VGNRwc5EYEQoDRiap
JzAY06i9LnflhwTio5t62UaoAU48z9xfJbGhoPcRzqmu2vJXW9oisgJ+6Z6Gi/iDl3qUOreRS2eJ
pgXeQyBvZnGYSIDXSid3UaHLzZkOfMQ62cA5f23L+Nm/SaaqIjH7w16J6afTyrZE5UGFIcQSW/vA
XhWxksL/ksxv1QTptWlGtw10/rH0aV05PIGyhrPZjFPp83rvIeNgAKyOcOJpxZ7ZMPvuxxp7MB+r
foxiDODOxWZnJns6ZYtoNYmUZP4t0ala02XrK3Ri5tLp27bnZw+gi+OVIiTnsioUdA4fICDlDzv4
yrrFC81OgIfBNx6tVqcxnfMJGRTszDwGGAVhGCYmcA3phMxHtKA4b7xXCnP+nb2nCYhXuNBKS7k0
i3Jz4aoRjm7s2/PPwBgBSLjByrd/U0moz+OjyYefHfZPFQFWlWJC994hBveQGSmM2zA3UKEoCJK/
s5rnkDYAkrxTiJOu1mVaXvvWLphlgIC9sRoEJkRA3u4i3Nroxzlqcu4bRXIeWrH0GfYjZ0YnbuZN
kjgPris79S4tlecvIH8k5ZQW6fcdxwSvyNMf0jl6KehH2mRBYgAmOYKMAb2fuN3R2qjGpZpghvJ8
fq8Cej2TbMm+SD18fgihzVNUJFan0COW3xIzqGZJsZufe3voBKvACuxJpqrlUlkRRI3VrSB5TiNV
Oam0yDnVws2DsgXv6WpBPNYIo84hDp5/Cyy2Oj4BABqx9eB7XD0lc8DMJxQ6uD1QaRdVmai3vpqi
8btda7uJo8ZEERGUz2vZnX9j5e2Wur8VFkRMzdqaX+Qe7Ji6LFrRyAWpt5GXyOO9ut18liO1Wo31
2PS+Wtv1oxZugZSu3PJ8U6jQVicq+G3I1S7dskjB4PvlB0SZOUveXsQ4icfb0NFoh4TsBJst3MEj
twFbvc3BTcRoMimZNYEkzS3HtW32IcGakQtAbRxMJyg7kOanuGLRwlSz6qZSsEknq216jkCQNQUt
6l+gl5TCGb+VPeBP0trbImwTnGbxRmxXxZIf9sh3f8H8Zw9qoe+WuWfp0pSM3daapq4Nvg5dc/8K
WnF4qix5zzrQKXqMkcCY+6e+AjR97CBxfGavpHK6ryILvrTtF6QGSfcCyd77CKDAGROb0o3Gxiqm
aS7nT7HBscL6EkLccXhWKlU600XsiMijcDnFe0UALbtPy82ZIZGBm5bULcAh7++VKAqmcFZoY+7H
3Y7TNRsChBGLda2msFEgjPYIZRHYyN1ucwGvHkoujg8TvKlV8ayKVTe8gj1Ah+Us37h3nAPeXSqt
feSDogJxwtDbru9TW3cqBAljc3UGWEWGqIDYD9UCF7C/RM36VtoVwsEBbXYh2yVHVbo1pwnMl0Dq
3Dw7yUp3K/O4G0yeH6ZMVFok/Hme5WyDvavCDEuZSten9FoFn1erLD2fyzqnTqWstQdXmyNgulLM
aPNeyjLh/jj7G2BdoXQCkZn8sKUIQP94THf+HssuT6SgUi5XRrG52LMQbMTIKe9I+t6ld0HRtK8K
aH0K2HCz3QBknMPhTecftG757iwT6BsSc1X1nW4C+xx1AgmM5pZWEsjGaFaXk6o40Xc7B3iT6SG5
k8ytcZHQ/jOmLUILQY0l08whsTU2oNOdelrlf7es4pY8HbUc4t8Q6o6NBbtGAdGaZW3dj+rWKkj2
+w4z4+yrm3oj/Z+JbNsHEW3WJzWh2E2+TPa3y5RcUPos7yY+rYXSPof/7ofeHqjt7/5drEyf1IER
e7mn+obfGsJfZF6WP9E7rqkjywSSw+H21zsfBeX23yWBJ9Lx+FSE0Zvr8C2/fNVPHv/tJ2vm8e2f
6dz6IwLPmZh/IKYd/JMqgC+dPEH9Ql4//NEIBw/vjAyZOhE8aVS7uZjNwzlw6IGnA9YUJfP6ar7w
YIH8agm8/Xz/eA5+qTdOSz/O4t+ZhKMhDiZBpDfI8ELn1n16C2yYQI1Rxh/o04OMIXvS7+n1kWD3
gnm+fcVH20BRlBH7g+5rABzi4tDnCwe0BBTiMlJcvWZBtUe4NPTpC34CcfGUhxvBBgtoAw5EO775
vDE7A5oFGBWAhfSaBMQ8aXQwDHA6zUMeTQLEjPBegPswB/f0iDU167JBJr1Y59e28NdmgKwpj09O
FE4ucZEDOFwCgEiBDoH4wPOtr2bnDWgJ4JWTtO23BKyRCrk1hIZkBsV1vAQUZ0QBFVyZDo5NXEOz
BkTZr4TOfnEs/nIp6OrI0Qh1xeFfX0fHomWMiONlQJmtzWx23oCWgo1b3XcpCP4bAmT6VJo3zas+
3A9Mgm4KIVo68OprcPsBxmmlsVT/3iro+ojTX4Y6pl3vR1ZBUVBwESBdYHdD2woWvXk9F4GujICt
K4YGAXB9HdkDC+8Z4k67Jk4amFsAlUrvx5dHZP+FB9xu9KM9YDsjYMNwGUH/0VxDWwMKdupvRgm/
NIeESKbOS9ZhwfnZIrDhfAZWC0K7PRkH5x7wgkQyq9fRqFsjXYESx6JuVl/HjrKKuDqtIghgNtPU
fOGADgWWqt3XUUZfCt/AoWr7410fngpEzVgDZuj56BycVeTMtnl1/daCOqJKbhI4682OOHIQHI24
WhaEbu3ng3MQVJH06DsLRIawuZMKbo3f0dlocXiIaquIHutrcHYBV1EksXutBaImOkcAToiGAnEd
HZGOjQdBFoU8SzMLzeIbkl0QRqvvLFgjELOqbRpttuxoLdgGdsGiv458TX0Nzy6gw9fXW9TkEXAK
Nj4iPM3V9ZkdhRgTim8V4v76Glw+TWgw9F0L0GNqxJBUCn+s+MMzwnRGdEAqgoBsoLOgymR7+u4I
silsCeaguwYsc2TJkM2/5FQHZxVp1tL77gRCaNIE+IRAburryCpyNkAMR3q9necBmUMyCL3ziZo+
ohdLkMM1SdPjxDqN6CMoJVEOEdirYQVOKpqjfVOJhM0oh1rwIP48bOY4YGE4+Int58NzkMhw9XWW
dRNDCLMvNPs/3QSOPsLeQkzd6vEMaRPQNN738UVpjcZ56yU4PrKERM8UFbC1aptmG+AiQJem/zmg
mTC6PoeFYloPT0ORV8YvAljbboXBeUaiqZRX18tLJnrG2KPLRJagvjhgDmdBkVkMsEqJduXBGUTc
2t7PTyxE1lxDq6l5/uNV4IxwHIkink3F8FYBdqq5qX+fTSV7QKuwIFNv/d+jKAH1SkyCgVMgQLpc
wzscxanVdy9oI9OmeICQaLMWjvaCiJtZJ2oNzxY/0ZigIZ0OGsQMfWeB3Cr+jwM5QTMLRztCSKNz
dAB5b4IEZ3h2QTOVZoH22BGUVIEUw3LR7gim9dAuWmSYbTaECedGfQ3vjNRZyn3XgkbBDfw9Nez2
ZXdngSw2uVWb9OsADYIpmDz6Ho603CAhyIZorqPHl2VqbQKl8bwX6i8ckkEA3dw7bcBDUl4X4hTN
JBwdDmAw+ISuJuQl62t4gTNihn0DZw2DgJI0yeXmIV+lE0m0ETgiZNeWIRrPZEhrAZ++7yzoMoky
YAht3PQqqQo0ix4mW+RcX9bKsKJoCMcFJ08vu6BhFmXyRETkLyv+8HCwxSxRdQOj1czC4A4HMQts
416zQC4B0jRkFZ5X/NERydzQuigTaLcVjQHtBQ3qo95OswEQlcCAbslmFRw5SpTcNDTmBSyn+Xxw
ZyRtU/1ximgOA8SEqK/dCzzl4V4AqgoZp6jC/ChADMwi0FXbbNAe7iJPSVaV4KA9Ho7WQo3WtCgw
qObwbAEZpSaS+ffPjy2QUYjhv+OYCYwC04uUVutCDS5+phm7d8VV4/AXDdgklF6OvcNNYNkjcWai
p9x+PjgXCd6t3qgcKq4A9gFiUEWpr6MDgWMRbW54MOQfx+bATMFP+E7/MUiR+Ji1zqpqXaDX2VX4
nQE1o7xTXwNcC/CB9nUOgGpCqMjp19Yaj4IGcmpEjgopJzrd6+vvh05/w494aYeZQEjwVDfCeMv0
Z/0yv/qB50aJ15+3TSDnT//5S3R6dH5Q9MU0372sO3TE3//bAXDVCP2DD58R+/X3tL/ePuDrr+58
1/NTPf/jmbdMFgig7usP9u1tNkqM/+MvHhbbRYecou4q+XEn//mrc58H7/83A6ebo3FFobr3uAna
eEF34Lqpov/Am0WQLtLnWxSvsUGp9x15svC972ESeJ27bsDfvccO/TBZPIWHd910FvQfOQiWj5n3
mGedwWuMat/Bp0sfUpRkeThyA4HuPTLUOYn3mL0Lv7+bhPQVPnSnvek/6vstiAYn3lPnfbZdLX1H
ni3DZNW95RYS2nfkX9PQvFikf7fVz58WbmcBtjjuvjd8jgBPEHrdHdmAhHsPHTx5iyMr0oAte48c
Ft1l0aAX+w77/rVtaqBwvQdmgPxxsz/cicTlAl/Wd+jLEMHzV9PcoLb6jn218IKO9WhxUP3HhaRs
ETw9P319mDfgov5Dp+niEea1ZZZ11nQL3+k9vvfoeqtFt+O0gYb0H5qzIA2zzspG+VjU2vuPnaYe
/0eR9zxYPekNnuFPjB7myfHQf+TGwyA7siFt4b3vTX9YPiRo1nVnu6lp9x96t+ieW2TiRJm4/8DF
u7PFNkpdr3usM74owP6J8S+WSbrsWCqgX6Ku+ScGv1qW3mPnGGtxZX9i8G9hsnm+zXp1N01vvYeG
Zsp9N1kkISdld7k0pc4/8wXTxeZ475MWoIjWd/hr1+vOeFOV6j3sxscj6UY1SImLUk/voZPl6rip
vy6n9h344zIIoDDZLY7CBJQkRHGm7/C3bvi0fHeevjrbmraCvsN/CvNfLMS2rPJnvuD1QmzrFX2H
/8zsL9N02XEp2lpA/7HLblTZZtf7jvslW7jPC0PYFCDcIl3dd9i7ZbLlZHseqB65SQT3Htkjsjla
3m2Ste/Q9wvOHdTVuluz7SLrPfgyzd7d/ezmm9xo7/Hf0krqGZvdo03MxHTeplln8d6+659lml5I
JF7nn575QX72a93kmviJR3+5SP77vwAAAP//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68FB880A-2013-4054-85B4-41E7DC26AEF0}">
          <cx:tx>
            <cx:txData>
              <cx:f>_xlchart.v1.8</cx:f>
              <cx:v>Profit</cx:v>
            </cx:txData>
          </cx:tx>
          <cx:spPr>
            <a:gradFill>
              <a:gsLst>
                <a:gs pos="0">
                  <a:schemeClr val="tx1">
                    <a:alpha val="80000"/>
                    <a:lumMod val="85000"/>
                    <a:lumOff val="15000"/>
                  </a:schemeClr>
                </a:gs>
                <a:gs pos="100000">
                  <a:schemeClr val="accent1">
                    <a:lumMod val="80000"/>
                    <a:lumOff val="20000"/>
                  </a:schemeClr>
                </a:gs>
              </a:gsLst>
              <a:lin ang="1200000" scaled="0"/>
            </a:gradFill>
            <a:ln>
              <a:noFill/>
            </a:ln>
          </cx:spPr>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dataLabels>
          <cx:dataId val="0"/>
          <cx:layoutPr>
            <cx:visibility connectorLines="1"/>
            <cx:subtotals>
              <cx:idx val="3"/>
            </cx:subtotals>
          </cx:layoutPr>
        </cx:series>
      </cx:plotAreaRegion>
      <cx:axis id="0">
        <cx:catScaling gapWidth="0.550000012"/>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hidden="1">
        <cx:valScaling/>
        <cx:tickLabels/>
        <cx:numFmt formatCode="$ 0, &quot;K&quot;" sourceLinked="0"/>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D57FF229-257F-4BEA-BC82-CC93109F70B1}">
          <cx:tx>
            <cx:txData>
              <cx:f>_xlchart.v5.12</cx:f>
              <cx:v>Sales</cx:v>
            </cx:txData>
          </cx:tx>
          <cx:dataId val="0"/>
          <cx:layoutPr>
            <cx:geography cultureLanguage="en-US" cultureRegion="IN" attribution="Powered by Bing">
              <cx:geoCache provider="{E9337A44-BEBE-4D9F-B70C-5C5E7DAFC167}">
                <cx:binary>1F1pUxtJtv0rDn9+RVfulRPTEzElIcAYbIPt7vaXCgx07ftev/6dRAKjsgxMDO9FSN1hBapKVWae
vNu5N1P/vB7+cZ3cXlVvhjTJ6n9cD7+/DZqm+Mdvv9XXwW16VR+k4XWV1/nfzcF1nv6W//13eH37
20111YeZ/xu1Cf/tOriqmtvh7b/+iW/zb/P3+fVVE+bZp/a2Gi9u6zZp6ieu7bz05uomDbNlWDdV
eN2Q398u8iSvrm7yt29usyZsxs9jcfv726273r75bf5dPz33TYKuNe0N2jLnQGtHCJtT++5F3r5J
8szfXLaILQ4EVw6T7P6h51cpGr6kK3cdubq5qW7rGmO5e3/ccqvjuPDh7ZvrvM0aM2E+5u73t1+y
sLm9eXPZXDW39ds3YZ0v1jcsctP7L5d3w/1te8r/9c/ZB5iA2SePUJnP1nOXfgLl38nV96v06n56
XgETeqCk5JRStQ2GIw8cbjNGbarXr/uHrjF5QU92Q/LQcIbIv9/vJyJVfJXVV1gwryYm/MCBnNiM
iPXEO9vIaHrAmSZCCGctRuL+2RtkXtCjX0Dz0HKOzcWeYhNOefaa0sIPqGaUOoSvoZkJDSHkANIk
tBTyXsOtl8U9NM926FfIbBrOgfm2l8B8vM2yeky6qyx8RXS4DcGREqKzec3si1IHDnMcrZT9IFiP
0Xlpr3ZDtN16htPHf+8lTvfuwJv87zcwwm36/TXxMv6ADXtPGN/WcADKJpJqyaAIzQvXHwP1n3Zr
N2C7v2UG3HKxn8DdJlf9VXV7P2+v4CjoA9t2lKRsY5X0DDNxwKUjOSMbzGZWafmCHv0Cp4eWc2wO
9xKb87xqgjeLqypPwlc1TvCemWZKsI16mxknpQ+II5gj5do22fJ+dayN08v7tRunefsZWuf7KUmL
qyT8O69e1VAxdUAFh6Uiem2pZoaKEH0giaKKcLJWgNtIvaxPu1F63HaG0GI/jdQiz7Lb6ya8bpv7
afrv1R0nB0IJIhgTOyFSiJuYA0eQzvTcC3vzC3AeD2WOzue91HYrsAjhzdXrIUOdA6GFIJzt9vIc
hEeOYpw6mxvY/bPXau4FHdoNzkPDGTCr/Qxcj27zyn9Vd44eSA6R4JrsFBmHHXDOmeL2xkGfAfOC
Du0G5qHhDJij/dRnFwH4pjcndXKV3dwv3VdRaJI6VIuNe6ZnrIKCwiOOY5vo9e41Q+elvdoN0Xbr
GU4XJ3up2U5uroJXZEc5P0C4Yyt6b/NnABHCD6SAf+fYM5PzbEd2Y7JpNgPjZLmXYJxd1fXVddDW
t01Tv6LU0AP4YdBZamNMZp4apEbaAjSpA2f7cYj64v7sxmbWfIbR2X4qtpMEAU8eviY89gGBvCBj
sOHjZkGpg5CHO5IJ50fQ+hill/RoN0A/Ws6wOdlPb+DsKsxu75fwK1gbccAQ4HBxzxbMYlGpDyiR
hNtqAxy/f/baSXu2O7tR2TSbQXK2nzzBSXYTXr0qQaAPEHFq7twnDmDiH+ffkPJBQKM0GO61Aze3
M893aDcsDyOZAXNyvpe25iTvXzGe4fQAUiCF4nw96zNUNDswIagk9ub6jLZ5rje/gORuDHM89tOu
nL52As5BBMkVNYmCu9fM6GsHnppNkKHbWJWZ7X++P7sxuW83Q+X0ci+l5I8xR0GBf6/XX8GmUJQP
aEnlL/KixFYHhhfgEJddrNkLOrQbl4eGM2D++GsvgTmFB9Rex+PrIQM+U1BFHSk2tQKz0MURMCxK
KUY2XvTMsLykR7uh+dFyhs3pfmLzPm/D+pWtvn2gHTAyUm645JmPrAmypsRBUnsjNTNX7EVd2o3O
o6YzeN7vp6U5v+3fvLut6ttXFB5krQnTthZsQ5vRba9MIexXjkDh11qpzZOhL+vTboAet50hdP5u
L5Xb2VU1vi5xZrLU0G6w9TNc5IGyCcpB9CaEgd/2OLZ8SU92o/Kj5QyTsz3lZsLrIPSvsvv5eQVX
ACVS4GQ0agfWQvGzwQFhoxHKbK7PfOazF/ToF9g8tJxjc7Kf8hIieVbnzWsGNBKxv0Z+5r4QZ+4+
8wOikZxBHdX9itgE/S/py69geRjGHJf9jDHPwro2/xdFeD9J/73YMCQtKYo4HtiwmUoDXYbCNYr6
3A0B8JPYvKhTv4LoUeM5SHsa4tzWzZuvIdJor1se4CCRRgWU28adnpFnjo3qAKbgNGw8hpnl+eOl
3doN1Kz5DKo/vu6pnqvrvK1eU5jAAkgFKo3v9ttMmS5CHkXoxgbNgh4j4c/1aDdAP1rOsDnbz6L2
szxrXpXo5KgfROEG0cg1370gII+JTmJD0XFBqDSVh1tO2/Nd+QUm9w3nkHzeS3E5v/1eXdXxa3oF
yC+joIkptak+m4U5Wh8gSgXpdu81zMTlJT3aDc2PljNszg/3FJvu6jULapg+YEKCNruvG5w504RI
uAUoHFQoDzAv+HOPZeb89rn+/AqXdbs5KvtpYEwofXyVFnUQvmbZLWcH0hGgbu7r0GaqzJRtQKQo
CIQ7bOyZT/3ibv0Ko61RzaE63ksB+npbpVDX96v4v/erUbphK0Hx3xwdlESBsNbSYes4dabUXtCT
3bg8NJwh8nVfzU3/5ux2CK9fsZ6G8QNOYW8I3xicGTbElgfEBjC285NCe0lvdgNj5O1+JDNszs/2
UlrMiP7Kq/gVxQWJHKYpN5sL714zZJQ4QBBqQ+ttmLVZGPqSHv0anfVY5tj8tZ/Y3G0lWF7Fr0vg
KBRqSga52GitGU2AeAd7Pcw+uHtK+n5tPN5I8HyvfoHR1pjmOC33EqcPQfiKmg0ZA47tnwhvfuxj
exzeoAIaV0AQ8E3+GvL12GF7rje7cVm3muHxYT89gMu8xRac51fof7a/HW4AZ1BacMjW1n7G2xi5
ocwGNyr5NiIv7c9uZLZbzxC63FOJiRNU177qTndsj3IYFNtmQ4cJYx5LjUYSG+6Abd+jB623JTUv
6NFufD48tJxh8+F0P7VZdevnr5nNYfAHHGweZHKT4txGhlAbhR0OIWzmqH14tiO/AGTTbg7HxV7C
sRb//4P9hIDFRnaTkh8082OBAQ3taGzmwKb3NWwzN+3l/dqN0rz9DK3LxV6i9Rlb33FEye3tvXb5
78NPJnBUB4gze8PPGA5gCyiTkGOom0Ly5+41E6MXdWk3Ro+azuD5vJ95t8+3w6ue5UHgKTOHQ0ge
pv4xNGA9GcIgVBr+qJx6bHSe7c6vYLkbxRySP/dSYr40V8ErCgtmHBs6QJlt/ICZsNwd4aFQDkXl
TJ8914/dUKxbzZD4sp80zf9BqhNOF6GORiZtbUOcbdWlkApFQkBgX9T6+iyUeUmPduPyo+UMm6//
3ksp+eMKzHPmN6/qmIEIgNeFTPQvApo7xwybPu9zoDPD8rI+7cbncdsZQn/sKUJhfZ1ndfianjNq
A8HRCCY3TMCMqUFBh4J1Edg2uDY/M/H54yVd+gU+P5rO4TnZCwG6fvL0t7URXvtmW3f+p2feaUSV
kCDse35AYOYAYCcBTry7ryKcMQOzQ+l+3a3dKM2ab43k/+nEu1+fhvdwVuDyqrk6vDtk8NGBeE9f
vRsujj6cNd1E7Dt96vXcndz8/lYh0nyEo/mOrVB/ft7gjza3V3Xz+1ucVIhNO9ycTgTRIwy7pt6+
6VF1c3cJB+UgnSqxE8HRporn7ZvMUJq/v8WZEigYRSEp0nnY+gYP5O2b2jBROBpRYm8Dyn0cVJQI
5Cxs/XC448c8GRFuP0zH5u83WZt+zMOsqfHF9ts3xfo201XQGEjVGpUNP4YJjh1fuH59dQH7gLvJ
/9hpUNieNVmnTuOVkV4hgHPG9s+q0zyr3kV2qsLSjbXjBNGRqhsZivdMJ2l/6Kca9Fbjinzkhf+O
a8+J2VlmgdaSo2s1gW9HheskVVgftXHUDN5R7IQiDN8Lv+/KwJ3wqdcee+WEZ32xRdeXk+/6bdoO
wXvSpWKcYrd3lOUGjtUvrE46WfoOG3BZu4hZn4SjW3peZ/9Fs8prFrlsqmK8jMoJdurQ4X6vPjnB
0Ab6Qxg2h32juZe4qUOtdCHajGVu0laTNbpqtLx44Yu8dAr38cGOW9N9nRdjFfrB5jjNhz//9TlP
8f/dSY8/PjSncf74CzWm62M8n7wLZxcY0rye32Sk5uG7fpwpaZbqwwGTs7W/PvjzF4Lx5MUtqdnS
Efd+t1lWlEM3PRz4+ZPQzFTND2m7a7cRHIl1rhjDbjfovDshuBccBKfGFUQQi1Q3DsdxfsgNctxY
xQpKcnPeykZoCCqzGQUPDslRYMNxhOX96LdQhJrYITQMtvCR0JgngmiCbDKqkNzAQRbbQpOQqMpI
H4tbh3hNqw9pwQsrWdhFF05fhWiL+IpblahXWTnWI182dBDBsLByz/7uZxXPrEVOh1i904EY22Ws
raw87nWa1GeJSAssyjweRPFdxE005EtLyiRiC18pTm7VkI/tRRIMKrlyHFF41yxlpTz3ZVgWzE1J
WKMrvBBV+iEgdtNnSz8RVVy4eS/S9D1RY4ku+2lKxlOasiz626q7HG0eQbpjksBgb80Rygwo11Bv
5pw9TBdWxGPFokgatoEMnFuvz7OoPG5SnvDjhHd1pY6n2m/CfjGFBY5USmwvpN7q6ccTBGfbzzcV
dQypQ+RtsSNSm+uPFNsUMaeWtgxvIhKzOFw0ORMscLWmVhmtqqH3q2ZZBY3PA9fi1lRkH3vOxpou
CJ9kz941Msjq2M3zklXkHKdllLj2dCdhSh73UaH0jGHTOWIa5C/Nstzu4xCEFg0qZt1Iq+psuvQn
5atylTi8YbabVY2U32Jhew38qAdxex4b81yoekUR2MKQsPlzi3bMVW4x58Yfseak29lFUv8ZcI9m
vttHYRt+yDycRdy4QZAj/F2rxfVxtzseD1dzNmwFmgMHwMBCIHxWZloeQeOLLrTsIWA3lkpUyRai
t6W4giBZzUk+hSo5Dy2SkzMWl2N7Gde2PQUuYpoEk/L0RMCMbvdEUMQkYIxNMTNqMmYAwJzZ0Rhn
3rWnp0xUR3lZpN54aHlprcej0akGoPL0I38ePEyuMfrYRGU4U2OQHw0+UIGXRKNd3XDZQ8pXI5ET
iVei6tuaH4aOx+W3qsWsl24tQU58y+2xq/RhF+Z20T+zEMhMkykTL4PwM4IKHwV7Vbd74+spErpo
rO+oVVKpdTzAbkMg0iEPcOhx20d84oswrUdauIOmDL0SoR20l2kho3GRWaTKLnUapFW2LEVe0Yu0
C7P6+9NzZvTpDyeFK1hsG3ueUYeJg7YgLTNd0vaeU9nlNHwfqqbCIrDb2MZk2UPPhOUOFeusy4LG
pRGaps/NW1j47X86WShvw/Zr+C/a4YxDtW1PllPSuhlrmX/PEmFBh0fQXlPvdqPdjOKUeQJ6v/Zb
HJ2bRiKDRq2KtCLi2LEiq4vdMoC2NZp/DNAqC6ekO+VDXOTpM2qFzNcYaHbQJBSbwSgQlnJmnwbW
Z4XOJva99qi00sOoqYuk/VhOTVhki74cS3TOUmmHa/lYpvm4dOJptC77ovBOal0lkb9Ip8keT9Og
zBrPzbQt4WS1wraSC5lqf0oXlOkBKpFa0Uiyd/akE3xrHHp9WT4jpgRO8tYCACON81q1tEEx4GQb
MdMYWJlZ2WVd8U2JXERiUdjYBle6ntdqXS3IpCyodm9ca8+k5bjW3qmTgngOLg19w2S5anv2vEDz
uRZHbTCcEaEJPHajSGbLIh7iOvWCvPhWVJCi8pDVscPPKAnYeMrqdsR0aK9Lpq9pMIyjctug6stg
AYXfywu/nDzruEp5NH2trLaW504ojYMw8C5N9FHcCgNPXjONJTR2SnQXRRXF09cpkXEfu3aSGKMV
YvaNF5zpAB8y+KrTVycdBmDHRDTirZ5sv3GWhahZvZKqNdjFgx/CwSjvHq8d3xp718mHCF+Rw3lA
z0MrM75BU4g0vhpqmZXFSncV6S45y6fmfVXFXuUmSVrRdGH5Xjoc+xzG9a/MyTz+tbM7gkWmHB9+
RldmOVyUp3XDXIVj9hUSsYiMuZLYGTlbGswbM5/oIvk2kbSufHegtipqt8+jPDlhbdlDUTz9xLk2
oub8BUpgt1Ewpn96Yl3ZddCnrP+LTa1ZjH3LjfqjtYphvGVXCvnNi9iERdjTtqn9MwXFgnX6dDdM
DLglFAzHsVMFw4Udn5TDS95WRxPr2tLSMv2a8ixtmNvkrbBu8zIooY2CuM7IYeWpPPzY1Y4PjVME
IvcPfaehXe5iE3afdG5D/fI08Rx5ObAqcUa37onsLhrHssNFKaYhP8UisgM3srkXFi73JDHCHiBe
u8i7AN7FiRfFjZH8DnXDH8zx8cXosrhiQ3f09Ijnes3B4Um2Ydvp3cn/CIy3RxxLL8j6slZfujaz
4cSKqqJwYjuEcb3L4WTx44D0A5btEGuGN7+582wtWZglzdqop96lN0izpGkZTml1HBaUGRVZTrVN
VmXSFXV4NIkxhtR5fWp8ajI6KaRTkRJi9PSQ6EyzOfCAEHlTaDUgiNTPTFWXLEunPMroF6cJGGSr
KXzTgcZirRHdOzlGrm5E37xgMCIOXWlUSlWUMDRWQODGk0GYj/IyRqF+oiPFj8M+MfNQjn0uz71y
wF1hwMwQRz+V9Sq2VMVWhVN1rF6MsBcY7jNDm0UAGJrGec0Uu1pAy3P4e9toNUNMVNLm4xfmd0ZT
NVWJpTUlU5hfN7YT08wdm7ycviqaGfuYWjkBIINME388nFJJGn+lmdX2X+ClVpiOXkUMq491E7RJ
FloaS4z3SWG0Wwu1eRzSoodaa+CR4IFh49n4CzEWwVSkPsdUNI0KrGYhkjaCSASaRvhrPT9GFZp9
Dk952jMZdeAuwLtSVDgIO+2fXF3ST1yOsrQ+d6nKoR3W7i0NnKGLF4gsAz97Ti3MzJF5JEcJOLVh
lnBG3zzwsqMcLmQxqM91S7BCmhHHoIVHsP2YHx4VPBeHXm/lQ+3KhI2Y8KTzMrgsUHqYpb4akuaj
krXjRSuv4Q6UAQSyu6jAVcICpBYEvxkyGKoNbH7ZZ5jKIXEyyAqkyMDhx4MBwopCgjc9Rrq7sPM0
R09EHMM2xbIxcerTs80129aJGLwxAlASOAMPXtA8soE7WFu+PYyfg2CUiec2bcyKhdfbXnQu6cSr
8bAMKlk4rqZUR4FbVWVYvrOTlg3CLeDtWKeVn1r8zEsDxRZlnw/+tR0m9nHvtVwuY5XlyQ2Pkqm6
SHOZ4sdYJpL0H3hH7GFaOlGmRbEo4T/W7arvhdOdV2XgDbkrUzsl75ldEb3MskqTRTQ0beW5+eCU
U+QGWVfxYeEPcQdh6KaqHxN3sETEo5WmpOWXMmlG7i/sgbR9e1ToPiAe/DfPb06aQMEzW6gp6acJ
YS2WYnEyxKPXumVdRHLVaeWzpUitYfrcy5yGX1ue+N6S8YaSxYj4NB9d6Te1XuqQ9oYQS/xjHHjX
LMvc7qdTT2e2fUR6EtCVb9VOYB8WcZ7yL6Po/Nj6onN7GD4PzcCaM6tuMusCFkO1N6KSsvoyqc7P
crfIcxLUn/QwJfGRF4LdWE05d9Lc1XHOaLBQ1VSXzneSRk52E9Ai74YllspY3uq26Xt7ESd9TaLj
xstK4SwRB4hEHnmpFctzTZQVx0edLGidBLeBk7EGszwQ5lT8bGJ5hyU9kaougk9IkzTSPswyXhTq
pNVeGCTvMzHEpX8YdX7Td+974flhuPJ42rfiwssoK09kxAPfWWGtSBa7RTfZMOtJ7YS9dn2Ly7JZ
Bl41ReNJ79dWEB71YQprs4h1z6FguyJsxZ+51UpRn2Bx9Ja36BncFnLeFvC6tNuMzBnkh4Qqhbdm
/aEVhgmuoZCT43FTXvPy+9SWmnbvIlkVPj0mg2UptRgjEbfqaMgikiau4J2xi7awQgzHZwJG5Wrw
RmSIFpEItPA/jH3RF+pj5FlRn6xUzCxanMTtqJ3ug4yYCLVbam04CVU1Ioi/Kt8DW3zKeVJjpqyx
hMo+g9YuA3FqMa9SyXsSliFJPkZRHzneYR9BEfiHeYgK4moBlWW6NHZWYtND2w/GsFzaRRxVzjJr
bEtkf1KfZnheGiVaf2l9pywXFeJgzCx12hAWZEFkYL4E/YfL4palNj49D2qMflEEJGNyFQW9mTGW
NDHe8jporMssVUbl867xHbXQfZNjAUwZ/I2jRlcp7ivWQw0aMWH6ygjn1CjYktrD05KAIMjMSGjg
IQUPqPiDJIOZ54zrCFyS1VoVoLCy2An4bVkioClXVRjC01r0DhlVuQidQLQWEORt2X5toqwNM8yX
FUz5UdBOnAxnTqRMl0MgXUyXEisLT2C4VH73rMEsMFlZBnkxWvgs0amZmq4juBUm1il79KFDbhFj
3Iynqhgrv4NwC/CZGIpcXsaCe5oteK9BALmFCgjmYrN6vKnW+EoVWWZwXjPeTUaLVVMtNj6uFpMw
f7FaxGfMDivrcjPV1vr2+0le3wemgMZnihYpOkAyK+i+x6EswuoozNiIQZd0wm9guT5lfmhfIgD3
c+2KNVD51DVYaoi828o/yYgePeGSOOhG+UGnbY5Z6mia4BZagGOrFqA5vE67sT0ap9dPcRIRZFT5
dvldr2cwLyBB0GvrMQU0RIy2KPJM9uR4bB0TndtraNfLQ3pxgvmRPESLQ6ESM/hBjgHWqU8q85iA
BxIfjnlpq+DLZIW8bd5hpMxM73ohTe3YopcYpPkWElY12iEfyLC66iYwXV9PqDX1E/7IE5ZzdWjZ
Ioujkwn5o6E48m0wWvZhH7Y5ZFpHvmE+6h74hp2i5Xci/QzLpxbwWDH4qoOz+6EGl22+kHbmjXe+
g7cks404pJMw/c9a6Qf9lzbxEz9cZb6D7w1KRnx2HNejIs0pW6+VMKp1o442U66jrkJ3hpDF+BJY
gBwPj4owhp3vSDlJ+ws8t8jplkVpNVm4sGvfw8NFFOAg/WWTFOA2ExAGoGwAU9CeqNw34tzCvuKz
eGxl5KxiOIvD+I7pOhny44bndpouEs2TtHO92gdtiDRai/uDpqzxBqdRJOdp2eLfMe1Bogm7J6CK
SnD5yXkXNx5Igb6K8HQS+Hn3VWbegCjAGyez9nsNVR6tBlZSaBinCpLWOUxSmNj0cLAyT9cnQsNU
DX/Zcoigb/wkz+P4eEMnR00SVNGqDRLEu9cjr7G/5biIAkzHEbuTmTJ3EkxY7fWxN31lgZP3zZeS
9UEvj5v10Aft15giVgxTjBHFfl+LQznZBFquqbiZPjIUZtWArzJLfM2fOnXcYwZIS814mzCkeKuw
wHF/GYIKtdwwmcAro5ozzrQLymKU6RkrSIU75EhMDNuJtsa6WpMsExFJ5a3arKw8euIjX4fvmNbU
m4ewHKxhKXgMvtQjMULfNEXslC2aBMSEOE1jaeSp4X0IEt6PnQaqkklvhM2rR2iaaIXI1kxeGzJD
FdDWicHFR0nmozmO8MEo/+rhnnnWu96rqyo81ywyJGXewtydqdhjsvnEQWON3uHgRdYYrGRfiKRe
grpAgb2rQALJb9xnBCE5jKEG+JPFJ4xKZqkxG6nwzHKraIV87nI9k1GTg4lmoR2y7l0/idRTn+Kp
7a3LCs40WIWpKLX8Bn2L9WX1xYQZiLhtxuAVmQXlj/DSsFRJCH8VnrVO8774JvUYlOQ7HxKZnEtZ
FqO34jSvG+vvPiTR4B3CorFEuHUC/ttaOAlR1Vcwkn3cfLb9MvL9hSdGFgwXvYJvU97oLuxK+lft
OaAmjqq47VK9sOhUx18n3lKeuy2sw4Bgn5AcPqVSQrekxSpPI00XHT60VOeqHpmpYbkZyRrLsohA
EC+QiB7NsO7UTZJ0Rv/p0TfaBN6/Ed6wTs0d2R1770XUfCaIbeGO0R/NjR4DO5EeInI3uY0w8QqI
sg9v0TufmpEUhxEE1UilTs2VzZKFTwlNpLGPApfWfLhRp5a/qIaxYsoltLKdj22g/D53ezsDe87H
ydP0pC8zI+W+NRk6sEaeCG8cbllzUk421je3kX84B29peh6HyDR+2zxIVBomrcRSsS7XEVsWRpOK
3SgrWv4pXiuseE00ltisjtVgJaUhIetKVpwvUz8tc88NStlal20oCoy56ZHF696F1DduXMAHPEN1
ielWeydwVh7DjrieaI2QF9SkGZdZP5g1qbyJxqErgjpL08MgSiCNq/WEgAc2Si9G1Ty+l9fEik4D
yhLlPEN8zQJ6cDnQD1jBFMpNkp9o5aBBDgF8Nb0M8lyi18r3B0hDn0PNlhY3EpR0IF4CtwtL0/dn
orvt2M48HucEY1OG+U0HPH/Gs1btkFt9rUBVrVVjBA4YvUAcAEl6+lEzAh3SZKMIB88CZYV/pQnr
HyVpeicuHQ+u5P0aseMhzxdl4XH+AWdNmdWtZWBAbcMICOe84oBsoxyf7ss2hYDSU6wfBz8vgoIP
hmpURrf74nWMgr6N/EucYQE1Fgpi/PG6xi9bHE45XOfn5vnnB6LCGMSBRFEKyEU94xXjoLJJktre
RTlkMBR+DIt/osYYam4j2U8PkMxrULCXBvvPBM4/cSjOrp0TmUMScT9rEnmx0Rh9MBnSfpRsFGI1
8NrpVlHhTdWntmdjtEzbzOhzVkE1WPXEYY+e6dH2SsecI5QyRx0ypQWOO5inxUZtW70aWXmRrIWq
h18HGR/a2INeD50uBAQBb0dIpmYwDnAtrMB0JCpY2U6LrkRkvxIpy4XtDlAt4wKqvsTtkA+PnIcj
Qzy56Nf5rGKtZp8exBxGAIdf5bRxrjYoWYLf49peN7C7ZUMHqzsP6thopunOESpqkbWfRstpOY4n
fznVJZAAwUEp+JG2u+I188tR289TA7wRnBzZnm/M3uAHZeTaOTRr7lY1jn37z54Hyt/8CgUEAxWL
/Cd1wHoPTHQXRudrswQn2aCh4gRykdWlMRhPP9Dolx9ZSPCzOEUJC9UUpSBti7+3B9iP0xBWk4iP
VWZVsVioNFXsm6wgMM+J4M+PAnQOMnjYrYEgc67qUo+mY+tL/3jtinQC7AjWES1TvD09qlluDd+O
Cg3UfVFT94lfo5wnUDK7CbxoKPS1HYGm3ogVlbFxFSuWmnCyd7osXdgpr6hyVZUg0+EmcEXrRcOy
QX2JehtK8Jl+rUtEHk04OExMwd0Z46jqcrDta3vCbRv5IhUG9VE1UTuoD6kYTJVEi1PJ2vzvesqQ
aF/ktQ/OV7upNyGKdRvhNyQ9hReB0iB/kccFGKn3lIMTsT+mnvD9/HiEzyLyc28IYzKMC48iFfZX
XZYpwrMqojwrD9OknWizsHNb1unSqQQowPdsIDmTH/U6zxhLBEnsg5elpBzOYj/oNEp52k6GBFxN
hBKSYwRAKkyXiRUVWCIbx0lZaBa48drdQeTgwIjJO/W6DoHiu9nsg5TCpCBkNe5J36FuzTrOqYP4
JaMtphuun2zVOasT42Raa5+rQNIWuNmFQ6bQjesmJZOb1ZXOwqUsVBK17j0VU8KcB+7Gwbrz7JDx
6zG/U+kY50KVHRgvxDyxpIeFk+ORaYxop3tnI4sS+otkSHGO2xHyDEmUfGFwxzU7lyMK7YqTSNqW
ISnqrgL/O67jQ92PNSuXQdymoIPBDClkP9woaJzcW1ht7vd26pb4XU5BP+pSFwpVhiWUTvlZjLqb
8s/Ig5hMG3xTm8rzvKmR3PgcFmDB/SXWOcocVkFVEhItUgJn+O8RIXHtvBNy6Ok3Ioaxcc5B53nF
p0zrKKaHUVZbNiJ0nIk7NAuUZiLHf5jlI7Bd9gOdqtG1LTAm3QIuIxHOYuSj17+Pdd3Uk4s0eR8i
ytdOhXxtGNj1EbeTpv8u7TQeg6XHEQhkbqqytPozAyNkta6zTgVudGSJPL0v3zsp7Em0yoJE0hbe
/Z3/B0Le+K9j1hhjuF4ayZ2XmqkkRihZaVTqFG5X2TIl0LB+rtANGsfU7WOr059hXHLnssi0lazS
UPjCDXy/vxRjKKLlGPbeUcg7dhzabDpJq6E7BsOSX6hK0sWgRXCuwiaxwWV31WcPi/qYo0iydiF9
wfeoKpI/fTvMl4MmqKt0EtYcIQgH1UUzceoU9rc8hjhmfSHfyz4slooHAdC1rWoVqYEfRnnYfpii
pLEPES00h85oswQrVqbXQdFeUsKL04pb/mna1c2hqEGNo0DGP+7yVi8D3TufVBGUqDcowpuwLr1l
EhS+O/IsWwpPl++ciaar0cuQnc4KwfHVzpgteJSpVY+vPHEQJ37/X/bOpTlyHMvSv4hmAPjejNmQ
9Kdc75BCig0tFIokCZAECAIgyF8/xyuzqyO6rLqsrBczizHLVYZccqeTwL3nfOdCe2kP4DHqzykX
/UF42m/FmvN433Iin1UEz6DoIR3NRRDK5mXxW/a9D8YYEoMdviwZ63aEGXKOSN52hQyC8BJBPtxr
MyPbx9P6EaJmB47KhPknhQWFPosq+uQYb7u9WsdgR+fBPM0ughCCpaCaV2/P4axXUcTDkpV1mtdt
9tY5lq8nkBH2x8wiTnfSKoP2qxvatXA41uRnZuJ0qII60OchByZRRdTwR+9Cgf5tkDfxbOhU1lkr
vxM+q4vHSLSbOaHXO7SOr95u45azR5l9S1LhTlDlg3MnwpZVGVa/T7osgGa3LaMt2nkVvC9qWn5O
QeBL1tHt+zxzyUA6KGCN2zbjzm171RcgubSt1LYIf05sMzUFoaq7W2mKhRitXumWsA/PSI706qz9
pPdMWXYT94MvoEC/xsv6g9i6vosoHh83W1NB8iRd0fjBpVW8ynAXpWa8U22k31flUSsS2O7NXFgB
NkOUadfEqghsGH2HYy6LkPXjQULAKBgZzKOno3ic29WIUhjTvEztOr1prwZWTN76sqZa8YLj/cEJ
zqAF4sHz7VZGPlsecja3fTlujn/ng9oKmE/DK062mQqlHH3MYW6cFNNZaTWpz1E3Rt/nLPEXDh/C
wQ6JwDKb2hS1DSZ0yra5JFkgu6KnIv+uAxRbVYa6kRcxn6eHZEnEHgt9kpR5t6VHQ2X7AH4IzMnS
6hcmR3Vw1tMDVy75rsP6ZUH//rJNw5YdJhWtBZ+G5ueKC3JoTWrtDuXp+mx0HteFjiY4yaIxBWmd
OyW5UIcJ9TEtmnTOX/LR5B+hV+EXrmv54Ta3/bS4wSuXSnYbAXg4EOwU1eQn84y6NyjiZXSXQM/i
20bkeAh7WoMYg8x9164kwl7msSIR3mXQqWKRHFMYRqWaR34QsdUvYM5CvH/HzpSM4Z4n4fwOvXB6
yMdWH+na58/DoLebZubTzqdYctGeD93dGBFz1jZaHsa51l90lkU/QuGwOLBpdXfROuDhgdZ2T0Nj
b7xOl1O3+FBCT8rGQ50MUYW2HeQn5Jj8tAW6vtR1qx83lrUvGSSd92nLzBds+M0RD1t6u9HAgK1K
un2f1/EFzjsNSzPkfZVt6xjiftfjfmsC+SBgDTw0XqqpBLFC9nrh07syNmrQ9G/bReeRvQFAJaBa
DPJLE275gDV78LswFdmRwossndqi+8w1IRwDHXwGNQMbd1njaOvych08avAqtZDas4uIQ5eaHcHI
nt4Ufa7qyxKo5gHqT38XROv42hv9Ha9pIEB39HUeUMFwm/I7n3NgobGi3TmXin2zQW2Xsm8XcgsE
yb50zLnp0LI+jMq8pelNVEud7XMyjPl5aDNVwV+OtsLBh6+yfBvSgm8md8UQ1uOdDMAh3KzBlOJa
J2Qx+jLlDgYU9ZoupzGahvvQR8FjOuadKhOvW7lrc6WfeNO5YQcrem1vhk7Irgr0GIPUrGsaHFI3
z9vTmo3atodr6UGqfPKylwJXTS6NOAtoBbovaYrKpYwHW7tbqDh8LkNLmy9Lusm1lKRPLsAIa1ot
FCXijYFAYF7jDl2pxjqilYkTFE7NCNzp6EySnmPmyci/bOFaM1esfiK5PTMsduSURXAqDlO/jrpq
3Rzb5zxoBAcZ1PS5LnRQN70ogyj3z10ImqdgbdQ/ypUG22FBA8xLkk6MXJac+7FkGv7CbdpjOa0A
7m2VhOJ25sx0JTLd4myC1c/8vl+DJN9CXP6R+KGCfjSIKz2mWDzcGxPxzFRrwpOeQfifJZ6HDLZr
aenKhl1Ebd9eRAvXuBhGyM/lZvw0FuGwwpBKLRfHsYtiuWuWeLkVHeTbivvOH8MG529VSUbaFFId
1/QkGq1gk9o4XQu2wJVPDDN3QZz7tBx4Hc1FGokQEiG0xFeqAv3pcpQmIYIc7CBljSBH41pmWYkS
rg1kCWYAiNxSpG3ytAaRTFGY2Wzt+hIrqcEPSBJ0GB6GRWjKkl2relXEzUR9vhNDStN2p5iXcXxL
ESexLzCZh/rIpyz63jj3bdva5qVp1bcmVzEv0CYMzwuYk12d1fpAsHkQLBKJhi2Xbjf9yvo7HXZ2
71qdl2pSmyqQJyKqGIZ4eNZjn1RaIwxjsy7C+urM8MM09bZPZQ97sfH1LZzPjJTUz8tUbdhsood8
bsPnFGCTrjoHDQr3A26YApze8kmlEo9qGudsN6dpc5nlKJ/tNJtmZ33j6hPU7CYtgsHnp0HyqWLj
1O/FVMfPoyB0l5tW3og6Dm6Z8NENUzBTZTPDVM/RFlWM1e77aFN72DxjfYFBdv1QkdxN807RRN6B
a1zMSemlLvJ5Ib6cRMPLKJmdKnI61GBbAWra05zgw+1WiO/PW40jX2v48dOBw/erNB7KpdhWoe+w
y2Pz7xLRVx1HfYG3UD9h1+n2Ns2T0o6qfeVdQ79BEfR7wET5QZJ82Kcq5Q8BJ7p0Q9K+kXF46TkI
tQaN2z5lNX+XCzOyiEMp30NS67NlYe2LWnuelR1E23OtGD50Q6C8d96VaMLDe4625OwW2v0QbZh+
E3VD3wQNl4uDo1zFapKnEFL2K0wBJq5rmldFyMl0m9R1iLoVi+P1Jox+ROLapK/jcN21PZs/pMuC
btcnHQxaiNwyOY3x2Mly1p038MA2CREzXTgtwx7rSJEEHY9vezWzj7ZtjShYj/dQ8D5ts1Lg95aQ
5XBPtKuKT0NiWVqhhXe9Rq0lmvOgpPmq0LW1pVBhSL5h4110kQfZ4o6BEUllFA+O3RSzlyvPsKeb
E7bo1kDdx7HnH9ZlCtsDOs+9tDUoLVnH4QWWor5RK2CXQjcoaS5+tupDMOO7cob86YrO9f6HMSue
FTyU6NOsgrr66eCmuQJOoduN3IVniOcNUK7ObyjmgbP+xHh4V++HtDU30Yr+rQhQjpiqr6cg3gXT
ABaZbC5+NXPfv6fK+VLM4Vz1JJjInV1S+gzXL8tBK6GGKxKztP1hQVF1xuo3Ljs/tS1HKZej9ARd
Esi7sF1oUNr6SgiuA4nVTiuH5ANIGdxEZdQOLY+E2zcugcUziJILFGl6d21jXVmvU8dQU4djvb2N
sx3FPZN0mSt0FbXAkpYnclOlprbp10NAGB+j+8SGdVYIOnXh9x44azCWLsg8r/cw8oQnt6KVicxL
dNs+UoXd2mG2ZYoNN16rFr5a1hcWlHm0VqNb60HcrFkNSaecLRow9dA7qFZh4YGf53avrZq6t6YR
kWyqBY8K7B2khMJRF85PSMrtG9Rq48m2Nhj+mKfZu3jXgssaxl08wQN8rgmDJ3RQALjMWOk1Cgh/
4FYJfA9RAIzLchDW8CYc8Ht8/J9DkKcE13Hm41rlqvXxW6xj1j7/KSIH6mqEmD6/SraM1l7dIJR4
RQrAMVz9GTyHW/rZRDXxyQG894bnbaJz3r1btbRBW4wZBLgAnW3NlwRbBJZj82pbCArZxaCg9HeE
52SNStvMdhKHDa4bvi1seVzyjzCzoxuquDd2HW9Ci4+3FZ0E/TGXgHHCoX4OTay6ZJcAoO3CM7F2
WiX4qM6gxkHv0Ex7pTKO9TgwshKgo24ZIDOU7irHirnmHYqoLDp0Jh3WVUEddlB4uxKol+2XaNeM
Pur6nVpAAuXQDkaZXTaUftmuDvqkhjvn6lzZgkZTHu3SdQujA/zI4VVltn8JQP2YgkmE4orI4tnZ
gYIZPskoUGWBym+12MlkztvKafAzvtjYBFN0S+z6N/r/nHeNe4CI647Qp7uLJHVYCpbYW07Xddip
cABE5nIY1Cron3nul/Q0oYRLi3BUa1T4cRHjQRsCutJnahkRGnLiU22kFlhao6EuEuyjtjLhtj7N
XbB4FAhBv0MFig6x5iqODzqJzFDVQ+Y/gq32qypos0z0KROdiKsFhz780DirQxczd2gNxi1w6EY0
p+0O5YSej7aNhftsAn9VXFBRs7HcRNvskR9zdbAfLM0ADbEpH8uaRFLuopXMRzrL9L13fQTBMq1Z
I0sIil2MDjVd57shS4itGImteQOSAZyj0Ar0XwnWZHIokCgD7wRx665B5z0U0YQ6/NbDCPTFEop0
l4qkPwfNLIHY2xihDzB/agBSwlY7V9kY57DKEIg9IE+BLyb1TVCEYP6Ok+onXloIZh8bQArcG3X+
aAMi8Tk3tU+o8g8rvuzqGq7NdxzMx88AUBXEQ66aS4BleP6G5nJpH1M+6GvVFbLuiAomOesojbsP
LJHheghdxJ/kEta3wDebz0ZTXPls2TwwutpCGdm2zheqI8tL5mP7sOi+xUdAvA6udTpIrKbpgBCF
iPMnCvkwrXIulxOFaNFVC5idr0sYId8Yizk6jhHnwCZ1/DzVjdwbNpK3RM+0yFPwka3uNyQH5m0t
kMta75D1ZF3F7OwQNutHgPt553J3ahINam4eN2CqTb14vN28vyIb6IZLNaYr28O5gv9LQgQeq8aF
DktvgBxGVxiVAnsMmxkh42Zc59vQKntpGHVZReJGpXsAGurL4lMDGtqM+JSgFNJvkW6zphhQgN9P
wbXinTGtZyxQU69dkYg6ByYjpq6tsKFzEGGQSx62AQpAsSVKJTvhAP5VIRm63TZ5vKaJgfkBZxlU
5UL1xzK3447Vsy8XE6/vKVYLd+PNqFXVTy57mmNtLP5cHE9oCDqoQAOTt2Ffs5us7UUKfKleh0LT
Or8JgpZ9rH0nzj5Q8wMYQl6CTWPfkdaxI/yPNF/LLp65LtMl6tbKLiufi14j5r2zbZf1WH912N9w
ytZ4b5Ilfg3qVvk7KFcihBggh7Xo1UDfuxwkRjEAELmTIF/ILl0QzS63nCFtMdUkHnYD5e0XEXu9
lNg3UdWhPq/aUE/Z9bol90u4QIYOmazvsn4I3ybQH03hbP8ezoN800bKAiNLoD2C9ATA1Tjc8r1+
b4KFNKitfFAGqDxutUXsaIbu8m1sbHDSHA91pTuR3htr5NnEEzIoOhUX6ALpMahJ9grFuEtxGzTJ
h2JbuPMRmZ+cXtlJ4KwbVnKXLddqjQxAekZIPOk8Z8c5bMek2vIAhdPQ5f4wxsz1T0jxdpWGuFVp
3OpROYWx3aF8oTfjKlswiwt9a+vVv+W1oYWaLUGkMxa7IevrP4A7kyqKI/OSodw/0KimHxJk/BvB
S+Ii8LhwiCK8IQuU3XrABwflDJ66zH4HOG0elCVrXWRGEornYHvIm0CgoqHRcMB+oEe0GXNYZSmg
Gbz6skxMf+UQO6rMo1GZMCBgK3xL5WuQ9dEzb8NoKCOo+ielRgqLDgSoCMMfq4X6r3dCQQ/SH9ig
xOAqePNIV72ho5WDetLRLKP43vB2wio/Z9mVmdITctmAF/zKhwleA4xQeR+tQHzWw8KQIWFVKIk3
7YnYduDbCYD5al7qzi/xj3iMpDhymQ0mKutIExNUmYujRWPxEqBs4LWB2+A57RJSAQikG8rGjKxd
qUWiiT/Z1UPFLBLm430UjUv2LRlHg0VlUqL3PdaxuCVxhToP/EQVrEnTALSJwH4Bk0YZD9prRUYb
Dw3w+igGotoq+ZNMwZrOFYxWAIS7WS2raOGkdo0AxaSa+gq34x6cYIM0vNnI9OjCzKCF6UKfaP0q
s6V2vIJBnKHvQ5Sp8/yOczlbWc0L5hzSHVGhnacPKzZH1wK/RXVrucgIJVmxqRYrw7FGfJPnJRTr
6yeJkobk/aFtvEunrzZoNhYXHaYv4N/A6KeJvwnMjIb5hq9z3SelJ3mWuv1/b8/97pDDNQQBgsNo
r8wBbHKkM3/35iCVZYYgvfBzkOqabXJ/Mi5hPGoY5XPaRhZImiM+QACj47Do/sUb+N3evr4BgAII
72KuBlxCmEK/v4EuXpGNarr0U/z5BoY/yZNB5D3uuEDCF/vTKf1r6sjDn87jn8Mzfp2n8Ot4hf/1
z4Yw/PZD/5ORD//3pjn8Npvnt2kONM0AyPydBfiHeQ7/5VSWv02A+PM1fx+CgrH3LLwCJVCsKb6y
/5jlEFyPjMCcW0JA3F9vqOtJX/8xBAXjUWBJE3h5V+4IUxf+PgQF83ORAgaGhIhLHOM2oP/OPIfo
Oh30V2sfGVmcmhzivxCBdOzq/+VuVuBoWF2v7X2qABGXPbxWSHRgvMt4SsR6TKUIx72F5su7ogvV
bcP6oOwxD+QT2N0mgUINTJWQviZ/aqG3o2kGqfRj0yzfDWOXRUU0qPWChJbuv3ZbNF0k8pifPGx8
DlhTeAtOH6MZqiFwLjx0QSJfUmSV2GmGNOrOPuz0cqtVMu6gCHgkp1i/Ao9NxC0Y0KikFiYCWqkL
savqUMBmTUn5uEGPX/U3Z5neMdb2p8h5siInkNGfkFUs1jmodvscNSVDKmiMW8g5bXfbO9R3trfY
RLXVJycHzHLR3egf3RQcGLeskiz/uoweMnTQm6EcGnl9V+vGv/p4VhBUQ1VhUb60WLP18ep3UAiq
AgMzKit7jrouDXVsCjoyKPOy13O5YRDLRgt887jKZLP0oUOZfkY0dn7A2suTmwUB8R+4IusNoCQO
dR+V13YCDjsH0U2qkZ25NgqFipYEsLTOsH7umGfLreRR30X9Me1XhPDGfbJlg6PlAlPShEfe+VZO
vpyFcja92axHPmcr6YzIr98tUIZ4Cwmj0Z65Ex0gRbkb5At4l5jCU8TFxanJEMBQFdrN6B3EFn2a
YeQ99BNUlM98TBX/I+d0/mNFY72Ed2yc44E+p0NN94npUtiqKFrTN7VAniom2OMXyNXinIwWJXGK
jG1brhCqT8gFjCEEcPEIllPvSDfoom7Fcj+vSHOSruO4Lb2Q1apEAwiU0nPGBbTahmz7DQrUQcj2
nnbKP5nEonxH88mqDuj1WPaTac5ZZlJIICGudsnQaxzJSJzZISkGrckTvd/ybf4umep/MGzD4T6H
ZRsXQGLhCmY1ZIrGcB2COcjpeQ4NAhdh05/50HF6jEb7DdKKM9cIRPwQ4ArGhcT4oG+NhhnZ8GjY
Dz4ODi6MxirFn7vtk1Ad6Eb94ygNPSDWl/H7iNZpMUzZYgvBiLhhFBgqJPXZIccOXcNBNrlD+o+z
wps+gqfGtzPkGlJsnKyANNrveI8gj5HI2oN5v0va2YrKRskF2gwmYXhRf2t1m+/lsEEF4WG0E5MY
z5am6oXP2108pvHj9c6+Rw1AqpSE4y6Z6O3GIXW3nTJlFqp4nyFdqnEFFPlD0pXcy1g0b9jhtxuU
S8tFOtEf5z5RxdolzYFzd01FzXVRT2r+RAprPqhE589NFKC0QVzwkon0FTDM/RjyqUyDOrmgbogv
qpuCI+fz8jWe5IK0LuJ3F1D57B1jlLwv7LpJTPboSfiUsMju6DiHfwRp1g6lwdXYi42bkzX9DwBJ
eam7es6QZ1knxChcEj2rcPFtyVInf0TZ2nxBJq2BFC50/GEG2R3GfEaidFPBqc96VobQEIrJuv6E
wR7yLDzK8oxz6OgOga8Q6YIjAlTQANXossICod8D26G40a3pbmje2i8GgkbZ4/p8mf30iNtaPmVs
vSDyFqDNrPNjkLYI8WXhlJ6hBSCnhDRA9umTsX3I+6w7ulqOn2lHcuiESJ8UaiAkgSYdodgn9FQn
/MkMOjut4TVhhrv7mQZSDQVdVnbModahSdteMsJptfoYqjoiSN0dGg6s7JaE32TfIDwB/azyC414
5THC5D1Gl1qFVG1P0uddGaV6+SpA7EKL5vKW9Qo9qkv9j8CPbgd5yPzRiCUoRTxtO9kDdPJQot/Y
uA33G+3ye+ez7WEdY7mnfWMemNbqpkZP9JxSvYlyRgIYkVIQULsZgOL3TFldRd7KJw6NziDW24Zl
Cz61AArQ/AHBlRxHN6bvITNbUG24tQCxL33ZmtUlRdbArBslVv5s0UGRZi65ZZjJVeKJDPdRQ9lL
AyrnJlvi9iyRT3qYKCR9MxGHK5u3689u1eYZcUCoGhOr22omaz8VLQiHsvZTUlDq2AlQzWpLaH4/
h6ELd9Qj6xPG6HQ9V7wMwklftlEuj30a7Owq8tvJsbgr0rVr61OYBOK2JXSqwPLzb/3s2Bc+9+o2
Vdn6jJDH7IsgafMnGGrm6DLjT9LXXQQNO1pK13bkXjslvg65nL42cAofRtvXr0rU3Y31ky/aJdte
qI7WXUskP6zarUiFmKkgyTi3VYRPK0tvGDGnsd9gfDSwQxGdJSsyW/NYBV08QlGM5G5CSP4BYfUm
xPiDWp7HJYhMOYhlvcFABqjKnaZsl8koxHU0y1vk0xihpzY5oJVxbcmnejvTjiY/GH4/vJV67B4a
A5sh4ST/um7xfCTRho0+Qxi+L+Zm7vZJJ5JLirNCv9SpQ38eIH4JN7mGA1Vli7+Af9D7WUX2r9jx
v1Uc/0/q3t8K6H9WZf8/WBxTVK7/XW38v/vvH9//83CCa23850v+Ko0znE+cZ0jHJ2B0KRpJYLp/
zQfMMhwLSVkI0JXBvQXs+vfSGHO8Cey3FANvwacnQM7/XhqHODmCQXMACpSghIP48G+Vxr8Xxte5
QFc4m2LCBErtf+iyOFUsmsMoOOZBEPGi4+t2tHk0f/nlmvzVWf06hvD3Zg5zB/FnUsh11+OvSIYD
5n9v5jYK3glESXAEzU2/IFYMHc2S7H5YMKLmXwCvV+75F6r0+rcwqgUTsDCfBmTttRf5le3Hd4EI
mwvr40plfk8S7W5BxYJA2oh/UMnQ/StuOKT/+PFwBGtCY4IhCDhn6nqexK9/0os5npDiqY9YIGuw
HpM0F1BRDZgTcB4xFK8lfyVAzdmeWGiZ8CkwI+qQwMgcD1Pc2DJ2LloK1KVQhTjq6Vz6oAOppsnH
CCoZ/MScHyC45odl091hSFZWItI2nqG0DY+9wCSZPtDmhZpkPGN+i9pjxlV3h5Wtu4saTCuqwmZs
D+sEHaxrZqTkzTw8MoSkfqJI215bEenXVDW36C+63ZL2Y2lBsBw3ForbKEIHh40mtI9stsMfW7jJ
+w0l5AsjHS9GUvf7eEKFSbvBlVaOy5HIGmNntokdMkeAh2NOxY62sFR7E843KTXyDj0McmPQpL6T
vgmOfXL1yHWwHKcVYkwR+bxOoIkw+WPOMNcu2QYP3mpr0UlNC4RcnUV7MjP93okgX0TlW53OUOLX
BVG6dxzkHq/zpR0V36djCsNgqXGfl6TFmC2oysP4YXWq3jkiyF95LthTDtmlLRcy5588Q6a+QPYu
BTvHVimA33Z+r10GuRJph/ZDtH0Wl8C9+nvSw08tgajKS4rc/s0K2+w1WzdMTKk7Ddf9Sr/xDbxa
BN/3Him4p9Z3BDsmX59aRMx2MyX6HfMj3F56YvbYl1EOegwf+NTD0B7asf2xaq6qBvmdmybPAIXS
LW6H3YyL0451fzv1w/YVc8CCxxBzpy5kQ1asmD0VQAYcCSrR8ZoUgUQoChM+TzWmSoD6HudduHbi
QnhjP5s5MR+Crrzfbc2GPjQwXX7GJZgReU9+TKYvF/jMd2NP4Amm/ScJ/QL5N0LFYnwhRPOSzxA1
p1r1h0BlkNEAKkDNXUYkUyNSIoOfFKkyNzzQEaxM0yAzQTL+HfGMGj+cfgtrG1atTFbgXsn0VC89
u6Byf4j9stAiwznwuLXx9HiItRgeF4Hvpe6nH9JgH+vA3GLiyPZhMD+xxDcbfyjAgfdQt5HJ2Ix5
mmITlIBtn5C/63Y23t4Cq9GqbWiN2brNd0G6bbslT5bnccxt2aAL3K9D9Dguw9c0rCU7dgAkXFQY
QCvrjxF7MStqZ6H1JejweV+smWK82OBuVaIZBPKcDBUOOrsp2S7Z0q/+1OcEQ/nKFuwQKeoA6t6r
mBdkdgsPl2RpcCHkhMbazfxLhGRtY/oCqcHMLV/S1bS7nKLiABV5rZ/RTqO/iieSFLnJxvGwOADp
bz6IMMMAgR6Gli5b0L50fbBm+5nP3RQhMW0QaBXL1jw5EV+nHajOoUWaQFUVEvz18tAAP8jCQiXT
3N7kdeBALCLLGr8zBSgNoY+xDtrdon3OXjkSk/Ee9nucfqYeznvRGsTxz2LFhDb9LAYA9FDD81m8
B7ESz7kbuoMmI5ZhOaTx0RHTv6b1GlwjhKxei8Um4RlJAEmKZXNoAeOgzQ+xCYEWsHq6UO/jIxsC
ksKxWmF9DFtOv7BWNryYp+v/TuukfkYRuvxI2AhbfqSj2gNECk+yB8Zd2AgetrB9dFIzGc9QqPOd
Gew2lgMmzuJhzxZ5M0URkKnUpXRPk1lWGHQL81zlphxnkqEKXdFcBXWdfwO+NpSTCcbnbcYckiIe
AwtHyC3Dow8j9TOCynnBG+mavUBaE5BFPmwVAtl9u9OY33MCeprf93GXfO8H+E8Ya+AwDWhOh8dg
ESmwVYS9xxJDjvBvcWCGP4AE9q8hMRAgBE8wlWQb5HMzoC8tridNUyweIrF4bvvqb/v4/68C/8WY
aBax6yiafy6R/ufBTr9Ou/3bi/4qBPPrkWAU+hULMb0Po5+hQf5VCFISotxDmRfjWBaGGgL/9JdG
GuL8agz6uY4+S34dEo2zYHHuG2hGvLPr67J/pwhEvPL3molez4jLEcWheAc0/Fsl+msBo53IRp/Q
6RzBzK/CqN+b1pk9oIHsMcb+I2GeNQG80rnd4p3QgD1eWhPzzx6na0Dc8qAmr4/PkHf1AYMyQv0F
6kJ/kzV5xx9Qk0Cj1F36HmNjObe06W/MwhGtC4SuwHp3w5n5WuwTkaPfdHy8cDUF8n2ER3PrVqu2
w7DSQ4P1oGywXqv/w96ZLUeOJFn2V+YHUALDjscBfCfppHNnvEAYZAT21QAYgK+fA2bnZGb0VNbU
vE6JVJeUSAdJJ7GY6tV7j+7KUXX+20jMzjugylIN9O3svI5qGry7GZbCBjBacp0ZdW9tTYepUOjH
jZe+j72WvA5EnMpD3dV5vGOKR0vVY7GARqWRi8QNoudpMgWlwvuozkWCdO3uvLZYmnPN8yWDZJKd
G7rVnFnRoWcq303bkg5dK08VkVNEMtpj37B5ySABnj1jwV4bRAV/T5wwczkojPqQO9VmGHnBhCKJ
hP6hVCHVss2TFGBqkCMhLmQbwD3lYfkbytoZVq519cW4nn4DXife0lpiYwN+WsLcgcKDNQnjQEKE
y8NRsGSfS8SUzs6xLJO434xxTbvsGhw5e2yCUXd2y1476qTD73QEwYCpqBlwzHVBxkD7mGjauMdg
bzzkmjOkgSl1fL+iUhewSPbO8Zv5Hfkz3yJtFuG85mLSWsIY8Mr8GuXG3MOzKY913Q/7vBpbJnZV
7RAkLoajx0jUHZJ8V5ZVDTUgiW9tg1JtTIqJoVyc04/bZpDBC6Fz8KMLGJfyJaq0vgnyqPA4LMfm
tsicJ1qK+GLGrbxTyeheUGLGtwQfyiYmvnLq8CtduB/q3cxR9lzIKborjHpGvGmYX6lhwPaFtRBD
cOqefT+PnhmVm4cpcbRbbYqmnty35u9GmGrXHC4UOJmWLhtq/nx+blrP5swpnKeWtMUDunAuiFww
wIOD0ZoTfNXOncJ6XpZj1RnOelrLcou9qj8SOOn2DGbjZ7OpzSt/QfYKRGOrR4DCcg68posyMEhd
8VMoywEV4y72FECJr7a5URNmIc19BwzSPXbKfsxadyOzgfLKMif3Gh9IHAfU90WFh2cYb4c4NqDJ
kb+3LB8vQjZzrYdCdheiSdVzJ6dqP0Zu810ZyYtouxHMg+eduNLldm4wSs2y8W4W5pSXyJHJqSLk
/hgLc3kdzKUsdz6hqo+s7vQrjfQerrzWdE+Q6vwdZLIfo99GB7qodosAu3AF3ezBz73hVXey4mXO
l/TFVH26DmW8/KXVKp+BAk+Yo/XYc2lit76r+l3aMCio0a9LLy32CL3zbeVX9klNcrVwzJhnAr5W
uxUZjszFXsCAMSBK7ypykKufYoKVEmOCGAUlQ2J7DFbTXpMbS2vnba2Ghl4BkZW/S48sWCQ4kfSw
saU6YVClk5pt49kCSXrba91TunQPWaO5n5PNkAmI06iT7FGma4dGs2SPbpdZVyWj/WudVE3gZDLa
kFg50mS7N7PqWh6NQT4sKKsbu9PrD4fGOGjUUt+ZUIu/QyjDMim0Ygr8UjWI6LGFidmyCRwXhhWo
sp03y+LHN5Yhhrfe1tD4ChgSealjnhJigUOGRxZg7ju2h/RHocigybG9NoZIbW1HTRjXB2TJJEoP
puYaXkC9PV8bU+NtrNxRMuh7Q+OJsxL9LNpJ23W1wLGHV62+5JmkTGp64W8Lkinnka0nUVBEKV1C
UpIBPBhJP+FOsiTm1liZD2Mfed9zVWo4HlOsuxAwqL+IYMz3lhZ5iOaV/T7YXX3lO1HnwBBcA2ho
stNdLKoI86SXSOzmln7jIgQ8YqWXZzf2B6brg6k2woRnEsg0OdYlQe6gmYV3rQkDf3Mqc25RG5+5
Pn20nHn3QjnzMdYiGfJN4zDOItAveePv+9aarrXeSEPfa7wPeCz2z1qzPtOmNWCsk1kLVyIJqYts
23ZMZVIYZTfI6N6Nb+b5NeqiQ6po+QDVhv1XL2o62ump1ruHiaxh6IkOB1qErQ7oULJLhbD3err4
l1Z09VZzDKRdSyp5iLXkXORjvMMWGG26qhMvWHutfRbb+o7n/SNbKnoaQ6owaQtCJeTPApF0zUll
OVmKLrKLG7sWcWjLamTUq8cHzHur5al0+r3FnOnCnVtuKt1Xd+lcd5/tRGoyMBpRUPZY3nPsRNaJ
TzhvDCT9sLYbm0Y+t0sCt9T+BR3yUVSYbXSpT5tZ6imxICR1HBr1vh+mYWMNU/+GvJ1sCq/GWujm
33opvmeYN8KF4/GaYjkeAkeq5M7y2pLxUk1HXyZkS81J/hS4RLbEF4aHDB1+i1bSbevYy3eWV3uY
RbXoIR2FPDu62+/hv7R8CmY3YwxPcptBW0JPMEoP81CiHenRu9RKQrtS3zvdKr61kxp2MVCITwBW
Yjvj4wt47X1LvOJHl6fyaGI6IqeR55vW5n9FCHcB6ALnMKa9ftSzwtqMqcCyRsrmmjFJ9uFnyANg
grR9TzsQWBg1LrjSzJMhM3KBfdYCpYub7dAW/sG0arlzJyovDdbGPjeS8Sota/CGxdS0m15o2kaf
lz6cSKoSFZLVR28rYEtW8ZgOsQiHOXEOajQhkNk3i6UaXHrEpfTGN3a1sD9avbkMWDqAUlcY+rNl
zytaYzasvYqU1FiSEG5KIUSDjGSKkuv12W26i0vg1ZftflElogvK9kZPqnsPj/kpq5d4h7PNC1pf
NwInrYyAWetJLkUMUq+4ARuk3ft0//vCGYiWzlm8WUw6mry6A3qa7PqSjN9SY5R2ivnij4NApSCj
Kfum3vRLU21QVDyAKIPYV6O58BJ2zVukBjItvuY+9hZWyCWL6pAI2482crStjTUpSMuhDIy0sTnI
8oTzANVKGcL/SLFsbl2N26+W2sGZxuriaMyn/J7R5mgPItTx5x6nsvMPWYWHM04X71T284VU7jdY
h0//6aW+Nvf8i14KuwL66T9vpf4n1UpdAYv4o5P67Uv+t9kE34gFFwJzkgny9y9mE9R2pPbfWCO+
7vxhNvlqpPgqD+YHoIe/NFMsFSFXj/HYhMPii3+rl4Ii+tdeCrOVzediY46hCz7er7STssVhOHFs
Av5ryM4zd1N9SQHm2U6tX9XN6EHS5sXdLxTEkO1K/YUEOE6xvGpK+WiUVk/dv5qyjG3REcRWGTIE
XG7vIXVw0Dpg2rMqFUPYqIlIDLN84A1IVvMh05TSOFbg5pTjEV96KUfcqzhG++amKuasQpZIkQY5
06prey2HEKhH/YjTYb6ZrSh6zMy2IfLuvGqyHveqHt0VSAo0lA7jOisxwpXZhMJg27nxyGuDri9N
kIDW4gS7IrxhfwuurlUIJgsCuFM40/1CrOBdbwy0FbYYjTdsGCBuQWGAutONQ7oQt471Yl9NY7Gf
RkDVG9uv06NTxu1aj9MShnLWERc1DSup08z9vu/ycQi0lUmflFZ+aKJO7bKlcxfM2BXfGKNyNIXl
GI23hh1Vb72axb1i6ce4r/sMkKeUqG4xUTRUynheApmX3Saz2/EVw8n8HC2169BLtc10nGrASJTQ
Nr8oEYbBeGXJQwtCVPDCMpyOUF0+bp24aUUgRXet4KCukXgIB3T3lPRpruyjg6bz7GeYZoxe+XKf
Zlbb7xLZgSgYudU3QKFn/YIjaWsgJ5V7sy+i0KntiY4r610oXBmVhj0SjA7YQdHVG33Ay0jOqzyA
o0o2pMQGb2copViIlNW4dgwqh5kEO3/ouGlsPC+F+ulSnr0vgIZ2uc3TuFuF6i1srfm9ZMWOsQOX
ae+HemoeRNUlVwBai9ca5EUQ6aNQYaPFPVRhNkBtjM69BQjXbQbKxy05TiiYmHKoNnQxiRFfStHS
dBEXS9zOv53sltAxrUg44M08JX40uUFtljnsW5Oigrc9wnKm1cfV3HHsSxLvbBCKvvE0kKeGe+p/
jzD2MBqRPWaKuG+Nx6hIh6PqSndHkMqlLq0i+YD3+kNXFMPj7C0b9kvgrOYJSI+1SxaCKPY0+mHs
eOK6dArrlNMGvK0Dmv0oE6wLtmTN1MYe8S5JtEZzI6P2EcpAd249ffmOIyraQHucn6mry0O0IHKG
mqb7WdBouJDHRpO3M46pc2sDSg36OsPyZIxpRBWWexsa/vrJiWmGleZXR2Kw8UuPiI8Pvo+K+9xq
jFAuBLTJFO77GgxK50YWUqiV6wgy7RDOYE+wr1SWAdHfjkR09ZVeGey+ue3KyN9JRy9+VCKfj8yO
GGmvsJ5xmv2givqPTGdeDJhShTaT48PKYg1ry3if1PxC9WyHVR7708YfDTrcDTZoriOA+TZpBudO
SUKt/FhggMPc/T+YMP+/nDNTpfz9qZi/V/Jd/vVYXL/m90Gz/w+GnfgcfeCV7FH906AZ6dHBpQbG
m1CI7X1Jj7/riw5LCeFH4vRlAsxqQo5mFOKvRXSIkkLwrwGqMohet2D9Gzu18Fn+9VzEdsd/4FW5
tDL2f9+uAobb4LYerKNNbR0ONuSqrurH/QL3/lTErX1g9MHOmZrm8xMQiXtt5xaZPk8IdU+PDItN
Ntp74Rak6Rg5nxf4f48OD1bMieCwBkta7jkpRnk/Z2P6WEob4scwpscydsS3uolgfGZudmIav2XP
S/udGUt2mDSvw/OZqYmmEaXxA1wx3VwUQ0mJptx4AG2Vn4gOVFeRaxb7wZSke/rqprbX5rCIcJtn
ZXISoyTanpaQS0vNMTeGFrsnEKUgMqJiuq0br9g3hedfzzIeM4LEk3GZtMGHwpLrN2JOid5DYRyD
sTbbneFysojaiF+Fn/pnoeV3YiLNFRnikfak3giHDEzVkuJkHNqYP815Jj5TzoxMxVgZYVd2PSQj
YTE9ApjFuhscmR1vyr1d6M2n4ozemR2Q6zbtOHiHOn9qrcxhs0JhZfumnLIDEBxQqZYiI+zOIuyF
MbzUXhoRxkjUpa/T5cOf1fxKAM68xOBXDsTZu7NjZtMFNZv+hOzPjnTycEXor/1emsO0IYfp7pqx
GPeuwMYoYtxrVl4Vh7FSADlya/jUfDNIO3sOTcxIbKw6WpCRtwOMdqC/dbWRdnRT5k151DwMaQxI
NsQWGH+OXbtv29H+GRNfImKG16x3LLWHbBwdDXYY3bFIZuF007L8lOCd17bmkg1XcDOy53hO/Te3
ddgUAbqYBDFjwIaVhY9+ZKU3i+7oN0zSiEMyM0xfot6S19mgFw8W9sY9iQ7DDxQg9YM9FeheeWGa
l2V205s4tpbdjIoEKaXx3HsWFwkOsr71Nqk0x5Wdo9/Rn7qnOu6dKMwWq/gYYK2dI7bCHYDFmFdO
z0i1bByykp6bvrZAsM9V3NgXcicLIuVMNlIbzSsDaQOwZh3fgtCVj9li+iEMp+JYasOxqaI1113Z
3tloG+Ot8oVz08ZWfoTm3WAuLMi+leScd5hm7duiUVdGoixux7Y7aHpPqihmPfdAKAMCQi7AMUfu
e2uqH3Y7lcd4bqA/zKV9rNvI2rmIJpvZrYxn08o/ZmU2uFVjy3hzveqxpp17lrKZScxV+qVOHKci
ugIAFrw/SW+f5Mc5GYWNgRfO6juYj+zOjfOWcIRp0skBuaEn5IviJS2evFQvw5EefauPeXmVxVxE
ZZqUjwMJfQ+K8INryp6MKMaIoM/FI6uTj5xgzqkmqFMBGwyZm+LpTossvzDEKe7tqDg4s+pPTrRU
RzIy5DmaIUd78s23vvbTowswdkdiuN2wNpP0eTVl94wTrR8LCdzQzLMkXBIgPwQj81coW9OTWzXa
pTHKOuSCutBokxz7NinAO62bdqpw2isUVy8LfX9n91m5jyQ8DtI3BXyJy8guzFeNZXvw8k1xyfTY
PFRs5pBhofTxjIu3+zB7AogM9zeE9909oeVpOxZi0Ci+TO+1ZzNgEzT6UqTEZeYamusc3y4oLXtt
6sGJzbPtht04OWsWBdxqzKq0oVokLUSNfLDx/fEpXmZ8QkXuE2qjNuY1J9MigN2Bvbdpm5u5ioBf
C+01M/LOC+KYaigtfGa1TosHoKsc3PfpC4N0/VigF22pK9vAwMP8vYAkfBXViX+xyWwepbSnMoCr
0l9QZ3MAYBWSTSPfncyd9hmt3p0unbIPG/L459GrEdWicikCENDOFkKN/+xzapwXdIkXzCLpNV7f
bz57Mg6ciAsmeTmeZWxhbx1Vdi0zB6jxrPnX5WB1d30WtTeZrlpic2kBGqFstrWQ8U74ZK4XI2m2
tmzNF4RM4+D0/JZd5NW7ZMqMH2z5G24Ue9feLdyOHC4wcV6Tskif2MUwFqglub8zMz/ekwMn1zvH
rD8VUXInBBNe4vR2gMdyetAH/vRVYi+bee6brZwM7wr/LgSNqcDlbbqZ4kajIPc1y4ZIpA/Lfo7N
YV8BHjjm/tI8FQMQMNFkW1ZFLHc5vuttM7IOEFVVX8imapUFQGPaOW09nsUYGydfxPk3wmX5RhmO
h0bOcZvyiF+xa6w54GJj1UXeMnzLHSfdlJXSX4sI6xNvpuQY9cZmNhz7bhky7aOxXP3UsGtoB7ZC
4kqviqONxrtjtCMvxay8J1S3aCf0Vn9IxhTde3ShTMzgTXYmDcO5m9vvFWHSD9ICvP6Hrl8IOU5W
vJ+IHCIo4VIwpHZlV7pBlLiCuABst1bswSB4MKAwlXmqX9bugbM/y+LHwaYQCTJ0N1hFpt9f2rgt
DnXCIx1MDRIf9o2O9LMbee1PPLD5cSwStK1Jadcp9BToM+XdOFb5obeHNyLwKIuMu5LAw/vzPe+d
N0Ay73o0/HSL5Y1dW/eVINQI873h57XlsSPcumUpyaPRxs2pSVz3EcOq8ZxnqvrAZTa9dBFfOFaO
xq2ezvS5pybmtxhOTSvbsd/TUUMjuqHUIvVIEDzX7W36Neh01pnntE4/h69BaPs1FJVO9HP4mpQW
X1NTnAtMUDX8eGFU63uw9et8dR21Im4zdW14gVJ7MYoV61C2zdkodPLWUa1ch7YUefmViGfc8l8j
3dluv+luFGd30ZQUV25iC6a/yZJE+2LJCwQC8CfE2wkOMDBmZa/Unuw2mmwMYWymwSIH6OfYuqm5
qTR93nd+Xe1GR75gdFFBN8UF4idXkk2eL6TN1MFJG1ZhlP1w5l9OOx8QcgjS5pR21vXgG1jDdK22
gxy80jOQA7Q+I32qFqIiiWO4J04Q2PdaGkNIK0QYV2I+08u2546reVpINPRJqt5X4vmp8x0tkJY2
7EU1zWTF13KLzV8D2ynM7ipNj3m0A5zL6o866g9Q8qwwb710T2ZCD+fIupRLIjdZq8XHxWKPC6Az
xpGlkZ56HRaYKNgqi2B/jcUKZE/stt8G0ylCYtrzPm3HlCiz9LdQx2iu06LeqshqJna35RxkUQPj
iHn3YUBawUlnlHt2ieo/rYHkZdjkDaQclB5TfLJZ2fFepD5UrvwYLLfN7aeoBR7Rh2lbpOww+I+0
+X8jbdq2/7dBuvCddbcAP9K/qJu/fdXv6qaw/iFMD9LuurB0bdb+sIkYWEh04MW4iL11OR3N3+9R
OoNeDRqqBygXgebLwPF7G8cyZZNv6Hr6b9rnv+UX/oUmC0ACn6sBTh5YNdZkY5Vy/+wU4aCDbjYM
07lSJktLFZlyBJxsdSm5akRRt+dThraeb3U97ymVrPEptwh5BNKv2pc/tcD/B1ux+GtK9evTWDrd
K2FRnRrb4S/y50+Dj6vJiZOMlLSVOMc5LWEwuDVonGmkSgtGZQ1vLmoMkbnS69sQbDkqJStQCEF5
vlt9+n2v3/I9EhARRSGeFlvzxH527OiHYAPL9C9SrQZWnj+7k78oyuywIimJIQ4r9C8UZSsF8sOK
gP5skjqJNw6bkp5Gi6d0R3nGW2ucJ5FtUo6fYOG9QlGW6+a+JNEugCvV/SfvTynCVGvsDVC3Gq5I
mTBrdTuiR9u4zpK7fIDRBipEElvS/WeZtFdsVbKnbSo15ybtkrHc//11+O+XgbCujoMIt49AJFt/
6T/h1NmwDgqkKeSZVaL+M4M5wYnJGItqsxqmO1pr/6GJRPH69z92vdf+5PTmxehSb2C9NrgX+a/1
Y/3px4KNiq1GxtW58hZxZmfMcAaFyxaeKHn++5+0+tN//UkIJORXiWz7rvfLfdYgjS4t6uYZ8Kn1
vo7ki33Ue7MR5E2y1VvWmYSmPnt1CNJSlf/qpvkVoM5viTHMNiyTMABvh19+vOuaKVFs/Nzrm5vl
s4P9nhfrZ2CRkdyC0qgJPXHpcZK0X1107f6AxcMOKn+2rif8SXqIXRtOXuaC0zK7xsBo683zjwYD
zUbXlpLNQcAsu4NtOsvw23HwT/dB/+qP50KBJ+e1AVgbCQqt6a8XSncGu7LtSLshxlq+px07M3E0
5D3FJ7pFFZ9UkubfWVsDtXRpWe9BPD4NqZXdnz2m3Dqck9gNrTobf6Sd6X6ONnXT6e8vMTasXy8y
+hc3EQIa71aezl+CA05HI9kRF71Blm8i39v0frLspy+htcfmG8Jd0C9jOdsDE9OEVklUqP9dsy9W
vTYv2vK+Yb/7FLiFil9UVtZHZOo+aFC9nyBOepuInRUY5FcxGO4QwnCUyeqsVrW4XXXjGNNxFsDO
QU42xqQ8QCYs7o0svqPeMqeAxG577pGi+y9R2ln1aZHOBu8Ga1iWQFdedl2sWjZDCuuUrPr28iV1
Kz2BB8E9nyKbrGK4WnVxsSrkSzZ9NLLtHwad1B0iUu/iPm0HdBfDeGwToUgtuhqiO91K9N3/kuLT
qtW+Das+3zQS2AZo0qNo/eIzHRvyjmjs+UP6Je+Pq9LfrZo/lSJZT6yWt62CeckQv92JrzFBgWoI
+lKxDiwc10lCKU1mCo1/iyrAmAGTQn/gqDFUyFojRmq9W7xOpZ5cGZ3fPNiwnfaDn2kGsne5vHsO
2VnUmmzZ4WzE1gee4h1InfoJTJwhCOhvBiLV13BkWuck5joxmb+GJ906RyGlUB4q/ilrINYxCwMW
Ri7Z1/jFjRQW46+hjLXOZ8yvUQ0xrG1sreMbtU5y0q+hTvY14CEky7BnMt3p2gHFU0SsOWj7siQU
umIjPxPC2cbyJpU2rRgev+NVXn8Yc5n1ZhcM/TA0+rnPe+jcYJ7aZQ+IvI8gOqf4fTOjqB90zEjH
bDbNda6CJAnaUPcnLheU0E0VRZyHBC1Uu2WjcKyHXYGl5jbBNw6jN59dlZCBLPz+2pG9yR2lIjpd
FQ6chTtHS7Lolr7RdOKwRdXhhjNZiLyrirTzA/AVwIu2E5w/zNC+8EmcR0ySwLZHKKGJz25vpA23
IKwQURXs6FnKJfQWmzdmZSD3hWXSYQUa5RzLO5lqbD+p49T7qQ0j8c6NXhs9GGtv8M42Y4foVJlu
79pZWE2yXeaDZL7WgX2ME5cFNnJcWqZXskp3c+GU80GXsmxC2wClE7oU1cW+Y32dFnJZjRetKRex
AayG+4X/0zWshLoGV7ivqpcMM2t5NDu/L7Bk9s79MmBB3zGbMsRVohJJNsRNmGHuo25ssP31UMVg
hBj5bmj4BNu6L+Jl64lpQU7J5kbdlB4k6i0OhKaDcS6GU2fadrGJIzMeNi67DpgTupL6pFoyc/lB
NMZHv+IDlMxqWF15FIxtDnEKkCoEA96aOC3xBC1DlMOXUV3js+lPZVZosp5lAemTLdoV4RxrJ5oI
Fq+b+G6zFawnr49JKlS8zX0Li8T674JVZyb008a4SCaVgk+D/Kd96yDfzOyU4jkyzmIhXZIG3mhp
5uO8GsnOTuOjRlcQYm7soeJIilkewBf44OjMXZQmonpbRFElp5ZVdNNOKnshA9zH/aOVGfa7Pa0e
KE9w87KCCmL8VjoLA2FQXxlkfZOVtyGQlW3K2sG3QikqiyzOxgcAKOp70yXmYXRVHG293MaHUnkR
38cuanLIVTeKMxRH07rI3haPoofVFyjaag8te3bRxowySw/dZBgo924sjdtUc/3nSsfqG1ZZ1sq9
W0gCKNNs9V6ot+uEO1EVH6yGXiyuOMH8Z8RK7u6St2S38YQ/MbuUfmTcZR186nvDq3zrOFmZGm76
qV+LT/TaOxsz7YTXsORH1/WyEKkxyn4Bseyuv/z60RXvJz4XiKazZVf8FkOL5BgkeZ0voZ+PPDpN
gTBwqdjKCH50oCqI+f/xTjX6KrlthTVDDTIbrGjHhLDGcFNqCbgBpIQW4KZOqH07j62xvjR4mEJ+
I14g4AbXOrmvymcAhP4JC11KEBswG/cFHNd3VUHTC6aO9JLZT7q8iilzM4wNbOh48Dgt9rLSxbn1
4/bNgv1BQNhKUuNUYwYfrlikDv1p7lwC/QsrWPaNwZ+VJridP3I8ZXfTIAGktfo85i8KA4A8YDIr
f7K4bX2H0K4mG/oAD1URrrvcEejzXzQ9Aiygmpj4l8Vrbu5Ucp+yP+AKumNmb2yjM9goVdiWG8Cb
9Z8x7I3xtjAqHhOoFKZ/tKpakFjmhTyfPMEttYUZzT2S2aAKd8ALMV5humqvRDcYThj5RT9y0pqj
TulNUrnzAfJrM2X6afH7TnwCiJ9lUJIIGOFPG3yrqRQrVlyx9+PYcFkQ/UAfsSB1HPubaXbB8o0E
2DxXHqwSPNBhUeu6gJw9HAujo7yubypnsnAlgr7bJm1VjlcxGz6T0LNlmTxSichPDKq8Rnh1yjEg
mo5501ej13IKzO0DUzaRvooa3WwMFiqw+anpoRLzzdDYUYkhTp20qFHfme1rI1sVpcN8gL0pF1Sb
aNl3Ayikbbqslo3U6DPzbkLhsc+l06zI22bUnRtLJLD8Z6obCVqj4aopr2JG1y1uybtDyoJMuDl1
m7Egx7JfvJa7P7em2N3METi/EF3DaV+AkInHLGGWzeOQ+s/c66W8w+greMEajQ/doUxABU/DG4tD
lSeIoI3ukw0TV20UW0IsoOUF643bSPqwPWPu6G2TmlxNGgc8GKnZ50T28Iabd/CdC+fIFl+f32ua
tPgm77RGbUoJzwNtvxz6m4JRH20km/p2MvHyhAUSun6cW4vnfibckeIMSdybr6r0P4Gbf2ESo0Za
10j9c5fYwzqk/h/he1cX6V/NYv/1pf+lp7jeP2y+lUtYWhe/ZWh+j1+b/zBtZDjnj3TN70Nx+x8G
NB5G2Jz9FnIpncIfagpCA0Ns3J2CKA9crH9nKO7/MhTHwoaIoVv0lXwOwYqev3ZGA6TZqsvS+jCR
A1FbP8lNStwq9Ul9si3eqaB5hFWceRefW3fE2FilZ+A3NU9PQnHXmQNPSZSaL9jx57uawNvDiODL
+kdB2pmQLpo9eLJD061vbZ5k+yolz8cepaoGVIhRrdyQ+YEdmOACMK+9Ar9xLmqNDUBY707D0hbt
lsTkis2cZyXCHL/ytGEjQvVTlthfAlCEFvvmpXWbkFS8y5PICtk/Pmo0xppJ6Q8rmXm3XWUYnKiY
juMkeUXVs3NjQN9vwt6IzONAwXBSLAY7+qRjq+1Eafmml3yoTVtG/Q9+CoPTzmJuGUYDfBOyEWtY
zsU+uvVn2zxOUeV0ZGD6Ot/CJ7UPDBR8lxmvXv5MueAHO7KnO6eyebmzPSf6XBwbQjADFPnSkD/l
+/LJXiyc/i+MNfJ7Pycxzhah5FYNUfXYSK++7SXEiCtIEjELOAbWFnGeuzjqipL1B5iemAFTdzfe
hRcjKWun4Q+ZiSgq0Y1TKNVWNrkXCpzmm4g97y4qagZthEB0sYmAsVUbv1A149NSBvbiHqembG7B
Cvt3tkzWQBON60Hy99sxl/WvgU5jz00SdZ2gfO8mpJ0SD3BVPwjRehfN4m7JcuKJ/uzZh1LEmBOi
TjxGdW4dIUKbJw1s0nFCM7vNuxZ472KV89ZxM3HCfa7CtsgHuhnC1BJ7RtnzO8MEImTcfldL2b4x
bTZeGrC8Zugvre2EbKGRn+zI9LZs2+lX8+PsXybKc6aLlv9gdGlMKnKZ4q0/EanBzGZ+MyI0LVbM
aDa7ORNNvXtLTlhACv+6gVIa72ir4pM14Xo8RG7bL8dhmA0E8mjQrg3iqYqtNJT/pj55FSsaTR/a
DQWLzYZc1Qz3Lm0Jjnxz8u8aTxOs+egc5wnd37pJcLqrGDA3AGTyUtiayVUAXzH38TTjGyD4nalm
DjT+EN1httPae2tHVDet9wlxQWI1I66PpsaAZfZDq7ae63m7uBMMCQ4sTdD6U++AdjwWbTunL0bD
sr0TyT6baBe3zyuDE+1hVtCxjDy6AYOI9Xvs5UvSlmdWOMfXxQCg8oMyhE0ZgWGWtaWd4lJ34ScZ
hf5ks555ly6YP/SlX7YRe2V2OquLA7ZwFizCjNVzSopho/lJfSMhOm5l099ngyCmVTQGiewMOZlS
IVHPjoPr5cDjrT1WsRnt667DiTrYJi0UKwwbOO4G6Md8oqPuDRl/Qkky8CjoKXizcTCGDa406IRQ
dY5MXu3N7Ff39QK/mdDLMcOgT5iink6KnYpbd4KWbPXgFtt62sNO0T7thTcNw8QQMsp+8gR4ltQQ
rDXoXXbJTg8M/9gDFau997/YO7PtRrGs675KvQAxgEN7K4QaS5Z7h+0bRnSm7w8c4On/iaPiq8is
v5q8r5scGRGWJRAczt57rblkZj8bHelN2TAM4OaH+kZ5+j1UCHMzdgtfG/3PbbzKh0aSSFkqHGTp
VR/0oBBOOlPkH9nskg1qRq9AdtRhUm3xUDmjd5ONdY+NDeyyBX3mlo6V2LU1FapKk3lvOcslbb2Z
lo8ugyRBLgFOG8MtzOwAsd1KfenqZpt7y2sd4QGCZXCzNN21BGwNrDoZg1zUANSjipwkR9OvMWio
G6fHzJb29Vef1ZbxreGFaURwbN1JKt3I7oMaHs5hqes0KMZRW3lbJGwUM3oUN36rUxNGrpGkNOHn
amv6Qw1ooe7oQbWwGMpYPmXMTrkwlLaPu+l96JxiPyfZHMpOGY+jYUZvIrdhcUxRYh3Bxpe0oWhK
HgcgFflBlJZ9qtq02UGVpZneYCLco4ewrjwAY8GaTn83NNi004VH04dMWNoWroHRWdwLWitCiEb8
XVnotanEF9BGzz7lTCgoaYAbDcll8T1mvTXVDeHDaf5CmFm5MwYUG1Fqeruyl+QDAOR5bVSkf0Yx
o4U05XCjqGqhAWzWJ/IcukMpSu9O8A/XvTNpN70Xk2nfYoUC9ozJo1+cS2dGBsgsijEDn3kWn/28
9HwYsnYbFDId3CA3BY73FnXzFvnTvLHR09CXMsRF4FMiaTFBLKY1wDrcOvL2JBbkVzheYNXied+0
GGCfZaP3OBX7qt2mA7YtXXT3TpTVd9Mi9YvI8mrrSc70UHAZWGqnkyQQTGydD6bZRbRDLPi3GOR+
CNyTP4ayo0VB2jjJkzJS8NgsZ76qXJ7YQTa3NiLZ1HiqmYTcJzjqvgOVjcPGb71zG5lvmj+8p2kV
vzimsxrXK7Dylv1UWSRFcE/lYGlzdGcG69wyt9FT3Fm0q7K3yBm+EV5n76G5yc0SMTAW6fwyj7NP
rEFNGKPbfWnLIt+MQj/mmPpCkEfNjxg2EQhrjcgJT2SH0RyqOjARjoSLExm3RY9gGuhBflcZDkIm
WaHM6IawhLpEjkiMqSYg7kiheDDK5RLPII1Rxn8H0vdIr4GtFPuLdBFgcsUI8s/IFiLBVpsVkBRJ
Bky7bmZaqnyrw5rMUy4EkpF+oWXyqJkORlPV6m+J6aaHOvXcH53R3Q+j8R6VFF+0h5BTuK9VYei4
fWS6n3KdxCvkE2cEFjhnRftax+C7FzJgVJVHrJ1NEyLQJzUCtsshm2b6RmNztGdqh8wxnlKwsueC
ax7/jQNOoIPlYmYyCRo923cjuVi1nB4sJsVkNSQV3lg7GJJs+S7ZfwZSDPVDRL5zkOKuQYVeinlL
nTri3aslaGOacTDBAEdr3jeEuS8G+QuvemuLGwA5BS5JG1OZ5Lqyv5VmaRwp3wj8ABZwgs9Wn4bW
/OGWKmBf8L0nGDfBlFw0AQg5dfAaeAa91Vhh2hKyMHpOsmfH4t4b2hxvk0JlO1C+0w1I+uiW2Kir
ji8d1uOesDxSoHorsJFbB5nhxds5mcxtZ2TGRTTZ05Q3zj2CgWHfqJSGumuChx6SgQlKD5sM4piN
63dj8Ug/a23vbGkLPcss3a+bzdaobmpXxhTTPjEn9budxocWL8Um0fSbSPU3q8apSGQfdD1926Z8
6wqfcLN+elT9cNsYEu9mdc1ujXALZ5m57/EKgIzI2QMSKzln3Ob4uMGf2SIlPIswNftcZYQuOWVb
BYnTbczZtUGS5+Vya5LxcPpf4fffjNBZsqi2/nXdF+Bs/vFNpt8G+bsU+ufLftV8xqfV42M4rimY
RjJt/L8Zuis+uRR0QL1cQFDwqBhF/TZDtxkiY5z4pXf+VfVZ+idU0I7t0Y/FZuz9ReYWReIfxokW
M0vmlboJLYr6j7niH6s+2tGotet0PNRVbGzNhJ1QslRshqV8Afn61dNRCDf1IkPGp34A44N1bJpz
OlM5WzHpPXqjxyOnkPn1NBTn0VujljSHMThoToJTaE1n+BvmNcOAZIwFk1DJchY3YpN4rb9rfA3t
sjP4AUPduyYaabQnaHEyy8tDoyVfIjZ4T0YvIzcvSAEdidY2y/uXsfDRUKU1zZ7aBISXfXW0Rt8W
JT+ekzQT4Bjqjs3YvRhe0gQL+3tcsLYWlpH7DNrwHkfm15E9BK9tXooavUQsoQHVLg16x7wzEoop
s+J4nGYi26xrXxwj8zdyZTEpjcOraNQia63ghGu43mE8Ei4t6f1zakZmEbEsBRzQ/N3MtWnjOJzK
2uv6rd7yS4uRU2DBKuIQOA26dyzTvt/Swmd10/kMY2MhlyTRaDMkZn3ILFBa2KmLrcN2IBhz6055
gwzXVwJ/YNPmk5SymKsWdeYUNORkhrY0lru4Lu58oK1h0fOWjALsk221fHwlTGyffCDROPlWX+In
WLfINt1VYVlX73PV0v8UHaFY0YwKL58ZyfhF/C0qNIPz4D+CVJahqFike50whpW2vqNB7W1qfUT5
nfn9I4lWOdAwBMXEfSy7ZtGXg/I4e4KOHu0x9+gZ2uPHRZK2M1Jdq+23jct1QCf+rhw9wOu6/0hb
baQw4T+lbt+NKR8qzigdEdv6OyMj/qKOy+nK9aWJ52W9iiQ/i9PukvYGxpG6N0N3TLLAidh5LHRB
cdVTTZS2feF6fp98bPjg4rxNodKvNGr47hf+lFGpsyHRqq2SHqEeY81rSs5Sb6ArNt1muSazE5Jp
3718fN8lrEe2+lxWUnG8cJx9+hKgiuoWbd7geMWVbsTv3ORc1cihaGhzdXoul0q93gtxK+enIuGP
sGS/CoMPwp2HHrHJ08vA6cLL9TgzAgoVW3eoACq6UmB5rhNUvYHv9i8u24DAcfmGvYGLyeNu/DgZ
VcNNoTR+tMnLryXItzCi231VmL0dWhEXbZH30dVMX+OelIcGaoCCTQ0vLxCyYZtRmmbY5bW+LTuL
U7rSelWc9Cev16Z9jCDjLNoopWO/mGFOViNYUEFIYYbbd6i5ytj6MNCp8mvP5EYlvoLISQAbKELj
ItS5TwCYpXdjYl8+bi+RLctBNwaTKAV8eAPON4ioCOr1kq/bYnt5FSd6tZ+QAYZwQLgNc3QPH9+t
VnL4WlSdnZFWR2xwCVRN6zNe5dx8XOWLmy+7uun8PcrbPGQk5O8wyBVbomSASq8XwHqFc4vfpdZC
qOTMMuaP3N8WYOLDx9csB6I9ZcdlhD1DhiPtlS9NamsHG4IBkGnei1AX7UD5zOpFSgraR74CI4fG
yudjfs26onE3l0L6gVkBCNG7oQKrqU8Xe7L3nsq+anFK1e+q6hzlZh6iMUwZiOraIba5T2kTGOeZ
edrOdbjIqlJUZ0pO3r1i+XKzEi8PiwPzMtrJ1t5PCnJ1ocKeI0ON+PqFE7hSF1tGvf2mNfvuqByQ
vMwAve2Uljr8PFuEWhGzKMYGi5viq9Pc3N9Hg3mXCN/bL0Y17+nem2FjjSPIDA47GvkIaoC0yy1S
H0qqokPpEnrxsTaZ/mSGHzct09oROb4GukMmt3bHJdHZ1p05r1DCSMN1jXiKx47iYmqnhqE6MY15
Tb4FQ+MKQYk1XQY3f0epzKmZuQM+zrVDm2Wbl/zKweB7tSpm4tYk+63m2SyBq0bZLbTo1kQRuyWH
qdh7Ufveuvx1OWQhNz241ZT1xKIrxTa5++bpRIRVGtqAunWf6X3UYa4lt5oaLi4mzo0ABHg1pxMc
D63oCwMQ20zecK7owlUTvJrtUixvhDmV48ZhR+CEvmewv1yWLvtqZvW0RRvtA/LTzUc7Jqmu91ST
XTOKHq5SpfMVCp2h84awOKjKmY6HLqlTeZvEFr2SDfpN3CxQU/CnzjlJx/jruj5Ecd4Y4Dla7aqJ
hi/kSdXfQVJ+s1K9HjaxmPJ3rxXaQndMWxaaEv6kDuTE1DvGVZMPiZ1Yn6DJyLcsoWlr25hH0ZY2
TXTtq3rRdoWoVH9BYOW5R8aLsIzkvEjtZY6tMUggTBbnKPGF3HRdYThBO+ewje3RMecwBkSm3VcD
24fEdR5/24rd/hRE/Y75/JOCZt3XWA6aa6YdOhI3sXa7fxNkFb5mLpAyhoObzgh5l+Q9zXm4iMp7
HLpacFlx11kpV/q/f98/Iz8/3pfwyTVJQHf/qYtOSWDOvmyGg6E+FjvuQZHm3yHy5oi68/d//25/
kp39PEr0TNjpDB+79592b4uKSe9ZquFQzFwg604AYJAWxnhXfh7X/6Y//2n645j6v60CPv/o5d+e
0y5m3PHl9zpA/Hzlr0LAZbfP5McXeA5XeyO/9Nf0x/zk2CZkXvR8hqV/8AB+FQL6J0esYRUga7ma
qSL+Mf5xP+Hsd2DzOr6OUIny4S+Mfxzvny4l4aCNs2x0jEjOhLFe2L/dMPFsqaLK4uTYl+5wqskS
Y4NIj/iE3sPaFpZENp8PEEN7A1xHGRPaiagb5LmhDjm6GZDr0cAKJP3ugZUN2YUo/OfUk+THrLGi
pJf69ame7HY3YJXJeWIm9rGPFrfbDdkQLYGtWQoglWcXNvti29mOPptOGwPgAR/XVeXhoGTwE3dw
I734ia4ATfHR7iLKh+zFV+oZR3nkMPvs56dFjuuAu5h36ajpW4Joh7tY1cYVhitGNRMthVDSMBx5
SkftvU3S4pmX0Fnu9DWNsNbu0qjJII5OmTp0oq2vFzXjDeuF/nnpuvGUobJ8jJpZ7OauT25Nn1Hx
xmeUzQ65yvvQLDGlpEZW7ByiJyvUGnP5ECe2vTPF1NBb4J9dvTVOsP2faDbam9iT47VnzWBXCxkQ
OVmTNlZDBuhTSz7kTebeIocSdxEKWHZCTmcZu3oeOOKC1XvrD5HPyH60QrMZjY0zt8WWz5xvcZyR
s1AT8EzSoktukviMHqQ5YPE5uxb5t8aQ3MTeMsqtOUNy2bJPNgPLxnJXUS1YZ+BSY7TpKzIoPGch
h7CUB19V8snq54zyMF2MUBvNDp7LLOj+9JXN92EPZ4A6B5npr3TrbXo5IGPySD5H1axf+ap7mnNC
FP1Zr96Ip56vjKQha2H2kq2d83gwpL0tsji+7y1Yc1vCv4trj8SnCxIe+mOIMBIX2H7t3MQk9d7m
Qou2WuKOr3iAzLu5rbPQjp3pPC/ND2kKksWqeXHCqE3j20Vl/dXkEzCaOSJA5joxwKKBxjMKN32l
RXeGkC8E7WH0km5+pMsSxScl2aDeTX5ct1+6OO7fMGXRz2SccOeUjY3frxUPOZkiW82uhrMNj8oh
majklKmm7K6ZsrwByhguWmNqoan0H1ZVvrlK0bEv7ao9jhnO+iIV+g3NeoOcz26GBRCTUrBoaz9q
jAqyH6JiCJZyGEqg7IOd7SKnroqgqJR6S+KF7Tl0opSWJc0qaLhrSsnCtxzarizDtOpH/W6sVyYw
1Pgze2JX0O2do7uxMW+Vbbwuvf/KLnTToXQOO1cvm4PPrssPLDdpO6gEXDF6bDqf7ch7jKPmhw6+
i/kHWdFhR0v0YDMX8G4SpKjwcdisZphdDjFrzj2/IaZt2SeXvk1PqM/VcTIqBoy1s6b6kaepzOve
75eY/djUxcHQNa8lCvPhvpOzy0fqkb0N0S1d9RXlnOPyG8W47Udn2g26v2f6lxxzgiraO5MU9fIw
REaJ6G2Ys1MuKDFQnjdVsZnY1V73tohCV9TJMSEdJWwbDDeOC+HIaPCoWB3y2o1cThWaxkMs+2Sf
ewWiKccE8hsx7/D1We1gexC/NxX5y2TTDS0Zc5y81GXLKctNE83GgNDEyjd5l9l3SV3mIbU2W0DF
KNSjiIe/UrZXWS5I2EZeuR+tnuLeKONrNTIeBrCyLI9todtHW3rdNVRm7VnR8ByKE3DIeFtS1AON
i2svnDRR7rLm5BALxyDT2dYdetiJbnlo81OnwtbrawMhWwq9QWNu0NatqW9txmruEWCjx0rVtXfC
78SjZ3tJ4DiUuJio0AfNzTLvIy2qXYzmef66ZED7yBFQtBIMtrzd+FaQl7KB3wavEipVtzPRLTBP
Hi/FEs/v2LDAsI2uu0vs2Co2JAcM+ynqv1mRwySPAibfJE5lbGtTH45RORO0XUfdOS2GNx4szk7J
YjxUS4t1uIjqVRTYKAV5r0zlN7PiaRNSGPdnayVOjLHxEGN9ACJX6qdUdyFRVl62L1zmSsnSHWAH
6huDB2xYuUCajUobD7ROIWjN6/Ddz5Ojo6yJ8bOnY3pW7OHX1Pm+0c3zwBD3NFVuGpJ2dx+tPVu3
j929avzeg8ySrhY3xl4zu3yUj6y9Cqvllj1qCwCDOQKywbzd6pO47Yx61SeYc2Bzi14nTZxeKP2Y
OBcN5sMl9xGMpcYVqRBoV4f2NJVlG+pEVYIl6KYgLhsVZkXRnBGEAmwerOTYLf5XlJr4oG34aX48
hEOuvpYlVYNuzEY4DDxuQL4d6UTFh0EVYltG3mU0onuEYsyVSnKYaRzYd8pKy10H0i6es/tB77U7
lWS3ALG9KzxzJndjcYndctlN0FJ5NKaxrW8cNB87G+ciwD4/Jo9kHGTQWdP8ZOXzB1JZWffkwsbO
FUkw83ANpC2uQ5MnJ43sdBLNhnJ0ZkpvqZoKysFRodMG85vloUx1X3tRvTnN+FJcVOOpTQcOr3UF
awcneFGQZysNYz40dvpgu52TIQ9Z2Mr04OMuY250XFa2QacHCyaNBKMrf8y1MREBi7yEdGVTS7aU
O8tn0QzT55IYwStXZgajiarft7OmJFng7uQExpyPVzoqZpb+grbmNCbyQMQzcbklK6aHqvLLnHnZ
lpFidjXqBL1sbKQB9x6StatSL+mHCDukm6yg4njxd9SPGsgxZd/2s9fulNcaO8HQFe47ijmMroIT
xFh32iV6HD9bcwTWJyuprMh6+VC5Woe0W6yRRh5TDAV8WTHzEYtac4/EqWuGMgkl0ry1KJ8HWko8
ufSdzQwM2eucYPfuXbCqOCWTq7k3KszFXj8ORz2Zh1OR5NpRa1vAnzj78J/rULFuDFtzZFDLpU0B
+LR+WBNX3hHIOThwx1v9tbezxNhOmZ7deUnX3mc+Yjyk7MQp1mgh9j1KlF2HJOmwAOUfwS5M6Bh1
VJlrGNUsP8OD8bfo5qDjZF5pbwq+/JdFpNbO6e29kNEAxxauFIBS+pm8HrBNX4sRcfIqhdBSImvE
pJUXa3Yy4r80t2UQBbbkaKWW/pkhahbEjU7qVTwIMH4kEFcjl4vUmZ/TBGfxXpgN986p9o2v1mrL
ZdqiI6Jhv9ViP1+Tdv0uB0Iuh2xG/GqTWywdcrnJNytvKgLDqcBxBIXSTq7hqTK5xthwVoMLhynx
mtX9y2CsL1Dphr1dFXvaFV3o86VdeQM+222B6ef7BGrgzWfP/UTP3j1FFrmhQTqP7rnX2ZptaQzE
/jXNURGYBGjSeu4/zxEqXye2rV2hka5DYqV+7CDMd6gPMudV0K9RQQ/Z9ZAKl3WgMP1r4iDmHyYC
90C2qfGF9TSlAaEBI2wt52Uk/HYOchBH0U5D9IQ1BekChtqy282VFPeDUQsGZviW69nNw9xCQOZP
5RDa0zieFndUDOFjdd+7GEczYr3piwErrXEvfWFsjjvPrGtk4mhmnU1jNF3Y4qcOyhoHqYhkC5Ay
cXYmHfLvZmVO56ZPlwvCzeahUYw4Atbz7L2WRv/oV3rxEhtEOgCpz/wrzO3RVQqz5Upvonbncr2e
9DZ27gROW9IWmvpoLhBhNWYEG8O1mnCuXIO9PxxCLENDwJwvwVxYlNVOOVD9skKrjigvCTRGKvWI
C0rsNOzdsmmzmzTuCMfKyvGSua55YpEYt9yA3CzuaLJhYeUTeZcGidY2YV5m5BpZBkCGfJxbcPQ9
93pnZSdkolEImK1lA0VoVpI79kK0XKIYgw7OO9ZC9d0pYX2iwPan69E0J7FTZOr+NH79r/7/T/U/
BCNK4X89BXyCNPKHsv/nC/5e9oMz/6Tb2F1Zwf4u0vxV9lNmf4LVgvnS0HFVorz8w/wPNTZWNap0
ng8fDKQVv86wEDXoClmHpfxX6n3vT3M/HTiDWG2zaD3X5sGf0YA14+aknr352if6nIAvmo3zvCsd
5T+zVRDHfIKLHIxx3Jx620JHRzL1fkqd6XZuq+7QYTxcx93TLbIncidTY7pPgHbcEt7c60wySDcg
J5auqD6MNMtLx4rUvebOU9UGgz96vvWURJPPk3IoCapwYjUyHdGLSLvxS2ssr2p4g4xVTPxW3rto
yOQaDgoN7URitzsYaXSM3EnLrrBItiN8HE7yg1bV7tqETkwrjDOSi0+cS0vceDkjdZ23TYDsEVER
lyb6fHA4s7zvSsxo7IJIqFkTTlqX6OZAVU70WJHP/bjIWhw4KFIXlkH7yq49ffQYxcGWK5Psbqrt
i5wgJy/M/XdJTY/VxxpDCVwiV0jXG9zRMxSJ9UhFF/jTgroAbw4ZtgTLLDmQ6lApfWxPpruUlRFk
lTddkjgfteOkakU4RK7F84NGHbEw04rzbIWaNuwk9myW0CyMkV7L9mDoRASDPynzkUfoPfDUtLtu
JgpYvoXyJ4Xx4zL/34rwH1YErOuYXv/1grD9UXxRX7ofvy8KP1/zqxVIopbl06PBCY8w4GPw//dW
oGsjF0B/TOX7p06g8D/RzEYv4MPHwg6zCgl+rQyEd1l0FYltsFExmaSE/YVOIAkQf5IE+DqFGa1A
3SAuDHjbn5rKecaU1Fj89jAj3nyBT1k1hGwLOJYT4R7B5Hal3DXtfIvualEByhRm8q6POFBvduDO
KqbQYjFeopTn3aaqsIjh21A/JumsUdvst7BGoemO5W3laRo7puLN0jqa83QtdlWMQ3EWehx2E9vE
DScRqS1T2odMMgKbwANdisymVPcGJskudhFyvLOyu3IMnWDNmnGfxgNyQ65ju8G21iGRZjDmlALu
1WRne8WHMzeic5qji/b6WGudvK/82LqCr/aWua32khYlE6m2orXWwqFH0IyGbZUsNF7f3FB+edty
6u9Gtu22lnOQEUdqJOYd3X+43pSPW2TgGoVeJemV5O9o3lPFllFiUEMdG9r0zHZmK5tdu/DuyWje
OWLSMd3Ja1kzGhxMxo6G94gG6NqIqK6SqXpQ7WKcJ8ZCbDvZpJpEAPGf8lzP5dnymhf6cmawGHIi
8iZ+Y+R+XGE6m5UARuHw1tpMg926fpgybXnNCwamjUgSFKLNQPeEMS/SPGRS/uPEpgPFnwMY31k/
QrtxbH613xLC6y6ufiNyTduBvSTrpfeLZ7qQ1jNWGqakqxYA1ZfY4YyaoIsRM5Ggeu+X5haaxELC
uHYlrbn9UltG99gAVCXEFHtXIJoCe47Z3AIIOJB0jNPLlu0N6ejdi5V7j06f1vt6InLMwKB5dqLc
DRew6we/dZB4F94TqRhaC5dLPcVWFF9ZJeQ+hpZrupgfDd80ve2qwG11cSfNQlxKhGTkBJvJhFwh
IRezSKoHAWghFLDN8XbV4r4vJPxKLwK1LxK8VmtLI0vHFMEZpqSxnFp/37UCNk/cGAYjw5l0e+wc
G+mNTn0xjWk4xXCjBvZkmv2EJSw9WaWjv1kc+LYnEy0grhZRtM25JHvTw528Eei9TwotpTzWmU6s
kk2h/K5V9qLtPRz20fvsu+q6MDvBA61ieF2ArAHUC2u/KTPj4X8L/X+j//IxwfzbhT7tZZd+k3+r
3/+GXX0ov/5xAPTz9b8WfecTAzrymcE2fOjA2Nn9WvSZ5EBM8VnVoRKs6/7/bQSF9wmGps8yvCbh
EL3DP/1j1YcTLUjK8cDOmsyW/tKqv85Df8NKrLHomH/IE4SjglJtPfLfxz+zUeUGblD9kE8rq/ed
HLybaUYqv9q2VXWg9XLVg/7hRnoxclY20f+Hyekqrvunj8C8FmU8x2z6wK//8BFqUiYbzyM4tu5m
/RJZL7PfnHto+1VJSJhJVJ5sh63f0FSyiui6aeJsT3hMFSrz1UJttCRIPPDL6ViIMUfsJB3FxsX+
uVJ0LXvcMGDfYrZkm9l8swC6pTV6HFwaWv6WoQ5a/3e2iE9P56d+qfcpfeleC2cbZjxbLG410nkQ
vVRok3XJ+FzreiG2eg5OQFTPMxutjmviMMEqK+nGkQp5igcc+mm23FkSo5G3Sus97ZobmnG+FH3Y
52eQTnesPEM4VWt7wpd3jv9qCC2kp/gF4h16tcygY0IIg+MSC+Zv9CQJCTbfjlMZ0DO4nzRg2SjO
UTKX4SibN55X+p7G6S0O6BOiua8LuY4yy4PWUcXeIeBjoyRpbqKqvpWTpe/zzAOlqKtvlRVvY2fo
z8zH6LXoTdA4PW+2wOQXN3GZxcH/Fpf/ZnER3GXUZP96G/n/HSn/fNGvJQVvoOXwVyZaUcSiv2lL
PUK5gJuAN8EdCLhpnTb/faTMRtICemustSQYXgrUfywpEHi599Et0NY2/+qS4hp/3khSY7oCIowD
y9fW2e7+8YZen4A1TRfj4HlzBbR5rL1Vygf0oppbdGGCSz56mysmvtAs4+RJH2BzWrqoT0Bmhouo
Hahh3YiN3gUrzSwK0GIyU5J2TlU81hWExw0ZZsc2kuxSIvrm89B+0Xkcd+m2Y2b/1Hda9WxKytam
VGS3jKbWfQfBziQ6if2zReD2l58me0wP9hd0kPyQ6Vj+s3Rq7Uc+udMTLply+uG7vg+xN+0tdYEt
HnYlNIB4yk4MlRpvj8yselQCsFq2ibXBugyS0hVBba09apbdYFoA9x42Hj1IF5/Ppmf7YWGcEtPF
6Cb8GnniMUIpPPMET9zjtNSmeTAmFZNABmGfaLC1QDZFHUaeIu7KaHVrg9T0q0Uk3ylW2B9tb7FI
7rHylw6YS2gbESB3yo2giIR6Nk188mTAGmBs+yHd1xj6bsn10V3mMFhtKK21V9kX6Xbop+kp0Qmh
Jq2zsDbYotE80WmjEefiZSHLG0VNs5mI8mx3kR+vSIvFkuZN++Fq1tgmPXatZ30ZKMYXyPuqebVi
C8m6bxiPkxLrWc4NzgW0Q+PR/yAmzKYyHuN0FRoUjc2vl2IN+Oxo5l1YaPGfuyyi6GkY4JWhZ2MV
Qjvpr7jzroXnoRAZ4okv2Et+/G/B7H3Bwu10zqYdKn6OnERew5gud89NNTWvTB1wKdqyjJ5XvXEa
2Ogz0QFYGIsKZqnGNp5s/9mrc3AEH0QpEKYSA7m3Gu98BvCPpmFzGCVw571ya7CXpKGJo0ik/aXB
ONrvkcMC3uymfjn5FRlZiCcMeiexQX8lsxYO6CM7CL007T6ZLzTfNW/mAygCjuLQjTPOLtkBzSvR
Vxhn4wi0LB3NTmRbD24gadtgxsxLNBYATnoZ6fFRNiO2eBBc8jtjDhjSGJ5wkWFASTnjLWwMEJSw
Fcg8GXHnY/7iHyyvWmkKznrw3iJXHoGJpT7o1BoAvLSuOFpOiUVzWilfSy+bVycetMDSGg4CNaB+
66Wjc/54R8clh3Q3ao44qoL4iU07mpzfDEDGs+pyGBbUufjsLWWOmPk7w/qikw3nBVY81SdHZ+7b
Is5jIGBPHb38DFFgnNFqykVLBmAqUtRtuIKEIP99pc/EouCwZjAzEAwL57O1Joo9f3xK0MRDjETK
orphB8SHtRuHq0wjH/Hid6g1qKd64ux6R/E95+XYLg+45OocvfX6lZr6en4gp+j9Rc7IWNDuYvLq
av7szymSP8+Pe4dU2yXd57XGBeETn7l3kdREaDDBFlslw7dd2jbF+7LYXJGZQ8RCUBlAczYxpLdy
Xw8jTTXXKKcBN2c+UWnnUoF+Mhci5xx1D1Jpuh3ht7wKrjQRIOHDL8neoWR/YLFZkh5N6sbmWW6b
WssUw4TYOJQ4KAM0Ku6aSRSdMn/2n/kynYSaxjXus2SWy6bo+uZVWkMf7bBhTg8jV/E+Q1e8w920
jthi+25IZf8t0zCPb4gc9p8Lv5gePEcrA9fEbbUxO9VxMJyAs6OzrQmqMkdqt9Q2dkepaI9vbb9a
8R5pTFNwzWk9KBhn31qkLSI0qhqWBn1CHI5mj7Q7jjP03QAbMjDPSfTcMfI7O+TKj7xhqW6UYVsh
4YEU55oUamO2keGDaLCao5hS0v4KpNVBxxMDe1dT3RdjjTh+zAsmf2ikzScynN0dtJr5h4X8+irq
ZHrIRs/4DgRqefbiYXJ3BDBm57Zz0h+inRSGA3s+NiUAB+KJo6BOtScIHt0zLcd+i/FKYndE87Cf
DS3bmJNWEBJbKf5uqna6h6G5ivXlRzoDKUeLXKCdtpWL4D9zZ4bFSyReCY3rT1LhLg6g3BnHYeny
azp4sEOU6tAfTBLqR4pw6myvqFCHESZcxwRLm4eDC5dZix9PTt6lUNq9UWrmFNJUFvjRvbE3zsWH
OmJZhRJMJfdylU4sHyKKVU6hVmFFvkosqrFjNUF0UX3oL4yqehGxQv8qP/QZ45CKc5NDu32KGlE/
q6ToHgpl3Sb22N7PJoMnFffGPXQh96FicgIxbJLeTbsqRJjCNKGOePsFsMx0wr3wuKyKkmHVlqAR
w5ZqqwrhL98bRPCRVhA3Pt7YxqdZi06l79dAl7JJ7LBYZSxoUUl8jFqp3/VJXYeT6epgdpG+9BmR
mAgPJJhk8NT0PIBcqbeomcoiQEqLfgY5OVoa5FLoajTDKsIRuRfgU10+mlXuvaamr/c8CpHlDKtA
BzxTcxwdwVWt8CZOPN5PRE4OF1yDb6rz2usGULDcGGpqUFf/P/bOozly5Nzaf+WLu4cCJhNmcTfl
q2iKLNruDYLdJOGBhDe//j7gjPQ1OVQzRmstpBiNugtVQCLN+57zHFIuznF2xSv4VObNCCH5bBxi
4zox7Oa1I7bw+/imKBre1EXRm9KoqSZKClR5lqqsHunY+ddhaPgAtxEpsRUczrvGsJYIjQGs2GTq
1ZZ2rKrGXtdvSqfRyV7Sph/Oy9np6svRvI6jpvvmRuibiOe1rzzlyePQ9oFDvuesp4I0oS4dgpwv
dL80cxQmunYt0KWtHNH2a24XxBphDwdVZ/n3qEXXIAt157dKPyR6dd/M8q5wFnrVKL4MM9jHiKzO
tVGKx74P0IVBY6qWhl8bazKbwzNk98HRcov2onWqHeCUZpE4ZkO5CKczdSoFYKYPG7jvtEOWZigs
AFXKbBsWP+3SnoVrOgq2rHeLnZkaD34MUyeAtbWozEIs875JgFqmKXIe5HC1iXUwHGzctZbnT7Mj
217QZ0VDN9dqB7wfyrp2UVNfuV7V3BRg7FjosSXye2jbJdOw0RwEekUF4kq1wZ2tI97L8Q+tjFnQ
F+Sj3KC7yG6imOBAykBI/5D0RytkIjE2R33Q4HkBeiAxJgyvsqGyNmiSxlt9lhOOs7AQGQ0TFG7D
C2agbhcN5ASumsy7thodUWLeQtJsyK44w35bnkJJU3GJ67LnhDarGsNZ4NjOUscoshHS+/Yefzo5
hkkw3ulv4kiZtfdhGz7GsK6WUiLkRrzUBXcdFt2FUw+U48raOtiz6nJA5QVLIEQX1No8h6aKEWhm
mQ6y3HVam47vrOHs3uScalZ2ijeRZxp6waJ0MlImejL7lMcP79RQ3WA6djYAWP14zXKIp5MY8BWx
c+TD+v5CHyry6H07Jx0iDsUKJHx9VggkXZx4USAMc1ezf2tw8ncGCAVz2xPIc/ccz71QPJJ0Rd8a
pOHcK1WOU+68Ch9W+tZJnXuq6dxdnd4arencc43m7msM7wyJmAspXRnmyh9RX0KjIjl97twmcw93
oklu3bG+JRdNnlqUvLEAZVcEO1jLOpH4RbMhsE/IzomHk5pXLboGZSSSBPEjMUw92HhEEPIC6ewF
E9tIjgGLLOr44RytaL3G7unRCafSeF2zDbgwU4UWMh+t4NHJOhJpJwsuii+8bwEN9tMEW00tsiAE
id2OCA0xMZU56ryFh9SfIrhsD1aRNmeDUY5bmEfDlSGb+jbss0MJOUq507AqPbM8ZoQI/4RFrZPv
U1ZEh0h/WwXuPRu1fuOg4umcSlzHdK9SpDxJkmziAfHvgfTl3thE3kRSX48zLaZClhfxIjPt6dRa
uvoxJBlqOaa8tIO9iiHWypHC5Rbu5aSttOznCOLkSvPG6aghyYrWAc6Z9ofbqFvVjnmC2i9q4T5u
M43JDSKSvS1DyzkVRvqgrHQIz/K0dPxzK9efwBqqi0GykYtcxsI+6SO0GVM8JtDY4tA5AQOV+kOU
8U9Vv6iS3L8qFNHAkpYZzL+lVP3DFGKtF1blBs5VYKryitVv32SsoP3ul5P8J+YEqnYfKl0WBk5q
QYYtDCHsD5WuwOuBhgTsa52qEvve4iQKqt28nUanfvYqI/oCiis/irtRiFNApLZnObpgq/DRDRF2
YIT1utjlRAqeQ0NR32om5qeECPe50N3+DFNdiMugc1sLIyMokXGJ0DvMLmIZw8rTeLHXdpmL6vhG
hCNXZlKHyjS8e3RP0JcTqBALbFI+2zYMmM96oFseB3oS5G5MWwPpVQ5gSyIkjt8aFcunQnZ9cwNY
RdabCclWXy9zm2b194nzBN5nd+DAFvjAdCIr4CwCFNG4zRxLfUPUXT8zZPJXd+qo2HsBO/qmrPnz
SPIVpB7iTc8DzkbaPHfqHLAMBL2TVrf1xos5OGzdoAChwh+sjqJQhr2tQgMIXm24xbe3s3Bml8bl
7x/6h447FVZH2oJKjSuFTnHmw0NP2CETVAxQTuJ246QZxTMhmkyDYP/7C80f9L6Uy4VmaiT5g7QD
P44ut+IEh2C02KVhyiNWLhzLJi95Prx74qmOcMNyNhw4hEysst/+7tVdnfgSz6aB6FmenMf+Lz4C
RafaQRJF+kuszFu770mXKaPxZORptStIZ7cXduNwCND6jGPb7y9uzPjh978dIQWODc80Zhjzx9/e
A6fxUY2S0W0oPh2MaysunKQ0b/OY4IyVMGx+fCfG4qwJFHtUvcpbDn5EAaW7QAzG7dsX+m+T/Ism
+ZyvxSTz78ubG6DQ0fM7w8yff+fP6qar/4OP4GACYP4NfMaj/rNh4jq4Ykwbwj0gZwbZrJL5Z3XT
QCVDRif9EqQyJiawf1U3QdZLTPjEhwGTRdTj/T0BzceBZlsoRwT5YbSQseh8mFEDiHuTq4oWlkVL
dgEpNBSShBlSU2wtjylHVvl5YrcRGK0QK+Uv9+qTBeTDfC5nvz6vN/cHiZBtkof27iUry2Dyumkg
YLg1u7UzZvbaiMyUmKMo2/0Hl8J0QwufyQsv3ftLUWXqDCOTczwzrdfURFSKfl+t8UyU/8Gv4lZ6
b04k0Acfpo7JgMRBA4ZYkWFAbGRN5QoFZrJsBqf9Yo6kyP3rPPF2Ay1+E8VkBgVRrO9/1dA1bZJK
bqAXYZrpOB4RHWa/Dp29CshmXzoF3fvS9xPAKOwKfn9LGYOfXBwH8TyKWeA+/M6GWoZvqabZaoWw
F4DqwnVuiPL891f56xiRJuMSxheKNMt1PlylDlyr7kq/3VaeAEYnzJwMeTmUTreGQsJi+fvLfQDv
c0cltk98j5SDGCZvoIlf5n1Jfc8KjabdYvDlDJdUL45lvrLQZvSlszOAQ19N9n+9jciWTG/ufsyI
xo86FT/EFexaRTsHMKH7hIPKw/KK9e9/13ybfllR3n6XSTvScx0dE7E13+ZffpfAQJIn7LK3VtSN
C0vTznFXHqnjQn7Q0SP//mqf3cVfr/bhodlCD8pApu3W7Xpj4YN+Cjok3ooeA3QAD7F3kvz4/SXN
D2vm2y8EBUcnCdkRA/LDVDaiKaWhwGtnhLZgPyTS+0Bv0Y7AS9sR4Yaopjw5hJeC4EMJaDe6e1DS
2rVBVWw7VHXrdiCDs+od9XMY2KqP9E8WJlrdmwkuWornBx5ZOX0xMRmfPH8L1SRwFek69GTm//+X
J+PWEAeKhtco6lsMNkLrOTMMg+zWmmYhpakNRHpu0a9AXKm1SVbTd31yBhzhLoUO4kPQfQdI2F3r
z6bmv00ZkJ9+Nebn+Q2X/OfDV4s9zGSTTBuaAeHa9EO5IutiWJau3azrMqjvKE/GS723vRRG0ZQf
hjyuzuGUdwnCIs7gnZ4Doq3jRQkia2EZyl/5OZaV3AxGmspmdck5S9sjICxWBDERjuhIdDcAC+5b
iNkUY1xskcC3sV5ozobuSQQZq3IpFAyHJqlqACZUuxpfesQsyrNQJHdt7+LkFqNFGvuUbOB5RrAQ
mmPhOdOujHBYjAID/+Cn/jkH8rlaUXbbOCejkgLTazJap8ZtkoVHPt6uscPmyCfnm9+P1r++IC69
RAtClBAePc4Pg3WogR5ImtfbCBOZlrQhGRv63oiG23byCbFvqYX/B1cEx8wBadZZvHFTfxlmXjWg
Vp2SZlv5/t6oxZpI4Z9eLs4rC7g82OTH31/vr/M2qd3MNpiB2UWzmX0/rOvA63KeTbONx1QR1Cv6
fVDQK3XNalz9/lJ/HabYuEwORbbnzeKTD8M0aBGE9V3BKuh28qzQSmNfYEv44gZ+ehUOuWxTLCwt
Hx9ZpgPNppvCcmdXOqYzx9N2bRm4V7//MR/3/sxj/BoiWF1UkgZopQ9DIwEUb9h4sLbDgFy3MOp4
Y1OrWNk1JW1MwbQ5LQY+rn1CINwHONzbQiTRV9PSh67329dgC4PIy5CYvcWH51eWhZiizqHxN6QO
jBYv3VCtaTaib6K56zWJPQleOCv14uUNYJY0cb/FOtVdZNNkHUhc8L94Auan34lOPIJOyg7y444j
EJqm+aFVb/Ogzfd6Jdee3kI9J/zz0idNchk6nMtTUPDLtNTGY6uicWmDolh5LsUnJ09fUmPoLhMX
3O7UfydSz1yCT1Q3Y45jSDWR3Mkg7A/5mF6S0PnV5uLzH0BvmI4UfUHkr+9fCt+oPIzBPTc1HE9B
5ahN24vgLmQWo0LuxDiEDH2ZOXbDilVlB4IFnnBh3taV7e1b5fvLgebIGv68d03Tp7h1xfQyIQQ4
WLSQN/DaR/BGscZa0aSbij7dF9sjY37s7/cRtMR++QUfRifuRb5wMaJtpT148CcvPzRyyFfx7E6P
Kib5FrVrHOt7q0CJWSsyUH//glifjgKcBuh7Xc7HH193d2QuGWVbb2ONChD4I1f+YFt15Yga0p+n
PxdpNzw4phH+JLuoabtgGRcmIgALEmAX1BuTEtKK8oIDgdToKeibrVqGXHCLrjbG/R0YL2NuGEyV
zo0DlEfqMYklmveA7qHaUVzUzzVppDM99AnC0409cqFAIG9QBJPIL+75X7duMx+BAhs7BJDbHxkg
iKWdxAdBtS3j9CH3t04XpyttApQMNMf6Yp/4ybSNmYOwZ/b1fPAMjfh1N1KniQ02xai36NNePYKf
WLWR2woyN7640vxJH0YSV5pjuygdOoh13l+p9INWOYBYt2MV3CaGFTygc0BQkY2cJuSYUKnVbQ2P
pm2EXwyhT1ZfOremDTSOhYmN9/tLN0FUmn6s19vWGb+ROoUZtDzpwn9NneYHR177iwXqbe/5l98q
gWMYJgdu9O3vL+h1Wj1EEUOWY3hOXZl9z+hbqzGnAm910wtpC7dFlA6rYFRsbgRu864OKmKipy9+
+qeDiQIeK4vliL+A8uh3dZIyar2l3dSsdOWgDaeTiMGwCJYyjF9//7J+smjaeHN4zNRt58rh+x9u
e3ESZO3AQx4r2FoKovfUuuEXZ8RP769BJYORxO0VHyVacW0EhSFUveWMXOFHH8JVl8cekDQCrfua
pnFAusdKozlK4CPMbqoB6Rqh0Nk02V/NkX89lLs2ZTuTQzkZgfLj+9qPrQQ8mvBlOgBGYQBuu64m
HP5jgNPZ0JZz53EbOs1sF2z1L16rj9Fg88LNvIgGArs71cuPY60JOmTouV7RuxfhD+Ug2F7QcG+O
dWRIUqrswraXRcsHAK6F1EajrkzlSo/JTF1kpYM3sNfG/qILLThNZtO0xh8M8t+PjE8mGthwts0c
A6sFB8n7kRFqbjTK3C639uCDThHEgYga5y17+eiLW/LJpWBXCofSNWU47s77S0WxUdN+dsptM/nZ
q7BGePH0igEO23r9/Ld/FntQSuP2XFL7y6ymgNM1yhXlFsN7dY1pzoZtMstVqoYq4r8KjVd/zB6/
oqE+mcS4EmURtojU4T+eG82JgNii5Uo09IOVj73lJgtKc83qRmzZkKEALsLxi+nj01vJ+RrIj20I
6X14akGg540XynI7kiW3zOTQIwvOoNDqZv3FpTz5yULPTkNHkIj7DULgh1nTTUTRIl5jiIgKgZ49
Et27jELRQyfOfFghdlWbK5s9ebosra7XNpwc22E9DY6VEeUuebnoukzeHpROeg9OhqgbwLJuuyJc
BVEmuW/hE9nG2kWCdbkGcpgi0qlpduOF4SdZyAQLlONeJ+kS9hgRxzOpzVBujN3TuhAVCN8gCY1b
uzVR2aVikOYmRvpkry1PhSb4GCPKXuyYYkmwUJxgwrMhrCwfWWdShXd1WhjjPs1nCzn5UZlYa7oy
DtlEYsq2bpOuvpQZaLELgTPcv7Zrcp82/G+tJ5ynqhPgj8IDfJ0nnQguXCefg4qlVcSbVoJf7zTM
M4cq14qdMTcLF1CHTJqrYXSf1TSpiHohAnAPAD4A3dgWKMXGBFHPOlPEqJ3HHcdJnH+eQm5d172X
rIZOjsMKF6Cvn9HQ9HXqDpkyVyqT8+YqQuD75JB8MxL33AzLyQVedgPEQCM8vanj8QpBUHeTR6Jq
1qMGtOWkF1CQ1u3YBe2eTeywKd3Bi+COBITeCRVM07KuY287KxSKdQoAvAH8Z9JsL2vp3sHfh5ae
ZgUNbBEikIiVIpfBba+p827aTqoHX5npYwpD/9Tkdg/1Jx52GrKntVV6xxa0Ul7WBD04+cl3KKKK
kBQvYrm2pkj6VQLKfBO03cHqxn5pEpYeQ8ZZyNYEsBNjUiZk41lYWg+vegQ8Jypna9e9ju89srfC
mxBS9aDvY5xZZ3Cfhx9OQ5yOgOSyyJ3uaSptueusYVp0A3q3KL3X8Wnbml1eSS+r1oaeRzCB+mlJ
9rZx5mZpeEG2HgH2DsAWsAP3w2TJrdQMxBL0hDA/YCn1BGCqOGnZVOAdSlklVnXtTNdJOuzLBvQ4
+QaS/0rmJAxYlqI64JQ1V5OelOuhqdJFHPqA9Z0kO+stgg14sle+K07kXQ1ro3fDDcA/Et+xBK18
EwnLxNb15Aep+g6vUT/PQwcEalPaK+RH1autgXjWGpIxXQrWMN4Lua9SooFQFQ17AhfMfQ1nBK9c
d8BstImkMgAxjI+Z3paPeeTvMMDeRO34SLoZTgndo1DX+o+Zrc0cLWjz+651CLnWStLbpHabeK5/
qH0rWqFCcYFyCo3nUCIejb1pFXJuOEWV1l2VQeWe6hYXRW/V583oO4ShE8g2avlLXRL14lqI6aI6
y+g5u92rqJuWlMF+osKVgFUHmtIWZU6G74KdZkVsWhF5zW1SuOiFTQbPQ4bRcVg5JecIFlMmiRgz
xTd8c8ll2TPK4hH6qZsYe70NRqLsmgLL2eSe8Q/ov3ghkD2ZcqzP3REtQ/1tDGFKoL0xfdEnq6k2
q28EcGz0OCBIUDP5zltHM4ufgzPBxrKSlBCJzK2cbgEgBOGhBukiRqHkosEj7UBqB8qzNJf9oiS5
reJOLZokB7nlZt3tW/wMsh/z1s/yJNr3MUQHSWTipdETIQBwuQdYQtzEIYxq/Yet++wnqe+qtTPp
6Zlikf3Z1G5gw7QMAD/1ErXdMNT2jegS/9WjuN8u2QVkHL5nZPI0uii2Ozd7rRTieDTGtfGdDLtq
xRFNHj1Ibt8I1etXZMiN24Ydy607ivhbV/M5o5YSANeY5WEiXWIZDbnYIyWoH6jCzSZGtB54/VpG
Qmh55WNINCaSTZFskkErHx30t7u48psU1WWTbCJUsg+yIGMPDVffr2xfEtbSTjUvR2pqEu4U8NjA
RpYes+HakyWXrBxKyGtOpWCDEs5NGZZrcAqLBqHofen3c3ohsQLuwgtmrGKhC1Cu6JCsvcrDdB6D
Wn8IvDi80bMwXRRO1ZK/ye3U7oFS8hOdOZz5LDAnvir4pfvORPp2Efh+cIzcEoqqDse3AFx8LtCZ
7ZWloq3QI/uma0w5zSiLEk1UGB6hl5CXQ2NyTeFMHoOKV3WdF0BwpnZAg14MIts6jhMcofJ0zhIh
uzzyEpW8VDxdivDlIck8cXSg/v6ouqC6FhMxOHXE/Y7iZNxO5L5t3ZCbqlViPNMYmtdKVuqHnE+Y
iCQmhTKphD/PnY12csj4WI1sY6MS5UFBqD6fulr9aEZVPXYh93VCCPWzMAL8sFMbclvJa/MPAdWI
bes1KE76Wh7FVGqzRcMLjkMk6Z2TeJeNz8Q/CnycysTbgISnN/zx3GBZVqvewwykwfDGSZ+HMSES
beuDkC3QaShjlMdIFv6dssPg0pZt8d0OwD03YKBCXE6Tb4DwZxMpW7CxQeOWh7HSkSaStXk2h9Lv
8JYMd64WMy8GfrTDmZGslK4Fxxa/5wQ7XLIDzzGdHIVVpvsqmcMbScJJiKxOQCKHWcMfAEPrLoKg
T5tVPCk8W/CjFGWsHDbKSNEaXF797ARCLn1kX3ujauZR3oaqpediypsoC7t73F8kcfQFXxKEVnJy
m0o9WVDNbjSShlLUTX14HG3s+wtQddVjWk7DlWvX7b2uhuQUzY+bJA33XMIHPpWi40KJNm48xyGW
gU1GeBQ1d81Fin2lB9r4qk+EmmgISwlNrFz/RDqk2Jd6CM7Y6vnEYkpObNmHO4Q/9fPUY1g4IKGq
w7WWheOrQ/ZHTjRV6BcL6i01AT+21udLWytAl4t4yrAEaLZ/EiFHLsSMdTnus66zkRC2jKRJKyum
Xlsw0pizwmOaxIWxzIypuNKsmCIuejCetV67Ybe3LWiRS69uXgvs3OSG61m8LLO+fNWK2LgXAel1
XV8bL/DPiS7m1SuvmS2m18KMVbUkJ4ysmiqW7YvpEvTKM8PxjaeA22KzktdbvYfbtHizjkxmqp28
BpVP5Njdy6Dc8rrxcwr/pakumw5tPKaU8tpo3OAIWCzaNh6Q5Kh2SaWtwzl9z+X9zrWgeShxO+vX
RFXUzPFFksl9QcDoKztq54Izsb9RrV8xiaGOo27aWMSp+Jb7HSlgAytCBdsuhUj2ZokoWTbPLYw3
7QKuQ3RlC2KxiOqu7yoFOXHGzzZBwb+qlVIrv1PWD+kFciMU/gqFGmWFDwjrdWfZW4P7taCjKVYJ
9tPZBZOhnskq4sxSTg3w5vx7Mw3EMtWKm8YTF50zk2Z1PeIsU1WrnvThy5L6j96GHek8quKyiX3U
e+I7Q4IPtzChaK/rkXYxQMw/olv1b2zfLOa4MzSvTQSizMhpNpZAB/Yyag7dOKariHfzQg/66hy1
TA56GyMkW322gB7tP0qoT54kGTZx8uGUFJ313KXiUEa6wZRGkP1k1eU6tw1Y2Y04G4ZYPLDf1rEd
DoQN9XOfqWg2IZVl/FyFQ7csZEPaxcX44OKCOul5iCJxUDu7SMuV12sEOUbw6d1+eqL+l31LMqzp
rDncJFMTARM9J5ylQ9hXuIyTpN4nmm4tOp9cjiQToKTblsaX0aoVO9T+Cv+PvrXiuL5pS81mqvOC
U1tzkVb6zlVLmuWCwjQ2SccXT17k2fdkFKe7KHLuwVtlW8qlIftAtnKLbLaBF1EfXkQuhRukcXsf
6MCPUPf7Tedq+hZz2LRyo9Za9R0vY61CEJEJpcJgHO0zNhfiIRZym8uhQJ4eMwEXMafTwMZv7oHE
eu2S1nwYlMDAknkTqoVM3CpYpcuBPexGMnedZX6d3hvSca7HjqckO5S3G4d94aJqqmAdDIN6mWg1
mUsVNNFlGTMMIoCfEZiEHKagUmR3kb5EGBBENDKVCYSeoAC0js2GXgTxUzwOINhxBzdJmcYLKTRQ
BPFwPenmQxNpwAjhLOEIg2FGV48NmdNeZkL6dySIss0Q3QaFrQ5A1G2ik6tXE8huyz2rR4w6vh6u
Q0nITGJV8ghdsyiWYe/BsszTaT+ORXdhk0SWs0fTEl44Oz8o7HjkJlshkRAx4dYwp8krXKRazGtE
D6278PwmfsxwVW6lQQGe0ho2INhRlDTaSBuuPN8qz/EEwr5nZYiSRVvFCajSSD9JBz5E7Aw7HxNc
59bJRcpTPqtzDL61KFKaowjYgWE359R9x4VdxzsDq9yjR8+Ucw7xkfmcMC2nZalgnsdOHgL1R8b/
SKZvtS9M54cx2S+I18rv7FjT72lNanuMAfjOSYm/tkiDWTdOm12PNjuWdKwMmt5eMy0DJIuEEujD
jhjhLjpoVtELhLt67eycxED4lwu7OGp9gOAtHwnYo3wDltzEjFjQBkiZhApsbN+zLM6vzdLNru2I
OvIigoq7jcO+eU5rU/+RI4R/Ln0dtJmp8YElKoCDrOLiZkSM2D9W7Hh4bugLNzgMUlaJ2f6VKlxL
k4fbjtWS2tmUGlj50Nlb+4I8rVv2x5xMkywUhyABbIhnqHlGqkkRoR7b7DUhOZAkvanxv+t1bPwA
NsxKjy58uKrLwf9uJhWHcOFHmrdUk480VCooj+bUkbg4JTK/SUuwO4s6BKizcQJ8Chvh9VQ02iFk
eIRmywYHgmpxE9ot2n7MGP53aUj+joeFr4Kyh0FxJXKdYZRbI7aCruZbrmOQLLjjUWk5HGIGLhpH
Iq/PokmCrq31vDPCZU+oUIDO2OCTJ80dir3oKT+uQuGN2lYb5y0AIGJ+Eocp7zwOdZIX8fSwaQVm
zFPSJpa6ZTq0/veu6gipC9poDukIZPZqti1XbUtrBGQhLO/7HzdTdlrQLrAgG8QA1DrKNMcgDW3B
eaLYotkkZbC0CduiFsStJ8U0v5Hox/Jtit3zflYWRBwwkyHZKYMq0NHEhGdsGjlJTG9NcSN7FBU8
Qvqty37m6fIeS+ohldKT+KxGxdBtAXg64QV5Cd1rB92TV8mUKrywNSO8TcbO3KK7zB8y7F/XieOV
pIOA5LwlnaEecdALUuFFy4/emZ3Od2RXzreOcp+HB9401+j/FTJd8kx4d6n9h+OKugx3sdMa/vyU
m/VzxOkF1GnPjnisu/olius43XpthSuz9eBukHEdmcMyhf7HfpfHOe1y6n+kApLFuGAcsqOToVDx
XrcriigVvRW8Y2UkK151wYGbRZj1a5m1up8scvJtMtLFhik9hp2lL8t5C5k6OaaWFG3gnRHrJrGC
hX6gJ13t+qwl4AShMoj8JLqfprC/6024+W/1zv9qUL/QoKI3mDOV/lUaXj01T//v5c2cf/mUvfzv
/1y+/Kie6oTy8R//dv/8v//z51/6U4TqyX8w+oWgrUcZRor58/4UocITg+zmUFQiiumdBlVYaFAt
JHfIU6i/Uqn+lwYVMcDfQDOZ7ly4/aUdxmkGEYrBiwwrxJ67Nu8L8qnVavroh905/h9oZhdTUmHj
B7MmynjMz9k4i1Fl+6jzw5ew1VwiZTkM3dLbsffzDHqTZq4/cWyyzAvyz2yOJbV9PsTYIxZNqjGv
1+CcFqZVaZt8itpHAh2yy8p1StxrZDnib3KjS3NwrWUiaY0sVEfUizLCeilHaV02QcZJCqr5RqcW
cZUken7V9H178nIbyttse7yv2GwdZt4TPClKFY86RN/7Vg81c1G6hXciTDg7VWZzb7vJtAeeOWxp
gwRXdimnk26k1WkgEXRDsqp9nKiVrrXeImpPYUrCWJ4sOxuCD/MFANGIbcltG8XDk+NkJdWogqQM
MdnDVVmq+gqZcPhQZjhosNLGamUFnbnxQse4ccgwOcnBjtedjsF0oen5cF4FvXnulvVdlkZ4wFlX
nWohOgt3rKWm2xxJ6VI3hh8UBJGZWIAydySXR+clRCwmByXr71E+9aSM8gzZAsXZJQCnkADTcDqA
oWOdDjH8rNLOdeDAJW/hQ1o0k+XjHQEsR862Me7cgepVKIG1ourZ6UDizocQ2jjZJNFlaGTQR5qs
H28oIrZUaDz0s3ZiHl0c6LvRLPMLCEj9OS3/cecatvUUC6s4xJ7R3NAdS5nLEg3kiqlQclUhmNRM
ifaCZoK+KQ0cFbmf5tfkvls3zSiab4jw09fRrPVbE0fonMia4ymS2qUFAxtRS/PIvQJxCkbLuwKF
mj1aVdQBOlIU3xtTX/d5Mm17nVguzaqG57Kv66PRqOI8HqiDk5sTlSyrY4ClWvO8n5ZFfOiyrAxg
CNoEbYoadki2i52H1zPaPOGcWFIi9znDZHrRbVyqV9izxVNndu5ZPvv0hSXVpaiwsra5Dj3AnBDA
1MGwGQzNG9YU/+NzNQmxSwPl7vTOTl9iNpJXuuIMECXBdEzYIaoFG2btp1tYbsZqjJNlUfZ2SsqZ
I9sz4hVJaaJidKBfQeEEHCBSj1Q+0qzQH6ohHmAhJHQ5QTFcRI4iZKpQZcdxNJi+lcThSmJk1HBG
CyC4pSotj24pFpU7Hzs7J7+i8ticTDj960RazbiAspigtDXwmFF7aymQNANZnHXjgJroc0o7kQsP
jPONv4e9U+3lGGMeBTJMjd0fSmJzMZ5m90wj6gpaBythUOrrrs0kJjmlXzihkfcccpQCoRVRcQ5H
3GNBFhyrUNBMKm3rexrNXj7e7eGhJos6WBD+Od7YdoLCEmiDtp5iI9xJ288I8+4IYs2INfKXFJ9l
t8nVqB9jH0nVEnp+kqHuc4N7xyB8nDN4QTi3KEufmSRS0woQ3TOxmLq7aO1suLAmh2zUKJFRsorH
TrsPuhrrOyQuz2eJDoaVRRID0VBxXpJNPZQTbHZXDdfkFhsPVe2zNQ+UWalyk9qF1IcL5F3ugDnM
mrvw5qbqVABHPuhHm6bLoLe1fkNvDBLvXeDA+D41VtgSogfLPcoPkzJrbVo2pBUMagWbKOlvqngI
3J8iSPyQ0EYotL28y5Dflc7aVUDkNlrbNvHz6ChlJFtkAVX1R9/zv/uAL/YB2Ct1Fsp/vw/YvhTE
t7zbBvz5d/6/F2XGIXqIjU08Ve/CW+Q/bHThbPHR+s4JKvTI/+lFoQf8T1iX/g+Ej2wfoPE4DB3z
72wDwHy93wZQ+oQkxofBlBV0se252fyrJNWE6ukXbrqz3OBbT9rtoqk5jyAWesw1+6bqtF0+93/c
zHhktTU2rTPiu+0Ozdwrorpn7i3ChPf13EnKjV7uvbm7BHYLpPjccWo6r3odfdwQxdyPKubOlDb3
qJCW6SftrW81d7CslP6acqNo42v5sG4D5wQA0r3qpwiqYJOd5X3U82ntXDouCfzWTHM1zl0zmlvL
ssuOY81MByO/WWAz3AOpmK5l7ctV4fQOjPW+vTUjlrBg7s6ROk9nk4ZdP3fu6iZ4sEUWLcy5q4fb
OLxo5k5fPPf89Ln7Z9g1TZe5I0hJby1oEba0Ctu5ZzjO3cOMNiIIDegL9MBX1dxjjOZuYzL3Ha25
A6nSklLB3JWs5v5kP3cqe0G3JKV52cxdTDH3MzEdg+Jx2ieTStLcrmM9pfsJ4aen7EyvampyUuZp
kvZztzSjbdrQPqXbcvTnfmqrlcNOWfTmBqcwTt7cd23mDiz63E3m9dcwHbNTwpREHIJLNEeMsg2P
ZJteVAoow9p0O04b4CceWyrH1wj2AGfUWrO0rJxymAq66qYkH+XGFIY8E8nI2VbLJGCV5v/YO7Pl
uJEs2/7QRRrgGBx4DSDmYJAMTiJfYJQoYR4cM/D1d0Gd1TezrOt213s/lMzKUgoGYwCO77P32o7i
9FEn16bKx2+hx7GJUdh7nQozA+Fd9SxwKrZf8eAVW4qSkaHxDT7KcWSkyU0EhVwM9qEz3fpdJikn
1VQO+WuZlZRMEgTf60Tzr1b5++Rv5CzKI71uLiyN3AC2NUiDxBO9ge7MHoGMfgmEMwSdS41JeVLa
glql3FLCeM+zESx3VSSUGVbQVzA+7MQo0w8p0BmCKYwgHgn2uilIlSfXDIvtVCTVk0E09Wo6UGWs
9SSI7JV+1HXIydAzJEdX2DjGrki1actQA97YHhLgTRmUuZ5A4JYEPu/fWDQHEygHIWhiIEGzso2U
buavM+uu700PG0czzR6UPMzAA8EI/k48TA+8gJrPghr6DgQ+45mdEWb/jofEOzn3gV5G84OI+Gja
dKhkB7sd+OXVHM03bhE8x7WB4EaODKUJQF7mmzPvQ+3mPCCcz1iRbU/K7TwUczB1Rf0e8/3bJ1RG
rVEIlO9wSgDTyLjLX2ujTK6zYmGQqGWg9MesfwLXmR7Cvqrvfz+zlJSOuxt6g4fPhZCP0RKzKrAb
2/HNMHYfrWldkZEa/kX7Dp1M1Nw8t6k1+pUz445K1l/8t2CNl6t7kVPBX8zDVBxt4F9tQFxn3upe
S2xgtNKP3580WK78tAXbe78xZnTLZBq9rWt51f1Ye+gdiDTsOlm0vCLbiDeGGY7iXWHJx4YmkWMF
3PkGJwtnaoM6KaJeWgfOJVz1eqs8UXe5wqaoLdzBT+q+Ohkn11KnNYjpdz6DjBG3UE/d26i0Yhvz
iaT13bPDD0+wLxvtImbNFE48EGP5Y0OpfbbLo1h7qhbSD4uD+qUiVFnS9nCw13erGIvqKYlmYEZt
Fpadb5DG8CtIivQ00t1sqNYKN/SAUunsRDx8P2Jwk/nEp37hD7wg7y6rP1/87oROl2tbxtdBzQ+9
1j4PCs1usKuPMmGzVTiz77l3ouvR96OHeB2A8y4+FGnzy6aR2oMCsOlQxkohb3RXoSLGe8oJXiMO
fgGDDkAdFv0ske3t2iIh6hnyyVqA3XEf6zkJkq8yEsO5oYK8tGtltjNwDc8MarQdSaG2IUlBJMV8
TSYvGCf6LujeNtcSbqOjjtuYRLpzKxpENuNa2e1U2UpLoqRqpoR0I/GXHYa15Ltz175vrTG+ymjy
B5rA1VoJrtZy8HShJrxcC8OJ2/xoaBCHGffIbZISo6E30aeoGdci8a3V3B9UrxToP1SR59Ro4YoF
u6YVVPMgoCMni0YMfu041VO/VpqDI16+ClrOxVp3vvoPdzUN6GXa16DFMxYClKPb9sIbvBamTwo0
SbqWqANxeHFmxDvEK2jpFK3rrjAP41q+rrt9DdsOVAslEcjSVLRrVfWudErbp7LSL/Na5N7wwcfF
AKjDHmhJNwoy0XBYemP+Zc71rV4L4RPBLswaKYmXLO8Cg954qg3Sz/l3lXw6cMY1qZfXe6AZlGR0
J8sLLbUZwDIE01pJT3TeRMQiNe0vbJm88EnRXw/yKdzqpTtfMVXRbs/Jl6b79TxGSdbS9NtlEOWl
MpxrzjX/kY9Vs9Wd0Hgwl9najgJIEJqXlh6yMmPAbTVYU4aof7Y2BaXUxB7nokKVqOvPHkh0oNzW
C1Jj+KaHNNDqFXd7D02RQEj/g4jmO1yHvT6r8GU0ajJ2Jv1INntOv7JwmDWW/RKSgvIdvoYcBcvo
GyQuaAGtGXTYFi+0IEdbhgT3y5L2cJNorS8Z9FxmCGjaOIuc+TR24chmUoAVwNGavqTgyTZWaxU/
WzjHP9mb5SePUou10jnEpqWxmnCscUfZxWmMCnNLqaV+lQBMHun2w24cKyYrc3WI1o17rYd6/Cj1
Of8YhWFenY7MqM2EtYEbtQQQ6QjyFV3CFjkubeWH+G68jTOl0WXAMmGcWhEaQIqgfF2Fx7HdjVSh
85WIwBBO2r1jNFQCmSxOeRMr3Q+bSAO5kPYXPNcWn5gSXaNSdr0iGEZug1NfXSsav08Wfj8az+yC
UmoVvnpkNm7smWACLa3iANZ5pYZq49pHJoVsb+iV2iYTYCsgzBW8nGb6BQZf3NNH1b2MTTIe6liq
N0etnCuuhQHyMBq3HGlWterEx3d9zGgDOLNN1k56VSU+SBV1qPCr+zVtNng+5hD/i+HytHLskFb+
XbYASdsmHO8zSHR3TVg29IrCgFICm3c/ZqHPzHA34c4jyLKPRIQe7i7vadNUdQC9BRFgVA3k68zY
JHGb7wpLp2ijyaz9Ui13UxJTAYq1ZUNRGTDJvB0elowZLxsoXqsovrqfR1x/Km1h0oC2fjc770rX
ePtzlMgPypm7nVc70a7Pw3qjmSpitZTASWwWvuKE61Yvw407aHVfSk7StUcdTcsJ79Wsp/00TlHQ
msvTDCjzOiWC6myXMiqSEnsHqdnPjWZbDVX0U00zjTbc8gZVQaFKUqCw+jSdksFo/T5twyOVz5ck
UjcrtOEyhW56pNJuOocpKRYsDlqcGVvWuzcv4+pqnGVPufCa941zo95nxZhGj6aTKqjXfTtGWHvG
Vd7yNFSH14gDP6q3p0czCwMoG9NxYv5dLjajSuanUZHZ27lNh2Bya9Q8G8Jfmm+4b/dVQNkhLug2
GuKZkhJ0LWsDRKQSB+6Gb2jqj5ruDbui9NbVTz8+hXKhKWleKJdK7QpsvG3dsWD4pqj22S61c0s8
uIXp0gFHx70U5J6d3it0ku/tVM1+Ksrlu9Ea3d1YSG2XGMPPJqLjbrTFcOcOgxnA2bdO1sTpBwm/
fWDhIy4sXtQtYlTZipDV66zJDyLv4UbR+fs5dtGMK6IBN1SG4anQEooiUl33M9Ai/jAkEyxJN+ZW
WefkOq1kD4bi2dM66s4y67yYDNqsB76kgMpuqaK5gvnx88qCrSLode8S7zRHi1MiS6xDf8Qq5bvO
0vCLJpr0Mo4lnZG0DR1MJ8Hkl3pPOuFafaOYZTQ8c112XJaQPtmFqrCLhQvvsc6L5S2nhuuujYsf
HECjYlsJ1bPM6NZdTRlWQVLGP9TabNFpqviSg7Nes8Ku2/UlOlxj6M0744uzFTgQbh04UJ8Z6GYC
XLynfztqNxAKzZNueSqQM5C1qS/HV6cf+7OqzfKyoFYSPJ27/D4rFf07i2vG3zGG6pDq0mTaFUbM
rUD3GpwnHA1BBI0A8r7gPHPhgCpo3PAcuG8dma73xSxgFceYsVjTm5bGJV96pd/rY4m8iq3PXg1+
4Wr1a7kwbl1jOSarDbBeDYHVag1MVpOgsdoFnd/OQbuM6Y9P07Fi3VnxEYoYStLfLsNyNRyyvFvN
hzD3f3sRmZ5Xa+L0H0ZFczUtsi0afsWrkVGulsZmNTdOuByz1e7YrsZHtuuXrOmRlCJMkU6hDw/R
apQ0V8tktponl9VGaa+Gyma1VqaryZIn9sLBLwykF1c7LcWKmf92Zf7v9ud/AlgmtrACif+16nP8
+oyrv65+/vwXf2o+hgFKBMIHjA/wbw4bx/+3+jHkH8KEFAoWwEHN/U/Fx6LsR9c5yAn6dW0ir4hB
fypAlgHJHds/hhjbBmz575V0gH7/uwS0bp5Mdk/gTFhQGTCb/y4BZUaoeqjIzpX9pHaMwnJS5xKv
Cy5KF/Pdqr2KIjM5bEKlz5+WpLa972wsfsZk354smZm2b1TmMzz26S2TWnImFTOxpxQuxom6dBC1
vaX1qgCi2dzdsIlENDlE46he9FKF2gZoWm4W58xLWiRpeLJXCf6EI5PK3R1WtPJYhDNBgLRXfjEb
UQADzAqI79o7HPtCbFOvf2Rt01EDpo/hJWdcvLS96PazM6iTANT1tRhUgxQdk53X6vBvK7nX4fp8
NEWm+8w2Duaz9tNsUmPVmmMOGVI08XmZ4+mg19SI8UZp1zLVQuxscqA5zzXoC248gSKCKbQ3imFn
U/LASScZU0BksXgb5mmFuNQBqfLab5NYv81EiG8dHYAByaS33E68l8me5vuppBCjFt7bNLkOu6LZ
D82heLRSTR2svhHXpiiaY48Y4etpklyKoRqPthMnd56Wf3qd4ohF8mULjzY7s4ny9nmlDd/bTIbH
GfbVLiuN/Cf7pgbp3DV+ruwN5bstgCNPJD/7XtATNybTN0B+Y0n9BORZVbuRr4rc/RCCQjlbptQd
u9VbkRRvSuNHI6iTc4lHinI7Ou0Z/KotOWjp27Usyo0cYQJvqKm3jY2ZeMWTXCaChfhx6uP6iXxR
a8MjviZcGShQ2QElg0bRWErALdUgA7o0B+Z5vGwzcZFpZLOQGdHNyozsAcTvch+Ose7HC8ST2BQa
Rxh9svkpkK1xRFp7K82JQRSamTyNTptfbEIVl5jh6Y5wPpnuOBwfxkY1u7Jtpx+da+XlBhpQByJb
q395hB5oth8tY1/IdLwwoiUH0HDtpaNUpIJvPEZfMTZCH8SefQBZAnZ/7mt5NlAbqk3SSf2K0EeT
ZeMt0OFKoZeA8wfAkW7bv1LOQXIax4XAqZwp7hW6TAIRxcOObQzuZq2A/FoVwjsPRcFxvqstzJhM
dA29f9MlUTwpqZz61C5z+xJxXyxg0or4F6Thauu6uUdnfeZcGlv7chYaNaloASVIIR+mtEYbBTU8
BPFMPMosA3XvDUEq2wyNPNchoicA5BiBwta/swgFQMnZ/UemwuW0TMVApesQO/u1i2TDMXr85lWW
+aBloSQx6Ya7vsP/65fZOJ+rUbM630VnPrm0XNZBEWoxnEKxPBApqLaL4s7sOCSYu8kkhYAN55Zj
W9y7+di/4nquyFWU5KjSkLoI6UXJWauxz9mF59J86/ErORXT10bkHu3HcsSc3Azz1liGlPEqnLfJ
6C4vA6spMF50Yca2jmvGm3lLOiu8i92yeXCojjVCt3lOMs25eWZ/aEpzuR+ZGPxqkie752uNsiym
YxIWDPejUz0Qu9KIYhiUI7u1Oz9lbV7fFe0gnoVQ6QeGRRVoK2e1H5vx6M5JHB5L3ZPU5ig6cDgy
gPvU75g7OUJX4yMk0eYypyAQuXjqV2yFJR2jZeyXRWJyUVBeEJmjflyU8YXW7lxrS5VHYmDiWLS9
s0mMtvBx3IlsfZP3DbyQIEzqZ03WM8kjYXZPHLLmn4XO7m2hQ+0wpwzUclaI342BisQJJPaNxM72
+OjrgEpNoj5i6cDo99NLCdpvp+oy8h13cO503DMIu1yIPBL7QYh19d2s9Pgwk1bytSkHTWB1s4Ze
Yjvv3AQXvNie9tNIlbaZxhiWtGP1v9JQq66WnVS3VjkGJtZiwxClf0ZLEW0VTaxgBYcBjk2rNT59
i/G7WKLu0hT5rUUVPcUAMX2zaeozZtbuYSk5BYyTuzzoRuLdt3GTqU1HLfzWipxmX1icJJlQ3aCF
Yhz0MrZ+RquyM8rpR79WUGVcM/NNmI0QnzEGXmINHQQY9vhWE4vyLaNebnBuPOTJynknSst3w3Rq
Qi8uduwkm+5KHBNcsCK8rHZifWQ5LFacD8nVCMtyv+iV8TkWkYXOukC95ZIuxlkc7AFWKsGqELM4
LXh41Bd25l5+W3TjyPSgb6hTNpwtPaG8waWwvUAmw+MIfO6NOioStT09IzP764c0b+dyo6lofNUj
R508U8lTBK3P5Qoaegeum1hFO/3SSs28LUv/0IPL38D6owuaF8y3+ew9p7Mo1mgKFGcn2ZeegWl8
ieKj52q3DPWYs3JTUT9i0vBJWMyFMuv0u8jt8i1hkMLX3fCCvSvbV05LETPSKJIQ5uKxhv3OFyre
9QXu9Ii2043ggEjWJiwukd1w+R7D8TNO9HqvDbpzXoZW/jBknn9v2lq72m3z2JqF/US47UWfLWAz
Xqg4+NA+3XTasnd72W8V4NuXtoj7k+0Unykdwcc4JQlMsetKG0Ij75ecsMykRe0p4RzHYieybm1U
Vg/LGiUhfmMPgBQeMVKLd2zv4wVbJ9V/SLvDm5Ek2iFfBvtS1El6Eom9q8xU+brAFexYr5NG6z2g
7pymdBMKMYjWZ8+N6n1PRuEeo6rhT21NbEiFP12WBD4KbrxH3+LMhfJwaMH5XGLLGtncZ9G3wWux
0rVAhOsF17JFe+cvAobPcVGWvshS+ZSFPIXOyNjVkK3YOKl5N3BV3dax8RG2HBuKyiJ2giECnPeM
Y5tC+9CwXnKVsSAhnbFl3z7s4Qt5u2TKwo+mnyfYI0nzwSmFI6wHubPC/HCUY9qz3m4/RtreWUcU
xi7iqJqtp8a8jz+13mZrMYNOkm66nDyPLGIW5eepO1MwYKEtVcVwtXLy7jAfcOPqMn9JNad8YqjK
zqVyudXTOUHhzUgV+H1VdcYeGFB9xa1OtaRZ72FqN3ckSfB+TLa2j1Or2OmxiC6SmN+2EWl/iDg1
otQRmHpA0JqOsZUju7p9E8xparN9Gz9gO4KblY1d7zneL/c1W6DVj2ScqqUpd7Y7Tp+9G7r5plWk
TcKsdexNlkeq3DjsPwK7WqYfZRbXHw6kDWjG7WcReWHAE/lV9IXapegUlT+XWnOcW931izSjAR4O
OzRvRVfrxrCy8q6eBPuYzHKIAhUq9vGcf+HAFzhFF2imhYNJ0PZYCGRZes/c63eJngMwdpadHtbc
QcfQwCqQReicTJuxCxg9NDX9l4upbNPNcHP7jrVG5XTRljRsA9q9b7aQJh7B02d0WsPZPIdhu67+
BB5F3uoPCBTRQUwhxfZlDxeVNUTGSq1vfXYWbaDglNPnIUP5TcV64+0MWojJM+qPsuaGtGETkRJR
64wfUy3ze+K0XBAGkbP9ycQuLBcit0/uFPYpQKrBjasflPwNbD+LMveKZznFWWadQttNsjMIeq96
HueBVw1L76Rp88YrmZQ3aUNSj4ak3JADnO4UtL2XZDKY46gMtC5MO3Aj8/SzJnL1NdJxs2FGsL/x
b6oPjQTYbhZDfURIpMPeGGDS6K2bnPoB8rqq+dtV61TvJt88E+I4dg8qlzIPAaNHItonkLJoKain
8qsJdeOuSib36ODH5xvMYe4qe+d5IZy1UWy9vqy8bkM4qUt9hpU1btkENLemoKEvdegc1Iq6eNRH
SvRIwcyIsPHYH6y8o2CJoF3A1CeCymKEEWNbEERKsoPTrCXluS3OetniKdchoiYkC7YshKbAdubC
3EiNn6dndQUobLDeWszDE5nVGoG6NVajnJ7jNeOVu43kr/0k7+b30Q7voxSYGS2q3vTEEi0KhjSi
DrujOvRuriPhp13bBg3wZHatlFD2+JZqF2tYQ6Ugk1aP3ZyMz6aF13yaijR9jty8e+8YPTkztcN1
LpfoqbCXdueuLzath+mexipOX7Yo4HGFw9hgpZ6GrdPX+hGLkXoKw0LvArq20n3PYu2YtU156yIQ
2ZEy1GsTN8Y3gxzPt7KKXsNC6hdL4JlmhaNrB1PURLFKD0WoH/SzpDD2iUxbWwZhWJfyDgu39Qj4
+lMuDcudepmo99JiHUA5WdfET5bIIk2Dk/o+y+f8LdVZY7npGO5dXFARfUGG2HMU6l4QcMavgUSo
X5NtwMQc1QHPqNylUM+rYGrKBTW/s9H0FakgurEVqPDYHr8vTH1M/JoNt7ya5gclXfofSy9Pbg2l
zRudikdWMmkvtq1LjzZNr96RTXpyjJclvUAVSY4Fls8rLn8OsBPFHI6ufc/danmJaTK0N47h8Mux
FKq2up3Nb1gDWTwZw6jjaJLws+eKLQOYI3IlQ34r1znJXPhcUQdPDYHSAQ6t7Ss1ky8djx4c6DSk
a5ZjGau/ch1kDbu52CbDNZmo1eu+4FegjlvivIdToL5V3egW9wbdFCaRVIfDmDK4CxAYbIGw9zFk
45EAiLN8aexqxgfDYzvkxKziknLQ5reOup3peRk1Fr8brePA2z30emvS19v3Ush642H/G8+8JI1L
QDaitc03W6NiT/N/KARuY4t14nWJpn2oSfWc58X0+hf557/gQvwumPubu5YKPN2GvsZUhrrzz8yV
mn6PNDeN8Qrh0Q40T9DpKQbekeKoATMIow9RmPshFSczs3ea1ezs2Ni6ki66ftm2VbflV917ND1k
5Cb+/0/un/gRurs+N0dA48CV6uHH/bveUxiDKvVQjNe6bq6yZlYMD8nw3yCq/6sfstqdJetAHAL/
/AJQMzlx6KWhPRHwE/mfo+U7CtV3v3+X/zWi/TdGNBMiMS/5v5Ykn3+WpOPbnz//Kkv++a/+YUUz
/nCIbBmrC03yYH+60T0MZuDmyCKy1TNd/vxPUdJ0/nBcA5s6JjUwqcb6rv4pSprWH+iHfJzgDa5A
evA//4Y93ZL/xB2BSQyxEJscrC1McZCW//4hlXRSafFol0cN8zMLJ5KJUTrQ9jGiWnQF4tuGQmQx
Xjoxz35B6jTgFE6lbBTKgyos8rp2SIfhCvi7tspynqdMz7aA6Fg0Rg6AsLExt0XkTN8KTJwqmMm4
fHpRaRxFrecUi9sjscGI+2sov/qy7o5o89HeZmkcYCdXPu6O2F8WMLXzwLJrbVuusHtMxONiVfg5
bdkgHObqm1Ur97OkxvvYTxEDW+Ls+lYik3Q4rYY0ie4REt1DOSf5s4hxKW+G1sIVbgqn+kaoUO1x
JS2ndsi9OIiE43wPXVmjxBV4yugoiiKKRGZuO2nnYsBf9BtqgwjKXD5iv/HuKA1XHGWi6COPW4J3
7MQPi+xJficqZLMCpqiRYXkYExiUjTk/VnXFMaoU5c7RMhoq+8FgGemdojJj4J2yB81FtJXcB3DZ
jO42j1qyX5mynxrdhAyhLN3XMT1fvHRqj327aIdQW4yTlcXaKW8RKTOhWA5p6RJQ8FLdKSeW8VYR
+WWlg0+Pki9rSxuavERhYe+t2ih2QiEz60u7PNaDaO9kooUbgovPzlRMP+asd7btiDwZyqx9XGC1
MX86OW0j1RRo9TTfLBxl33vK2+ty/tALlGajNtMDUUuxNzEzvA5uwvIwDZ0vmm2y+Y5ehfSOZBQu
GLeeYp+6aKriqEkJEubrQ+s0zU459O3OoJNhCtgCVY8mzGZuvO9uU46/onH2dgt+f3C3sBu2fG+s
R2seESLReF5i/IIvpLjmT81BdORobOt3WpUNZ2KdcKkQaeJN4gHIrpELNw6OgyBeMmhsulPegzag
2mU0XuJJoxJQI7dB8U2V0SOvtBPlGMO9oKHhbKnEIfOZW+QuE0Mr5KHX+mTeQa6hEs0Dd5uBA5vG
E/aCXVoKxMllok6GrJLrC0MxBDF50mnUu6lfMnXRLGr16JhALYoAg+QgglRRv9YaaEiTWIoHTbMP
nq0ynHilumsc8UnMlnoN9btqozbyNydp5NofyA3YNbRj+x/tHHkHXpcdmDeW3g82k4oij5BOj2Vt
90DOdwtgqWvph0X9R+l2/QunOvOB+EeMzyTP5DNoznTrNb2xjfLSOyHyC3YPhFeRj2MHIwzJunT0
E0g3h5rNRfMiIMNkzMp6VnZMWo6s5KlkoG21oCD6qt9zoeR1L4Z62YVOSsvPtopC/X2J1djhJdCi
q6IhSb4xDQjFkcqejUeYnH34RWKVLEuyYM/QvU1sWJq11Xv8XAg81NR4BeLv2vsHJmbIyQPqnZd+
pzVp1g5uOejV0cZHib7m9j0xwb7BIBlOMSUEuEi812KuaWQA6sUnRWcncjRiin02pRqnh7KT1tds
mV22F+E01AcEPsnCQcPasumMMPS2pZ3xI5c8YrQrJuyEMJqqwkfAJMeojzAruPbxE7ssXD1vHjJK
ULAUIPUM/KO6l+4sKmctyYzN7pzh8dCDCrPLJpKTjLbwBZz7CfVhZ1sj/1fPARg2Nq+x76BNPOcj
5ZSNo8ETyKpGMXziTd2TH3HuoGzggkqgMUFyCgM7yxGPRW/KPQN2vAfY4+4rJKqHUuQXvH6GRLm0
K5IrdnwO61ruqrGz6AizXMmXakhqTmtlj1MidcTJlfSBafTK810lSmNETrJtIhDtO7R3/YkysXTr
iHYxfHO0NaaWsrzKuK9u7iCda+eo4d2GNTJjZ/POs+nSX0eCJMgmK9p3TbesO/U+1zcFkvwPNavv
3KNY35uWsxtlyMg8JCQNhK70J7Ba4W5CFHuxrah9tCwt5OZQ5sc8ku09BBFtt0YCTwPT2o+FEoMH
1JqglU505NIZHsjn6t8ySStUixD+PtDxWJH/FPUhtdV0JsG+3IGmw9pHX0pQj3P6EQvTONm03l3p
Rtx1WomJrNOX1CdzYJBCGdCAgOEsD0AD023MEqnNy/pl4dANinvAv8fZZW8PhU2SxhhHIqF0l485
fAUKZO00aCbhnhOTS7zH9jKoARvT3aY4QwJE34gV6hUhSj/UczT6w7LGbVIv2jv8AitagM45Y7Ri
Lo2L9c00FQ1Hg+3Vn4MrujtDLsbPoRfVzoa4vWVvaRycVplon/w84VVRUCNZ7Iho19um7PJrpo/q
FX1B3fXk1B9s2/AurjRK+p3L9ILZPdkrCpiuNJNRtSRyZ5XzPjDkJheS/vFbWPW0R9MEyIO0DpNA
wRand7FNVYWJPD9BBvETvvkPdiqnPUT05hMAmK9aCCN4w7vHprXhGlmF6yDktt5j5sTL2Uiz6vvY
RmpDc5y+zeZKP8Z69BY2peMbJXatvJS4qrXZ3CYsQ9yNbmjfKLjVtxYB5Ts7SfSzqbVkSrj7q2DS
0HwsI7bSzWR0L5pAYKR4NWrbjSWnrafhWGiHyfF8BR/SXzwWEbjTRMduzxUIoHrmGBiH+d67i7k2
3zZDF5Cotj/FhNV0snA2bkjXcyVoGuop+FY5cyyf2Ja6Ebe8qEii+Ll15jp5/N/5/n9mOXBX7Ou/
nu+PeZ6UkMP+Ot4zya//6B/jvfwD26qgPMPmGoi7gP/0jxHf+MNeyb0rxNljAv7LiG8J/hOebhfS
reTxVrfAP0Z8548Vkw680eNs4HGE/HdGfPoG/u47oGqBUhWSJ2ReVk6mt/oS/hI9SZyE9azRxqeJ
NCAdtXVlb2xMrOdaSVa582RYMNowL9WZAo2zQinZfQ+ujWeyZUF0aIwCGrNb5c5pWaRFOdtQLeOm
0/XpEUduYe0NujC1x8xLmzcKp8BEgUuJUtodc8B2jJEDSnhBtDUP2UZs+oKpFQhX7zC5MgmQdmuW
42IsFNaVaUVVcS7NZjusNRvcHiroZm1Y49ByNfXdS2f547cRu6PBdRstjMKbuM671p9dmypDg0Wy
uHiCMaP1CudupNppUwz9rQVltZMt9N0NQq1Os6ljJE91ms6P1ON21yYSxW1NFZRbOVUaBBJ3iuxN
aesR25y0vuV2jQc/GhUbz2o+RHQBnETdJGdklT0mwQYOUcVwa5d470Ubcy7pRjqTA+6vFO11UrwR
thP4f5v8yRCAE6kA/Ygg4Nzb1ewF2JnMh16kzXGoZiuIDfEQO0sbAA2TW23G3DbVWv5gSi2/muV4
s3U0azunRJcLnIx/AISp9xY9KD4b6uxsFAUEGGdSt6FBtNn0cRLdIStb1zEuTZ5bv/QXfdwqUVXX
sG6KX+ngeLuBPoFdawM+jxrZ3oTj/bBDXGncBkLf0WIFJ4M/oGK8eSR7Ng0OBL/O7RNVuJgQmVqe
0qY1b+bkTWezluND0urwsLL4e0rfyKddOWOAKHRm9TwHNriOdeQmKOnU2uNQTcVT3mQFG+28vQqT
s1/HK+KHXvbY5Gl31aas9xO+sS+4uUIMwWK6zkDrAtoMxdaweaYa7JlAH8LoeXElsIXcVeArUspJ
edg0xRdNYO9sxko/zXr/lfP376Peyh/lUMKYILfk3SRYvkdXWLQmN2GKvQY449XSsCykNYpRBgFn
v2h9edMFn2jp9N1FZJZ1nnOx4W5s7ZDm27tqMpd39vxgXrWui09WGhsBGDbOk6Y5WIHKMgKaaRjt
NNWfHVqITnrs3A1Dq6Bu0JjOmYDjgJtO6KplPhAM5TMIZxBSWx8SFnKW7lVD8cGHfAMyq+9CebYG
WBNYhXE79+lDbDb3WgdVhuNS4OXWDW0x35Zu/aOtpTwWafU6r7BwDI8fhWzyHXyFjpN+Is6MlOAa
1ndq/tIibLQVKV+Oqfqb1VN9OMxeeKjHQbsbKRfb0ioaBaluvXMxbO8FbZQ7xs6KnqXIPs4EKF4t
iFagGmWLMaGBkoEJ10m1k0SS3YAVeUd7UNteFs0+J2yEsH1auuTSFRTRqo4AGFmYMmRFQGhvg+mz
oHcjLbYjQ/QuG9PJt5A6b25o5o+1a0dH0OGwA9m6HJFApsdiypd92WUAPBHk9ks2OXdWM0CUMcdj
M1thFmAwGB9Hq3vF0K8d/i97Z7JcN5Jl2y9CGhxwwOE1vH3DnpREcgIjKQl93+Pra0ER9Z5EqaSM
qmkNIiPMUiKIznH8nL3XNqrJuUKUEua8YEUjBxOPgSFTvakEcy+qxMHOiLF1rrLaey2qwtm67qwf
Yrq+O7J72Jd5kX9D8Rpdo2d9yWXJNBa76WqOxItb9g6hO7XZPjc1pwwFr9zUZWqd2VIxYrMcHmkz
SNd9RrxtOoXpzcSyuwpH1juSumDrKHbYc6ep3XzWZzS97UU0jdOznkYYSFlkVvdVjTHCdOG9eXl2
XWAAgvqp6TvfBI6PN6Nk5oEaStLMTZ3ehNkSF8cy6aGQRVR2m6LM9V0bq69lgT4jsGCKDKGXMjT0
BDJr+IreqnTzrPDXMsrou6wL4nlRSEWusRMzFEIqymw3hWBfWNyRK4yEmZIGKORh6vP2lOVm2PFt
Maq3xAActaK6AmU7hgzdrinJCpxzxegdErbFMxVS7d6OfLApiXxekWTg0WMS3TuPjYjqUzhnE8GC
eA1fW57+aE1XJ0BnYfhKQscr1V0FHJUhABraU2GRilNNvrFjQ5gHB6KIjxMM3esw7dJ7OHY2O54e
mmuY0A5bazgAT6Unm21vyewgKMVePLr6xFd7qFXxO7byIrCJglwpWVLtzQOJPH3JJGuw+75fUaii
/2Vp/5onktY7vPbhssX1fDONVmUCb5sYjs2I2FF5A9kbV5Dou0+mb1cvVW1GT3yTsbgNWXeJND27
9inZv5rsVIF8pr59Rwev/2QQ/36VmeoIhRoZWma7n51cOxEie7vqAGP1yJjhtbLp7Y8Zq+0aXIM1
baa0XuSDPleRQXzofez6yblg9Jx+NmIq0lPWWWCP3TIabn3afB/5juhtia5p1yFhNBjuqtInNEiE
wbGOxvEtYWohWYxIjwfb29+MiqEG3p7QuIlityEnxc7qJ3ZByZWdlsACer+Vam3pbMbbWiWfZVsl
d8iE74lMHizmQrl/RJCWYakJeVnLoq2u58qGQ9MMjcdOEUIsGd8kP1+W5Mo+OcM0fPG9sHr2JNyq
3IgZYBmBDsjPqSbjBE2jv4EizJTWbmrjTZoTKVHwp8gBgDB36BQ4xoMyhvJZB2NOvT773bEUrY1F
NIorRqMqiz9VXiTlCqZAexdL1HWguOwKP0mZHnnnINZ0lglNYZJM8PjN9dZWtfnk69aX2zwyaYqI
3nD2XSqjO1+XJlulSa1zJEm4Cj2J6cAOEXQ4okdBlljqYhra6kQXwt24pTQ3U981+FV44NhUA9TA
h7atTCwrIB/bLahiLVeiKW9F17QbUmf1RWr0KJ8VouzNqOLy2ChZY+xP8/opqeMWMUDQNWLdjU3x
mEwYPLct5CN2UXE1f4HLbF/6dC429E1fZRDqDyrMs5eC5uTODjFwbVji/Ww1ETBqrAEpsyIivDSP
kTLVpZ6leu6dOsWVwuYU758zwz61J/tVDehAW1/YHzWGimjlZfbI4LtG2pgXVnGAusN/JnOXeAeI
YdOdl/hVvx6tULz0uoeJljvlM9O39tbRuGTW8WiZT91MAbkNzKHjWTKbJc9Wic+6Qje29TM3oIdX
xP4jwvL8A44ht9nZeTieu6abmBsZBoC4muhLYkyTYxwkN+bcRY9Vrq6CqcdqnfWQxYwthibEY1Or
b2WrzasOXf8m0BkyQ7bV1jVkLWPliUDtK5wC5cqpe/lKRpNFIkFRBh9zOSlkd9mAeEQYtpjWoolM
sHFBcNW01rwdQKAfrTjFviiddjOTprvrTLO7ECj83I48+TC2oGxEnau+uASmYkjBgkj4eFt/CFAd
v7qy8Hd9YYLm5W7Oi7VHdpehNRJaTpmFF813GNlGdRBLKMMy/lxi/8hXDJcQ6xthytJiD5cFsrBP
qT+mDwzAQ9K8HYP9gd9d1Gi2UFkQTHZO6oW7YFIjZkNw8mbg2bu8rrqDF2kYIARiJY8N/YF6hS4U
lU8YOXjbytJyt6ge53NiiPI0IO++4AzTC0tG0Zs/Ry3u7LY9ZGXV7wJt58cqDeyNlcyfygnJ6lpY
on4JEGDd2FWF+M2M6uP/7ZL/zV3ywjX6zS45/xy95D/iGKS3/J3/2iTLfylN310Rw4FA/7sxmOf9
C9MNFRg5Qd82u0zI/qYxIMBXDtwkUylHSJf52f/fI6t/gRlkYEVN/NfW+p/skRmX/rRHtsWSgAuY
34KZ8z6ds2O3Fs10+BfoI+SRKk1faD9i0etIVII0TvcdqHQzAWjvjH5YJ4ElLlywdpez68txLUgc
3MLR6z8rBOpAjsb8WZtMpRBzJeAZ+VvZZix8nuF8zp8zx7cBlAnrGn+eC0iBHRrAHhxyaxhDiLsa
nbp4wr17BcDsrh67/trsX7Ki5p1hY/mRkVb9VCRRb6znPqVXmJjl+IIqPhtJ0TOmmeqaBuBmpJE/
ruyWfLdt6VbJa8hbzMirzmg/TxBuMR9NEWbYamQFSHV3uWAbbNYWcoc3Tm15hKcVNHjXNfQmiPNe
bO8rvRCBicQML+yYNvGWD1ZEHy1PXSBTRlK8lU1ZPhV0PK+6ZjLXnZ0250A3wxtKv/xJkj1FXeuR
i4fsrLqdyjh4sUKLnXFsFasMNyUfqHJN0ICJr8cbrmagmjeOPRXgGLyxAh+XDYrM0Si58uxsvCXk
bt6VU7uZmuKo1AAStWKb2OcdEFo57QcrUjeYuLW1iu3sbWxSQTmWeTeuI1AltXF7bzMvAjpLsLsc
Jvvgz8xPAP2i2HNapi7xNHdnoKaRf5xJKTz1MwyjlRk4GqSpU6kLz8ysfF0bU/rRzsrunoEPlVQn
gIaTbSAeI4KNHltGZMdycKCq5tq4GGY8eS3cIdKNJrkeRmYucyC6T2kyldV6geJfDH5dnRmE9V81
4nb66VNrJJsmRWHYyzzdloi6400+aKRyAnHWJdvZWqw0XMSX6ptpDYaosw+iDGGHBQv7OY7BRy4Q
QCg9SWUHN7mnc3FAdhHdhWVif7LoM97q2eFotqnqe4F1cMcAQp6FFbNJoE0fHtgK4zSbcHNabV8d
hkn0d0GYEVQB+/TJyIP6ZJuZ/oIgW9U710SGuxL24EXMLSt9R+NnHlDGBoXxGAe2exPKiB0TGYhG
vtLNnLzJsrA1TQvsyYE5ZxvtIOSsMpE/cB8TfMdNeKPGuLlsxBSeFB5xvRXFgEPBzyVq8CnINjyu
5IbZlblQvwsMrxX/vygCeVn1siu2iF3Kqxi5RES6YsZbTvdXxPR300BryeWhzW7iKmcCwL+KXARt
uxp1P8Uukmg9mulFThcsbyk+jXbGOcmsye9Byt5NQ29PJ2Yl8aEa3BvhxZSsUs1r22ZzBj5U348p
b8+2Gbv0iVHRROiqT/WkOpwz66S0CtTojXMP8hZ34BSJdt0yq8OOHJlXku31RYstZQ9Gzlk1RYOv
PiHNQvt9soU0z6PI+3LnN3gdVhFmnw/jt+0qjQozvlERxnq9kSWb+Xs5N7AyUpoYuXPFJNI4DF39
UVJC38JzWoIwlh2yzVa5D3L3slh2z9myj06XHXXZZdMtXQrr2C377WLZeXtTk94y98de8Pe+HNqM
rdOtKrmRqBtWgG6jFUCwq4yOd7fs8E22+n18QkbGT7KNat8t3QBNW8Bd+gMOjYI4pokFrHwlPNHw
Y5ZuwtJXCHGEEXtCr0EsXQeUE811RCNCLx0JwDOIaZcuRcwcCK0qq/VECyNfehn+0tVIps9105+Z
KaVrvzXP8bcGiAD1tTOb8MP4rTtCm8RTE/0SGid4tQlUiqw7c+mpwMX+yLbv2h3i+Kal7YL8C/Hg
dFZLPwag2X0f2RnDP9Wuh6VxAxu731jfujlI/70DmK4EgT7Nnu6vvg8doAqHwam2m3O7NIcmwh73
1tIwEs2EyF5aiu2iTsJTHSgZcXrl/ITErrnU4yB3LgZai8fo7C5tKTOoLcTuS6uK9II9oC5jL6l0
1y0StKvpW3erKUS/8paWVzVN+g4hGnI4hOrpbbI0x1xdf1ZFaJ6SKBBnRojV1mgQl61hoIllmYXD
sfJ4/B4U1swNIFYiTpd23Lw05gI3mK5ImsAY0Yv6w5wE3dpw0JJbOrp1aqPilaDNV9P1opNC6w/D
QXbfp75/6yyNQVxZOJcZvm5sbpNm77FJlkZiOvov4dJatJYmo7W0G6Ol8eguLUhYoxnTNvfULO3J
sePRIbbvk7O0Lom1oTaNR+JWXX5TK1FvA1uLO8/QTG26cdrZ06x33aDSry6gsat52DZLs5R5J33T
emmhssYYF3Eb0Vetwqy6A5yTbhj+Jmd7acA6SysWjUr4Jr/1Z3XRNGuVdHc8hOmVLsz0BhQdMsGl
tRstTV4hzCXVT26WducxW1rBKfqfjdEt7eFBPDt9TX0sjOQ+W5rIztJObhGq7ppvPWaWw6XfjIh/
jWsy303f+tHOQidfWtQGrd2T0wwTHI5oPLotn8gxmd2jkZJ+tPm/OvnfqpORYzF9+e/r5MuXKP9B
KSb++ht/V8kuk58FEurCRGFq5GgK3r9HSUpQJpvLcJePuPjBwcr8CUSZ5ZH5RVyrhU31vyZJC9YU
5RnDRlNoU1qMfv6BWIxC/HuSKWN8tFVYZeWSSIp+9Z2ecUJ4BbbQmCFDbCe9daZLHAPfXY1f6Dl/
PgQEH4BrxOjyK1P0/ziq8ocO8p+l5wNecnb6HqltGHpcLun/u+b/g6Msv8V3A7Ha10ROhxxF5c+N
8VyMX9o/5Vj+6UQQ8H1/CBUVMi96DtHNt8q8naJNNb/+/iyQJi0/5Tv1KzssPAhSKQuWnRTivcK0
Af8aBz04HpQW9VuhXKY5kTlYWzVwaMdn60AN5p/MtPNPdmN2O3hC49aNR7Gfxn7YR2Vdf7TC2Ra0
1xpkBa26pfHcOxtIWJhwYKHsCnr1G7sdIYDSZ76PGHiEKwV+4WEiW3alYgU/2iU3xSvKZz6PFF1e
w6ZB9IeOwY3Dlp9evxbuJjHAS2PhnCg7u2KFOKk4u3UXM5RP1dn0ZvcJ3VQumC1N4aUJ0v+cBum0
nk2j2YaGwzc6oMdMVUZnmjZQdwESev5AUyDdhCSQwTGr3lwrUyc/gv/CtLBHxjFne2k1FzKx2g9j
Psnbwe/E3uhUui0YrB9ltgCYOiF3+NQqpMOluPTMJNti1BkRWo39na1afgh0vAs1x9OWkHWEKQRL
ikuf/eKhQFqxDoouvPXjfnjTLRVRP9sYOFx/VGvVxxwvmr8Mues/hiWfsw1us/mDO5AtQ4EivtT1
SIqPgxzxq1HJRQQXp+1H/MIYQ0fQNLd9j6BALRfYkfgfJgc+dQY8bO1OjrvJSr+lV+vbhF0t1iDf
yVW55vdL1lTNat2lsXEVB/JL2xj0wae2+xzP4wc5W180zeGn0YLULTsjemzhgxzh+nBJ6rAS+3yQ
X+a2qNFVAUU4xJUJzyctuQmOz+ipM/l5GQJJem0qOWXaaT5GANJhn1fqTDJZeFlmg7+1nVrsu2YI
b2F6xMcA1dxG18RcDNTX+8Ky5mTlQLVaaxwiW49uYbyeUy84OWDqD0tGNPiQ2V1XVdzumSQnSG/i
/j4p5u6+LX3+MF4HHgxKmNs0YNeNfSA5MZenejCKbttTzV97msuJDRiAXVaT42axdl61ZOLEx9hy
sx0qT0YaI6WXv+5qX9zJzg9upwC5UpwDTllRmzrXsPFiNFuBuRey9l99Ru70ky3Dv7IGzRgkwVXd
raRAOkcDQV6TYQU/MZjcNb1yeaKlXF1UhhLkg8z90YVRc+MbNgl4ZWjfKKA9F4N0MFVU8y3cs4YS
l7nMoQuRQB6rGhEIaS8gfxMsrq8thSjA+6GACG90xr6YQu+rjBPvK+O6dt1QpJ1rUstfQ20i1esq
ycaQkQXVW6sZwOvlevioUjaw5j+nVcOVRMCSEuRZmgfBxuoA9ci6oA0pH0zKha1PLAiTDMMRewQ4
SLwwdz16lt8/574T3ppZZR76CIUPioIRLwe+SXsFJ9l7E0QGnCq8WldMNoaXGg/7Zd4F+nrEI/SQ
6hZHdIPZYotKwTkPFpA9eMzzLihr74aGZv4y4dy4rSdCBMY4bK9GTKwXYlTTZVNp55yANtkLqLRr
+gDufcnYbQMXZGb3ZXj92jEtDlCJZfFKLVrENXjDfMVODSVk7rrOJoJ0t+v9wfxKml2brULUVszP
+vizM7vNgSZ9s8Up3ux5NJwNKh+HjkPZ7NsCneCmKaOGOX8ot50pq3M6uOyew6IKH2Yro4+EKZGf
6fihC0pEYURV+Xzitw0eLFHMpwn61Rkd5LROHT+q1rGbY1BxslgfUYNjeIxjd0NTWR8dAA87SCrF
lumgsa/B0KMTcpF8rj3oL+x+zHbLxqQ+GrVJzlZYedPOD30DWRXhOFsLq9GaUQvXYcRUt7Jysh7y
tK5eh6ptWcb65BYCjofTDzZCyyrwzCCHAMheqQO1af9Fmfm8swLPOVu5yPcDYb7eaol9eoFoKl5b
lTcT7q/I/9roDtxiww5CCzM5ffvjVu4698wh8emNQWatZkcN18Mcj9fMcNpt7yXwBnmGv/VzPORW
AfOZb4eMMN6BKGqg7aMZ1vC609Z8TZK2+QQGo9n0zpJzKmvb2EaRO10yR4uRYQTWncxH/ymWYfGx
j7JsT75QvgcQ52+jWZjLviBbD5Wp1+bYJSe36F48bbdHT6E/J7oBr5vnJ+YhHpKExbPur0gz4vLl
oWNsa6GjSzcZ+0th4JBaTaIYD4WhJwunurCPNds27F1en50wao0JYTfU3hsCneYDMab8wubozge8
dO69GBvzsW36+TaSDbeuzMhGdkov36vBBSw5lx2HhQ7vn8YZpbKou565W2U8MG4dBgZP3HrPnsVF
oez62KV2+FkL/nSSxu59VrvO2ReF3iPLbzYA+Gi9QwXx9lSjNaNgI/k46Ij0ybxy73XlGluHLsXa
a9t8H8AMWQPCmQ+NFs3KQIZ3M7i4kJBH63WhG5tePpB2m0H6C1g8FAYlDzi90eQ080SvlSnbLYyv
/AtQqu5oNWbzQMTR/JEHCVB8SEpYG3eaCTsTFVc25I7WZb73att9bClIWzqxFsSRAfrmmkxhjeKW
9Je2Tebb2TD7L33uGx+yZQYJgCoWG89w/75PSTv6XyeTX3aU9rAzkblfET5pPAR+wiKD4fAEbqDb
Gs4YPeVd493qoke8YHbOJ7ub5Ke+XrJ9nHK64kvl7sIqNDYTpmQE7zI8KMQxl3Ng1HdMg/KtVefZ
librePXtqrfQKDdF43nX1tJPyPOCD18Tn/FeC8QdIU0eJlTrggdxN7LJPasqzLe5xkOdTa1Ney/D
vlybaHJI7JxOnTWl1z6jpKMgNgxQ/PIsz1CVbrUh0U+z3zjP7PCuVJP72yxVAdtBGnQrB0D3tVnF
2ZExs/uofb/ft76JWtSL+BiiyOL2z9V8mTTw15ZeKehsbeMlnZKQJVCIu9CIXutkGq9YFCbsG35+
rep5xijosJucmnL6iCzGQTI1D9DquqnZKZEwb9RQXrpExdfs84kBsa3kJKGUn+OB1DWhBmPrMz6C
Fdbw6Waa2O5VVRg21IxMJRvGOj7TQMHolG9Tf9R1gPrMl015ObSYW9e5yosHDAj5rmPBoQbKVXMW
0mpBRwEvrDuye4i7JZYaWOGp8t1hZ1sCayt+bOOhMc2CHO2sp2KWNhiVnmXDDBpeTTxvAD6bCMGt
1+Mfrco+37ciJ7i043HKyK452ToSr2Ygp0sJJHgjh8F8pV9jEZUQFfbKkA3Bdg0vZiQc6zSPw3xb
E6F0cgc5bb12qumWYY1d2VNf4jLRbg8aui9Y6aAlzremO/LOG3YKQQ0/wvgggQ3AYlwSJbrWiNc+
f/Qmtpk/0ESu/APAT7mPTHs+xp4PNwRb23JGhBeOFpJUJ7wSc2TBpouye4Z/yOy9OAffFhr71ikg
+9jOZD0TaOjBCsire5s2ZrpKIuMc+P1NV06KIB+s00NsfPGqVu2Ionm0OxrqKbP8C04j2aRmwcrp
BE2987x62BYp5g/fj5DNU5ecaZDVROVUJhz1Dtx+OcNUaAnSs8qoQBrvZm8qN96a2bkeLQCo1jhk
S91WHb2Qfouao4ehCOd17RnBgdUKoz/qaNI/sBz5GcyWxHs0coLQ29guELKAUdx4AwqDxK7Jgfda
48ikmMGGKjnfvHSISewsHNEkHFyOJd7APAzAlEIndqMULENBkNMe42f4HHSQk5NRpMiROjyz0C+K
+1K6FvDdwKyaVWaF5zB2y5sczOajEUBk5quePTVG2b2RLuneM/eU4wavS3JEYzHDM9DJnm5rdwAF
iOYSH6W8kV4938RgNO5LDMjbPkOMgDOmzjbu7LrbUYFE8mswBuDA411fJWzJzTQ6BbGYYPK26CTr
OTtj6bQPc5I6mpC5IrAh6npkXiZkYL1S3oun0c29S6FpCq9rC/5LX8VMqi0Y0jf+PBXHdoIHDaMQ
+jVpthsry5gRJ9oIF5widxGGs/NKckeFyjycp2sp2vg2d6C94X2pn1wCIhPE0qF1NXm6fUrSUJ2w
0eaf/EktFL+8sz+ayxfSFRnOjNALD2Oed+cw8uRlmDXtp7y1ncPYVgNBjkF/BqiQvLUE6jE2Ftzc
omv9m16V2eesUdi8XCFfwAkVFq9IqU4iseRF3dJAdo3F+4PmSLLXbWRHJHMrP9i5yraJ75DLRZM8
vCqM6UvSK+/RInYR7PGMCjJI5wU4BQcTZPOKGm/mUxiCu1h1NEc37lSzksVpfEAZiBITpDu3l6/t
aWJXgUTAnleD8NDSEoLQRNmDkUaMGVo0WazyKxo3BFLpiU2xKD/VdmwztE8xUyMZrrqNQ2W8L7Sb
PRRJVly0c2od69qnlNoG2eQHNqq30uuQBzaDgXtIWq7xBbQfI4Ohdo6ic72PLXx4JLKdt2cXsyTt
RWSZ2EZ7wUcRVVldxy+jsIsPcZVUj2WHlnRfGvhrVhFBUcm+L5ZOJdMFcBJGm99K/Lb5usGE/5xg
OgJ5UA/xqbe6L8HgDUiMPHExai8/21S2b3lJRxLkXrPB5HY1F32K3tc20n2bqGo9cKsukh4Z2kpX
ZXtFKFlwFVMMrWKZxg1sJQdnU+Ci8alj6473/3OLYowo8BYDFS5kPNZ+C/miaLqbxKTJIIM0/DjS
B+bDpcQWmb9/C/2jeLWN8lnGzfBMDNn9zMRX7giT6TdGPog9yhZW9tKwkdst4i+tcB2FYVUjsiXU
be2jC3HDztzNPcxrhyf+YHiF3IehqxB+Mmxa4UZXx5De7IE5RfBKuA66FVbClWMbAXjYUT2w1eF7
gi7keTHNb8pAf5Ij3BET4OqenwJ2d6zaexnJzwpoPIDvdnoNZh9OVTJ4TJHtKb7UCNH2aEq5YuS1
76sgRjVmaC6K7atPqg/lQ9RDroo7kjWsWoerIaemmkK0vQ5CIywo1g17kI8syMn1WM7uqapcVHND
627LNPdfCp3M67QePCSQdnzlMpaEswzoaGXhlj+MDeKioB/yu3xuEHtZxm2WZe2x9abslkw390ah
9Nq42ICuQB3ZX0UAOaWIgRbXXYSvHWrPNTGJ4UXqJIDtylgDOkJcZXRPMaAjkrWafcZyu0VFDu2n
Hc1b3+8wjQxlty7apMAJaqf3LSvuqls8KVr35r5Ou4egY8owKtM92QFRue1QP4MiVYcY4st6oBBE
xqaMA9b9/oJSTp0GmaGwCaqE+rfIvxLn0UebtC1f7Soun4gNRYiGrydMXgszjs2zIGD07A0kw9At
Ido8aKyHzjLGaY333NFXUYqKfF3kFfwIG9Sts6vycWZrFtb6Kp/q9CHPSKTJnEnviZHGSUML68G1
mi/YHruVOVOq1JVN2MI8vIFGzk5OamWwqRw2SVWPSRQ//zGLtNiynTiQzRCTo+Q5jypzP2I9nUjV
K4IDVWFKDKz31lhRt2F0ssDs+L6SLHHoRvdFsQXBwXrh1OYtNdSSAECbyOg88SZ1Opxl4dhbtyLp
G79efR3gAOq14X8NXdu5cUzDum1G/bUaJbEtvHofLEvV4cZpyNVe6Xr0N4gKF0GAU+xNPXZbK4LD
57YBQ6acDsDvG6E/d0GR9OF815KIlcVH82Ov1R1TCxO/Vx8GSf+OKCBS58qCZ7Lasx/P/pmrf1G1
cDQtbNMjotR9n+elRmekTlL1YSowB5gN/xNluH8IHkr/GqO8jf8RfCn+nT41hxIWjg3PsRyHpe/H
EzMbF17NKDix0AseSF/lkxH34hJDc7L6/TX8Sf/y7VC4WCRgMI747hoCK4GEbXOovCaXKknbBXoS
U3Ly8K6qYMz2BXiX9e8P+lOTnIPC1hY2fThn8aH/eH7YTIRlMHo/TEjEVyA8+ErXtOzYk8o/nN/7
+JXlrvFCM8JQ0iRZ9N2lTFj857I06gP6UxhRqQ/qwqhgMScWHU1GdBVWOXjeqGfDS0IMxz8cfxlc
/Nip5/gonKTGH8SM5t1gYwpkGZpJ0By8jNQKii4aGdXw4ffXczmJ9wexLR5MvD7MipT14/UcBZ+L
Vlv1oW1p3aohpIoIlO1fpRYxifNkgeVDuL8t0Jvvfn/oXz0/KKccy9QMb8QyBft+3qEdOQpkhPXS
JJm2pY1mhr4KjWBlmIvZIaACm0JUfr8/7PKE/HTGSMrQhnG67kKP/f6wdqNJOsFOcyDtLj1BBv3g
alp+gctTqxXP7+8P96sH1maNMSVaNE/Y7y5wgIFWGN7E4ZrWeUBCumfzPyJaVOYfVhnxk2mLBxbT
liXZgbPQmO8vKMCDv+6lO3fDW/Pt2Zz87jMJa+PKQL+EUMs19643my8hoslDC/zxf/DQIq9zlStt
S3o/vTTKbuchMIlRIW79lkB4uvkBS+w/v6jcwmV8ZTL4/Dbk+m4aJzEGdDJj6fm2CvToHdaojUeA
XUT6/v5Qv3oLJWpDj7g4mxHjcn+/O1QCCLuf0oEFFeLtxhpIuPeK5//dMd4takhZLZcPdX0QVos4
sN5LL/vLrPnffhd++XDw/AluDo8HOsgfz0Pr2Btqi9QaYux5EDrTOpEvxaCsH6LH0GCFIYhj0Twx
ZsGIZx4xxfxpRfv51bMX8g7Oa2lqWhfvVjTplKh0Cl0dAoF2qC1acmVFUiEuj7GVE7u3+afXleOh
EAWk41gAU969exXbKm8q7eqQEY90lu50i25G/aGU+PkFh/fioU+htbs4Ot8dRAdgyBFckjvZIlJp
SgiWRdmDumOW8fvT+cWRFuqLQ8KYcGyp3j0mMAajeZq84sDSBmXdaM6IKB/KOv74++P84jYJBUZG
cK9Yub4JX7975AFdJrauVXGYI3Nbpy+GlwKRytcgSU6/P5L18zfW/uFQ776x9KhICcTOCetD07jP
JW6PQf0lmAMS2efzh8mhHkPy69ebSmKeNuvKf3LZsm7bGbNCzPR3bzW00TKIZ2im5JycHC8uT62N
NjcYwvnST9kHQmO1yXpiWsS+qt2mFgrOEyFW49VQdHSwp85N17TZoJOA2/jDiS4Y8XdfHb7gzPVM
XgBhO+8/dmRvG7bOO65pE7afNBamK5B2dyC2opds7tSJfG7mp6n/VI9JsFOIOZlZA752s23kMJkV
VZmAWvhAmDPBbS7OgSLDneBdkntEBmaRELuWDPQbIyxIfh1jlAuGoseNZKmTERvdepSFPDDbHjZt
61lrjhND3jDURSLRMsRQOtE8FeFGY/+fFWGKqCmhxHqBZbBvJGD6VflD/oeP1i+eNUujQ0DBAoTD
UkuR8N2z5md9RfUxcV1io7nohbaP3PWRQBsCx1fIiofD7x+5nwseMLlKLlm/yF4wYf94wKqQfQ/j
FLK218oj/dZsWyH0vHDtst37WOYvQlqvDzIiIe73R/7F60s1Z7pABj31856jxvxhhJ2bH2hzTY89
ijtwBqV4IFk4/vL7Q/3iJBF4sBrR6+Cf96Ujc1H2m1OXw6GomYr0giEekyDErHFeH8kEx6nbMGCf
VoNF0/73B//FeVJX2VDMiC6mgn73pQEm2tF2yvMDEVFAHIb8IRgDpB7xVP/jMgAGFe+TQmGEVeA9
yIweUBMUIk4Plud9mqZ82FgeuSx1atv/+DGl3EAwhTCK3YfpvjuncmEZB32XoisgKm92abza8fUw
OC7Bcu7nf3oBpWlzYhbIf6bI7z9b0B7KXKYVp+Vk9sEop7xghshMpyGJr/nDNfz5BeRglDaUBg4D
7fefrwptSOh2GWdmyIfQNj5Vs/eZyMOHYHD/UIMs7/KPlTeHYlvqcmp8Xpx3r15mhxGwVYQYdplu
bXqlmmx3HGg9yRl5f6JN+adq9NdH1JSiehHAvSeVkVWksIlyxEr0pwRYSTFB01mY06AMU0Tp1sU/
v3UU3kjcqTo44nK1v1vOnIZ9Rwvn6kDM6wliwEHK5DpyzT8c5ueiVAIKZGtoY6PgYr4rpIghGiMc
hMmhNywDgnguj+XIF/H3J/PzKsJRBJYSVmaTCIp3D/1oWCPWd5EcapuOFp2edRp3X1Xu3sZVy0Ad
5wn2ij+sktbPX0qOysKhHHyFrJbvjgrHpdVs+xIwVVhSBsBqfOvKhHwnzZR+zhliN5PGMm8UQMvW
UDZLxl6m2rdjFRxT5si7gbJonpzqjrzTZBOUJcXBUhYAy3LOyOLcD9oa3EPQNs4ffvtf3hhPL5sf
vEEwFn+8/0gSwpTJBk5FeAngenR8Mkb6nL+/MT+vsFwidJW0lLQFIeT9iyQrPiNBkR6ASWEzL/qD
mYgHT7V/qlp+8cI66JlRVbquyx72x7NxVAotqMpZiMYSqI/hh8fRNcfd78/mVysQxjzacB6bcq7d
j0eZY9Mag85IEA818GkVn6nR6drtf7J3JstxK9cW/ZUXnuMGgEQ78KT6KjbFnpImCKpDou+7/Pq3
UPdeP6lEk08eeyJH2CbBQiUSec7Ze+2mST/3sfX7p2hqRmSivDJgqABM/PlyXhs5PYKrhNox+Drf
uzpybrM6eH77U7328IBndVwkuRQG58t4bJIc4gcPTxrBIEomgxFbYEP+gpFUh7b3ZQBnRUiI07zz
qnptz0MRa3GuplP2S9FD61SXwuqTXRiaxzbXXlQcbsr4qYzVPdv1O1d7bcFT9sCcsWaw5PndTPmM
rgMdaleGsOQzoJa3gxlrq7dvpvHaGuEmuiavI4HM+Wxf9Ttz7Gxa7mD0Bv0pkjpRSiiOISQKYuGi
xh0eY8Mrll3R9seK8M5rGx7MVuIHXqupdBgsxyS9VHDkwZuhx+i6+L3q1nj1zhNHND+Zwub88/PK
qkF020OW8bYZLcYEbfVitDNgXHgNRmbvuRvpTriExV+muYiekqFv9oFffJIoOpRTthhZYO/TRYJK
N2mgciWf4+0b+cp9ZKbNEdQF7zOfD3/+E1OXvyEaOW4PufpaKqPd6LjHiyBFvzK9vH2tV26HcdIY
g1ekQXx+jDGNicBur+VoHxhfdRoOUPv0l2ZK8x1xX6DcbKd954TxykOH58FwONHwxvqlrd/XpNlB
jOPjxfYH0DXa0kS1wxyjJunZnKrHqh6qFWqMfvf7n5UoKX/uSHFAPN8pLc1Hbug1xY5a7bpyBiyE
dXpLNz5cyCR8gjIU/v65jQvObQBgmz5b2c/fJM/K0DZWVew0PayWOOlQJeSivR0qP9tlDoX025/w
lXcO1+MMNZteOSyePYHQVywZkSeyG/uQyYVVDyu9KqqVQBH7n1zK133hAaaiz3/2QiixJ7UZfJCd
4Rf5jZ2SrFa7rXMRdYbxzvb12hoVPFCzD2Hu9J+9SXskcTkJRdQqWffQyeKbbQOdhi0Fz6C69Tpi
fX//NgpMF6ZtmExqzh9AY2TWBsIw3ylyUha6O9zVZB6Uc6ry2xd6ZWOmpa7bQtB5xsYxf58/nERL
NaAACygBCQl6Dsdx66nq4e1L2ILfcXag/+kaZ2sC9ncSW8Qe7RD0Gwss96Qd2Y19Z3YO8Np0IPMJ
iMLCHupy1Thx+FgMtYtYiFlt5xFkMhgdasg8YtJrjSjghGFARZjSXSTa+gClVt6aYDSAJJCcG5R6
vgXdyFg68aYlMlii4m2PIQXZmTe2UaPVhfNl3Ck/Q2yVG02yKbIGSk5fBXiAkY4eYzJUNohPQewl
UX2UELC2Rt1M+9RGotkLmV31xGzsPAAUUZE0S+5wssnoFeGhRii4Q5yYLYpBlaCLpI1YOBkuiXWI
lgMpnpu3b+9ra5O3uGuwTgRzirO16VRN1U4OaxOZ8Es1ti9ExBwtaJgiK2bYcvEfPHacuTns0b5n
IHR2PVtOOc7eKd+1lZx7Ttd4xPZDm79zeP215Uf4PFNDGn/0CBz/7DLWmEgQ8H6+Q0R+W5ZRjWbQ
+1IljwyhrxCkLDvb/BTW+Tslk3j9unRpuaMU1+cHMr/MqgwbNT2RYlIf5KjjEqot7RajC3ArNDPU
ONWco9smfbVKc0SCGCDZyCtCVWxU/nY8aHuhd0CKWitfBghDWXDllnknE2w//gxuhUJ9RAqYuCpc
EZiAH7931So0gntIX83SU3a1SNrYAqihynAd8/es2rT8hufDuIm92RtLxu0GRxf/fabspWzaeO1q
rvkEY/m9r+K1Pd0h+dCFfslGYcy37Ic9ItIbO8uTPt/p7cvEOHQxDfo2Mdr+nZX12l70w3XOD0Z9
2WdpATl459mpvszpNywzKddvPy6vHW0c4VKtmszb4KD//GH0yiyLCijNjqET3B07X1CMPxeJRFPf
TO+Yzl692Mx84OCLu+382OvUbEZ5yrOiSSejElXb3io3KEDRUrfRO7fvtY3Aoe3P2wLL3i+H33Sa
CPNFRbWr4/rWbFzcmsH0XKT1tzZCsyCdd+6k8dq6mGfeFLBICNzzOY1qypT7yzktHlOJy8s0ILIQ
kmbSi1/B45U7uOntcix9cRfpAZliIaaGsIjyKy/0kg1xc9OjiyUIe0YQksD89jf96p/Hhkgbif6t
f74xgjxoNKBI2W6oym/CD5+k2d+nAh3Jf3Ad16NSpPydLXM/r6iGQAtZosfbUYmWdHPal3zShlXR
1e+8SF87ttKcQrShz/+4Z8+hGHwcHGgvdy2eEdkgcR3y27qwD4RBHtOieshS/51GxWsL+IdLnh9Y
Y2UB5LT1bKcN4zbsim++lSJudw518V7chHht/VKRMiTj+EgtfFYXESkCNGB0M7YZc/rUyvL7EPnO
sk8JS6J9Gy61UouWkK7zdVTNXgPNmJWZNaI/v2+eLZoqzwHh8rvOxLGAqw2fkWxrIM3klno5YArQ
AN5mdAfvybPZNbFINwimtGZcqWRubRbmd30gDtAtvBWhfp9iAoCQ4pTrliNf5PUDjDECqcESmPcl
omte9qb9zmp67S74s1OXFgfr9nwAm5Iw1OT4E3aqBFzaKqDXuvVsl/YFPdPnNpqGdy742lc8O7MQ
yrg0W89ve0la6lRxGNpFlU+OfNnV5UZR/a5EGBD+2sya9LcfmJN24uxAiGKGuFzof7TRzt+xISQT
pqRptnMy5S/l0Dn3ljQIfxKTfSGLNH0qzcxbxRbKyZNdwJOQELJOtesWSd+WBAmU62//Ua/cdw4b
swXaxxj4S8nrO5OXtaZId4lPYoSsJ4cIQI6NU1w0z3FtqB26yM9vX9N4pYmJKoGuz7xru7/UvuFo
qxKmB1uHCpCyCpLREKSKTRPUDWFpjliwUlBO2unaD2sJyqFJcF5Yf7nq/+3YX7yyV86+cOQYEIgZ
tJk/72FQ+EInayNSrfNYMBqZfQ2RSNUt2urcvuDOuPs2Ro2MxYoYMaKp1wQRMEcFB9bfDGLQN9MU
6B+kxcHbbJX+gWNxTpYSSwrHVLJB1EcYaCe/TYix2bL7teXEco1W2FrVWt7upFO5sBk7d+WFF2aR
iHvyiscjjy0mNJgS6ll6nX9Idfej3pH79/Y38drnZwKGB92dJ/TnjSPabcQttoLPnybjvUSWthud
MXombkFufv9SCK/RGuBG57VxdgBh6FRV2fxa8gshV2XlzW6+sUwOvkzD57evdfrezp+0ufsrqF55
DZ6X/7nmpN2QRRQHvR14i5aBMWYvRRwumXP9KndT48Io9OCmHUkTMk0tvDVbzV8Coyi3Za7/F3P2
P9/+X/gGyAbsOP9CCaxe2pe/fvL6Jfv2z3/si4G+2Z+/a//1n/+g8Tz/wF/0BgJ9WJYuz+ZPgDOf
MB9U97wzcdoyTJ0nm38DzsQfQMDZVJj90Cs/LbO/IOAW6UDOjEyjqY1qY/6p30A30L9lb/hhjdGA
QajALiY4AYEDF3P5/0N5MGVt2+du5B30KhsvtLgpV0NiJncjFfzXLO/VfjjhN0m5m40yJyrnic95
QnUi39duwBcC8ITa2N8AggieEgWd5aKKYH3KlhjrfVHNMM4AT4e2rE5kUIMEDFiB7tNkt8MtLy38
VfWUpViiKJC+9j2M0b7qvCc5FjHs0xOEtGVIMhHkBpu0BTwkZ1ppP3NLYzkjTJ0TzjSfyaYcVNJv
ObDTEE3GdeyPPe/eyrqD1woUtevL4Hs7k1JDrb9KyMsENJlH8Uc1E1WtIOyfx5AEIXNq5HdNiDJc
+KFdVYt6dG9K0qMhtk2iAdQSjlfKrY1TjMj03c007bbIY4I43R75OHO7YO8wniS5E90zhPVCWJem
pKFCt1IZ2MN5E75QI9LAcYJmbfeB/GjwIhmXwsu8bYPWxF3AKk/vJ0PKI8An8KwdOu5oSMMtRyPv
gACr3+oFs5uVyjLcnDJU0VblMnUX0ySRdhZ4mxUdSiBVq9wq/K+ToROGPnk1vhi4nPCl/ZqEjyCp
Dl2QxLOA3FF4fQoHL9boX9QKWfEMhs8Xul961xa4NbhNDHHuejdD6DXJYpdoegNELvDapR9RCS4t
ut33VTq0B8P1wMCaIzfHT7HhaWWeHg1infSFF6qY0elUdEtglP0HynRyUzFxeBeGLLAy4B1C1xiE
pB8xsQ/aVZhhISTDqD7iFoBrOUbwVoVDxog1jGR+6xF28jZmDr1w5BjeeG35veG3dBxMVRWtmCgU
34eQUJMF2TnpABhBtV/yGmrULiBn9Cmge77vRV6tFfZEsS9zp38p4bXc0PGF7AlMdIN7ih5XLCqx
wTcLN2+MjOGo2iaMn0AkEPmC99SLinRtKPjeW9foozsGlvKGLPHJSL/y7ZqDtcSXHHFvRysn0PNS
V2hkomvdcbPgOsS8vsoM/EqzTZNEyMHBEGiYj6HHNYKmWsWpureaMVwPOXliy9YwKPKD3Cg3WgFm
lakux29Giwf4w7zCsyTj8cb8NuFqLMNkWEDUwBbtEwDe6GW2rFriUGJJ4JTmtuY6IkNnUYciW6WJ
cWG2vnFV6Ij3x8K6AwWD6UK3L1VpBctJrwEz6/m0gynPfe/GkRjl3pqCVe7VrEArr/RrDZS9s2qa
TixhNBNwG6v2YGY10ic6ensx+sNlJxThxFWWbCu761oimFR14TRVdyBONrubjNzKF1Hh2FuSgNo7
zSdqSvJgJkX8XXni0dDYBlIv+erVhbWKHUcuiihuHrTOTK/TAeZGkwMajUbbuK+thF3LI+wUrBz0
ax36yZJkVLmIh9BbwnImubRLbki4ffKtOl2GigdbK8QubsM7h5DndUZhswwqtFpxpPf2Anygt6uV
Qy5z4sx3uxgemGLIlQ4Sfe8WllpDQCBI20Sq5sxSHbanZD1ZGLIIYs+YlvggwkKr6a5sMGPraoyJ
CCak81mkloWXA8OpTJBVjgyYDm7Xug+IWbqLcnBShM1hw54CZQpgc2QH2hddjQWMyiRUR1gO3Lk8
jG9Uz96YkBW6K2i+Ekblx5eDoSH/DhsyaQJTdUusVDjfG+AfmAyr66zro61bZzPB1XyhpTChsYv6
zcgcn1jcCgN300MGEdwUQB6EygQKKj15yil32xQxDyoMLf9LFE28RDzR02mLUCwvwQ/klxEQ9GPc
eGR26jjn+zxRcORMfa3ju6SOcLtN3XjZB2By3o1sQ6DJIV//h9izN6bdkUadjPnR6DuiwLD+PKC4
T783k9V+dI3QunerMb+tiJJbT0alb9ISvG2vWm8f61YD4QUw5RpxBJwEtCvdfWSJ4uDJRryIhiXN
gW+4BMNN18Mom90I4eLYNDaZUS04yiYbpvvQyByPStSIrjGfAVaDtXfZ2KQ66tKOSZhrkhXgBLbM
lKg5v4l3UaBFN1rSud4i6T0XRLgIVyJuIV0GrVRweUq5ySB+kt6YBo8S37RcZKXdfILeFSULpfXR
pUkw364xCbnC/DN+ztqOIDFRqgecuTCPg9itMTAgWF24VfNIErl5qeDqXsI9xleZOvo8navkne10
xr0Z9uZGFcxPJ3AP09KZWvlcVmVzIxT2fdkUuLzYmKodb/TxRSZV+iCk5TaLzjHG9TAIQmxNSy1j
VuXBrtvbFpt3PEuNjbb9oFfOzCab0MMl+odJA2W/KzCrRs8YQAIGMG3hdLyJEh10lCok8cW56LJ1
ZzhzMmDP4KDUR/XVa3tnjTsfimEdsQUzBAc7UtdDsAjl1G0HPXsYxrHaAkMI1yzSAGtwk5I/lae3
YgaBQsA5dKFWriqn/kt18N8wzHfCMAHBzQqff38+vnjJm5fmpxPynz/y9wnZ+gMVMlsVEwlaJ+bc
pP6Lb0b/D1YZSjKakR6BpvN86u9TMj2mH6JxKMtQr5iM+GZhxO+cimEI/3Iqnuf7jEFpmSNJOO9x
VEHrpXE4OheZWXrGkkGsgaHXABxfLbuGvD94UJC3gXommSiCa0T2vIJrHHCAH1XLqrynpadr2aFp
HCYha41MPyvYeSCmnGUneupwt0pVeZ1IGs/uJquJcxiuWx1+zwiA1+V0YDXEKISbFuSHc9lbVfMl
CYfb1orAxGCQcpcWJtNNinGLXJYKy6CppnvNU3A+VCujcln5Rg5tm/0wVltoCY1+mWNRRwfc6Li5
3brBY5VWXlfdxFqQ3CO69j82qRJAF3npGjxkfVxeOHkt4QFP/gdNQAvnEpOj1iPyrGhbuiBYYBTA
thBF5B2TKnc+Vq47rDS/GD6ReM0bB9TUpugmwq1rSZB63Jsj73YhNWraQiu3icrSfdyl8pODhfSD
2Qhov0YR+V8gEX1Jx+na0+uYOIskm/b8E1z1nSOOkR3pO9wcxho/v78cQZrx/xF+ddvFuRzw+U76
qh1CAj05hPvM9LqCLdEKHCSxht3vco2wxA7+/RNBYmDU62nAze9Ot35jTgdejDNQOOLgCgNdi3Yy
jaOvrAf7Nk76Xqz7wtSOoD3I+LGdetcUowGVt80fpHI5ghMGecMr1l32BFlzHvZakzi43nzWirSZ
bV6mOBZW2K38kuNyhkNt30eGukgJpibjssOKbpg5+JF5Nxy0YNyIAc4KQZIjepOgUp802jEbD2LJ
FkCV2lvSVF+gDeM2bozyXuHuvO60qrgstLCDU6a06Th2OEkNYzP2Vms6HD3/+k+wrVYvrzR7Dukm
Ug1CfbWoet/K60OMAnfID/RfCZpbuW1Qxf7GrDW4mAbR3It+YJiu1rokPePLaZv474767o5Kx+fN
HZVmQ/clmX7eU08/9DdZ3fiDLGADc/HcJDDpmf21o3r+HzQs523W9d3Z0/J/fQfh/wH+xDcwMIhZ
wq6zD//fDktTY7aezYLlU/Twb/QdjF+mhThP5mEB7QeQkb/0rYUjZO2pIDwgWyeTch4k3w4G6bxi
gPISVdR7vf45ZnCxLyuL3Pe48Py7vuhbOrlZvxWVUW1BA+v68ofbePNn5+N/8BLfMKhqm3/+A9nS
z3s/ycfcEt5E6PpMQpbP3bW42Cc7MQkMdHu7LI4+B/EjCEL2ejZJgkONOUL0FCYa1cGiDVGoaWXf
MNuYQ0c9Zsq3DWpbskjLUzCpmjNKCboBHGDxYH5kKtqSYprOiaYcxjVvlQL40o8wnefUU8tpNW83
JIFaWX+Gohp/RqQWp7xUOUenFn/GqPrIZsg1mtNVOYnBEoZK7h+8mvhV6O3xeqz9B3b3OZzVHzxx
Ay+ve/SLMgUBUWWEz6ZmCsl+iKvP2ZTpd1YgCsSZVl3Gy0jiDofdC8gX+JkpU6w2RZpsIoxyxCp3
wrrN8eNwzBrIcAiexmCGjkWqPgAegOnXieZLpMv66GewS5wY8E5YHMrCaR7cPILu44/T1m269iIA
WXMYtV5bRa5ix01BgF9Xlpgu81ButChOqGE6o7jTLP+jLmIoUxFSfaY+qfxgBtA8FhCZhisNZPgt
9EcSqFw5Nesh6sfL0FX3ehemx3rqIrhBmP5JlSNtceMlmvWZUOgYUJ5sFiNGa8WbWY+cO91Lyrs+
ygUzJy+7sXvlyp6q1UiuKGsa8RjTzodeokVHpao1ha65qbDHPyCGG8F/EUExOqW9Jdg+35RuK5Ol
UTMPb2hhIG52jd0ognKNqllbCKVXFM9lsacPMSzJ+3VuuevVhecksBrcVD+EqBEP8zT8IA09DVdB
rqcfytZoHgqXwrcaDNdeJp1Gu6WJFAlw5ngpmKB9DV3pbIg9qdag86NFbfbtMp16WG8Rtjx4Cr21
UeTVkuCSlPIlYdmjoKvHJZ1mmm7s+ne6S4Q8Efb9hT006CqxzEAWl+m61WA/mEOE9BISy51ssQ53
usKQVBPPvErrzA02AyUK7kNigT7Y/JKlNqa8Sz2/W9v+YLyYYSyXWTxN34COBVc01q2VB8yGybNF
lkJLB+Mjb2JFyhuevr3ZO3G9KgYxkfsNTY4cFrhb8cK14QMuzCpzzZkqCkcET9C0AhEaKrBwgfZg
A1BzgZSk7d4Hgn/hlzahXCP3cY90o4bOY6TyMqRGviBgirsH4VEtrX7uhfVyk06mHRN4HFhfSGIZ
nEWEV/RBDWV+6ae+z+1TVXJlEwyxEQUOK9OL5qdLehWJKZw3+i01t8BY2vrDrZuTjbJ1k8LZJ239
6MtBfXZ7Na6DobH2voMjioYYPcbS0IprdsLhYy9p1i1Kz5nItQ1VTtxtRAwompp8mEggq10oi64P
FIZYr5iGn+H114QNYH0yqPaAR3k43oy+ldnlVNDcWfhT3++L0CnsFYUqvc6Y1hdhg4VTL/oITTE5
AsOtU/cw3eglgp6a8iY9WjwY28H0kFtQRBYadblB7FxJz+PaYTu4YDSSRiTQpdkTB6HqLupEW6wB
MRANVIHY16qZtu8KwPvRjOB3OUKlK6OLrJVe8L87rFF/Xc/g/l7Z9dVgSnkTmUPyWM6Af29G/YcT
udeofKjaT0kAdpMkX+KQMF16eXNWAM0556aJplT7gMkViNpYESxgnjIG3FPeAOxIp95YcwxBrUR1
wHczfAw9SfgEIss7xDHVjtbJSmmOVkP6I9ZAPyUcoJqyLqTfxxt36Ot7WxTMfwLDkbcoVhCi9Fl0
505jZuyauglvEO2V5FxObZICdpTNp2LSc+JoifKyt/UcwhDMcQyy8itjYRvAAlt4Y2SDGIMtCT+a
E+wTKvGjNs7hDnZPDBs8qbb/zv7u34FbGjaV6zSfHM3nEqGvk83N3ryJJxHv68TE8DsQKsHeMO7j
OWiCKDCDf1h07PM85AmYu8WkFzNkXklt6Z/SKmK7ci+NU4aFO5lznkVDtAUMeerpnr7HRes5sEH5
2qDdyIuMaoK2n+BD9oa7bqTzJRbQ2GdNwDKpRvEUAdXfxxQLNz5Bx1w1+2JCkmMh2ok4EqB+SUgw
W46dXoaTFxDEUex9lzAqx9bGJQ0WbeXpAF3K0oqvJzAbW4vCgR9Qo3nMedCh1855IHZHMohpdsiQ
JViiruafyNO1T+AHqtvaFOOFZVdWuoSqSt6I7fdfIMY0F4mw3VVN7Nl2Ppd8TuesElapDUXpFGFi
neJMpjnZpCngQS14ndYXwpvTUWwhiUExGuXC+Jw0AjpJTfDFZqq1qFiR1KY/OTGsxHU156xYp8iV
6RS/ElpzFEvczLEs7SmiBY7RQC190oidQly6Oc8lmpNdKIr5uuSLZsX9UdOt5G7SnfsEztY2PkXD
CKsmRSJvpLhqTuExc9l+DBJ8Qxyxik/TnDLTduTNEMDC9xWcYmiwuOWfhF1l/E5Sasw5r4ZGO2EI
riTFxqsa4xI4FdvxOKfcwM0D7MS5i/Cb1GtpCiGpSV4YcEEyg7JkT4YgsCT2S3QtgYYQdPDgDwjC
YyS4Ybyla62osrtBEqwKvHS6xQcdkXjRk7s6R4jBD5vjWLumuQv9gZe17dlX0sayCkHQNC8jJmr2
CoI+3PzBIukaGKpFvEUKsSmgkfxliMfqswc0ir6Q0vyDa4EX5oBpm/WaUEufLqBqSRWdo2W9U8qs
XxA4256yZ8so7czFqCmXAj+O+8vKUDbELPaReFmfEmw5ntTPZjzn2vbCIuO246V/y1MLe1BnDQQ4
3gjE7eOaNwFy2bzaJRX3czUO0FZ5tVqcv4pUePfjSMBuUblk7Vpz7C5qWTZa6Yty6xVOGl/VgBwR
xgZuRhaJNz7Vpl/dkZXifqoCL94WDp5WCHwJEXVGMOeVuVW+rZqaAZkWZjroTUPxyqjIT99GWWnc
mGQTZgevjHxyTd3yu5/rWG9SHRJA6aGbxW9MgnwjOkdfjX8myzt/5sz/t6z7fw2SUafQv/r3jbLL
oouaXxKz/vypv+s67w8aXJgtmA2f5r+oPf6q7HzrD91yPfQo3iwlZhz6r16ZgPiPkFHHpsS82Ueb
9K/KzuQXoi1APIFYncLP/63emTir7PAPkE9Jg8t2qRRx0p4pJKD7DV0RGfXeZuEiA4o1406X8EO9
Pio3RRV77cIuXf1zo7nBgyt9gL9ZHhy0OiLPmff/0k1dSLW6k2+TkyClN5CqeJzXH7wy4/QgS2Jz
C731lwZhHUcj17pvcU3u1ijD9MkymUecCLms9YCZlSXHVW66/WrmZy2NUK+HbZvNcQUV89Iu78bf
899wByzAjrOqcraeYxL6eaQec1ijUC3LPUfN8YbBLmq3qfNR1rTz5+Lv/mGJvFay/lywnq5Hu1JY
qDlJx5sjyH8c4ZsADMcwScr9oNWwUcMUNNyAAiiAEvz2lVgkP4oF5ivhNWNea1C5Q6A6+2SKXj9o
AydFE0DtZ7J9c5K0ta0ngui+N1NrO8k4uHv7omfqntNFcYrSL2AxYeab//cfFAo4B4kh4vS57xz2
QyyqpL6g+nXtVTfO7vbfvxr+M7rNQDGcX9zEoe8NUZ7F6d7QBzu5yutMbUaHGf+xS/2Ht691zmuZ
PxoW2FmiiXZpFm/9/NGAQKQyS/RoX8kxZS4qqeVXCIxQPKJZW8hJjseOcv5yaJJ+R/p5W66jBibf
23/Hr3cYOzPGGAuzKf+eG5pTo3GnrOPEWGHq50XbTEAZwyB48B3ifd+52K9ryNaN+TQ8UwswrZwJ
RWsKZdHWTrwvDaVuC69uVq3GE0zsZyL30wmq6+agWt+57msfEuE49i3HoSV2jktIwniIQgc7Zg4v
j0M53+YgOrSmedTFv3ctwlj4/XjDdTZVzNXnKjEr0gajl360j6jnYTdObrIo9Xq6CKdBPL795Z3t
t6dr4TPiVnqwsjHx/ryG4qylRuHstodpPxirgtPCIY1E/57K8LwtNn8mm+GK77DJsFzNn68DOKWp
nWKM9oFu9zGnGeqJhTXljCx7Yd/LKMqIQCNNDYkaDaRgTaUlr97+rGdrZ/6sCC3Y6Axcoo5+vnYo
zpKoslv+hn5GJBp9Rb9BaeFVIKbsUICex4Ikpnf289Mt/EEjNV8WmggfHKgR79Bz10EfOpzuAjfa
S3hJz3XsZAecENN1yZhhW4syB5KpgZk++Y/cJWk1U78fnHz8ig6pqr+USIYOSZCTMjaPhALiiA8B
LJR3jJGv/Z02XwwjD04H2OrPHq3EFsGgXE3bQRVwPk9TZ9XLvkops4LUwQtP0jHNsinWXJdT+JBc
6T3U8IXIg2DfJYV14bd+AC7FE9e+5jTuxullEUOq9d1++/Y3+euq9ZDpgqSj10qteP6n6n5OIwCa
7T7z4YgTm+mNCbVL067fvs7ZU89XBxiFr4wqZNbdn78bI83kpmhNhIKvAIUeKXD5eVLYF4xg7Pu3
r3W+nZ8u5kJ94e1o0ys/19tPHsY4C+/tvipqkARe0K+Y5EO05lFBWFGGS4w/04XRjS6BNnm4paRp
37mxoFHmJ/Hn5ephCISXAomI7NTzBnZal5rJkxHs3G6op72bmmymrT+Kch92pbpliqd/tiXw/Sjq
oJlPpUSfH0VJ7S2cTLcvmrAPDn7XTTfoGQCWNzBP62WVtgSnm0mmrlI5w8ujyrxTqQi+98SNPGHp
U1cI9QAJ+1XtzLILkh0y0iD6WmfDRSph3tkdcQaOJESkJavvUpJv3K30Mpr5FgDQpzBAv5zScDpm
NX6lNJj0z0rjGMfMlSLZH/Pge+ZpdnnIcXqpRY6UD9qSYTW0SiWycuHOFkEN9rm+yCvTepFEl39h
HiAeB5R8xLgEfaYtG+By39O+tYZV1hLkt268WF6FgifbstlajLqPPpOtEoLoD+3vdJaBKeUE62iU
Y7oXYgX0w26jS8faDpbOYSh3x+ar53bmOo8r96NXDbV3hz6I9cbTHyabpPC5PBmJ2q2Hv2fuqXTu
RwXzfDWiWr8iHcZcNxS6APxsQVR3NDRotJjuPaA1nq54z6RPVTWRmTHfXmD17drMpX5bCjC0h0K5
qdwHRuiIg6ln8ioJ/Qy6lpIxnebTbtUZ00XdqhnTY4zap7xIWJGFPhr6MsXjD7Ko5N5Nthc1y1rX
5YM1RtZzR1oIFutQz2/mlPFZkMPvGWQkr5yWHMWmcqH/6zi/IFLVU7j1FRlGCwb59j0BnuLRy/sa
kAcem0MmzOhzSrrHxkCg9UKbSUup8Ju0XpDMpG7tgUbXsk3q8Ubvq/EYTQwliTcxok8pyJX9SEje
E5ZzC7TMvA4zIrwPXodgC4wx0IeVGg0OMEZWqE3ep6wlN2vVVThMeCECSq9pcYrRyGyNwZHKOOd0
skFPFPMB6AKTOwBQmgW2JuCxfJFADpm1eKxeO7HGmzpAjrrrJBUD+YDag4NYbs56hfEfainAXQ+l
v6JRx6x/PBZaWm3amG5/OKhiTYiOvZy0or4NGc7vda/OLxieWEvUktEK0q9+ZQiiMbpKdwAr2sFD
2LrrwprjWp08uZq42pIsbveYKXebEHqyrPJgJGk7Fh89EmgXJQw1vZgQWCadWOnaqGg6mubSYIC/
8UdyD3HOpcmSu2o++VF/jMKciAvD3wC0Fhu0qMWBeR3TFq0DTJYN/qLK+Fhp4tVLmSQpkfKwiAFk
M/ayrY81M6crImGP9dh6Cybi46qfPGvJC0ds7Cp6dALAZsQ/mBd4IJZ6l9jLss2HbeJn+jJRxizv
1B3m37jHIl/eNXL67JfmS9kRqRNrmVhNDoI/k57TXtO9D9CoA5h4okyX04iTMehK81MmrIOCfLTo
zehaOsCXE8t56Pvgosjd8EOLKmItQXsfZJqxAVvzGSkzp2snEuKKbM/q1ojS5qD1drJSyrmEPj55
5cLKYpc42XkTCZtviDrLHREucbfIgz6oFlMo4oNRWIR1BFroXnZ2yh9UpJZgHj6Z6tFWltiMQwqM
ou1N/wJ5ZnXkoGTJ1YDrd5W4evpYk3T/SMtyuJ8Km/ND0ZReuCh7NV3hLhVzDr27sZIWWFMW1fsx
dcY9zeKMi3KKhn+u33n2MNy5wzStheq69fz+QYgInBBPHxkhN01LU9DlSUv3FgM0c2EmhFHVE2eR
xGNYleQOcWS6G7EV5QPaQ4ISFm7ou7sypvRBhZDA1Znyja90el1DT0uXkKzs2Ojtk5uqamUwaLu2
IErFy5BI6HjVOqTEb5hpIoGEGrLJ48S+0bsRUrrbhc9tHA4XohtXbRQMh3jodFJyvcH/JOKxCRZ2
bjbRsmef3Od+LQ/o78jFNQesYarPWJhQwdt45ababTrV7v+ydybLcSNZun6V+wIowzxsgZgZDJIh
khK1gVEDMQPuGB14+v5AZd1OSd0pq31v2qw6xYgA4HA/5z//sK3m9lNNuuxOr+DJDnbtv/Xoj6ER
14b5aFaO95FsjWDZ606mkfA6QSduBuqxWsmDWJbgojTpPrQlkypSIUSk9dI70EEHh0AZxKkJY2i/
CzSbWzHl80n21q1HYM1tELdTGdmBcQZHrilham9PeFzwUMaSFILYii2a/zy1gSla41HLNNCHvgxO
PFQyfh2Y6BzC8KFrbbS/qkXvHjxyoI9K1t3Gb6S58V2WAExXUn7jxNlPnlbuXChw6Ocz+6kg0/oe
eyNytGIjP8a5NG+5g9nGwtVdjrGxHx2HhR3Uty7wQRRXgXmfyNI5gO5b5yAhprklYuND7EhjU/lT
sy/1RezKpfNfh55LYqOR0dgx5CPsp2mzkEAE8p/G2iQBe2I0lKD8fK51ZV0G3W/u9CWm7A+sxg1F
hwvddi7wbyK8eyz3ZVF7L07hAuI0MrmBR+k3G3LQyuNMKNL3nnb8DKt/gN+kKT+0BKrAiHk2Z7od
TO2KTDoXOnbYQlBlaACM5lQaBEP1Y0/eS16V98J1+ju/U+pgyS4NoizwD5Va2uPk11oI0cC/aaSK
b/MByo6djNWXomZ6ssWUVH7EZFruXDcv3gKnyuJIeIxk0YaDJeVl++x14nPFR29b2TA+CJzFZIgQ
L+OrzkiC1Bmtw4dSoG3icNX7iLAeZw1zGm6Q8WaR3jCNd4ZsW1Tm10kLBPweQQIG/IhuW2PPfsv4
rvniYVpyWhTWOn7AGSiJiNjPDjxqBm/9vaGP3Ze8XWOJZMmpwSbQFkkfjQRCFM4T2VPk23xFc4KJ
NJknKn1LNXKh+6wrU17svqZN6rU36aakmTjCvGSTMzyRCDd+sdvMf0mGoK0xGAkYySl98QG+HTQZ
XhWBiKCCdu35xLw1SLaVO36ce/iuxCFKKPWoPMNcrpPLqTAiqigID+bsoXqXoBqmjJEtlMriV/Xq
YNe5fmtPWQmxfOLMYJQ1V1E5DNhjsDkRn2HkUh2MeJUOtESmb3r8lNjO5iX5QJQZWWjKMVFCBIpj
xAAdYl2CykdJt2iPWRnoBL00PDcOhb2lr5Y7S0bGCr3ROh0pN7VWcRdaP/tMXAZLGURJv009YdaQ
+lp1wHkmfiZJ0XrVTKG9mVA/zrFPiLFTL3lkNHysslXwZNQE15iD036OhZ1RTpIUxgT+icIYg4HY
JRC9kFfXek6Y2aKCY3tFk8miqp51p9ZD3deu3kj0V07mWwQdcQdFyw3bGv4t5PQqVBQnG89L09Co
W3jT9NjQYu0mClT2pSjNtI4wDXDxuesbjsrkAFXN3A3u9L1frAAP6MCOJEODXYHUKCoq92R2lRMZ
eEWSNDCQPYElPtRnbePFLGed+M+b2an2w2KgSuGD04ZsECx1irCq5nJv95n6IF0zjczBT27zenzT
BGMGuVR16I6jecoAdrcdaNYpa7H4CHTgAVMRT2CJdtiLdM1l6yGp0+Nz6lAIkffU2NsuyOSuwuvm
rPcqPxeG2hdusgZXpCrC1MOFxqfuJmhJYWor9+C0BA3p1ejTmohNORBXiGlzfK+MTmeSlsOK67vv
fasRhrfq9g03Ywoug8/trFW7Fq+om16AHSwMPvKpe0CY9Jq5NpGm6UydQiJD1Z0qTb5M1XI3FPEJ
evKTaONbtlwAI0jV5JMub7lMnkmsvXpmvRdU01Gdl6+BnsEiLAApvT74Yjh6RwjlyvLTDOepKbN2
qzfmFxUYFFZk2m781DyWLvlDWJmSzSFgIHiEpSTu12rE9c6sQLVDR6MjSKZh+LhYy1c1Zkc3HyCd
eGU2RXMwJx91SHpY6LQ+EVots6+Z4Jisyay9sWxHSbDMqNBW9+nZkU+6Pw4Qg2SwTbvsg4cJ+4Fg
2CJq5Th80szW36oJotVID3MehlY7wCpYX/NZPzlW5n0iaq9moCRdf9OlU3vMpAs8OuVrO+EFqdo3
CAq2OhwFG2q6u5z70dHaXVqpq4NZyDcULrN20kQJoENoUOfre3M0J+uG6fdqDychHNyXZrt+nimL
/BUhljsBXMAVOyZIAwLG7wXjX1BNO+9DPS+NndHBsiTp05kOnkWYx6VHHpFtOq3JJTEogKZuN9Fy
vgfWDWb84icFSYSE07G6Ef+vIYw+jQgOoWWKx2hDW5Sw7InJYHsBZ1pnGnMzxC/v/sKxJukxVq/B
PFvURXLGPfsynm8126FLzogB62fp6pdcc7Jxi93h8kDGCNsS0TZWVBtrd2JkavyeL+Z0l7uzcdYN
0g2NpC1OKVl+L0mlAXIntkcmaOf0Wxf/GgHeBTGuaSbXue3TcW15g54MsNQR3UfcvSkdSg0DeGGQ
9Edtz0drbq1t04YGnfEsFDvPIKRPn9z+s1tW5iZrKf9COxX3TrtEBSqi43tC4hrvejQLrGOzziLP
LHUABWAH3/qDB0awTmrev28UtradYY4cY5eoTfoEBGmeXX16/yeBX5lX3aXtbzzE3xhCLgfTKsiE
rHp6MNWS+cbQjBSThbLnRzSlv9Tuh6DgZkIYJksj7eXuHSgWpWKMohD4DwW4cVllQg+zjCgqLeAn
VulETONCLKFbOd3HJuu5gCzn0bKPLLDyBjyEstL4VA2EllL7opCNsVA6tk6t7gtFvbtoqU4w1oAT
pZhn7C90rsuuwMKFQ9snx1Q0kTPnck+pRm8/DKXXbsYingiKWkBFAC/ZDAaD7kSHC44TsYPteaxX
FetfX7Rz0CQCuz4t2+sktqS+v9wEbduh8yLRCUgG7jkRkslCmGcxTfa5lL1+cSCE3DQ5sXLd4gBe
xRhdvq87LSNzEwNFAhcXVPZli+o77TvEPqPS1t+XonXUGB4DitBmPZTDek9K8iGhiC4PPCt1abyR
2wZIGdmGWG7f0ziJpceccaiXW2+OkbatlgJNky0712YF9LbOZwfj+oFrhGRiohQP0tHfQGUGz/cE
Fgy1p3+qdP4EBkJ79Or1vzY9d8sgpHSODIuE1pEP2kLwCpwNcawo0A3HzjdFX2Bo3LHuU/Khz4YH
zrp5B54MJJVvi2EDKuWsJmvhQ3OlNa9AibW14Tgfn3oTHvZ7vOWYxs1rnOrqfobrJkIt5RW2rYHZ
5NTHp1gYzWvhdZDCpCJVcO7GUoc1UMbGleaAK6yhiA6oD5OCCnj1xQ7qzDzTt7Qf+2C9vZVeFqeh
4TaNXWNeSRLKqbT44WZHOGK1VOJV+hlfrYZuPJX9HB+xx2BBDr7WvS4zAisdRK6X/F3QZsUNm++X
wenGKDUyWo9efK1RoyOpjJGDji2R3Rjb7fs+5mVXvIHxMAc/Yi/7duy3SePOtxYQ+K2osNNqJ7is
2A4uBoHZpnFXW25McJDFL+/pfJxNzXa41y0H8IOxqL9x1lUwIXk4O8IBUkCtMUaFD7kvnPBZPbne
on9JdCJdGUVqDRwRwTvdtE68aehOYQCyPwY2dypxE+1xoSF482LBBQf9ugZbfWblOSI+QTKrYuoA
Ujk0b/A3nu/R9vkEb333XfrkiAZDfXoPE1OjzxSqoyBvgVJxVEopKzgZRS7PRjfWl3Tqh8dMn/xv
YrTjt6xRsIedtJxxR+dksjPclmbHI4srQPJ4HAPM5XOX4Muwa9EibrwGgHtTEjI4/4Cf/4+//gf+
uoly5h8VQZfv0/97AQX/O3/9rz/6i+fgGf+CnM5pyySW3CF/DeX4i+fgBf9igGcyZMdoBF6uy6zq
35og519w09egGxeTTjzOAMf/WznPTI61vEY00Vjxgf8Bg/3XwYLvMOJBf205uPQywfhl1mKMhHno
etIcR18rsqioE+fOaidxed8q/3mwsI7w/g7or99FSAPzi9Xd4zc/wbHTtUX6Rn30rMm4LFRNF0h+
wTNcK/8ssX/5sWr/V0OR36yKHDwZbYz6OaaxXvp1jtFqmOsL+HZHrzKKJJx0wauaA75eemVbx5re
xtpayjceSVEw/zAU/3XGx8U6OlYmuNowfv9tJi7RkSsorfVxafv+Gy4lnRuWxuif4W2pK5FzwXMM
z+UPl/w/3GIiG2g7XPQI67To5+lmjwMb+59XHdsKzgbM8v7bWFcZI4eMRjzR5//4C6GpYY3KInID
NtjfSCLAs8Ls2uCAZr658XxOTAyxg23lW9pnKx7dl39eQ78b16KuY3yLHiTg5oIB/HyFc2foS4Iy
/UAgLg0d7o2dudLXOfH8ya4roLHMuPgldEFvLoyrHJ36uRbCm6LULWhgE6/zrv0MuzJsR2cYmWWk
HUHrgfo0m/4fVoHzHgrx06Jncm6YvPuM77Cm+HWGThyenzDcHg4ODYr9qGHWFDOZKnW5SxpJorGE
JQsEm6L5DYldMh55B2c04WV7MBnMuKes8y3CkoXzmljMrkOIK6ylLjabm4pk5IvKCOs8jbpZVtsa
qvOlMmHnRmApi7EZTMT8IaQktFfguf6O89C4aK2ntdvB05sboc0KpjDi2DgL4pKh99g4X3zQ6XlD
c0gGrF9IM79pLQcSELuES5L8WASHXB+1j3nJYOpKc96y5IDu4DEScoyEAbQ7NYzvrFIF7GlkWa4o
tyi1HlQ9T2cyLssscrEpZKwEu2JVYgTPWGfwnqqxU/fa1Kv7oADeiFQsxcuQm+JlaXXriCN2LyM1
juIFx+TxXu86RgKBXNi+lJ4H29xonVe/1dW1aUsKWCoI8WKlvbpqUjMenZ5jOlsy5xWVukmTMAfq
xW16cyCX22hwbI8ddWXmzJUSyI7dFqY8MqJkip/NvCjazeBPzms5cB/9hQ4Pt1njcQh4aAu96PMk
F+fV1Vx1zZIu2EprciDRUsT74B1aygRxjNX1x1plYGkNUWpl03CbFUzeyryhqEFMLF5MApO7fTeN
5RJpTAPTE7kyWXUspCahKECt88HkbTP9mI5T8OwL9tNNjxhbgSXbrJOxdu3XpvPFS5oIXn5ZBedg
boNn6pg8wc0gY2WoQmiRnajmhpqGx09MpLpnZCqmzeia3FLebvGiVF5VUdIUi9yNA2gdqgDC34c0
z1ZW6XqtE8GK+GA0RKSt999W5LRYg4+LFWnQm8AnY5c+K9Av7/+mj2Nw2VnP2TeW9KBxrQ+p14+b
KQmC3SA7FnC6vh4u3YPA1C6P4xuKJF2sQO6wgY2NjorpsQFVrGdAP4CX+Hp+6RmuCDK/q8JUH4SL
eVACTs60dFfmCIFia+WWgXwY+nEyemCrkPa0TtG39pm2n3WGcBuJN1h8FThkELtANCWe/SkxvGcT
J40XTEIR+M+aHKEHd0t2P82aOX3suP3pvqvrcd8BaE3hohdNCKSIZQhi2FBzRof73D0KwKCtymaQ
dVJxdwFsc5lKdZwsae9gr1oXEOUhIvjlEBMTdtMnjXp0q6GJaIEyHrs2X2wA6KhDS/IJApkkGGd2
w35Wxp3mpj2cZNklYR+PzufeLsDOUqubLFj1mboZPY2cB79JKN11sylDvVkuKK2SbyB+xsWtMu9U
Z6l7wTMyiOHS2/PZqKeKB660rgnxZ8/2tVj6b0GGFAxYAnH6hsUdnBDoqHoT2GMXhIbnxc9W3fX1
xtDspz7F3Tpr5WtND3SBoOvYBzlZbNkG8X0l5fTIkpoLp/tGa8P/m31ZXTnmWMvI6tPs4Goxp/TS
Zvu568WLY/TBM1GHMJ68xK+c0BlHdV1UioArpbYQdIAvc1eoErHt9EqnnTznjsuG2ZjFY67pOW5q
Cy8WtD8LJlCX7TPPso6+WHNmgyCuNxyjzaPrVNsly+tNx2UkO8OCB0DjsejBx6UTxueq1TQM8lJ7
8I+4CS0WyifRoXBtDdAP3IqsL0syOi7GwcWpDER8njSR3Lddnh4TP4A2msrnsm9f50qtu39mPHcV
Aph84D6pIGefd4SRnRC7mZ8HLR6mqEwn/VZAKf9AHGThbbJxOjrWoI0ba5JGxHvpEUDetP4uqM0a
oSxu9LuFSWmV+oLupmNIOYIwbOzZlGSYlrYzhpUV15faQ0lWGhb/npkZmh4nDcz4y8okbEMpRdzs
Fr/JytBMisEmx7zQzsx84WRj9CLCpXeSTzMZJoeM4RV57JaOJqDHccMQ+CfPZty9MISmFhG945+t
iTEWKA2PVQZBu2V4abNZ2GXSXnAnn49IP/yLpmaOharJq41Wut03vcyDM3HNbG+Fu7Bo5MBK6RIy
phOlrUtpSGiygdCMC0Er7KXgvOzpecDnjCa/xu3T4NxNPBrYAgH7YDWAQISej6dhxgxkNUGvWYLK
SoKzSzNVbRKzYL9vRyL80pF9cCT5HWc8GEFnNM9alPuY0oc5h0kVQWRR98Qx8y45hPDtvZlzvGn5
YitebFplnO2i9y0QngdJRx4R6iz9SS/T+36qyUobBGgJEKm+x6tqoY/vte5bbRWcHGBhrAhzkc6r
V3I+QjJkn67AgtrNLBvwPkTXHhXDTF+z//GzjNppy70ks909xZrG8eW17PaybNvDOIMk9SO1L2Oz
AJOfkkG6OZlYUobDXNnq1nATk6TpNmheJlOK9M7E3ImHVQmudRoXvrJus9kjsUyUNL7C7e2mCsuU
/APkmb4+etiCKNs9DUWXS2AhZ/4Qa43z4oKRMBBsNWxbRKsYypVD3nFkGMnj5C0gK41eumebmXjH
vuitTgSafhJDqr31sC/36TAFpCjyFhubTPOCZ1NNLAuwT05yiaHxo9VKjqekVXWxaz2b0OdEZesd
lSBAYenMHOsDOngOzJatigEiTzTPLR7TULHiyo7HqBmSrqE3F9yBNk4HWLYtfSfWnw0kMo7NfaK0
/OBamTZ8GMnqdUWUTWmS+lf4BoHLUSUC7Ew4GuWc7eYi0xLjKfepluFNTb0TegblBjnazjbT7Rhu
BHAgcwKYHpM7m/tKA4dgoJPqBMu3KXo44mwyLZ0R1M9yoxjansp8Ebc8fnllbp0eizHVPiktyE5a
n8Th2KUcPbNfHRJEJ+GsPG2HIZ/DdUh3U+OJG0KovbHnLo5kZT0kPlu6Bda/M/TE2LSLUYUtZiRH
VMtJmPQlsJLNFgOrAqvxfGSgahRUJL1bFW9aZjs7f2ziQ7A0FfiMHJsNb+AUsSu81a1808r5LlD2
dGRdUxjAE7kLeqHfORV2ASOGPW43Vwc1oPeiNo4/KHeYdzmH6CaX6bRVtn1n6719q8yhfuBpcy7X
qjxx8uENUBX4QWhWH/mVu02C8nbAyjq0uFV3+iySJ6G5w0vbmNYFjVveRFaiU0BitFIGJQnO471V
GVcqv3prapP+5rixc7KsEf1LiOVVjkdE7U12THJ4vnx3pMsDsQde4Z3jWFO6AZBFtklFMK7zd9id
4YznEDtIqrNDcF6xG/Z5czNIUzsCb0lx2xUlixS7s+CcMT6R0TKujqe4yqXd/VxMOSQCyu7NP7dR
a5f0U1cCV5uGwwFYMIAgfm37YaLkASeeOAjnvegflW6G7Vr4/vP3/NYF42eJkgIsg7afgIRfWL1B
nPZD3vTiUNYum/HgecYjyh7oUgTqNjeuvbYu79vhP3/vb60/3+vBsYeSCVJNp/hzl0hLXlo5bnIH
lZfua69VJCN3qlS7yUvZv5qqnq/YarEXy3Gtcv/523/lGPPlWGvSFfOC8yPeCa5/o/pjGAR6YrhE
ezgxDcjit+ajv+66cHHY7bF+4v/qoqUtWStv5AJs7u8/4f8Quz8idqAQf3tav3lcXr6Pr99+crkk
UXr9k7/wOsNAfcSaIfjCdwMiI1iyf+F1xkrU/jdAh50PyTmetypkDAPry/8P0Flgd6w8JB4+4BPg
339kbYkc5ed3VXeplvkaECy6ZfQgv7xDaW+rETNm6Dpx5z3Pk+1QGxkIep2l1EFbKskxIJqTa6zy
28aQ4xaIBOMA3I339P+SgkkfzE9OuhQMSco2vZFqRN5oCqlQn7T2/MwWN37qi6rd9MmMYkPMpoqC
0cdhS5A9ulGQLUZoU7NxxRGheanHeLxj3hGryNfqaQiLBdVmKOES7bKKsDevzauITnGEu4hf1d4N
+IkhDF340UnSMB3RZkvd2/PskXCk/Ck5gBkuAyTSHMOMARpTWM5F8Q1doYTh54xVOE2VuotjqKwh
BwPXXokK4iLhtYV3bObWZu7FbEzsu9nkv1od5JATE/4ZBooj52Oi1RjPMQtViAz5gQ2FMqzcEAEV
x57pi+YhoAC8Lvji3GH5GAp8C/rNlFYwZWMEs/ucTJBDxVEho9xuFgwsFWVY6w9FvdFs+IPiFnLp
Uy8EdDUcSGO96eUhNhyq5Co2E8vb+069Zqa2mb4gTsyrtoZDyGDrYnnQD4yoJ3nzaHdGM6C1SGTq
RjnOqjVy1oyJaKnoNEu7s65jgUS8JYuD0oKkeeZfhRztIMaZOWuDUDRJW1E3rUQ8TC4sF4aEhqjp
LjZmDSeMxuBIdrreMtcaevT6M+gsJNUE2iYRtzoz5pgpTlrGJNl247pwPOJLYOUtO00hQ4ZY6U7l
eOr7YRAExM5V3ltt2HbdOC1VWEzm1Bmfkjg1zeVFZeQPtN/6SfYVA+piWcr4h2rg/za8P214OoKZ
f9rwbl+hqLzW334aUfz4o3+PKNiwbAyuQP/JiGHj++8tjxEFCgwHuxzAbISY7JN/bYB47Hjsbhx0
9prHYepsW//22PH+tUrBDI8ENRvwnf/0H0wo1u3t76UKWs73vRT0lGxs9zcAFUimrdJiOXiJ4Syo
dOz6nKhkfgLhHtlLHOcPp/evtRFfyMaO/JTBAdrUX/MyoDamuIK48wHUq33grRgj152yPwgcfq0R
+Bas4lCY2kwpjN+cg3qngxrupOpAF5JhRqHkQ9G0lPaeLba6NpWh0ZFbZctcu3aTp57+tgbuf9y/
n/yBkMP+el/Xym+VIfkmz/g3IdQwM9Gdvf6AzJvCSBE+vSs9aAMj6cdYRabtCdtOLOBnpFhGKCCC
rkTLjPiDjgP1A1xVIwkbGGUk4WDThtuDDQK4TMVuNgv+bdnMNMtWqdFyKZEzy3fijjlu78/zmyT3
90qHD1lZYXCfgkLgjuJKWKVYp8W44e5XhUPGHsjWwhaNYTngF3uQLpXx6FqmuLSw9B6hZdHDWkN8
mkD+Xv2qyvSIvXp+S/HL3Y11OT6XAyYrXa7qc2xoBGfHGWZ4U2PW55Qd+nOazeIFQS1/OKkMdICR
9Bb5XXwNRoj3m7ETenPkVtHzJtS5RhQjY7P2mE1ymbrXmXjg0ETPzcwAWDXpnSOXmqylAItTBtZl
KLysfWjKEVuA0cNAKe+xzOxc4r4XS2WkC1XTBu1peyoGUz5AKYlPC0Du3pVGeZRkh28Nqx+fc7hi
zzJf3A88HXO7gP5taxNO+oBj7de5QS2b4NFLA1rPT2kfNy9Y2fBkpKj1gzsFvEMTs3err4E2sP05
YCc6v02DmJ/0lj+Z9bb76GJPeo5VYh9lQhM9wKP9mANNnFXTBOeqIqFgE+TSzuGWT5ye7rDoNO+l
2HYiLqOpHs0trN/iKtw0CGnnOcHMpv1qx/zPpKBbwPaUQLED/NgurO1BYpPB6+xr/bx3s6E8Nj4P
d/aANtTAgGHTWXVb4+aAdlZ0PhqgBY67B792rxlxcU0w44RPnMoLwlAH2n4yfi90DAPqvl8DsXSd
TcNoPmdKjs9kGC63gRz5KCud90wE/dBQXHEAMneJMcSLXE06d1qij5CiuRbXzgNkRym4T1GwFEcq
oe8I+OY9nnr2XWLzJGIS4QHUGZlUMNxADmDQvk2404LTBE6EZUIOn1zBckGFFsdXV4/lVxJll9t6
SucnE3f8PeTvAr8hWeygC/ff9Nw1HjGCmTaowaFTAW5FXcJzpDbiVq9LtKyhXc3YOe2WYl7P8YUn
YbvNvMdNdH6j+BIvZeLFp7IrXiatG9A6tbiF+29wA4G4Mq3CWbiLKxOnPeezDkNyNaIanhOTtRma
DIT3pg5LybbLz3bsjdCbPYFc0GFRrqwNlfKgXE/rd7G0xZ1Aw0AvPzl3wwxcW2dMDgZQ188aY4rt
4sEKa824+WxVznyTW5rzQfmrRkHLoYb49dS8JrAnajIfZg0aSVBs3i/OT3kJuqbTrmoWNbUolsu3
RK91H2FnYx/SoMEKSVgroaUb8UmVVJ7upGeHvsGynvGRyvaOytAvYhbLY6qYkaw6G/nJyIrgzFjA
s7ZgtfLSu2bimx/9IjAK92Vs6qn/mrWD/ZIZNZOpw2gttX3I+kWrt5auM7SZ5QRCMDHFsa9WAVdR
2mp+MnwoVzjBYsgOuNMihV7cHevQgdVJnY9AQvVsTUN9GRqkDD0r7GRrxX2vd5iL6+VVc4aLTXW7
w0jFeVjgdYWOBz29dRJQqvgCpxNlDMFdQDpLeqzM4qlDDb7FmWTYDvb8JfMRTdnj8K1Izeqo1clX
VJTpMV0IeayNQZwbrFC2pTMq2N9J/83IOrlNsu5G9TLeYQtlnNRSBBsDaUJUek5CMnGSXWzmAbfQ
vsc5aiFxubl/0go8y7NS1uC6QSyPjEFxiNIUlF09ccIqKzACqsryLWFqACEe49r90NlzhCfjdcay
f2sCcd3kzKhuyd2bdm7KCyvzyrjJ5lhtB+anaIJ5kKYx6kcdlcGh8oAHRW/522bS8AhenaLH2sj3
qe6JyNQq/WZysuAwJMYHq8Kk28VXjjkGw5atyb3/2olpciOHrJklxJt7td0t+/FgigyxqDGhKYuh
jHaQiWtTH47JFDBaKwOMJp14dfKNu69WMw37xEk48zjA/d2YcszhU99v89qVV6AXIzT6otsRxY4V
alpoUKN89dlHdRxiM6xuapUwsy6L4iUADfQiV7nzHj0TVFjPZY6OJpTI6NG2qBAt+UB1BrN6wEr/
SHiYSefHJpKGsmBCFwreq1u77MQN0q9l25i6eTQVWdJWmvJWdVu4XzKsSVEKIbw7J+G26mmZLNxg
cmQWJEsepnJjjVoDV91dXgUzmqM5V8ujyGklsAUKDmpxgmM1xPN9VljLZowHeSpw54pcJs8s92IM
Sxzp0e5Y9oPXkRvXxGuUcNJOFWiHv5PaSHDiqqpjJIrXX2Dlnzw3yUJfnycM3uYxHIJR2+HL1sAc
rh5KQ+MshxF1zDIL3r09jptES4Ln0k+MfZmx4l2rSY/+qLCrmWL7tiHOCyh50q7oIf2LIZf5tPpY
gDc5QYoa0W2r73YiL2m8eOdAYR4a2dPEkLAkDB6FUFrcim4xjoIIReDq1G1vSvIUmD97sx16zoQD
mYlR6E06IzyKciPXv4uqqkqsC2tXbXTG4scFo65IVFq7H7CpfZnKIUPTV2T52e6T7mtl5S4quc4e
idU0yDNwXgJIOIcpLbosxMQK7rC2gtZe6oxfmtxoor6c1rpAyAel+nIDaadutv5YZTd40ZVFGM/E
WrL8qvTYWmN7DmTX2FGLvRAofONkB4XtW4e/e+PcMYnJDktaiy+mgL6HDGou1mcDN20tkQDAOYdW
IWXudDjDmej9/Fr033x0TgKzNnJxdnrRceAIduE3wnFgRM5afBWIvXgHUIievVgX8SZxVkZcmkFG
wOzkbsky7ao1QnC5mZXuBjx/mNvAcooqirwUz0glvigxEFmZkqB8MRZO53mgKvxRfMnMNB5zY+6+
0Znn/sbEcZ06uVoBUzXP5pYy1P2g8CnqwrVgBMXFHWyTp2Z5REpen8t2WQ42ze2maiY24zZnBF4J
lB2b1AF2JqSi0a51EgzPmWkld0lFpVE7rrgky/uvCOQnCzO1LIylXDdltJdvfU5NkgUe5UkgpXHP
Nlh/s4RLtI2G5J5TGxmym7ARhRVu/RuUhPM+xeP/Oc3gXYaG1PwaGUA775PKnW90zIq36TBOG4CS
ed9QbL3Aiq+ibl7L38BtXrxelUcUI3oIp4Q09UrNb/4ssr1a4gblbsYIFt3tjAo2BththFUeC1yX
fvTc/yvByvifeojVw2AFwvAUeE/++RvQ2ZooVJJE6w+JZspTTC7bWg57dSTxHH5ARUd5bzHFH3kw
n7u59Tf1VHOzh975U0Nj/Ar5rsl36y+BEAfnFqrdz5Dv0FhNBZWyP9gZlX/kLoNz57kkQCT9FJ9m
m4IwDbizfQKR1kuaClNExzpAD/+cxDULs8ZBr7PG+aaehPw0DAwaGI2pp4mKe/fP3ddv4WPrj/Xx
NoLJROQ6VKaffywMucIbNas7aNmqtOwgis+CF003clzyBlYdRxELzBhZ8UXf+Rudc2oV+zWvuaBu
9hBl/cGV4t124udOG3s4wOb1R3l4//xi45IMkjUCaeUAHIbgCRJivOn8QWK1r437th3SDVvzsp0J
E4C+MFBB5YLmFUid15QY92s+2fJklS4i7NhpvmFD5j34biK2QS+XQ6y1DW7MvfOnyHUA19+aWQx9
fMALmmpyhX71RyA9ATXtPLUH9V/sncd63EjWbZ8I9cEFzDQ9k56iSBYn+ChD+IAHAnj6uyKl7l8i
q6WrHvekWl0qEpkwgRPn7L12wzsN1l2dbdG7zLsKhy3nUk6bMHH8V0AR4wEwRLwzLPslyOrHScYO
CbKUS4aY4s1Ql9Xl2Nru3yMCkMt0cfJz0yydZ9vNE3VJcrwcz9skCXAJWPnGdBGGp2js90hqsgMa
C3FtWkm9BV5GvVoguaGAxGGhnPncTajm22YgllGvMDaTo7sxxgRvIOqFBxCbYmUzWoOm2rHGeq5H
3TtVEIPI/ThDBK7H0kiO0JHk/EcwublDWmzo+Ep1ra7k0tzKotFrSqjL9pyCHm4tXDZwsB9c7Apb
W0XA2snNvsgGnB8jhIB1PCbjg+aPIH0QdvHcOkPuHfti8QHHRVPMSUoRcRmq69VWxHliMjZFt2GQ
KoFuq10Lm1meu+ELSfuhilwLP5NT52e+txTxGQDAdEOSBv8ioqCPNmYHGWwdpZ4VjITdB/Y5saXd
F0Y25Pm4EzV9ayaILiDq8o1jGYLeZBFOVoWilPcx+q+MmSKf7bR5YPfNEhu43aOZsdVE9S/WncCf
vi7DGvtDy8YtSNz605wNjIFTJvHDSHVl5hN3JCaLfpNIb3jo0+LZb9k/LgrtSDAVTrppZ20J1ucu
zPGqHpdFB8uJxLhrM9s5s3hx3OakgOyjPGHRA+tZnKFtqF4UBvkXd7aoDe3CJgRCcT2dPmhv2Iki
AW1MOJUTm36vkN2jxMD/CEXPOTMVq1Gv93YSAim5Oj3AQncpFEaoYmIgu8To7Do0EJn0nRW1k39b
Ou3wYFpQF7ANVC+iQyQDYGc+ry12z5tWLrwBevq90P5oKDVNUV/hKPJ5gl1Wkz6SpCwGPTujyHV7
f12JhWekw4VprZTFX/bm0nyupNJ6uwXOAbvDlSBu6EA4bnNs6oauHARdYqBC/QpNSpZLMROpgSun
eSIuKLiwJtossCrDixgxCPoEX154AO33LS/QvTRtsa4COT4EyGlX/TSn+0B3gOC91ldlTn/IT9km
B5NcXjFGxQu98KX+m3Cam1H59ScsUmy3TUEsiWTcW050zS2XXyoNXTjrT61cbTcny4gboyLM82J2
JuBY+lFVen0383zaYLCsn0WDAEa1ZeatMnOytwxw6YzozWuqTDbwiXKbWxOh5bSuMkqR07u4lrGM
dK9nhsGJ+l8XvfR1HOxaNFb5doU/ny8xrgY10l073Ya2Ji9zezfmQQ3GfOnGdDycbm5uTx0f0pAK
vopP/oxF56SB7XtWSCuFnE9BVRBeejFEHqnLuj1gEAXyqXcbdrY0HDn1upG3pMG8y2saQlOSvMIp
ny8XHje5VnNMMTIpemFBTPfKrFV+19Suguma5CH7FEqyocJexWiA5pzsucQxGhXIFXwjEw0cTZyF
R5CkZFpwESgUWjsmXIQBryJkSS0Si61pK0uemFiV4trOPU1XMs2WxtfYYZ9v6Qgubt48LQ65RCvB
dOBznNFxwZI/f5Tg4FaR3RZnhm6uQBxgWWNHj3lLd2q0i28VUGpgqV5SflNp0+xBBFpvHYvDn/o3
p5ekyundyipxYS8YX01z0eUyMjikVCXFUtORmv7t1sT1u4PYXJzJyoruTKuQFzV6sU0j3OAi6Lvm
qbLooeHQo6c26Fp5Ip/renTZaWGA6VncDbv7UhVh9axiip3WbMKLyWedraaEU8gUqv1sSocLkufQ
zTu2T9vOozyHER1e6Pu5afUy3DHkAu1T0JFkTE/Nm7f8OC/R+TyFWXif6K43dYl+C7BBe7YCbgl3
GbovQ4NXKLGi+NqHkQOfRN8/ucsGgJWItBy+TqS7X6fyNgjpkMYMku5KENeoxHhNemS835/eDVZP
C5jxWXLts+TTd9KkakO4135sgPUNpxDVfkgZ0sy5fQ+iZ1yHJT4bDyISIQ5c+MTLrPvaIxQvHbiQ
TFuxyRemvFicQV4ImyK21NcgoTz8u+smQl/bpaI4nyxWM6ztTDspk+uc/pxZFTbqacliyzr29E3X
6pG0R//CW59agshT3LPAxpWDBmzCUEX52bGa1Mwo4TdoNtOuqRTFSc9m55QG1TsOXdCq4KGYzbF6
htlKg5q51oOTRmwVegpnx0PoaNNc3vKy5+Y5LbPK52zQOQJFQ/jFI7v6GTWTXer9BFSeo2qZbrY0
bT5CC8YbBL96Rro6cjJNlrdk5DnKcc0/mt5Ys8dzuNcMM7pTE/0yQpzK9EyC+D1OdUETUS+ViCzs
bZs7+fUS2OQ9eamg6wVhxGkIBlwltEx4Jlu607LHkkamAgqoxh+++hqv0vPRV5ICz4EnwCYEg1v9
qStbSo6mW4gtkTxkaZ2i8PLl8zgKzhoMLucMSjaPyphzDvoCEY4cp+aJqiRD+qTwo62QLoXULYNI
r7C+schO+F4fqiqigpzHeTMOXPA5yJfL3Kalfvq/pweTiSGvGAMsxWcx8U4Fh+meyYWBqkLkuisR
F+PArXigU6rK2BcsMgSIxtdu7ZObvIh0uay9hR3Z5M871eWvg7tUHmZgNrCnRrEP7cC12ZlOugqY
VcOWDI7KsKeRwDeeYEpl0wGRMsryONksehLT01DZDgJHGHFsQ3Dso776nzbjW2bob0eVRHT+sFF6
p824fOm6l8/JgKe9736eV55+8vu80gv/CgmuQHWBqson3YMJ3r8sVY5OHMWHgu6CUaFw2Cj8n2JD
TyVJX8JB4gaB5on9y1Jl/WXjTAoZcTrfNR9/MLBkJlr/uI1C8QS0DHEVJs+AT/fGgxM6s0dT1KgP
RNq8JpT6ewOB6Ap+9+9Ss//pSDbuG3TuDLzYTv68i8TjIl1drh4Ce8GnYNbPNbGiKwDNw29mov90
JI4BX8Vlh+gG+u9/2OhDpY+WlnSFQz/lA25N87pDP7fymuXhhwt+8w9zyfcnj0aC7ZroVPlab7G7
I1nAYdUuUIp4nvMifyWx6DXjf/+bwwjtyeOKv7tGPaM3VJHowyID4WsYMFzUQNh1rtL/4tRxr4ZM
6UMQqdZbMVhcm6VbJXyjESTRhQIfhSHBpgaU2W++lG4avLnxoCITg8V1IjvsrTXKHyF+Ec1QH5IJ
fQayybs5Vlqn+lCPv1UQvm23cJfD7UFfB5mPBsZbVRIUiIpns6oPtBpp8vEqOWSAA1b4V17MgG5V
6uK0sOao//NbMfBcB00CjFcYqG9ueq+t2A3TvTzQeqg+DNCQVyI08gcj40+/vkveKgFO35GWCKsC
YkKe6p/v+mXIhjmlq3QwhgYBIXPSLQk30YdfH+Ufnq0ApcS/j6J7Gz88W1phMRoM9Q6EVwo0N+ph
LMmpIo3mvzp1PxzpzamboOJWDMS5QYoBd5fKXhbobuv/j8frRDP++V4MCbpDQQfE08WCqe/VH74U
ya0iKKu6PNSjXW1qvGIg+Wre7YtbztuQsfvGCltr16A8OZhoI8mBdUJqGVce0UXA0JnYf2wDFQ/r
lkHc51Mb2c8ih0AF09oNfv4KpM05ixdrvKx9iFtAoLQ6PqTHVNX8J8QclFu2+TbjcUccfNWUt3Mb
2o+5b1dnIsqi57GkQEFVJg6RvzCvmGW4x9UTgDVTKKa6mZiBFU03OpgNtWXfJ3I75IXcEkUvP/RG
5h7NcJk+NxGrPCY6PrtncRTEYeeQvsZsnfhBUhGNWiBqyxNcMFgP1gYh6S9lxJfOoT7tqjCurxnk
VZteoBahrxFF5JwAala0sXsIOBGVcWMyDcsaOupGi2erNPl2C9o/cH9+v0acYCOgYHFJ4lRu0bYO
a1iO1q6H9ABbCTfx0S0pI/G9VOegnWAzl5Q7QQgL0i9M+zFORnGuYit7joOqePAmOkpN59R/N15p
P0Z893rlT/RG6tIdFj4TOuVV4tdhTyrBzLOuPJf9LDK44qGb4GVSdJe3hpH2zxGn5jzJmvraG7JX
0+KaDplnP5ZB+qq6KfrQe0t1NumlMcHNdz4XesbQUm6CjAnJRLjJUjxmCP3cM1b0fo00JN2PceGg
ffNSalC04FjxcQytXAxJVzHcLVgksXwlUcS6AnjHSRwKIZlMTnTrT7d90cUg98wouAC3J7c5YRCP
EZa29eKCzymbOr4PFltv0f00fw4XOAJlM0H7Eok2B/TAdNfV0nrFPmVKWF9a9JXCjZdE41MS1Ua4
ZWDZBRC/gByuPDoGFwa+g0f0kuKe6U75SpRKdeQ7zlvJ1HWFYKg5uLBOHip0+vcOqLBsLajQ03WL
PCbHc5eM1W5QNBVbVTv4lGwuQR+pHFSeXWO6RIluwD/ywoeuaXnsXEgdcLV4xS1zGOx7p0aPKYqp
Th56acQoOgOZvYQTSRWh5DlC+oemJw0BnZ1cilMbjk9Lu+R7UQ99sZuM1k53We2IZbsg3iFLvAPn
swI+Y31awrr7Yi88W67B4G9TTKL7iLKw/jvOIF2cnDAljTCxamnXHhGjpQwBtQ0Id7Z7FEmcPzex
LY9kcEkaqJ29Bj/0ygYkRLcDD5QPAh8nLme0ox37kQT5wlVMUBYJqUW4zwyu0ODw6oODRPMsYAeO
hSn6gEUB+l9Sq+SrrENxkLlHP81LIPq41vBUd/O4d8oKOEQ4cCMscNaOZHIA1dHhgUbPDNIq9mEb
f+2H1t8knfoAThF5wQhbdU6PpfRoE0XQmHgV+rfJwEPJsFltaSGMl2Pfhts45zknOjFa2bWfPwYA
Ss7NUO1A0+lEZlX363LCUUUMBgGRTl9wU7MqklhbICqRQxZeOxSVjOl46vOBpDT8rxF94mzeLi2r
G9SpcW/p927t8r3tMntJOyO4DqYM75Lqgltn7K2rCrHMfUZA2lEN3FE5C+rzgANgbRZztRklX190
RFCvSqys170cps+d0YITinG+rBM3D24tr21oKBcvQrBQti3rh5cY/u2SAsawQaduIh+i5wpTWnAb
VXlL929gJTtVWqDZ8FqYJRa3OWMRs4dq400cuqUxd8DpTIC7ZU2fEyFJLC9wa4edyR2M0KlNi2un
7qtdMjkBF6Gsr7tG19UVRujCqrmZ2HmSD1ZamNN8zk4ahfQSPBotp1UXkdrffR5YX82J1WrU94gw
gQHkUZ9eZULFOyycGAonKomVYfTiKovFrmPQsh6rlkwuUr33BD+p9bh41UfkROH14mMVVKbfrl0D
Qe3AFSbZyMRbFfM2uB/rOAIGIiWc7KG87QbWHgM7+GYKeejzEUL+SGzLzslEQydwTK8coACfQmvo
z2m1UI9Ww3WQd8Wh80zkx0kV7sswNi77Nr12oKM/GVnWXc8q6S+jbHlMTWdCvoIMLcBxTFSmJQ4L
tGjaySTj1EYb3RT5337TlhsGsK9VHMVraGgfeZ4f2tGEvBZUMJbiEtye6dTXeILoGlXQcFncPxF9
DjbV56UH6Jd2WppA8pWsvK1kxTHLAMGSaQEWWrikGAJ1beG5Xb1buAY79l4Q7jyF9iZw5Zr8PTUc
cMO77Z5m98qmFTut+i7MYMwVBYsZhrqg4RbJwlLHXeSaeG/CXENMB/OoRas+j81C0F7tpCWDUABD
yDOmplzVpf2xK+3yODUOPHW/xzZcMchiNNUNm8Eq0YfTBlOV753Pkw0wiZcPBr9Lr/Qn7Ox0sycG
BFli7N0Us+SRICAHqzColzE4IqupgAR7g0NeErV4O3irJWz9127OkmCFOb78WguENlYa+2eKHjZi
wzlsdadGEIbeKdb1OfBzgIo9cIgb6fnEBWXuEJKtBy1g29dJ6zI5HayRqa/VPQe5maMoUsWHKXMw
tdb48qgQ5gixQ+3P41EWWb6BIvXJDQaIpxkCgpkgRRfN9872eL5YOMZbot0MTec1EKP5peJdbc97
nlPbWVUZ0+KBKKSD3Qw9PfHoJU9EvvUnO9+eRGCk8kCc6m11RagRvFg6nOZGuvZA2lbhLFc8rvHn
mMwTzABWZ9CCBnKVFYZxRk69Gez8uGR9cz2WbzemOmG3hLFN28bFBgRDe8iZiDCrmcXvIO2nMfRP
xagW22o/UCgYuRL8+XMx2i1L7A6dWRzoTLHe2NN42ccDtLCgpU7oKS2vZjxiSN4W6oo8bKtzHnhx
3jsl6hQr/N1G7Z0r6pv4F4U0HQo2u3rf8UNx7Md2zDPA52lL62Ew6SHmrKmTT6JOMdxFM6+5X28x
3u0MQ9My2RqSOKCh+m/HoyhNRBnTSoSFRxEmoyHiBYUxVcqkOjfcuTr79fGsd3safUAfogx5PI7z
Dr0itefS9fKCBQUg1opVotqkHZjzDWJu/FjkV+Wgqa89EUw3p9cOXHs8q4k9WTv0fsY6ygvxUi3N
uFcd7/Vffz7t7/l5q8zng8qjDXDo3t9tymuVgkKHCXxIytI9DmNXvlYOiZ+rqZ86kJXwg9W2AAqW
rZLM6q908CEuRz5xbVFoI6N8oZSRx8BG3TDb7Dy7VFtii3kQ566NiFi2WUtHHwJED7ewXvVMxA9x
xKrsKDauWxfT9AfHNd0XxyMeaBXyjz1JxP4t2klewNGsigcTbsbz6a0opRkG62nJ7eQ358LSu9g3
Twc5Jh4pH54H8iJ4N/ZHncrbKz/0Hu5noW3+0CthwzvuUwMA8MBsHaEaKpqdgHC2Jq3r+OvL8W6f
TR7vCelCC9vhNn3zCfqZVIc6ZbQVst/eC/Ah57U7/W4ZeNex4Cg0KmzPgcWC0fDNlnRIhzHyZAVM
wKV49mIWLolfed2gYolXXl6BTgNvcMUEbHz69Re0359jShTUFQG5LQRLvd0OE/jhjm0xJQe3m+KI
ER4aKSOKwudyoDSGxikwxRoifCBJ4CEPZ2yytZhAL+I1X/cVCAS93hKT1kAJdZC01JSTBB8eqL8Z
BiMZ+9JEGitpRB0b19On/5+15nf9asvSwpz/HHN2mX5O0vhF/tSq/vZD31vVgf0X5g7W3H8HWP+7
VR2af7l4BULh0jyDePEj/Sv4ywqABaEMcqD0ngyk/9eq9kIISD/gxP6gVf2WpkTPyXIcF+0biVTu
e38uvEAEv0VnnUsGn5iPRzj46tAKrWlITOnhvEjmsrrIcsuYKHmhKiF2SWCWdiFAIj8Fom2hRM10
eSQyb5lbJP1ku5/Htg5FQArHswUJHB/JD2f6HxrFb15pgJ/4wAGn1oQFJVg2fn6HBt2ARb5dSK9E
z3VnJdJYC8q0i3n0TQZRmmXz6wPyYv55oeSQrsnQwQXVRmOLc/bzIY20cGpjqOJzupIXICCNbF2M
vFv2mYukFBNEYzQH+CXoGyeiUNV6cEffPQABGKOdiBOrOiN9h4bCMvqcFelF9FHsHvRSIDFjbysy
3G4SPd8tbKtf9m4ksQx3FoZlejq8I6w8ar1V0xIZshZqQCFKdC7n2vCgn8CwZ99nAR/qZV2BvGgC
DhXSjoi3rR/pTcfJjTx5Bl0JjytCcd13w7CLSO4klwEHS4vNpGHh59XbOpRCs2uA5lj62oLJQR9j
7cfpHBNJHU7xlqYO/FWIHQjck9i+t5AzEIBwsjh3LaJFXPdgh7yJj6HsNFBb58Q1GidIDB5E3ORa
JSX+6BOEhaInUR9bLFEL0A4D2ZudJVZ3bldMJK6WHGr8zvNnr36yGR4nx77tuP9iQK6003wx3i2t
ZEDsFLZ6rAOLYBDH7jWqoiOeDNFzpaqztsYetB7bnB+KPBRg7B00eaYeyBDYkozLG1wtDaIjCDFZ
osU6dBSrVmptKprtdJ3lUryQ0xE9DDN7nu8spAm+96ZJvduEJhMI7K7hJBFPwVXwXEZdTwmumPrg
LuBTt5xHbOci1fTKlGwNXC4CddyHGV4CO01b2NZ5TPZIclz0JfFnCDVhk+ZcP7gi52Fj0FtJi97w
QQWM02VCLMetEZiIzGmQAY1HERog8yGrdtsBimbqj52BDYbnT/6mGu1ii5cjJq29sbSWWc33qCT7
K94+7M3KLEJBs4gBM0bWi8t5jr0HY/Stq2msixtiduMXm+bIgc2dG6xTW/ovMs7Hx9qBu41AiVsW
Qo26GUEvB+sk0zV9WUTQ3m3lgdog9DZ8MIiO6G9tYoyIWh19bpux9Tm9U1p67TXwbJBZncCvW6zL
oXHIkJvxyC8OXQPXgDxfKq5d6lAkvM7ZPOCjJzQke63VBImqNGlxeAV8sSrmHumY18PYqkLrHl8a
l6fICUpYGeRUA5GZFqhpi1/Vf3NmeLhgtPJQ5nU1RTscsXX3dMKBBSzx7dZYfE5wate2t8+Ze58L
3Bc1rIaO/f6Y0bPMIhtTsyOaw5Ass7pw5MCp96uBo9Aky5aVxdMWbr8BtfxQi4IHwX4Dgqnd3mOM
NYwHYyBA/qK3W6O9mRW6dpK7HZbfpWQb+TF1zTK/iwhmPaAxbBuaoZCLFiC242qZNeuPPSXnUpkT
ZWcYxpwIZlDtISoCfH6QO3h66gZr4vp0I+fK4MJVGjgHAEM/FH2L0GGlJo1mkm5l36eDgWuLgVDi
PakiGOzrLEKMgnjIOgUMQ1xKvIDiMdAoY3Jb4kwd/Chus2dASAgIV2LAZOJEQZ8/tqwQVoIth2Ds
a0AM0guobYwo3PpFDJXOzi1+E0rP7Ng1pIcgO2gBRYKCV4/BEDX5V+FL26YHNeMC35bmaNvXgOB4
cFEhoAE8i6QNrXlFCrhpniW2Q49AWLq/b6SxiQ1sQY+SxsGVJB7uSYxDRBvX+uCPsQLfVFbDR4x8
xhbVbQJStdZMmjg5c4owwqMXpWC2YS6tLMeaxSbxS3Gg8+NN2P2yxkhpo7PV3Lk0ACQR5vVM0ktB
BEMNiPJBG9LXTmk+G7R6Vj0hNqt8lv0qTSYVHKzcjj8VXeR/VbETYdNp5XUPAof0q2be5kWrbr3K
j5+FM8ptyUtqQ9nn3DF0k88WII2dLU3aTf4CD8sEUHwDki5f+3XO7sRe8uIyrePio511/io0u363
GD0tgFERzdsiqWPoVF8DmysvBB2O7YDy7JZlvX7OwiH5MLrFzeSbKtu3TefumrlR8MoruR+hs3+I
O6/4OJVuF+/aXmIa4AVGLEKzwIYP8x0eVOKjmgmsUOHTvUlHp7rnpVM/SVHWySZbOrkLUrN6hHeo
T22JmpCZ2SDXng+uuvaUA7h8BKQS+d1r2kJfLtBnH2x4ZLsJheUVSCbf3SQEEsxYASgHNhrbTUO2
rPZB0cx6yuVUZ36i7F0srNssquq9qZJh0/IdnxBY0X3C0+bBA4yscTuX/nDV9G70IawTb290C4wX
8OtrIzOgKM6z510ZSd+cs2DPB1PK+WwyrPBsgVdHVlDbrnvksOtmmEHcyc67H9Nx+WLCrzoncm05
b2UbFptfVyhv2grUJz5CfKaueo/vsPf+uT5pqtIh/Rj5ExwC2ilSt3Unh5eQa9ASxphSnZO30x5+
fdQ3m7fTUYUgXkHbmH2QnD8fFYRC4icTFKIGSdHfOBZZGOrepsb49XHebNlPx0HgD/STak+rHn4+
DhF+3tCFcXR06ZOzpprgU06qVKEiFow/P5ge+XI6LZQhbxNNLZ5hI6YIPAYFw5NKqwdP+gAjHf6Q
oMr3okeCsJVa3CS/4u0gvSGjqDaU6R0d2PlXErnpXkyIf+mFV+edj47711/tfeEcWMKzNbLE9LBy
vxlqW0HFY1uU4njC5X17BZG/xhtDSD1V6dKZ0/vrY77ZeuvviDIf8C9+dy7e22J9LmO3D9vePaL5
pLryUWKmlCXsVZFGa4A2gFneR0Y58meTnrb645v0xOMlyxAmri3MN1+6km5jqgJV+zCk7WGaELYp
a6rOf/013z8KHAVeV+hBxYUe8OYBLCJ7khHBtkcSQYDFpYgVT1y5Pz8KG0qI0Vp38a5f48HsaITB
dzkpL7yUCRIC1P/iNhFkc0NAYLejcQg/P255w3QYkrg42hFyWgIMuCnGGRDBFkkHBOVajctvtnTv
1y/WdNYwvhZAEg778yGJoYnmqfDco1FF3pOF9JTx7EgpMhT0CyWKX3vldQu3yK9P6PuVBVoTkhk4
VU5ov3siAHoCY6mFjfuepzuqWCd7D8HMkqGx/vWh/uErcnMgbaIGR73ydrH0cdZyqNJGH6oViSUM
rEUDLQtXN8D1Dk7pu+bXB/2n7+fxCAIzErT43srERlTrThJ61rHwkLHIEtVEYQbJno3Ob5/0Uxft
h24ijzocaB+gvuuHfvD+SdNjV5P1hGlth6Q0s0oBf983izvy4NqrCkM/wxPwQjdqoq5j9jd3V2OD
g3NHE9Jlc1ExsMRj8MVCyEnVuUjm/0Hu1cVvTsv7hRBbieNrvRQKJuut1EymYkqxLXKHl7SwyRlH
hKxDGLoVQRTcallIWf/rK2G9XyEQGfJU6VYkOre3fcC4oF8S8Y47GoFBrasCh/1Dj6fzS9BavDI1
45X7PYPF2gxF8zdCXPCGThqqu6az4Uk28QCDlyoJpSr+kuSPXw4MB1BOamgb1+7Ux/xhMmESOEYW
BU/9iSydmSJ7tmKG9V3hyBRlr/m7Ns67exNRoX4aaOVwi2IO//mZbwj1ouiflyOJB+5Lh4cnW82N
5DZVup/+69P/TwfTFDoa3bDu392bqDlCM27C+ahiRuuZxP2PF4ldjjBrdkm/Pti7S803C4gGt0zo
OCxnb+oiSIRW3UXmfIQhyMYyTnvuLB5Edom/PpD9xvyGFJblUhcP6Bl5pb+tjAonSZUHhZIKogUa
aLKHG9ZG0PX5R1CbS3deZxra6cbYGBJoVoodie/AdC30a7Bq1F2S5vQJjInNEvNGrDWLzwjbNDxa
WXS9nJ1Z6O7H1JAos5+YXt30Eqt1+acLsScsyjsapgzqGB+96emlEhqET4jR0V4YYU8Mjc7x8qT7
2PxTbj3nTBDB7bmMAmjpvRtQYQK1+1FhcGiRE2MayPj+TUWUlGEruGBS/bZ/qN9ePyyM9PxZD2HN
8U+Q+e+uklxKx2pa4R69RrlfPc8ej60bhQ+nhojnd3R1mqUgW0sp+zcrnf32FnG1SBOxpsOR9dBL
OD8/Zm6BxgGpDVmfMC/KBZt64OWgfXDJOvZ6UlHwCTtj7m7GinnzVag53hIGaHqw+xkxB3l58515
oqIuue7XNK2vNxZDy59PPoG29LoMv7uV3vj9bEh+05SKQ4gkiUl1HjjVrYCX/dDq26sweBns5761
6uPYznW3wl+hbsSkaI11EfPj85zGERKOZoz9TRAzhb4UpqbXEi5V3oK2y65arzf2yk29m2q2jGVf
+RDR6GJDojB9AAkXtKVNue58MYTkrbX1RZ+TaYParV6wYM7NwgZ6SY84+6w1th8xYMqzkgY+x9Ck
oqf3bY5ASZwl06rqwspoHg21VVhfJvLJaIobuACBute6GQoOILkZZ8WfIdYhZwMpT9MbjEmUHL4x
62Wz8LdL438vPolbovMSFrquaWqetUQCpX2lWw4CIidAi4373KowhxVtqLtaLWVyg1CpqC7yuBn7
2w79T7lBUaSRllZZ53fVgqJl0w691UBvRTOXm0iNY8+r8jt0CN0XxRh8ocMLx+2r48nBvWwbixad
PxVcZgxu/CBfHTg+Ru3lQ42wmVGtnbkXo0Yb0NGAQLFLiTZSO6/GhbmhD0Lnqgf37+2DciZSA/0i
v3FACYcobHLkWaOywfigYEcvxBJoaHBoohxoVknhkN4gp1H0dxZQW/JkuV2SG/ar+PSs2Qc4gILQ
PRvHlqzpDcYdY73UEqOcZ7OEiyXmDgK6zkbC9qfUv3AJDJ3OEqxtQHuVhaLmWwhAUA/dslcFe9gV
41m6jAgAVHv/DY8cpIIbTCbIq6+MtOXdcKoD6Nlz92Hbo9WQeEzhjljQMfJGNEKChm5bpV7Dfolu
MOWibD214EQx8GGcRFn3bmaLlzRKkmjbDR267G+PladVe6b21kw+BKwXeeI3MwG07i1lATun20tv
3u7RVqxbT3AXNYH2ICWF4Lzane6ZO1k3fEKcPI07hTby5ttoxgrcl0g4upCIXWq7oPIRmlqZ7sS2
tOchGrL9wUBLB/70+vO9gSZjQu/KvxA+84hVbqYqI6YsN7tzpEY8pmVtMGkoZpcT64Jfc3ZZaMfp
bScbPohl0jvZ1YXd3cnFatTzoHzHAAXiizy/C6pQDZdCFda9l2XSBQkZpfNXsma4ZdGL2+7tbAHl
3SQztbHD8zf5Je9jxgCk4CW0K7hXXKY5KEPd3vEfKcxzKMSi7YEarIp0rOGqRBG6jTVLuCCMsO3o
1s+Fg5CADtoS0JJA8HYsTVPRaqND3mtg/DKM2fTtjf+/Oelv5qQ4KGw2Ov95Tvo4V2Uq4x/HpN9/
5vuY1DKBrrIxIQ7Js/WMjWLpX9BVy+KvfKplyinKdWq6fxl6wBZavM5Ob3GPkpo37r+mpOZfjPqx
Bpn0HU7gwj8hEL6p5GhcCNNyYSCyRwAm7Oiy8oeiGOq+lYqoma6G8gsDJ57DTz+cjX+YZXKyfiwN
3h3gTd3TKqcoa8UBAkzHCTCjIXzBeZ6GOMC//PpQp7LzhzKEiTPmXQedhUOl5b6rgWcLLatgGbyE
4sULEvS0QdHizZh+7bwRzzBg4uBzAtevN/cmbCEDlTOvpVQeKaybuPxSNVXgw0YBKEWxs4+I797P
gRy+4nDCh3oxtG5nuOemVy9nBXq+qL0PgGwBe2Zffz83/S6zU3Hs+sy6yZoKveucRY1E+SkhGQRO
KwjSHj1j6lbTSCrkRhRlk+QfGladsUVRKEcfQVsVwBxPQaRTVQ/2kVIi/YhmZiBVUNugFwSG0w7F
e+GU534P+FUoj6wLKxfTs1GZzH4Mht2rgDnLmlrUda5dw0eWm8F6Mz5MdKhcKF9wxUKjXvd51qsI
In+bft8B/W/V+M2qgRBPyxH+86qhs9WOX9vu6/zjwvH9x74vHL7zFzoJD4+JS4TZKQztXwuHL/4S
/Bt6jppA+iO61LX+gosLscYWLFxYAnngvy8cToC1UJt9+BuTrdufsZthz/z8ZGt2KvcOKg/8hj49
nzfbW7thduww4DvAtSJ+XLZOv50prvNz5vLYLcy2GT/EgsDNykyT4WxMZX+b1ICy9jmgI7JsYVfB
VNBpr7yekYUNJPLatSJxMUb9eUu8OEERuWQ+EjZYF5QxIYm3EmeDOjS6V7YUT54cX8gYh/NRlPdj
E4kPfV4tt10b3ld1jIhBknO0qjBTQyuwADe0Dq7uYXLBiwRZYN11Htqovu7Np5DhHLNTI7XvpCSl
tGtJa6zwcazZgPK8AgPcurier1DHdRvLsKy7CA/FtmTo+drZLQGIdeWg5xtLAs2ZmSK6J+W+fnFG
xtXLRErr4oK/Op2oUz+s9ZNPXP+UOrDjpydrJPYyb5dgD44orNZZOZwteeaufWfgBzsxdTYBmpSm
K68My/BxzJYmXkvSgZ6AeS6XXk02pLAx8pcmXnD0fkQpGmheFyuYSEXO8B53BNowjK6cYUWYWStW
BADguZ46Zzm0WTDoojs2/h4GOKhBTzbSCjWwdUFuSWjuJ2EVD3Ne+LiG4sF6arHlwSRTJr+tKBN1
HRAa8rokU7hWThMd4cokX4yiY85Fs3d/+nyd/lTc2e28wnGmo057LsaJpuB7vpx2ZjvI/TDgua8C
fP6I4I1tB3Zwi06EMF2/T+2LOLAowldDD9vi4v+xd267kRtbtv2V/gEavF+Ag/NAMpk3ZZakklSq
eiEkVYlk8E4Gr1/fg3Ib2y677e5GvxzgGBveLpSkVCbJiBVrzTkmVWeaMgMmm/dg97IzotRi5E72
qFGjtQaE7VdKnZ9WkyzAzpSMgcU4RJKAy+dGgZUeac1CwjG3ymagL7kX3Ib0VsTAIa+eBV7fWxmy
Rgs0LMSNJ+L3is8ohZZnckP6G7cyvAdBcylKDQbtIf1l41QxFz7Djky/CBh3TAQW66w0XGyXBHtW
aIn3Zax5k2K1lB1h9X21t/AD+7nVysm3PWn7s2jWr4SSL3sgMN6+KHTjfbINTg5xV5Y100QGHWS4
iCyPSHCQ6TUvan6Wh+UusmvUwHpgGh8RD2NHuC+AqLy/j4EHQf+Z8sBA94I1XI0vpY04ConU5OL1
8jQMSqkBW9bN96XLeQFxO9CWcJZZ6e5zTe0/y9p8hgkz3JSW+gXG94Lue2ynlLSzVWHiyky2TGDQ
0HOx7QimSRwgdmmCQc2rUwJkFpHD4HbE2xX1bW+vOAgUw44mguYJADa1E2E3kL70lih75EqHFd7V
Dm/ZekrNLX8l18l9mgrLeJxhAfskbLj4MDrQA9OMa8dkjgbgkL47x784jyo6IvAR5Ubxwk0QDFOv
7NvG6C+D4YlPNCvzc6VM1i1JP/oOaJD8wH2RvZWg8BC+S1TJTcHpZQgnPBHP46pkl1jTgE92QmAh
R4GzcOnXBrRnRb9ioj1cY7kgFMeGgMb3vKwIp3C4CQTEBxhdLbu+CstpGrV0N6SjgcEsr9bH2VpU
HEhteh0NgDKr2tSISqxlr7cOXhEAorUEjdQQy1uhLAIcUEgARUxid6iHLCAFLBQag4VJDUcb6NoU
Q38nXbn/4vH+DQ46sM6PwKCcPrTXBBBGLNJAWaDdIhpxc+mX27nNV9thCJiA1vQVqqYLOuLsH9Dz
q2swF8Qe6V0pzqMUOfSHbjP1CN3G4GMjK8BbNUOsTCrcASVSZ7XF47LoxzpunWuN9fCBDOotY1eH
0uFNM3HbTlVIuAzu2t3SgchPzpZGDCNhvdPtkVWpt8mt/VhZ2lzG795cEjtV84SiCyMH/OMpajBD
fp5X1qhuKglYU1SWVUyaI6vGwg7T1Xa1nyFJbAYc3eRxmPR7zdpeSKbdHFb6FvxdjAAdJhVRkJ9O
ildd2e2Xa9/l9ULA8vofocvQKKxfZ2z/v1z6p3IJ2wKnov+8XLpkVfWjr+XLH6qlX7/rNzUqNHfO
USzBnGI0OsUcNP7jmOU5HwgE1XY/BKcMiP91zvJ+AYOOeJnYwW0+5vzunGWAh/8fZ9Fqms6r/OEk
5GlMGnWHoo1fUNU/tOq/O2oZFDqlNCv1XKlKnbYDGCdbCcFQxWB3tbnZ5aYBj2MxxqaLCLvWIPc2
0vgxzwXlR7lmFWK+pb9AJjE9EoooZL7Ma2GaT5pHCzuceu01cfXksZw5I2SJbX0ZoV5dYNXK23UC
xMpWKiy45ljaLsnEXxK/M3vNXhFpfuikqM4OEbIHPMN3RSeNV4U4oOWM5G8GLWzr8mYUkG0fjTwe
nJt+bVdgaYU9DZhxqAS/iw+FrN7PCBB57gASRusCj3LN+yU0OtXAMWwMX3HtTQj6BhDol9zIgP/g
2XKaKN+2V1DHpR0YOs7SXVPE2aNGEpSfIDJcgy4TaFhA9gOmgrb32TYH/dg7Mt3rs/heMPzYZU62
IdzbTPgj2qk9p7GHBa7MrS2QiR74EuMCTjQuIVZDx5GVQcxTh5NlJzXlZc7N2SdpsZwAkTl046Dq
7jiaeeyMoGJC1sLW2q3M8u41tbAuo4foT5ODox0Hz2sZra5e/LSWrvO5caz4oZOL7pIdKg2FuLjG
KuAembS/HOJEn0fALbstxjfIMXLwGTSj3w5zdbK9ujjLxkFtPJRTtrWPYwS4yzKd5SATN1CSJt05
mb3et1ViZuo+TpDA5RoIX9kR9abL6bCIaa1CJvRjGphxKyKXkvlAfhkVz2qAMls5/D54hVOYZPZM
TnYwKYSKp4zAj+oxIX7XUXcDjcxZ2U3ggQmFQ4C2qP0RPlNV+qUorEx7SXroMly5QvMtq/CohYle
gbZ1XXGr7WY1xq6N+/aIQOjeTWObBHoT519eTyLILNC0JgElsJQ8drQBFKRfrAr7YG/pEJzXeATz
6hJRqTgPOXEupaUfk6G7WIsr/HUi2S6rr2a7EnVm5XsQX/GJ40JU0f5/VJT0bsal5He8TJSsM7va
uHzV1GmN0GnFUTwun5Es9ccW5OEOBKq4aUtFPTaWmUcybvWTp9BUy5kZ7HriRXwy47KTybw+Ij4R
OG2xrEe15dHU7UJ/9Bb9WyVd0NBa4vgilUSPUmVGdeVIeSJlQhxpfb92tGxPXWYm5xb5V7iupboD
UrtHoxj0ZjNE5trw+Shwp8nuDJJW8RQscezPSZr+sNb2GeM7tGUkXhBKVMBZZgerFygMFMhhSW4q
ayYzHer/HvTbZ4I/e1+rM41d0KIC6+hL8NuLs7AWUnZi1FRHVPTDD1BMS+imBh8OD9uhbUY4AZSt
VbKSotC2GBStz61R3OdudrNqMc3/gU1XXx8yW+5rtfdOTjLd9x5sp7XUQ7DHu0Tw6Sd2Grij+di3
7d5d5ouAnw2KcZijrinkbozX3ue092TjQPWnquRkVRY/ChOWml5NNuiEdPicKdXFbTUiICUFHpRN
FsHMvZgNRyxRzsj1yOb2dexodypk8l05d1XgeOPEvdX0WsX1sPc0l/tASb3h4HbF2+osaLHJNT7Z
LJenoUOWOMeGuKaeFHCTjDTkqdDukrS9G0W/U1ze1FpX19k1xUuxrWb5EDsk1IheOTeNbt5nemuf
6kamAReMvvHcePhR02dV6ekZ6/N7KkvtkDg9c6CsLXwYkQvJNbF3whpk7HqW9TtJce8D5PWOuXDu
Y7u7Q2usRiwT7rkWyuQEfW7LL6wrQ6iPTkzEsyHJHdWHMWhlLvcqFypS63ZANmil98Y8e5duVpGQ
KzI0RfkVxqEeoHvEWVtGFSkJ2ynD8deq5yxcsbrgFYwHVUSwkg1+vdp8Sc0MrmbK7tDGAXZ4b58J
+VDgNY/0co0/T/l0aZS2C2ZNike8A49W4iGCUsaXfvWeyVk8wtCyuY+HhtCCAmS4PkUw0Y61Lfae
LmI+xda86lrS7ie3e6usxdpZ3dofVKk/NLGTcwPnyMXKtBjPVjup11Qz7gevuSn69MnOdTCN0FvV
2uRQCc0MNMI305vQt5pWkG9raaO4t25v7HvSmu9nLh1W2jEBg22v7rc8TrTnwnLtsDMcHjXFZCzo
jBfsp7uxpRZ1dRlZY6ufO7jwfjs2Gdpkr06DfCncPW7f9ZjW8iAbcRqzON+DE8tIpVUa9KBKxGZW
BGvsYcrEE8rszRzMN1PhekH9U9zrsqrmXVpuxDunay8gtZVgmcZ6RxxB+trMthlM+nAzZy17wlQ8
auZ4qICie+PKxio8cAyd/DwiNsHTVr6NnC88d3kWTl7sRt4P6uw6D+hdZOdxge2JNTMyAdvqQWJZ
63WGPwislCjqcGDUdbYyK4kWxVj8fkiMr3E9NPeM6PPKV1DANoRmszKNpVHdJsqI77XuYFJK9rWG
cI7DUtOP1DStiaqhGW504JFI6XUmRIMKW9pQHlNl2rZniLS17ZEjbF0naElPKOKrT2rSjDP5rYWJ
O3VZxXBP08I9en2+nubReDRntXlVulFJDnGJAD2ynMkgBbHQJrotJudpYv8KTnDSeyuV8VZLHZzI
5iTve6u6nSpFYUqn3G35up8AIn3pO6OLhtmuT+QYfHF7s3ggcuukK7RsUIeMtFuK9hvLq3mY6Dq9
iFXrdphNuqMxK/pOcLTY2/DqfJeOQVDmJm+2H796CSFlleoqlwRLyBMgkcmnneW+2wN5AwNaad9K
jeKFbvPy2ZkU+gGD+9XIrSYghMR5gquXhUpsqwEgDfEAgVNFtI5CxXM4NRkGeJXZ3B4iLpjw4cdD
/0NkzHPNr5cwJtqV4jvRtK+Lqjj3nleNX4ye7DTkzlfQIxb2crZsRzQaruSsM1Mmj53pN2pXnLEU
1xARB5MaoUouml4cZE54JyRf6HGDV9+jQG/h8rrpcEdYg7udzdsvyuodapKaH0bYI5HmZbQ6PMDw
N0SVfG9z943VuYCJY3shg7LhMRPa2aZxsm88uAoWTpodmAk2CCaYodQBSaaWzoxbqYWOnN3A8qBb
7Y3QevJNZb/clObkHaZam8Gwt29FUmrBMJN+fds0o/aZBbLHlTMYhevbckqLvVkliNcJcGPz6pXq
a4s+9JzYixUV1IJPGzmBYFa3oI+Abdj4XKaG9srU2n41s4owglUmnh+n8BPQJu0QF+SRDrYEQwnk
A/gzJ4fOB00NnOOG/inmoEIO3VR1xPdsvZOSygNwRzYmaVDGGuKPc4cQPcrLMfnsKRSi2oVCKyhh
xXbeeqR58x2toE2XwlnDElEiHI5kcwDUxC7OluezSe65aidLmNInXKEJi7om9twcvo3SZOawNoNf
EW7ElAGYRBe37H95TSBRBc8xbqSPmag4GKi5/bQTOO3VaRd3xlWkwsCLYXf7orHdc5aWeLUkor7c
8fDypFExtt19l47mXtVehyKlYEJ0vhNl/Mhon4zcVg9jxTQgxjRN2Fsd5AARo5Bdqp3TFoe14r4r
waD4qBe1oFYqkmXNMcTE0bKcQH/EpTb6fYs3d83Tb5MnyStuvUh1+YiBHz9iUK53oOqwX2TlebIh
ZAjNxak0UxpiIKLPkzgNe2JRH+vavPdQ8O8B1b8V1fCIdYEUHHu9kyXnFF1aIBYxm5EWIMPGJL7c
aKzuonTzCLNT0Z9QNvZksJfl4yx7ptRAOuHMKiYtng6gdY0AP0W16uuiRr5Qro8AdrCd0BcOsjrO
vuedFmqzs8IR4S6fC9tfVJO+6uzGj45W3ID2MK+dCW1oaKt3il/4mWm/08RKMrqS61zSET9Zn0Zr
MZSPnSmysAAGFEGU8namSbGDV9vyF0UUF5J5dEKX8zKigd9ebTd+VfsuCb18xoM+5fNdu+A383pb
C5bCoerRAAXQiLpW8zJcdbUOyrqdgpWGB4NpdblCqTgp9P9hX9T0acYRlbPnTDdIa7/XnDeIsviq
u+tL0th7R+tpCUq2YV3k2BfWY+zm4w7rz75I3xW3HXzN7tUbrRfNoc272zYzSAtJWR7T1g1QiKtR
03C8xbFk7AmG2us1LS1DiDPMeTZQoYIVch+BWBq+ka0vszO8xUPyWtc5909t3A3y4tTxYz2uEopn
lXxTFCjaA3hWOKHEJBvOzeq5zyQihp3n1fuczZHYb5eEJOirvlKp2o1pNndiojpTeqEGcljJrshh
mMNTqSfKM+WW4IbRJSdwXtkSRMzbZSdo0Xc3abS4bn/suIO/LV36w8iBBBjxtPg0h/vOn0zwSuBy
y68F0d/1Lsu08sqWRXb5XBsFBV4NiEdPu+puwrt2GJW53bhH+V6Qr9wFjQ5BPKiB7nzVGd4GMwoT
DjlN+zgNboGaJB2PVNU5LLG02pteZUbNsiZnEFR21FXDw9Kt2FZr75PnDuK2yhTt3cr64bymmX0i
b6Y76KRTngYSTiJrMrsHswKyQc7rC2d4cckrkwN+otK5TUawr3VyYyCLCAbGVBd0OQSRrPO8N8hD
D8XIaWkkziqSSMfCDtJ6bFQYayrD3ELNOVRtYIKsl0lIb4M2vaGSOjXg4WyEsdOJaPxk48U8OMXy
SuyP55e6gzOy4BOjqL1UQ1ExtFiOVjfiDZvGKx4nyoo+xe2Xe99gVWRh6zqY68oU52NjVZRB3RpO
OT++96Da8Owk9ky5x6k/MnXQ7HLWwZEgFEmJKzpSNx6dsmKSVJRjxHJl7VjNFy69Ve0KhgwCcAKH
Kfd+EIq55yhMx8WYxdcx9zwqaVPNL2zV7EITp4Xr0nvnqq9cv2GuE+qxY/lDXgYKuiLiTfUWlFSv
YuAvskOfm1rQdY1gVtCrZ5m38tTXxnu7ks2E18Xfzhb6ml01VvfdDD79VnRcxprpgvByctWKYgoU
rDu+XWcyzDHNnidT3GY6DrK8Li+J7TzVrtczZNPaYG64/ft5jipN3ScT/Q4GM5xlrHTZ4kz4Ubjj
cJfJH2vdYNeSl2WbRHVLjIzIwHjZcs7SjSooQRn7k0x5e8CSQSQHGDhZlS01PqR1gek2byyKluU0
8aQGwxZxog6SNdLSOsKYxtfREa9kRBxds72dsbceM2JPQ46QZ5bopyYeq8gc5h1HLe5kpFSBHHt4
K1qmXklJ1ffuPNFGWdl0EdZgjdXuITIdXTHs1tHOg7YFYcVBZ62+tKZC22SaJjfSEfKwdt7rS7Lw
jhj+5fbEycudwEJwHJSK6q8rdGw6AqEWZ9MpZUznW2b1SvvfuxOJwoV0rX07tWmIrWt9RLZ+66yM
+edG0+Gfq5HsLcc3u07YAYWyAiTfWcgfdMRDGac/XK299qt+zl37hbEv0qMXqZX7Qbrv3bg0HHMz
2EraKoK+9MJWVIEmGhFCEnlvJB35Qsm/pa2S7tpNX7VhrXKdCVhBV913VuElYVXRC0i1lbIFPJao
xW2XskAH/dDZM15K0/kEPFo/KdT0Dd7FQkeowKF8bJeOL2Inx1VMlozatLuqn6suTKWDeNo+N6Ra
AXQLbDEjkJuJvI/o4mBzKAaLCF3Nadmhl3aAFLd2exP4kucz2OmOWdGiMmNVkz4Czc4iRDVtgQ3N
VOTyQYGq00eli6Uu6pR86gIDHWON4mLhKSxbfQDaZnpaSxIBn5EVN/QcQM6rNwOcgdc+n51cwljz
ejoW/kcT+n+7X7//UV9fyh/9/9l+8BvFBetcKv/vH//Y//rn5Ee9oYP/8AcQeZlc7oYf3XL/ox8K
vvXXGJvtK/+rf/lvzKD4Kf/UiXfszfr/n3fi79P6+49/O/Z/Sl399Rt/ky5ov2g6LW7mXJ6tg3v4
VzPe0X7Bc2aqdMPhovxe8kTqNHpltkUSMmjf60iRfpM88eOQ88CT4Ka3/jtyJxRSf+zCw+100U2h
eDJNfi8sEvz977rwLTdHV7LvHxTi+HyxpDUBGLrMdgm4yF2mW89TOY4XVLwZo8zmuUgs5ahOzlXH
6MwJb003ALdZok4oq9tiUJ+IIeKs2hQ0WWtzwloDAfDYaViXzEVxIoFudqP5XxvmSr4+awgwp+4F
e/SFkOEL5ud9LAmUkp3lMZZEv1eMA6F/XfY+qEN2Lfkcg9ZpUO5W4D9VhWd55snyMfaca0+9tbUe
XmI3vdRYxAkg7kByEh3dSSh/GzqrNKAw4rW7Osa8R0faBA3wSC+vLggO7uMZ3r2Z0XhEJTos660p
aPlTOwedUPw5zV5Am9Zh3a5vlmTiNmpvoMWe26WP6gIXJvm1xhfG3Ac6x7bPERVLYR+v9GzdqyaN
53wsXhyEu5FKe1Dt8sv2CcgS1KeZF++igW3RJ1JExgbpMwAFko5GfgcW+4fEmO7darYDBODJsSu8
Nya5sEhT85AkhFEM4BjXzQuPnIoPRlXZ27OTng46Tar5wU6X+6kxn1MjPyVz8dK1gkmkdaVy7Gwf
eNvO5A3h93/n2HprFlyrxZCcUBuOeOamFgAlNXPs8dFuIUyp+aAoy2IfzwPnLV1Nd2QsUrMrm6kK
Rt/uIzsAt/LLoFEWqwu2bLmx8bfXaiBC7hBP38JgupX6tMdEf/6AGiqjem6cGphlnr4bBV9madkl
J0VP5+IckJmyn6OapW20PK0xnMVC2kWYeUwVmKygN8lcEaaMxm86RKL1ghDdhLmZWvNDqVrhvFRT
UKWdDCE0vcC493Y0I9/cesXgm6AtTTvae63zTAbIq9san7wJ0biNxnSh/ASX0B3aeXxYW+uQZZyQ
0FcckpJrtA0MglyO1NnDerbrJd1NdFgCxl/GyXO4E+ZVgvXBg+Q3vfpUJdqbZ0w04mnPMnUoTpoz
PrTd8GDOxXupiiVQKSvCoZwfjFhLAUZCloSXCuLTVtIA/T0the1z1yr7itHuuW4rQZaQhbrEdCK5
fR/v009nh1vRsJ8zp1sOVHcrZ3YkKLqC4zvmVOaIdCHQAmwcxtQ6LGa85UtLq3Dx5HhoN+pcW1vj
sS9t9ziPivIpT5eCwrYpP1VKs0QqfchTmXKg1pXCeJNw7Jaxs280NweLSCGftWbYwdQSoYcYJCRi
ZXqJnZrjIiVGsWFV2uoJG/NTOSs2cwDkHdAdkZrMaXw1q/wbzYgRZHexm1N7CVYSexq5dGzsc4oI
HnY1ZfPcJSe3lqiBnPZaKOltVZv1blLMp1rRQPwOlrUbB+tlrhZ6qqAieCpFusMq59N3En6zenZU
ZhAr9aWObzWJOjGpuP1Xob/VALA5gZcMwUeVFqKuRYYDHJDfAq7Dym0IlYmYd910P5mqM+xnoub8
JXeeHcW+Dno7HeOxe1em7gwt7R+oWptq9HdKT1Zx1G2bx4VH37H+xLvKBLM/MdHLMDf4sjG0cHPJ
mc+s9rLCU/11n/91E/0LDetP3qqPV8NEpxoW1hbQ4D8p3TxzGiqbXJ8DDcE6rDT6gxiTfNtgQf/d
ZvoXr/SzkYb3hdbPdXgxEElo9f64O00OSagCuQbWlPzFi1kNt+VYaNMS0OXs6yP/pUZ//5o/p3V/
vCYSPtvYtHz8/x9fMzEqL3X7mM4t5T6I1PGBo1sREPZ7mDZO5/Z+iwJbf88C+PcvbWzenJ+uI9pn
7Gowy5Df/WyLbXIALwKB7QHGOoc01Ha3C4k723JxpjjND4Bk3yaoklE+jeNJjEySOw9FYJcub6lN
tmm1nodkM7QCivU24LMY4Gy4Ez0hlm9MD4zT6Oajxb1UdheV0HTmMnlSrbSkRjevnJmVYIt/3lsW
Hn8a4qRmuiwPf/9O/+IWwgmo6vCuNNXSf/YC6kVG/KJuVodUpwlZq7ewtW/RCbb/8Il+uJ1+/kRN
jZg7pJkIG34GJZBZ5M78JfeqV2Dsx0iyaJm5UwsWYVCmIuzdHEIkJO9iXG4dqZaQMNhDzTV5b0fW
5a1UQdJDzpo+nxMF+Lg3DQ/gIa5GN+5Tl+XeaojkSRJmau2sz8+JpS/7MtGJm8qW7DyoHX6JfH6a
N6bxoGfmSZLZu5tsTP9mlb3HGbOgKoc6yHS33tMGeI/r9clNhmiVkJHhPx/SxTqkacUQhQET/bj5
nDsgV/VhvXUWvEO6zs/2XOVbZyE/cjRqrL+/YH+xwhimA/tG26z9fzJO4/uqORsa1WGdyFmmnJhZ
2ejboxCdjMPfvxYV9p+eAqI9ABYwV/esn926nb5gdDeX6mDl473ZQ11GrPgPL/EXK4tjbyL/7d8e
VuY/PuVZimqKmObqUHtjgwiUJgc6sLdtpScIcNlLwtNzHaKXol+n2ENgUBUnZY6/9EK80oytIMSO
9HELYRywl7DJeqxOzVJeEMG9Q8U1dg4AmUNh2Ct4W3i45LP3N0Vm70a3eXTBoPs2BNijuWRLgOge
FgpErgBNXBPpHehHw2v1/QAu2lf17B3YSe6DhrqMc37KrWTZdJMUqBooE0trAvCe6CdVeV9Xeroz
jfWfeAd/8cRyLcBjIPQHx/azx7XSGznXS1kdtIKDwpjiwskkFHddyXnPKZ9ARrkVFot7LS0bRWbf
0R/Qyk9ScC/HebVT8KBFU0x8ibS1OhxS9XkSjcFs3EFoN9pXZDQ27Q+LmbOOhr9jJQLOVIeOWJ5U
fXpbaQWhaPk8G1SHXssb7giGJ7DqaaEQo22QNnujmPZeM90nlj34ouP+NBsWvt4eaakqpghJkPX2
OhBkr+nGf4jV/IuHhD1j+0cz0Kp/wGl/d5iakpZ21zQSsOxWISXODGGaX8dENhk3yT9cEWaEf35O
XHZhljXkVTiCf9odW9NYDMgztPwQy+7oI9OWjMUpZqfyNK7PWnNLYq8FuaWzTAlBBZgUFzunAKSd
Ce6s8hg0lGO781Cc+lnRSx9jLl0C7UYZ3U+Fh0Qg9aj256o2QqMh0FisZF0uZ+jJbMbcZomRv8TT
VqUirhWremmHijyuGqJ7hp6BxFzUI9b143i5mrMR4sXXA6/LT7Yi+Y4GW1sTD5KujExBKGPI2w5B
MTmK4YR4/QSY/CGTHCTdnDCBteWoZ60TYqKEgGuTBDtjfAAkdQuR6WQYVGsaQpKsypdw+w+FIGU/
HrcbshnGSDNhM2+PUT9b19qZHuxkO0BYsPRdm/5Q0VItoYi9zIzoQqfhqzvFem4Fk8gKFcwNEqe3
TsoQlRdHhSK7ZAYgdm+mFIeF+CzS8X4yTCRbtXWAMXdSRnH6iG7oIDT5UhYnDsX7MmZnyQgLJod5
fbIneSk061vakwWSa9aV8LAQ5fQSbAejeQXKMcH4P7tU9mhbn3W0o/+wH9t/8XhT6+CigBvBHfUn
nsliCBx6VnnoneWt6sf7XmXfGzlmMbkT4VZ/fRy1600NLT0qvY9nvkpltEw0G1vBt7WlEeayEjsv
90J3RDxAzxRRga671Q534HIoNlz0iC8ZEZuZ7doNJA080rs0nUcqV8K+iL0UpC57fLA6xlVXWGOE
XJ5Gg3JL7YwmsFWCe+YEtUDhUlknHAzZD1Oj5oIklNmOGB7kyAra6fK+czmSov++jMNwb1oDOWOF
Pe8y0tXCdlrPZTo9oH9DSoGv2Lfq5Q3sCNl0jbx3OB0c8sy+jmwiHDKHBwP35VbNS+e3/fV/u3cG
hrSr+/pd/rFb9tEB+1cr7f+lDptmqfrv9u4/B4Vlfb/9r2myP6pdP77vN7UrFFWOIshmCQuyNubR
v9Su2i/2RzoYnbLf7ISbre83F5D6C503AEmebm52IMv97/TTkND+tCZD6WH111woDfTUKG1/qiuc
rLXyps+PpajXi5OQJUpQJN3ntYTbY8lUPcjWInkD7CfrqkagoumPtV4BlauXxzXeEiWAGWKPY3BB
VqanLfij8xiKCjq5PHQWBWZDgy1GZ/HI6DTEGWJuus8NYnhYohcPSfqB35IxwpLiuLmOaTX+IEQd
w32bEWLcpYYHNNQ07HsIkw6drXjeY4jB17xlnzZGuuwdIB2n2pqxs9gV8Zf8mrhS4qnCv+NVa0SZ
gLB/a+0tcM8YqaQmU+tDsTQ0FD9rMV2/k8scU2MKS0X5fUyMBDuD5zA/Vsc4yXYlTy4GJ5JyrK+p
6hFisOVMyvRcSwOGgD8xNZ5uW90ZUKsn7pRcV09J3ajOFy25nxLVBlXBQmKykJZA5/UeZViopBxb
j5q5fWWipZ7zPHd5U+0RBwLmIDrZ8u0lZTYQaz1kTG1yV8MllcTWEiT+pR2rPOvoSF/LdUk+jc5S
72pyRNFgUmc3Poos93kdZonZQJvmHc55Zz/Yayj50wYRIOBQtOPVYTDbB7maGIcCVAOTbqKRppi8
mK64gwpX7MuuVC9wYApyeSJKEVcEI52Ic8fcrTXb5hYfpM4N0ziE1w9ZjSHBi+9Ge5kfGRflz2rK
fuIUVRoYEDwDmeXWD6WaxT0wELKEvLkNK0/xopQc2aPknP1VWIiTiIcFz+501THzKnkyY7jtmlbc
p7RG78YZop/vKIkTEMCwV7TJZsRWHWdveSB+lXpX8bz+1doyU0tykMMZHcoxT2zClyaJ91It+l0P
nzOA7FowcyastVW0dJ/MtfdmJzkqvy7uxO0IFfQlGTkDc7pZ1KtHkZLiQtKUE0nDfNeiVupd16ME
nVqC5wy9eBBKo3+1SRhPAgK63zLd1p5sl4fKZMONGJqZxwTxCDLQmeBkY/oRx737sqLP23lNrS7U
rIl8QUS3EyvOeLYvvEXNdB7N1PpUELwRGeNKkIINuf3Q4ak/whG1L3HtaF9nfaB9ixmLwegkj57I
SY41FxrUZt0/9ICCPxmTVR9yozTOEyzcKwBOlONJY90ReKBdyQsSz22Viq9c0WI/z4NxHuq1OAxV
1Vzz1SzemkTaMUamxDllnbHetpYckQ5gkSmzRhupIF2HuZ3EM68oCFMVY84u7tIZd96q0v6aeCQO
xdzFCGTdLDtVyDs+Dch+btiIsy9zrxIdaiyTemnyMbvING8fBoIYPmeZ3ZyAvVKhz5n3lbaqeOpG
W56lVXvKDjmoOKmrs+qRVqa4kVQvPjZEJO3lqibgRTw36trRerdGAl/YKpcvsyB7Frnfscqbkpjs
+AJBlZBvSn5/+hCJV8lR95rzYqkLwkH6obk5fB+qCdpBXhUHFWiPX1loEjStJ48+q5xIT9U5XGe7
fW1iazir7ZRFnBKxI1bmdCdqxB1p7i6HuhuMO+hiy/NABtMbIOTxjg8k/jQDtPiCzlULRnMqQ54T
GdblLA4TEOt9Ywr6gOVQ549N1hUgRjSeFmVqI8/Jm++Ggq53dUs0OnOsGruZZglBzZ28dTRAT+j/
Fhv9L84aF8HK+6qnCJVVsM/cyrRUkfU8NHM+Xggqu21Q4zE/0ZN/Z+9MthtHsmz7L2+OWIYeGLwJ
QbCRRPWtT7AkuQswGDpDD3x9bXpmZEZ4VkVWzXMc4aJEEma3OWefVyvg+V/dUO9mfEwjM3IpTp5U
4hT2Krw20KffLfM4cFF0CyDq+hxOVMw3hR6aYmPyoEK5S8kPQUZZRpThrIahiVw0NYv7NPDokAa7
OjEP3JBiyVGDphCENGNxSzvmg7cgIY8EiY9Rpz0mSPk0o8gwglay1s3zQ0f40gd6fKTrubrgLoGZ
pmvrW44wBcO3C6QKu+Sj2ebdfer3bIVQvG0M4ubhqyxKP3XVECKo9NfTyPr1vakHjBCmOd0XskYz
x9PjX1XTtHzHxcW8G9YJmU2VO11g2B73SWeO1yMDdgaM1hkbqvXzRBbRLZ6wZLs4ECtsOWd33GzN
mxcO9UfQV/7XArMEOXHfpRuYuN/R+OTnPF/UaszPJ9JhLpe5c7eMOnrkdPyeUWh07MNNlbOm6Irx
vSHgpohGCzx25K0GqAlcds/JUOGA9UG8Bm4pk8jFufhVOWBUunDUL0FaeV7s1Gn5YadpsK/0nJwG
Mwkux6AiJIVC/piFAcJPRdLOYnG/oVnri+ue9eBNHpTdSZnYOoegQ35ZG+T89OAyckehCC189Bpj
NbzQBABAaVBPIpA3cKJ09jTcNWkXXK1GuPzAeloM53Qrrmvy8dLLYuqNxyxzvTeyKDh6FBJmNstG
Xp0P7YZAmzVJ4l4ENeHPlX0tcSlwLJGWp4JiMfGLusHe75Gh8Z2YcDZboQFO3Mxq5oR+8K6g3O2E
tN8BadYnI63chwC558YUs3019aHDMbhYtzB4RJQmbNn4AAGI2uZ+7QeygSq5Dek9TgQq5cfUwn7c
ZlV9W6eW/eQH/RjPTLp2mgXE3vBypHpAxmKQRhbUWdltjdpujiiGuzvfTZ1PfGtFvzH7Zt0O0xg+
mC62m0p3FjuK1nwkCjBzUGQ0zq1KNJHG1jiHd0Va+XvoU3U0CfsqSNqJj7106GUFIkTHmy/C3gpi
sDX6B7FTVk/kDmLLpNf+AXl3E3VFt0RVsnS3zVo0t2pp9IEQDesw20hsiC82omlaw3WfmK3/Qi1g
Pc74LInhcW3/KyiN4a2sA3eXqObV1YUfG3l4RwfY5fx9oqfuIGLwwA4BxVDe56QUNa1x9PDn4RVH
mJhwabORlE1LY9XJZLqwhnnLAHe6XBBq8dV0EA3kyr1NqE13puSyHsgKz3fIy/18a+uV+gO/z3Bt
p4NGWtI+V6Itb9g7OrTOq3D23HfVbiRIhZ4O8YEhTf9g1UVw45v+zK3gyzcKNA9NZY5kVC/JYWjy
BJ+GCq2Nb7amOrpFakZ8s+EL1w1OnNaZcxe8a035yig7Vgga7r22zTbTak9HTyxgkZXGAsAYDQ85
KwLEgyvzLUdZe8Xc6MSwkmJ6plJlFWOJ6WEURfokVF08ORY1oIMlx4kQc+ubRvXh5ao8qpXUTY7C
b3BqpeQZ4CaqucEQZSZHkkPQQ0Flzi+gQ4QawbopB0pMVuSoK9Luh00IYxeCcwbKhxnH1sEV/n6F
GThoL9wCfwTUffuEDHG5DjVSx1BJgj1SPV9k1bTGKYX/64qONHe8x9QjfoqZ8DWIQpO/0rkolW9+
k7DMUBIVRaQTDEMbv/RezXW0jmzQGb5NeP71QB54Y6/vjP4RBxl3QYNkLiRtfFvA12dVhf657qtp
L2yDlDQ2FzMtwqUszDIu8vSJj8XeDYQTYecOhy2Ds2RjFJKMe2mfOtd5MzsWBfPY4/nFnbpVKkBt
Vxa8MeWE2rZEgIMDsdkAHsLCnGkbhTuW77RaLpD13mSLYz3bLeTrKJjrkl1m1e7AwVjRasxA+dVg
b9d6QeXilLBT6ahXmdtvi2HNSPuw/ZTEGIaJ69/MXqaixqvANvH1ezc6P2aUkTwSaeAdGgIIL5CI
ilNWFhIb/uREa9ByzXWZPMrGh+Dc9WsEoI99pjNMUAn69LoCx78LVb7cuII/Lg+KWK59SZ/QtP3f
CAd/6Fr/F6sskj8sbE0OWwjfQ3Pxy1opSxDo4PCWx7zsaOuM2UcAvAac0u6gvAdHVPqzoZaquLLJ
Xv/rF/91unN+cU+wZgHxCg/jHHXyR5UHXkm0xmsjj+Zctwy5WyLoZZGRNxeq+79+qV+H97yUzU7Q
hhYm2Nz9C9gPr6FH1gMv1Vi6inlGFtDygDB+/PXr/Bym/nGzc34hx3dCmn6BRMY7T/j/MGzFfbzg
9fLT49CgzIRF6hy9YbbiopL9rW4VxMcxzPCdLE753pyDuDhV0uzGSLJzc41yvYr/+lf6dacQumcv
qwNuBPUvq4tfev9B9EHW02UAQavWkyjbZW/n50gMB9qBuRVp1n6SxcjnbLJd+Pna/5kf/TuFFj0i
7/P/rNA6MTyqYRP+Mjw6/6Pfh0fhb6TFheAWvPMz+s/Jkfsb6yeSef4kyxK/eUzieZgIMeR5Ov+c
30dJ3m9CgDVlo8SS7Iyw+r+Mkrjo/zxKYs/C3cVDxBoMNjm5eX/+gremRwSwTgkHcQU+AIISPab4
DrkTSCQ9Z3wTyE7I8nDre9ks1fXZ07zRAZkYURUOeWz6UjzkvVqXuLVmdZNRYJEVbhBWEPrtfg6l
fUHsp4kRVDZ66wZQH3guQgeZrsKJsWRudjkWU30lUuRrm9oqrgjvU7d+bQf7UoTZPvETf49wCXdF
WhrJtuMo268ya4+K6dJp6M5iWOLXjcgeQEBuyimwLv25nr6p0lu4M0mOiOxsIO/SOGu7qzq5Z8/o
oOYypvk4iA+l1vod41ZwWpWd/FyR9lz/wBUnzNo7lczezZTMAVhGLyxElCW1OOJMcg6qtYzPiYv9
y29keGPnVQBvoWx/pLOVaHBbjXkrs2YgKtduWTM600WufAGHkVuhjOzc+pHDS4hylygP/KA2MigS
Uq5TUaWXXbMan3TYqGtIwYQkuOrquEj9OjJ4uc+nc2oIu+GnrOn7hzDsZ0wgxtp+nONYXtFtKkYH
Lq4A5hn5gNkwZCMTVLCaIW5uLCHpFNxQ+UzOzfZdI5kbGHpML5zy6H6HqvgoZN8fwlX2rDSk/FzF
UFxJ0d4Ya+peqLZvLtpkXS+bpBijyvW7nT8H0HJanCGM0ZfBavk8U/WKLwnLI+/SwE8rjY4xml1c
LqafkMVdevyhc4gM2kyGK8hoxiF3RbYnMrJ4BLSevahecjczFbQxWSAbiEuaSxOrFphdXI22In+D
7x6mYmc4DU64dtFQC5uAcJOgpGzlcCxSbNTR1FUZhYtNMUc4zfQlsXBSbsxnFnFVwHNs8qy6lZ47
bxwMG1dpW69bd11IKW2D8tQQ0H1lGTboI1VOOAeZYqAkpgJOn8n7Zg0Y0id/6HlyGqY+Ls6MAvER
4eHlYW1W0I/I8lHKB5V5TahGeJcmSxZNgRE3WYn1ahm3XuteyyIcPyvfVkfRYvCbcmzV27EbFtxU
2Xy5rvhxQSb21VNY58mrUXqpcYF3WrMSqXzzO07NDs6QmIb7cZ2QqY+LMt96RrXI7is93JlDpb+1
i2BD1kzmu2oRGdAj9ct9R0hHcHCwT3Qblho12TRLtwlLmzlE0mekxg2JaT/bo8guNVFNH1gyRLVh
Erqkkd8yakLmGHzLfeGflDsvgqmeCh9XfKS4K8EBQC1AxVVsaSXrXZBV5TtMzPCJofOHIaZm6zWt
TfC1t/xwmxYIQWeadRUnQVK95iki8Khoc7TPTBjat97HhLOBLNAcgwQJG9ZDau2e2flVZs24ivr2
jtkndB8tgz5GJ62jhRs8DgC2kgPLDBa2UYepr5FbB49yvE69vlC16V+4ogP5Zmd5wPvA4KYeBk40
9GF+ZISN2I+FI++t0XD3tRRq3hphnzjAilrxZqkM7ZzDYTpaolmisCplTm/bFMd0sfU1yhjAsGFt
n/dG0uGN9cv8hZxmvWw06k3YDQzoj0k6YwwOjKn5xoCY/A0HAvOBwFqkbgy0uhuna43P2vWxY3dm
PtL7LgaHC4utTU1nR/i044w7I8j0N+Jzpx+6yKa3xanMk03zxgpsgu+0sV2kZVGY2JpaOkzUNrAa
RDrZlJB0Y7BENUXzAMCoYTMaTlhxW0n8ktJbr/IvnGbpCXmumDZncAzHVCbHXHFs1qaj97MoH2nU
h33XUvVLahrcZS1hKyB3lgpb+ejFGmTW99Ue5zIeTU9vIWQx5q2zkSgtEcAIEkReD5dOoT2Afk47
NfJlNVIcKAsNgRKvwaLo0jdZy1aifwVg1eU3ycx40gpz78bMCTsCTdPee2Uh7oG4pbccizOtgFqP
lPHPOAmqew1u7X4wu8TaCJknzxOxEq820FjEe8xjLzJgvM8BqdwcUhOPVUA2560Y5vIWGQODmbR0
z7NxB84xu2xcUJhUISBwbHPbRXO5SLR54YBd1Nf0wV1ZXueh4Nf1lLEzuwKbTIf4mUedBdLGbDvv
iiwt7waAgnVy3YpVeov478EJWu8Id2p6RG0fgLsd8S/Yq7EgkEyHct8buoZSvCTXYd00DzAB/CMo
JfGJdZpI4qV193Ovh92c6PUbjflMtLI21kNqFguC/gXTG2SNWPfJQFyRy3k0SHO9tPrVP2aSWUw5
5be6GMg/0pZ9k9SgNThkVXI/rcnZV26d2rlO66hanXMs81DfpkRc7c/v52Nbz+ZVmK9MxQEj7nPd
ovBU44jlyJqAn4Rr9j3pSQKTM/6ZTatnUgFd0S8XC/PUO0u1qByWMDyO5tA9t0ld3jLbHw88T9Am
YXu3SJZ8nN7dlJKGtC6L2IJXyfAboXK5m2xRsmDJ7TA6C5DizJXikOvCucELlJxWP5yPHRcjqnJr
uq7C4FPUMvxE523VG7dz9avEdPlNIIc+drXR7EGvGwGdO0cNX7+zBBbOkxud+aE7OebqFq/69K3x
/Yl1tem9WbUMbqyl4snLzocmmSyW3K/T5K5x21pW/VAt4SsBaIRQjVmQNZe604MZiSqwMka/U/gm
jUQ9wCHv9K3XstA82D7xbZvV85RL0pqpxZXl4bjD3mtWQpNSl0nwTkTHm1e1tS4PrU63M4zDZWdn
nr9rQs+PMhKzEpba091qWlAq+rboSohsRob0ynblOyioqooWSwk3bifYIxinvbNRBBXSTOu+r1Ml
xXDBV9ZCceGPFbOJd52sb5S98wtgjeozH2frOYTa8mjqtLkgTe5RV/4Sl7Yuj77umsgfyKb26/ne
K8CvJcOXI7P3vPfe/GEaPkgdooJwWkg6nTu8+SFbc88PilttFvHklMYVH451zl8m1lv1+steXeRT
faMVA3b80oREDZKAZGYBd7Y7oV/DbJ3pTdNiG38MPASM5WqtdxkDNKK0CFAtjc1/uqf/lb/lzKj/
q+7pDOY8vJcNs5KWBv1vppnj9////6y//cvfDS4/u6J/GlX+TpryLbicTHTohs+5Mj99L/8k+oKa
NVlDE7v0cz//jz7KsX4j95T/HXyV6Z4VTv+XPurXecRZQmij/0S4xm8B9OrPXRR+tpmdrb8SkoV7
z14RyWKfeP7Dm/LfDHdoEv+sWDy/CPprtv/8nf+S9dLXIyjDMICWqECdz363Ehc3+hFrrf7fDBn+
RZ7MSzm8LT7ia1+4vya81GUy6zwFTjmPEs1dIdWlZeGWRJ5Oj0H0xKE0W2D5q+vA+WV9/dd/6b+8
nQGWI6xCPk0w9qNfxztQRQJ38izG29X0aJX+S8AM/q9f4lcJRXB+CaCsPn4koqJ/lZe3rbEMIjH1
wTWnx9m1n7vQrKPBogUVq+Zb+o9hwH/zyQGJ/fWzw3XIBMl1SIgIoLj+khhvp5oBf9h1B/bI+oIV
MmpK9p4lKsukxODjPDnJpKmOU90DVrRxKROnEZI0WKq2bLcdlvaNb6UmyQN5oI5ADEKSR+sxxENK
015vOsjI6EW12UybkhqwpZY4YrC1P6x82qdj17NFOoND215Yzwtxu+dlP4w/jmf7OtNDuIWWZm8H
sczPAJTbK+mlU7qxLb/Nto4Oy0eP0fqLXPyajoCNcJLW7o3bV+rec3EVjw4QAmIZU/bQlQnCkXxD
1mCaO9zVu3FY1yNbghOO3XFnl+WX4xf3tXQ+YcHc9bSB0eQE5UUj5m8pq1NeIvdiw+VnlkDXtqpZ
9R6eNMvGyty6XT79aLNQo8PKbpoFppsMayJJrHKIp3ryrmfwHGzcvOTCSu1n3zCTizyTSF87/8yH
GQkrMMLHmWiE7WLmObIPnT72HqAs+JuRCMeUrEZK7XlKxgM6gyTOSfc7VZ0bDRnW2SRYpksXfYiK
Jyg/wHCnJQ3RQORQlmTth4/aRyGfBagPrED6Vw0JsGDoGjMxd9Xctt6TU/nGS6bG9qaq4YjFAUEd
j7Wpxkuo0MMBiQl9bduSG0E+V3aZlLo91QWXsFVptaMe4CtSagqyGrtTPlUmjd5g7SBUi2enRlkI
G3TGcSut4W2QAkZWJBY0l6ufPiJNXuNK1uYmYQe1zbR3lm3Ic+Cg0SZXSZK1d81atbdl210lENze
WN70jw4AjgNeV/NkzrZ3KCu+CxQCcjf01bwHTfyWqdbFqC0BJeR438gnl+GdYACxJ/W9Pa2pUd8O
xbK16GdPKDYaTRNaiF07EfBbe26awuBuUipnV+7b0BkuWTSpDaGA3q1kwpAkNjExSe+brHhTdsQq
o/B0X+YxvXDKRG9Jz7hrFvUEsyRlmZkbewe6xyVTfEUu5kgY00CpQ1qrubdsSkD6m+KwQE84uk2n
L5danNMUUre+KRfuDb7RlheQ7pqKOzvRy3vHruwc+VpdjWluXPapZ+3tGV2hVxguotSSbAO2fv5W
C82rpeqMww0RU4BSIZMqaTLigowgeYP5WWGgScN9miTT5ZznOfXPMEUeCqR9N4qEZ58ixHIEO+xk
mKPSVeHG9orpgs2/eXUu5HZJTmxwDYIE772stp6fvTPBeglNBnJp34t7SRd+sEb7GwC8KyMo0gdV
C5oMn3calsNF79QsSBPVbmDsYVebRoV7n0BVb81PRqeBMjCI2RLe8Z2MU2hxRPstmyBJx2NC0xGb
hriDYbFDuJ0ecgMVQc1UYb8qfmyaePqJnAiforybjG2DwBRzQm2/dyNZpXXWeHE373ST2o+u24Rn
2wuiocofu9vBaGxKTxEcZTnZME8ydktjZsVZhnkdB3izXieF6hFzJM3yVJtBccWBtLJ9CFm/WO5b
WzPFsPArbCbmAxFBloy1RAbGuNpnXACMJAWzzjQlF6Yozeq6K4NjMVpPqkRCYiUm4xK2bU4bGLTk
DB4TZQSnNFE/EsZVdE5d7A+W8z4Ip/nIB3u8aRws4hu34NnjSPBu5JLPVwSlFUevtNoDVaiCrrpO
r7hG7Q3V0DmdkA0t2nyPBwgOxpx/heROvJhEYz0yU3LuSIvx2JuFZmQWZd5tarewmStlfQyGmwU4
GpHvZbnQS6Fz5W2uIsWy9dnNXHrkkGV8pNvizL2cnYgYMjcuAmK/htUHrWvLSdM0reNN2QXGgYUD
rlftf/qmTfM6hnzu0L1zTPyB/whQ2tzDqC0Z9DrYP8aFMB/lgDzwwuyAeKy+rOfBPbhMYG48aapD
ZqTpt8CNS0K+98WS8faP2fxkcnJtEUoGO96k4tEm9TfCiIzWxOiV9eBoL/amsnzpkQN+m0cvu/Za
b33pKnsLOhk4Y9607fVgNj0cn5xvHiOgA/PhdgMX09hyeX5VqrM2CfuZHUKr7sj9OB3H3ObM0MgJ
vEsM/otVbK2iG/5WV/xnRfJvViQ2BTYF6z+qon+R2D7+mN+7Pxb3f/8Xfy/uQ/s3NF2WHbI3hHP5
k6H/e2KH8H7zbOucf4mLBvA91fXfC3zbgxfr8Z+IuMMmyGr+HwW+5f4W2C5VpENJ/re24HcL/98r
Ntz//6Mb0XR+1rx/WAXifnAdbPW+5ZiCpaB1rpn/sApEwGSMXLXiOGmrfRkNx2dos3wGs1UAwDB0
nBkmui1sRPf+FJy6rhlfvTHXD01tPGhGuRAHcdmd24QTZ65xXBLbS/ZjTT4RA1njffDPlRUUV31w
ggSvr+siBbitfHex7xxHKqvkhChM/wgPLbCuMR+L+qmD+8Sha7DCsPeoD5rmFDSt8POIsCmgMBsV
jn3JlDEBfrKDHyMQ+TRT2+qnIqh6Rt1+VRYmuKzZIzbKIog79jOBlCMrHKvhfkCzSnhhpeh9SDRe
iE6TGDTMC79erGdnSTuNAQTnKjMwhyXJHgvA4h45EGCPgFCVfv6YLIYxjFw6atTbrHbr97xKgu+p
l5/zkKxu7mBVZyhb8Z13540SMqa82fb8Ch2woNq6DIR9Hutz1FwmOSqFaOp9t9sRIpVDOkLWhXWj
zlEB4SecWc7SpsCZ5UKag3iiMH9bRnqVwE6zg+wImC4KQsLmIT9psLeH3Jqe81ra+7yfkMGRU3Rg
jJlByS3T7EXOkpnmghoNBcGpdloS6YfhhbFfBYu3u7XLGSZKNQLGGlPvk2CPCbLq9LYihgUSFWIp
to/prJ4ZljCwDs38gpy/j1RSsdpIFB5WBJSbajWgjvCWYoBj4uRziXZ+5u8Cq9pbYcgsXz4DPf2q
2coQ8gkTKVTIlTMNdmfo3+qyuyjHujqwLWm2vrS3xHuh3l4a77JpBHR5fPBZCsBeWeoZkLkECWfU
MWrWH56sPGj0BE9NYe1tEHEarDLOjiY72aplgPM6OuZm5qKwQKtvoVHNUWpCInCmMbtint2egn6y
4nM/efRrKSlxVyg7Bty1tdPBhxyscV+OrvxgHj1fzO2yxA2ps/dpszhkJKQ/Ejupb1yjf3B7OT9U
5VKQFsPEriI19gD10ttQwxKEVS8uyCKXY59u68i5kO2YnoU7ZrBIcDIj3I/e9KN2FZrQDIhCwtmx
wdQjKbZm+VHbTh2N0HTjNG2R7gk4K3WNIrerKOLdFSqgK8aCsgb8VGDNj6YLBrAt1DMJYMeVXIBN
2eH2cXvjBX2gQEo65xeZhiOB3kt+2YPbfuN2jXITM5SaHLXpRu05KBWFuipHNVx6Xs8TP7SB3trO
anzVPUi+zUjH6iJzCZC7woVbF9JcZ4MbVgz37LEm/6FwVHPLzhjQj07ABzS0tTsMKUF83pB21AdD
/th5ZR/1wlxTeKG1hbEJNlwEY4FX44ulVuT1/SdRoHYkknG8xdCNVHXka5GGZzwhTcjyHZiwEHHq
O8vF0MsKYzQLhHAP6pS8Apj1Yo4oEV0quG7qv0yNZGyTQrzfgXUdsq8l71i6BFOo140jENhfYyzr
3pD7TMz1Mwf8vDmW4jKrwhI4RtBEmTasvbBwumuFt2bJWZ1lNafEzAaiFilZDfY4nEuVdAMFx44T
QENkl9IUA0F7nU0nfPZlgyI6N6h/1QuIJsGWSLErhODEXNy5zgV6YXD6OZkD8juy7XYrrUY+l21e
1BuvceUJN9TIpnpYEQ2ZJW4v2Hq6sFSAxNMOrxqnqC/MsMeTb49X4yCbe5gnxoNyOv/dKl25TRX9
+FqGWA6GFIEhuQiWRQJwNe8g56C6TZiV9EnfbanN+2s4qjWwAFntakMs+/b81J7H2XflOtq7REO6
NljbUO6Nt4hDZSyXDiSmYNKZ4GDiLlkDoIIe1DJ7eWME7uLNL8PP1urufABY06ZT9kjd2b96CxMF
KcgvsOzx6BRmsFUDFOJNTx2FFdhx4tzojctlcLNdMA7mthJrGDf1DBI0DdJd4picB8FyLUkruFkN
MZ4Wyda2WgYfJ9zM7qDLebR8a4h7x0r3wDFgBE9WEIU562fkKPsFlhpncH8KB04tHLCkRCF2iUQ/
V8ce88fGmwhHSZHuDoSrgn+DSI5yS53H+yFEjHlvLDo8tpg7IiCUYkNIZvm5NDWYTWiO0WAadBkd
6ykob1hTsN53j6HMmW0EePU0Gplt1+sjnoV00xrN16z9p1L6dbxiuN6JriGUdAnXyABrGmcw8nYD
ZIwLQ+nv54CCgs3IpcnAZbNObBMLy69uLCqTK2vmg63EgtZR9uK44mg/wO4MN7ohRJL5uYyClAQN
I+BvHlRe4OxVnHfa+7au2AYq8ARxpvpvVq3UpdskzNoW6vnEhmEH8cu84jvQAdKFGjop9TV4Rbib
m/Vb2pxzOdaQsywHxISTwGSLRQ4O716IwaQxp0gUfXubKCuJstHsrpmzjFzuFjBrkb7VpvvVhPqH
08tiV7gUDOPsvJTtADFTdfq5CPhRa+sAocKR8tUODn7KDsQNVp1y43dTdktLkt+FVt0cRWCtVwTq
8Tb46ttQJmLLYVpzasvxhTkhF0Zvn70AsGzTGe/sDL9m8GTxYVX4NEuQGMfBKb1dzs4TgYlR7fAu
lle4YKe4XxBZjvby0WWw/0Z8VuxQ+B2mTKlYEPPx3AlrvVV2V/OGrki7Npk/zMRhqIZffyRz643H
XvWnfqoC5jNQr9gKsRUZkqNXzMDWijC9G7piunX7JH/zc++BAOyJvLL02rFq9i1kiLPQy/IGZgPo
Qnq4zHkKXTVFs+u1LFyC2FkTzzrPmVI+6XECa6bLhaHGSAuX1tZ3F6cTLFg+ZxTWZn0zmmt/EOuM
ynd2g2+T6sQbUZKfeZP0Nyu6yjw+8wUPedPbN27pjTEsMoSojmhgGgKKA8+CBu1soeQbIcp7HYTu
PciKTkScmgYlhtVYket0xVfXksxwflBTPlNIGCQf+K23bxrT5ZGpgAUcSNleBwahXPNLaj+A2Bki
iAVXjL3z184LxUeV6otiypIVdkSWRjq1vxde5z5UnrQ+TYYiJZlLHuJVQw7zsTmrYzZSZfmwRVE/
fwpcK1s0+t3DOrX6mHB4nsbMwHNQeberV11ihumRSnAdzAf8kjlfZ2/0vyepj+XH6vybsHflC/oA
B6WAdLeYmYrYlZg2mxpl9LbVfhnj76rvW9thXc0isLueFehcxnY1UuC+GdLt2gZ9uR3njuVpIIt9
ir9gl/gTWhdIIXHD77XvW8/YI81Jyj2ma/nCaaZeuOKG14JAmgcy3JKDyH15FO5ExZuAItfVyCwU
AjwJkwusqefUktBERmMB4LZmLYB7iwcCdQZZCyg98EggvsjKGSPIDCN2640pSTSia+961r8vwFeH
7y7+5QOC/RAced7fOGj8nmrbhRXqd3Xeo6z2trARif6musJ0zswQJi0SeBbFJidsRJ/EfHcNGxur
OtT5MSbWoVeXyMvKMiax2nuakmD1XlNlyHU7BjM3a4CUhgexZb9Jys6cxo5yvGvPVtnb6E8ewhZ/
eCjWCtVhl1XGqahm+ZaAaNy1ScBQsVzn4ohuQiB8zVNwvQ7zk01XTuWLYEV/N/K/HuaS4xU42MNU
UhsTATp8VGVVY7HzoQz1MDTbipK0qEbdb/pyLB/xVMEtAF69n4JSXeVsBnfM77Jtneoiaoy1IHWs
bdzdZFbTXQF6skXDg/IkxxIcj7kJK7VaSSuCO3kY/Dm9tRo7We4DP2/rmznNCD0I01looIUErlsU
C2WThQujr2GwrKb7TrkpgyHdKF9PzgNCX7IPOMYWwNJtd8jDjCHQlC/jelnMjhGRY2wSrNDA7bO7
jHMU0gs2vs6zD33G6JLxMDSgdUob/9AqnsUP1ILJVhh5kl4xqpYschfR5hBW0nNOLTavSBk+NqaM
ufnV2BvNYWB9cT/rnl7A1AZuHw/JUI8gRE9tc2z5TpJ1a8sr4OYySqzB/yrb2vkUFelbGzQZfb6f
y+axU2Ei3wDGDVEJyv3U8zziNVpXd+t1QfCDbLD04A0lJbjZI7jTqDme13wSsUT668RhV6hdZ3Xr
u6CwvpwWmJMF/XHto5lBFDIwudQ9bjXZvGazU95Pk+leoBmeIqt0mq0LYR4fQlbaMZoTVNsioTrQ
JEtjazqDOXOyJxx9Dgk2iTegiowJuyfjrTLzOOWuozjXSzxbLQ6Xwj8aTTVuaxr3+z6V4a4lvfjd
ZRJ2YKvSIEDkZCrqJjhnWmR7mdrjtq3d4MqWaKpIocimjyI0xj2g2Bt7zsLvompvRn6Tn0uUqLGs
5cACWlNKDekVZKlg3iBZnmK+N5rt+uzGP623FV9KsTFzmcVTUmYxlJiMbgRwZEdNz8DULw+GTOyt
AdUfVySRAEA/elwOwlgiJycwvU6AF1c4W296e13um4mRG7zHE1T9KnLTym6pwI0iZsyW/WhQbp6S
REoOWg20vSZETyHVmDFLwB9mkrq2BXM8BXgLl/lyl/UivB7nVMV5Jb2D8iRbhkJwYHZ1fSGFeRsE
uB67rkMyMjTpe+dX+bZimQ6OxNTBNeEZ4JlLoQCgJjCaC6ygP/WcNpo7sNPyv9g7s+06kWxdv8p5
AWoAAQRcntVrqW8sW75hKC2bHgKCLnj682Fnnp1WVtlj39fFztqZtrRYQTQz/vk3afViKf3SConB
8RgePX92bKhx45tNst8JH/XlwlRw1h0untlm9FEEYCRcbkmSAX2QSUBsVvlKQGO6H3lbBFXMn1TI
JSKh0bG0b3VeftI5trylO9jNnoYEFsNIR/dBaEMmyiIaQJn2XwuN8WxF44bQakOG1Yq5lkCanHkJ
pK0rWCw1s0XLI6nGcCM7L7sqk6S4A3+w7d3gzUO4H5U93uieepsMa3fXrvAP1Ed1EbVtCY1shFOT
h/bXqeaKhpZmPGGKSoqZ1br38NdABFSHimjuzxJy2MYOC4kGdtilqYHMpgLCVbA8ObuyGu/x4iZL
JWv/4L5GKYaUyey8Ja8usPofC0IYtfk49kQtgvdcC1HFz5RST6iI1sybXl6mgZi27bxQODbpRTyB
W2/Swep29Th8xsPzenIMYHTuPtcWW14+epgXB124nXwRfiR3Gu97YieJ2A5HvIBi/wm3Wx97jMK9
rE16RU7ICwJifTI6fewC5xvdUeo/Q3VUJ6p+TBv3RaRg4GKsvTfkfGSu4+26U1b1PMN//qZUZS0H
eINBvwH1oPieFXLsJageQtPT/GgS2J69CuPPoz0UI3KREfQ+MtND6zgLVqthHAM79dN08DViTYr/
yuGOM/tH9B/RA5E+mKzBZWlQT46xHOCJpGTFGNZAYBfd2a0pJZcsmbnqxKt/rYK+mPvqdgw8CmsH
NdvGxVYfBbq7lPV+DLGY2A92qojPCMIL/h/+qKjDb27iPnh5w+YRZukZpmBxNj6HqyOmL+iuBnqY
VpEg7By8jZSknfvlfF4yidO/7Tx3HEnbEl3ZZnBXLFDVCe54g0TZhDM7a4IqL3P81VnG2yLfZ0sI
5m6cTnkznOTYfk5CEhuY8NsyUzaaaes6jjS1Tum3+7yVZ+WM/WEShdzLIijPygf+IxBPbwHM2y2V
qbuNvfaqS8b7KNdvMKaY8TG5INFc37eeqncAMxJVMpQ7aRECxd0FABFO7+3keh8zx9OXfWypHYwv
bKRKQafFVsk+awhhmSGy7jp/0Bc1tiogFwRvEYvwprA+uh+IjTvl8ZRt08Z8LhIH5Kw34iALJIF5
L/6I/dF5nEI0UMFscKTNh2b66ms5PrL3uXCc/W4LGW84d7RJQ9vJtw5u+Ncl3RtwFuI2IYAWxSkK
6mvkkBq5mfDw4MsmeJ8Say7yg+y0OK8dZidamkNBnM+rdprmZfX8Wtvky/KlcNN43jqmsF6boOpu
0aLDVubAg3uGjdwpLPLuStIUIQgnzNPdnCXnzvKSvagMZtpxydJKVPWa4Zt/20wC3lmfDl+sLPiW
dA5apyi10C0CQ98vM7EWfianmogPe/oQzv5w57qpt9ysDl5qM8mqOYKCVukm6oWiRYWx4Bo7JHdB
kc075SLI2WaLUYdMYVTi2bF142SdP259DoNTFo9PJvE/UCH4jy3N/EPSmv7EOjB72GVEGkbh84QG
cqPS2n1M7BIJYipuQ3iSr9WMfQ7RA7gaQM1ZnfGrAqNrl6LmivjXNS9oTC+pIfr5kARdg/1DFgxn
r2b/2QQ9zvd0PTEzACQqEeKBhVHTVIGzWY2WKe+mRvlbGTTdc6e89rJtwxD/dtrq9mawwfjMqvoz
7AsvQUMf9GbKfPtp5BcEu7Adlo/DKs5lGSONFgDUKZ51pLih4B2uJLMHc3c19cj+a4KVlFLdjgMr
2vTdkFAxmQnmptsTB931ayXELvNSIVD+7OHbzNIe8v6kQvLkW2ziKVpDL6yxfYAET1re/OgPCg5H
bRfIXrmGhbwJK3om0D5589Mkxw86gdy7A1MzD6bAagvOYJXtl5Z8JQp6Lt4zJuxbStBK7Yij/DZR
XpML1t6v+mUCQgL7rAgk2vlqgNmRxe39nIzuxzynAt/5Hhv20vnOnW4bB+Y7nvkPpEFwnrKXNXeE
fY0fLcxnzyJtwWUqjPmvO2P1Hwtl2Td2NRF6qXCg4vKqxb2GJPRAjB3Xl86Jo0u46O4fiMyKc6/D
8RFWEGAozgWs0qZmW91UflhDxNNpigmTJrRBTriwopMFFdwI2Hb5DQh/z3kSdYgAcsclDKQPJp83
XeX7uO+SfDcX+m5JtIfLplkdR4ChnnAHSM65x1ZZl6n5VuJ9/YK/BoXaEvT4FwAw4ekVIV5N8qz9
OAQ+oWEWp27SeBxmTKkdl51sbycaIb41hfYGaPSyi2d5MU52v1dQBK6UU9ckQSDbvmqwtvoAgxSn
i2DOql1qofoLOi9mO+mte1W06gZLtfBUpU6y1+OijvjMeluh4LlsrA7DpRAHwE+gtxaH2KSebOq7
q65piZDpqf6BMyUojZU+mDQfoaUmI6A9rfxE6ep66KMv1ug4aDmr+BSkfr+ziB4lgIilgXAEJ9xW
XDSpE97h1ztD7/VH7K4k1mcBjVuC0BwmTSS34M3dWcNvJ11DFlcwy/4gOxa2SIytZR6a18RU6Ra7
C24GYQ6s6MQVWFlnnq1MxAfZEZWq3EUQx+WFx3RUejt25IoWugGzaYoa3jC0tF0qZmeHE6OEg4+R
l2Uv3UuGecKWq8JyMh1x6RxkergLZQMO7EQltALfHcuH2U+h4aQcNrlPahJ41lhcWZiXTz7tGzBW
h0qjSQ9Ogc1Y1Cw3frHw3+34XuNofzv16DfcsXiOtPtJJGzWvlXvM4zDdiAlrxG6xE2U0PCYpjTZ
aaskLQarwYPrFNhtIgz1kvxhCYlfazzfx8iJiLckWW5FmpEhnLcfIYbkd0EynGLLPVFY9cdx8cbP
1kwbxBXWJ2E79sFeqJBnDMKOauSgnsPhtUJzfj8N7f2ArMls7CZcVdbrRTAtrVvUXfhS2G560da2
e4Wr6hvE6OEanx7yEdn/NxltMIAeTHf7yV9TceerUakZW+b24/de7H/b1r9pW5P+vjZ6/3PbeuWm
Xn+dsy/N33vXf/7Yn71rxxarKC/wRQTd9KcYVMdG94caFt8o148k2r//6V1LfkjA0A5dxJw/Ot5/
ifwIlHfxfQkRuEos/rBofder/lXv2n9Hp7SjiI/3aYf5PlwMWnA/d67b3CtBF+r8iltOZl49Zjnt
Rk/2WJTiIELks5jgX5lTBs26si4aN1VUU9Bnca6cyLqEz23eOkT7ZC3Y7D7zd3BjrgP5FXIJ8H8g
g25pT9R136GQopyM94g2msZmAuHqO2pSYu4Ds4pmgvT3xcIxH93amdXL+7EZRoJXFfuUMo+i7mLE
0dPY2y+lmPDmXplJ3M/WBjFmdxmamO0cSphRIEir33ey+MWcXkFTb1X4mLqSjZv2N5b0kFOo5mFR
YulQ6SeNYtrZh5hSlfbHrJX9MhxrNYZutdV2RUps5mQFMiC7/UId1h1kq8yd75Y1zQozsZ+GgbGW
z6rGh+CHq+N/F+BvF2CwWk7+YgE2XZ/+n+1rR1+7/jmLmJfFj/7FDvf/5flg/mQZrGzw7yvtTwJJ
6LGcHNalTbrvqo3/iUCC8tVBsQ6BwOXHWJ9/LULxL/6qg+m1iKAfRbj+/i8WIazpdxTgCAawEBFi
dTdkx5CrLfPf+COymHHyKXV+wsMBpNaJVm+rRSfttHPHLpr3PahCQxSuTAkcc03iXZClHhHLsyDG
3LoTIR8HsucrWmI+WOfJKhuHAD6FA6S9sVOh36oM8MrEqXeB/YBzQ1/Gu6CCdUANXOiVBIuJizGj
bw88WVr0jWh6fC8AryIkrS+1DtWLspe4AybFLI9oUCe8clI4bvhyOTcVVs/1tqmTtRnfuKE6uqVM
u70urPVHRIw9UJFn5g6ML3oewOgIMlmZBhtqxfkhIT/tucqc+aHLXXERFxX0N6Fm2d0mLmgNTnBd
E56DSOo3zQ2OsMuq4PYNtrx1gIKyrfIM1sokxw3kgMJO26jI42x33aQ72Y5wntZ98FW683zXNNZw
EmMqPixTON/VoulOWtiN3hBt4twkLoaQGwT78XMerHEGKFK4tUhuvRr1zKLf8i5jBGqvAUvRpXqB
/GlzvouOv+bNTnNZNb7/ahJ+jl4vD+A7E087EWV3Z4vExfAxhdQ8iAAaSRDNfGvw73ITFkK9lLnN
d49Kfxk3w2SLm8AjUa1OZXojCkSmmISAMU7ZfJ3H2XghmghZSyb5GQkkiFveHOcJlv4V1j3Ma/7L
jxda2klBmk8WR8/usL5hGMHzHa9UazrAjZmvJnwMHOprmOE7XIiK7N6qXL5CY3J+C34p/DPUWI9v
/XJgXKbc4hnTGfYDlxnP4lZmySQ7tj2u3ie1UiU/doH2xKGsFmASOEff0nhgJOyxjp5NOT30i/YP
Bss1b0u4NFnNrs7v5UhZg11Ri/2uU7lPtccEXK38mLUVE72YSYI4YPTHb1pil3/KNObZQOej594W
810K2Y/7Uj8yG9xO82Yj0Uuxj4wvLkLPGbj8S9mTkJloJh9tl3QXjxxt+OWq/k2Cbyd7u1fOTYr9
27RDAMYLBg0GLqQUB9EvMIk155pcp2xbUK2iUWSKBtwNa2yyEE95J2KtxYWVj64gPFTw3NkyZAvE
3Xh+EDYxnJt6QviyiZ1Bv83zKimH58O7G9d5YqJZvQzrK6IpLi4qbo4vXK/5ZX1rZ8fId6M9Msfs
aMaRXrznqBeiqeLn71M4syTjSxF+2ayLPV8naRyM88MkBoZkchNzNycsBXRNzaWXwuA6QJeJ8LmL
GLi+UUJsVRkyYQbccS5LZFvMgHVJDKXKjoi4GTwyO3nZNhsHZ2P7ssiuO7W+quA7D4Hz5KEvfrYA
QfGD0zlX4rzFqbbsJIuTcAqEsHQ3SKHzpxF6ecXXsTOPZKmZF9oiVGQ92DYTDGoKmSQF+aSEIXrO
00g6zNHYKNLo09jiAjZIdDU1ZXS1tOQbbvrM8BsaRVwfmvcQtHKQgBN3eTvCKLM6bdhPkyXagVrI
E9gQ9XmZR1d+O1s7MaVWh50PvS4SsbpkOizaDMDyLAqEOx3siw2GjfND5TYTlzM9q2sU9PDeTJsd
hWEt01v3LsK6sIjfdkp+jweN/gI5I/lrPVuGjbbkqeeCzgiSYf2g1osBSSZF+1LYcYt1sk6IoEnd
JymY8wEVU4weOu+WRx1Rwp1mOrAXYuELz0XBjLIiBJC70rWcp9heFnVOGgk9RMDdS89VnJOJZi/Z
ke58sWxH6H2nMou9V525bM1ObJhTMVTJkabkwmvtdOm/2oAvhF/UjvPUDsZ5yrnNYsjVVaLeVHjp
4eGke6JlambphBdYgHVl69xkWBY+gbDyPHlF8sZ+jNaZI4lEM2cv7/j1Lqzbt6RosmOW+szuiI8Q
69wjZtLJLz1FvsngANcdvs95z/X4IbvnO8OXW+c/Jt34GWZj9ExNK/meMFfoCkwO3aMR89MZMzAu
cptOc/UvU7HOx7VFt1V0v2HQLbzIH1tarh3u7kpOTCU/DrvhIg81oskWkUm3V47l3HkBq6ssC0jd
2EDHtiih66wrrhpD73kCAMBBsvW7FBienbXhzh0cpzRsn52MZL3niWSc4qMPrpptS2/dpeBrZUcv
7f3XqCT6JR/a6t5JycjBvu0NET8UFqXWw6C118MZp1KgPxyVbqbFZyMrqR+GbUi3DdIdjvxOinA0
NSe2H9J6dk4yUEJsEuI4yYxpluiyqjVXTlfGM7QWFBfl/ZKXX3M7K2W4xUkreeYo7ajP/YpXVNus
mmKY2WtZk1xG2WIaLPZdP98C9QdvTV09NzTEz1E8D/a0MeE0U4eI7sn18LegXQUVKKjLp8wkinjj
IbxzamnHrF14S11LmjyYWX/j26K5JFwr2Y5hkn7IZOvjSVfHn9ve3Vtu015pTFO2dCm2tsTuEv/6
yqms6dT35kKngyL9OoIkf4fVQLPF4eIj/eGD4jp+sAIZ3Slv3OSVfIgxlbY/mqBUAC0SR4n4At+A
il01Z4V7QUBShT24OwWjcOeC4RNUrnu0pEHr5bAG3OrkoEtNN5mnCOP2CnEoakgV9AWXAzrv6ezn
kEy2NF3NSOcJDcfBBAR5niKmZQcUPwCkkxocXfZQ+m7Duaefk0ccc9ncroJmnOOryfmABB73Okyq
brOlCM/SjZm9gOY424YNaVi5ouWm4FJhEjJcdvNoX0uRYBeiLX9+Lb0m/2Bk9cHLCXS9Klvt3bcF
2KDV6ynceksXQd0S4zdtuugPnFjQA0z4oi1Msn1LEvUu7ExHynQeneyxHXdm7gktDtWcbj0P25ZB
6PwaEC8314xX8Jb3YX1YhinmHM8gBGbThyjC6q7A2/Uo4+nzCBruZ7n8A+Mx85D6pt7RDnUPdBgI
b+r97l5jSET5Uwd7f64gtQzuk4UPxMaZtL6mR7LAdTP+FipBdWgMYY5xNCKWiojPSFr91EYDdIou
oDLa66pt6EjHbFHkvW79KVX7hLrhPFSdcwaDt05+1OiLIhq8q0bgBMig0axBNfZI2DTdQGDkvUU+
8iZnx0LMWBV3HoJ8crrO1lI4txwCMIc8kg6T0Aouyk6Y+4T4VVGTSeFyIzyG6wkhDFDRnEQD2RG8
MJ0Z60WjmNwhTIiuYf3eD1nl7rC5tR+KLg+vGlP2H9zZta5MRWYZLDDJz03Urn/0Y4l2KCZa4wwJ
rsWUrG8+5at7GDxEPHOY327x5MKoOMlJWDc2hhvQoAH5i9A7DHDDD3kD13WypXwlJeHTbLUwwhxZ
Ig/sOn2wSLlYaT4TRvZLPxztuEi3fliguyozWkNo+o4x0XkXY00rJk28vYvN8NZRdrnuVs6FyTvx
GnfQLsmy0vMnKuI91XVHJZjZ9c4UNH175I1PccuOws7fEem2Is9W5sqTrWdxJEHe7DTUcV4aoeFX
tB/Rbykx5NHARhJ2jF3v2w/EdpfgnbQIcR2R7TLnD1nswBNz8sorT3LRIxh6MScH2pXtbgkdReTx
SJBxAh0Js5lExMc+SC02po4+dojz7LOFFgSWZBC7ARpwJ92ttutdnrZ7QIsGZyfWRSb66ZnY5fJi
wbiZYDdTQJXvlz1msvwrFJ9DQD/8w5TMhC44omo865yhegTHLIYKnwAIoslV0lY36djrjxZo62XV
hcQg1Bp4344fq8G1P0WThiVGnnfcn4u2NdlHHajBvqC7EPVnq3UWdzixa0UHoKahnfa5Y1E5JVzc
4tu4jyaqWUSfpHFkTfgStyWbepznkzJs3wbP3I3vdAv6oBxjcH/rlp4Fyq2xVkmInbcH8RKmFacu
igGcZMMMPvxBTrFf4ebS8d+Rhi14iPlVHzJ73Kjb+wM1aNqlVFv1pClEgtHjbMpaVZozNOP5wbiT
80QtWtIomSjLwbPVD+X8f1RfrPLpv0kvSJL0fC72LhdoV3KNfievRnBJP7PPcpgMZLDuKgjb88fF
Wwb9yTPL0pIwHlGNNDXSK3ouBYfv3yCHfyPgXQ233j8BYNz6IKsjl3BXiO1vl/cpJUxkcfvk5M8R
4H5c6wT+fATX8gameJpQbMbqmIksTS4JFlxq0Cwd3yR17zyF9uDcIMikqvz1U/2bYUHih2kXZTu6
4vdWcLUY4ibNveQEv4Qifeb0Jw2ooSZdpVs4krhUPkO1UBxZY6Jefv3pznsJNYPBxwfr/1GCYyL2
85jURsI9GRfGxJRchbCfMGi4YPtXOS+EMCGcKcQUiqdCxtaFs5bfNfEVOWbYrXJvvcBAqaUD3KPJ
6NcbNFyVOv+GhSJ3mBoiw2+G69+8RH+NvJKCvDpb0pj8+YHHKMksgQTyVMOkwB/HzAPJIwHpcRty
IOHzAhLW+wAxymvlFeah7cEq2pS7fNbM3UNVt9vfDOH7KC4wXmogT6wmg8LhGP75iSwf9xVa/Sl5
yhZlY4CPwEMPJPWsgXgIarfW6+/kuvoNQ0BxoUbuFzWEyvLoYNyZbREZrXcwRvbXDyb+3YORjRTh
eOgENrDxzw8mR1shO2/TkwoSKlT0c81q+DtNnaTfnwldPyrylb0LOL3sGDPAcXEePXd8GLwR3/90
nKJn24Y3uEHxTl3s0KM5QgiN9om3UL5nCVGFJcwkavgV66kjm5VtEchLaSq7mbhlgMG3H5dSFKDz
w7CsKEBt1PyQxhmxBmO+zHdrHfdKEAtza4HbW6zCGW5Avx4O9718n/ckXekFDriBF5BP9PNwpPB7
MjNK6yhSnz3QbZY6PYfDetWpZ56ejT+6Mm44Wo81DJEFKlTKYxmSEx7nKGC0EoEV1aovIbceURPb
q+fyz5mQ7WT/HR4SLslstMLJLr3C8iTJTg0+R9U2k2pM9snYdqfFVHy67xaAN0FhkH/ixFm9ff+y
/0Wif4NEO/a6g/1nIPr/lq+6+AmA/vETfzWB3OhfiAPZD4k2pxm0hsD9wJ/ZaP7lebQAIxfAxo0C
lIN/6hcJ5sWslb/O6fYjU+T/w88+f4Qikj+lR+TZrvhfGT0KgPG/HWDr4ziuQ++fKcz3pM/x8wwO
ketWFUrlr6m9qPwbYF0sbBqirtWSLtrnrnnOV2OPgzaC0lFr4/tf5rhU9RXKvoaaXlno6zdFG1p0
aOsotjG2DssCQW9nVxa+6p2ngoUai2NoJFhVjK03bkVJvi15TPmg3Vv6YEpCVLRpv39I+wFoosyx
jCBeAamySwbmgN3rUXC4tv5mznI/6rZQrZHLH2ogadQZkMxioKK/vch/d7yvR9X/FBisaDtaOwR0
4gIf5ef70YGL6zS9XvyvSk9jRERHIlME6p0nRHEdJX7ER85OVlffWgzQzBM2n9AXtsTednwfQjqS
+cOvH8n9xyNJGXFWkU+HBS0AybsXJnMXKanukjcHy4fiGm1Z8j0et9XZMbVwdC42lcxSZw03URiV
FfmsipXEpJqCVGJt2nYjB0rUc2mPyN73S5ws0IzLmVex75EPLc9pF8TWvA+Wog1uFm5A/LUq8rTf
4oCgB+Qrv/5SPzciPQkUzRzEo4YTBdlu9O64i9NizqyirL/aEyqyR7/OrOah4hRY7n79QT/716wf
RKKnhzTYd0IGL1wH92/lGsS+NloAyd84e921tVjGhYem32aFz0Lm3u3ECUucqMHTxOqBoBM5PpDb
Qv3x6yf5uevz/UlwiYAA4IdYMgMJ//wkCOkpy+c8eBsRnAU3Ploe4nm7yqJBdAZkhqn9m0F+/4nk
UFLhMGuYNMAx772I/DbHQ8wK1CsJoxiinmIT5tOzs8iemMcgTgij+c0nvh9tR1BMocJG1BT6NNHe
nY5dq0WYMJqvykvRbW36OdPL3ZANwfiQuFHSmF0ckYFGZrHh378im7K72zXl2b/49Wi/n2BssOCB
9roBS/Lq3rvZrlAdhUciPqd275hLuNAZCu0aX6Xfpai+H2XXp9XPno09kmSyvV+eaNVaLgy585mA
cEm4pyrX95rRWvZOuFTQXfrNHvVzCcKGQjFG45DzwGczYBP/eSIRcbc0IRZ+n7uaKZXuOxEvLHEH
yIL3GndtOTvIkRKTErVcQDQz+9+M7T8Gl7QpF7skiuhQ8tXfrV6D7KR0lKw/tyld/HrPtF+KvSZw
Jsq/+/EudyM+eOxPAWgSL30xdmLGo+X3C2uwwuIiSy+mH4NT5T7u6KQWWIYgu4abBpShBUW6Auwq
yM/QO3oiVohJr1P0lI1y8kfmFmBjQx5wGts9FsK0dKMg3/VySMwXmqEzQtSxqAiHC+eCCIWLjFMI
ahJQ/8jH6BHhmtlaHUhpv9VZW/LOApV545PUouPXK9WBy4IO2jYLU8vSIoSuKNyFoPk87G3oOGwo
PeZJcV6hnd3YOpkY/zABJRnPBD2MRYKwtYBK+uvh/8eEw43fs+ltrw3pf07tocY5BkqVeWkwwa+6
U6L6GEpbtPSacEE77tcT4dcf+fP9kiknoVZFfFGqGgdWxrsjKKc27VsdTi9RQide7IcsCoprCIFu
ARCl0Z/FqInQcqrD7GBmQI5EWa1P8+vHeD/vVv4MNkk+uwxr7R/0FVK1LdmUUnwpB/xjYKYZtb4V
ZgMBPL/5rPUr/a0Q4OCgEvMcDNYp5WjWv5vjUGbLQmW++zY7CWLLry4gbwprXgFD0nJp1zOjNAEI
zu9W1/sPhoDgc9MKbLTQjPe7PVTADOhIfNJfZjta91AGPxwBti0smH/zHZ33U8mGMIetOEQJXFao
fd6djjkJP8U0utWbRh1VyRPaiPpDScetxcKB/l+ibudoie3qqsm6OrD3/pgWy3OupWJ1EoCAemtj
o4qL7vOcw8hDV1q75VUxJh3ZSMPkeUzQX0+Cf7wYP3RW+3SMEbgnB+8rNNgSiPFdu/5SY/HNU3QW
uQrfRscQnNmA+LN7xNgf/HbyOf+cfd9XADsup6mLKfvP+25sOTZGpL71B1uV4y5bCB4ZsIEMcSm3
t46A11vCKvcK+WrSEkcrmJNdxwZRWbM7PmXVMrFppOG89H8Ap67QHkay5pJODNfA3W9GKXz/bnlA
SQwKywReGTyTd+/WTyYu7kPXAP9nLlsY/M5+udPIBJhUf27IkYbqemOJOGM16drzqG7JWl9Plajw
2EmZgFX+LfixCdJGJGV2Mzp0H779qCi9WFEu+fOQBJ90EoFm4k8qC2bqiGqJt1N3fcC9ohboDeJN
Sn+SmhOcDG7/zjVzGd4To9vPL0D/Dg+JOgVh7s7Nc8GRRh8zYLt1vXYNLG5TaBB3CJry6mswDQ4i
DIHaZblj+Uf+p5q7//LcwZrlGR2yLWrQYvzmP9EYV6QPDcFcLs9LL+T4NHYtFYnO+S/TJq3z9TxJ
Uwjkzc5NZ0gAmwrKJwdELpTFQo+RXPJlGjxGkOCYtA5qn44K0HO7CRz0WjSMAqmr4OiPc9rf91Dy
Of1Mi9KB46Xzcg7hPIn4aAudAX8dPGz9NCvBleNGwCtoX9owg0gRe2ObXZdeHZrj5Oi5vkxbHArP
wzzMzKWZuCCGLoO8Yy7DEWEaJ8+PLb8NY5fVpsJ2re8aJKSoHP78An4O83bCw9heT0lQaBKFsLeo
mX56TtZNrKykbVX7VscB/wPUYKp8qxUyhr9+R6taq9uLLPazdMuUa2Dti3TxGYNBZIaPnjmY8rMR
Dd8JAG8dVa8oJkbODxW9mdM0kQN3rstu4GglLnH9RGFJrqFGxQHDooxs+Xps9Ot0abA2z7+JoqmZ
NHkc5NUDjctGygNCuHW6KD93WVPwSyJmTeLizmG2YkZU8A3tkRPLQ5/0pDueLW+m/murGWuWbTNj
BldufTZGJ34MS5ic+W6RZNFPF1gojIBUyVKvl9F8NbfLd7QMMOTf+Hmkgvm6FfFY42yNPR5PLN2R
XWAP1j7yZRp3jQHcdaL1+LckFC21QKQpOfJdYxqPpTDkwKgckEkvObs6t1lrCKwb1g+ahnx9Fi9K
11Bf7JFYgiZs8b3ZYSUKtDrCFOXx8ioL14toPNpFdqMx0PQxJfb4l22EMzmPlXv0y3D8GimBvtG3
HBjOBbo1v6nkTgtI2yMrkQfkb+sUXbGC8UmFtLyeWgzUWMAy79kbuAuvJZs3Zaxz05ll3TxSqNmv
eSu6dUl70fpLO9tzeBM+vVr+By6NoJLCqIhRQKyhNC3r2dZ5dY1f+lpBtB1dOqo+LpfrrEaW0+HT
XkSL459QxfozlAL7KQJki8YdYBzpuNs6LdN8OQS2dfChXShx6AvIcZg7pwuUngSocrnzDWlrlGEa
TxRkqCjCaUW2ZmoQLPv+iLsdN4KS1lkQ5yK7bZw0i+mz5zBd2K2y0WCQA7lQjxbkFHvlnM5d2zca
c02tremyiDXIMvxvzbtpvRBzo9daO2sJW8c5wTOPUdXGXn1Drm609sqhuaBKZyNmu9n3IslNC61/
aCJ0FZT3M1GLLj4wp1jkw2p6GBZss8GXZfIt6lo2W8N3jvK5IOhi06WwABCYNimkiZseI9F18mBr
sc5EdCQUYIXBGZHm8TBr5lAsspY6FAXDwp+17jh0RA74gq2Sep1R2lUF76PezLblDO2NnnBbpcKl
vc5bqmnBcBYQxD7xu6LWXnfBgcFn5toZtgTjAd4UmraVJtjyZ+TYr/tSYY/VfB/1aNSxxPbwWUQ7
5M0B49enFrvDyCiyFhy310woEE2B3wNvvzX+ZUjshXcKSWFYC+jZGvhoz4Egpg5slxxHo1GSU76K
YdXofeiV6yHb9wNu5Zs5oCFmcSh3qO2gK6SWh3W86UD22aKg06i2r/lKYdM1GB1W7lpirWoM86UK
oZNcL96wAivs+uvgTE0L5e6IRjhsAaxJLBTWxZAvC6JhTIgTXPGmOkaAgOT/cW17mkskqWRM4MA5
SZ5YksjDKDVVKlnY+bCAD6BxHdYR/HNaV9m0/pnxGsHEXaD68+RBY63bvaZJsTw7FrNS7IXsom7a
UIkmNuvToomBE35IZhUSrdSRaBAztt0dcWFdbyHGc0zw2aqnsnu0q7l8irgjIanqujZrzwF0Z0zx
mnFQXyBxtdZlR6YKYmGeFIfKGqP4zzjgB8uhkMRjv3l5udD5WMVurxNG+tMt8WtomZEa980lkspJ
IRDP64jo8pa7rx4O0+SH4w29g3jGVqeyK+dKlByrpDj0I8lsKweBTX4O2yXnFB47Dy8p5N1rSb90
E0FOnjSlG20UHr39C6GWg/cYlD33z23eesXqTVW6Jm5gf/L9Y+ZpnPSYPXGScXNbymlZdlFWLnZ3
iN1lai5nFsewCfrieoIirA4j4cVih8H3vDwlCGkaDr5gZWwYmCzwRXrX2RqaX9iIgFroiHg8d/VT
owMH14OG+Um6ot+1jU22dxzVtn10JmiymHvOTo1NgSwXdIyx8K07VTSV92HQLdL1o60koX37qLHn
+WnuZ5xwLN3X1oNneXp57mtmNd4FQdB9WOSY4B9U9oHs1BHxX7LMUCqlCnbRvJTFMc566IYL2ia8
m6KiEZjEk8BB++0Pp8rD+i11scWZdwjFTPs1yn0xIHEmV1JuXKH9/8feeSzJrVxp+FUmtMcNmMwE
sJhNFcq29yQ3iKaDT3j79POB5JXEvhI52mvFIFndVQUkMs/5z28689CFupZe0OPrnqtDWBiZuvYt
l9yYw6Aqytr4S+xhooZvSckknWxhS+LBgjsjZEUjum5svkwK0/Zb9W3Oeais+xGHMSZXI4YvHEtV
4RSVfEKaVFUiqMKxCaFYmrBUsyPzFEk1FpojD0yDSynrXxuEfOL76kzDeqz4bCQ83DWmupy1HOA8
DrFQ6w5XSHOtMBNjDq1wn8IzjfDUcdpq9C6WOjIoSWVcDxw9Mi5STplOy8heDjOU0C7c97Jc6xRc
b9fOwcVRjk9L1meR+wfIWol6J3WLOfDBqgw3w6LV6ABPofMBryEybqnsvQyQzT4IW1IFjya1m7FF
k1yxl6Ue5LTxIjTGtUV3ilaau8HSanGOvrBzSiLNRJU9BYrHCilQl3gA6FIWzbohFrnNGc3kVFCa
YEfUcYEq7a4np8eInU/aRLHLe/fu4pbLwwAYxf+RqjTxy8y0DHmWWlmuUAyu0Os+meG2zEvs1PL5
RGAJLZE/fuOv9aofDuw2dtdDRxmRRJZwHVJX46aaDhyLXYWezTnryl1LltgnGxgrsFKrzvraIwzJ
/ABSx0CmCechQCgablwA0WmZjeTys4fPa4n0Db9WbbGeUj9OMGGVXEc4BysEq3xiYYmScUKDC1lF
IvXLw5xgZPI178kcHdlm0vUT9K0BF+v455UgwAKjiL5yVjTM1TG/sSw62JhBZunZIyIWYSaXLCED
i56lmEL5Lm8swPTvt5ED07Keaf/67tGrQ6Z5e1KcLO5R3w4umkIdQUuNb5cxNUP//ZC5MsXalLlo
MZ4E5ejwuLj2WsVaS7Wi6U1Dbm18qky9FhVmR8zgyAx3Xht5T9UsloIBhDVtk9Fs3C5AS02VEtnh
CuAMJd6m8ohmuh28W8TBpEZcqtA1+TwYbKzPAUFSJl8VWhPFFgEc6yOCD/SK4Ou05gXhANngNYWW
SnlYW98wq7BPavtAzjkczSD6frrGwxBxaPbluGJjjgOb7hGO31pvdmpdj2GernAZUVS02uHiav7C
v6+vXuO3llvI7i7HpYW3D2dYHOM3wIRI9SviaznV+mm/Px6EiXBf8n4suakNlKCuuHQmZ4g+DN4Y
JSt53s1cnuqatZBvEyy4eM5EI9a1m2vb11fQ56KhC6K89Sy0q11ROBS1Yzlzb3tjKHgvvTR8BbMa
khWsACdPA38oVxDa9ZPmdWj6ZDX6y9DnsrnMo3AuxWh1GZHzkuSLr4Vpr01gWkk6NtPC9ZHHSPiU
lzSe3Odulst84TCPny+gH87TcJhsp85eh9iauCjh98qnjUzykXZt6TV824QEJAqDHx2xRxgHhcEU
RSbdF05KDn+L6FmaHRaZxvTJGcg1vjWNwTTJLKti2pEhbqDwHD0FYeoREwynN7bGCM/nFprR2nS7
Cvn0mlqGLSgSS79ZC/moKlkfYRtG3LWuYEJVBpNnLP42afA/pEbxZbk8c9XXHXexanreU+1WsHzW
/oHlpCRvz6wiXNatsmJPVscK0nEX7zTuclQ0Fj7RtCoZ3mqfvj96esjX0io3itWZa65JiIHaNQwr
KpjpccWPjNCZedAd1/RGfWOKCdobF2RZO27pGx0XcrTc9RGnW46qK8JNBMUr+iuIaliy9Xdqggl2
8iCw5rgi2fQUHGw4tpHyNnX4O+wVxn/8Gl+QZeIf0lqvlaitbXZxYsS+dY0Q0DOe0jod4JZdUfD3
wMMgV3a+Q4a7doHfG4s8RB8OBkAUORFXPGUzVN3OW+OaxeCtKDdNksnqH8lR4ZYmAPJ89F5PnIS7
Ca/qrtsZE44JV24FOMILUeQvt8SprBtWx200EHxnbZJo+B8MThh1xhg1vjq4KfML5+87hw8rhWsI
6/r3OO+/wIxQP8FQY0LN2OQtkYfgVA8Lhnz8OIXd2mcOuHHFMjDETATBpoXmwC39NVD1FlUDpvJo
T8UK59neX6hLc6W1Z3aq+yjVuI6jvy+N3MOq53co9l/fyrU8alxnnYAza3+DrNpxVC0D6MTHRITr
/lQq4QwUhWzW7F2//lrf0MB/xo8toGPXcuQKnau/jtlbkzSnMc+cj5NTIIK56OPCZiVKhhU8hnFT
WJyFiyrZNHqNDBMQZchrD9+qDu+Ea1CIdVTr0/Kue8/3nfnHMFc36BwpkVzZciZgMDTyt19//L9c
KgY8aOR86OW04/bbGdPUhEUXja587RLMFTErMpu1LeRwpYX69Vu9XXOkpQiTN1JQ/00G729wSq1q
PTKgid9nJWjBGRp6VzzZ2Wg3l3bbXf/6zd5+L0S2sL5orBT2dp6Qb1B9NOkRIYxt+2Goq3R5lqm7
bpRpWq0b0a/f6g1VaP3tmDuRA4MSkcsItfNnvDgaJzPHrcx+gpKP90NIt9/h3wPqQGGYpCMXc8PA
u+APl/6G025CV/xMbSMb75s3GB0LFcI6v6+IhmfbthaS3B7NJOJAhwgNAhFjGr12gZOxVs1ep0r2
ssFTK6pCmhWvHgyLWGRsoSW3LoqMFVjFLmsdwnJ+okU84eSQzPleY68qvotZ/y1f88315hr4VDwm
Dx20tr8OGKSMOr9Q/fTUF+m6kMMSZA8/QEhky/Ovr/eq3fznic16T5lIQs/CFA0Y7O2QCqMQIAhL
hI+eKL+9Vy9BGvCZXk/Gnvkt9f332XsOSYergP3iCir8+FszYKOVcJ6aXFwp3LX9p3Sq2Njtog0p
wI0s7Y3lsmX+hn13UhXZeJidnvpih+MX1WSyMKkc9j9wcsDVFXM18tSm/lg8c+H/hrJYb/giU97F
+DZMcr9X8oMFYICzg4zXO5laPOTjxh2Y5pZB1yQrDvMDcWbMxtpNgQg5KENi4fmFs4VdR/mbIbr3
8+1Diy4YfCE7R3shHVOab5ZwzTcYPLMKP+WD474jx1nae5tpwlFl5H8DicXdHq8s/2LGODEMKhHq
Iyz1/JkAQBRG2uv1Adshh9iL2Vu1DV39FFLutbf5RALANvYG+4h37B35IeanoRItVqSNgZMl0Ke6
GWRYXpCp3F4xZo5XD+6YTAqD6LaXhbHLcA4Rq0vSUpG9BzTZWDMvRsdZmqMf3LZ+g6AH96+9yA3n
yp2bAe+oud4xQsqfiSkU55zgNbDSqqP7LbMRxLuz8g8MGeXFPOETsemX2rQCp2rcR5uz8bWKcUnd
hMgQqPgjFKL4NOnH0XX658RxYnhQpiE09hyyeo8wtf1MmF/zoETbwnUI+2M69ekeVG2uthp4ddpO
o58YG5xOh3OucQRGXUV/E6fpS+8pBciEghKDmKZ8XPA5CtitjZjm2BBbU5l3opvNj/bctR8sEiKe
4l7223hSxUXmtslOQDu8+PVD9vNmzYJgCsNmJjkehM30/82CKOmW3BqTuc/cr+nWt0Od7VRedtiz
NKZ6+vWb/fxAf38zF6LcOruHmOG82azDRcDXaHz9WZluAUdoMh8tDRyxKYrsahDO6o8TlcUdiDpe
ML9+77+s/G9fE64OCCeb+NspYy9bv8xEU3yuceytNk5eQVUtHAxYfnNMfPtN/ygUvn1LYdvM6Xxo
1A4x5j8fExP2v/bAaPmzNWJ7D6mA44KE3MJKginO3XttF+F90uKltTFz6VeBM2AXehgSqYIp76B9
QdZTN41q/LM2aveJ8xbHctrw7rkoKDPtThcVGhxL3JlDqr8WveNdatCMu8Ge7Rc/paxDAkP8zRaS
8Y1T+KxjkloUzU4GdG2NPn1o48+fsTPrQN76Zm+hIXg1p87ZLty/3xAcrPUr/3RJ1jIAbgPXxeGM
flsSEBPTTsKbl8+iXy9+nDjxgSCs/Dgt06vGLua9Y/hT0CNszTd1Y6ij0DORO79eAvIvH8NdyZrr
+NSCOIZzxc93hjTLArQtdj9HPTgb3Sc2q5OHl3PQAiqSdyqK6egWHbKUxKgKwNGyOJa0eVdDtWZn
525k3CxWJI7OMtNnNqH/ocDwCJ1bZlwls3YvZ2c+QHB3HoEM8huU6jk0FHDkebt0Eyglnqbh1q18
nJdsatU9DkpfZ5Um1w4p04cMYOWYEHRwg61d3gVl2PZYMsX9kwk1+M7QHgeEmqxx72DcjgFWk0SP
IzKjFJ91ky+Ap5+PHXIEYuamdQpuyJn4IKThXSbxLF4In0G4DEaHqO3XF/fnKT6rnmuLjmOlUkNR
c9/KKEhcA4023fBznQh5bdRO+lwl2IAHhNeY19YIQeg372j9THz99pbUBrbP+B6tBOyON7fTtPOm
4Oj8klapONNlGsRH9bNxQV+PTSHe2Oz0Mmo+V46ZP+MB2F0miW/eGYPv7H/z7f+6tCg12T5tIjBg
4r4lAzZjIVs0VZp0cPA4ZlFl+KFslngIsIiWCKLtjIagKJFFd5LWOkhjJY/xqjWhrfB9xJ4GYo6m
VO67pCNHGaQExEkbbXyFZyfxwI4zXas+jk6RdCOxwTDNxgR+tvB/iyqz6DHx8sqtVyyyOhhcln2a
dcYVEUUDLxhd41K18XxLFDjHGVax1T4aOb23yLmyy4KpCBWlUwwRrmK5ZgKLacxuYEbwLAcwDmqR
9qGz8XKPi9zBw8hlusxKBF3dKprkW8dPNBMKCCj4307AsB3eC9G2ZVR4NVZ+S7pRgvXklutXWidm
uWNzMFVkv+Bzm7zrNWEDAlHLGqmQ4q/867vz1/3HFfQJMK7hl6wyozdbsmMzOMimMfviKUh/iB38
9CND0RmQnVsGUcr9jBMHVuHa+DgPBK7BHh3IQ/zNx/gXC3aVGKGrgbmK3ODNgoVY0Bbt4uZfwkLN
Pb673BC19DHR66REYTM1+I/4cfYoUONwVyHRfR97zVCxThbr8Tcf5l88sJigAMWwdUBNesvYXYp+
HMopS79ErqkeamW193aOjaMLDnLBudhfEyXRnSuhixO+HNZVp1FkbNy8m4hriz0IyXoc8Ajtna8w
52uJ5DnJHn7zKf9SMqAGhz7PIw5nmqbyzSUbCuzp/Fr0XwCJ6uiJykK2mMkLDNhbjFptNWRAsO2i
CIlpZPk1XkyXzBp80ceD45bts/Tz6NJ0x+zJJkMeQJFTYN+kTc7ljlJ3i+Ww8WO9/Vdn8ThXX/73
b6+4zeggaWlSPnU/e2epdd//90KL62+OP8FrVnY/yS14JtYf/KG38NUfEpOfVZtE/wczC1by3wOj
xB+rAsM3bZpx/mBV/5kIix2XCejAf5s2rY3LUvnh9yPkHz4aLLAC9mdwECQU/4HfD1vHT+XMml7K
g6MQLMJ5B+V6W8dSYFSU+q59uZhSRMshgTrQEYlpm5tibq8AOrH0KHhSNoMn03rDc7i8x6VEERiZ
WMd2qIzLkM++m2uj2EdgqcQDLu1VGelj3Dj9mQmIG8C/VBdlr4mY0i0kFx2RSZh4qGuJUXgY0HY/
pR6EGgx7iEK0qrrEIjutMSVvZ6TyC7QHrG/0xh9C0o9qnyx4fmYTSxKQkvhKQTU90+ZTjtXhHd7B
N1NbBmAt5kbguHisW7pQ+vJs6+bqTBsO4MFAKI7qz720RmgvFU/i0KTbxtHzVdhE0W7szABlOxZb
Cp+AvDV2SFitPW4fywGlCRqvyD4YWuoXn212BxspgRksdvnU3DTZLHao4rrXxu7wnHELLB9k1Ryd
QvH+BQlcXCnBtM/zMSTuk3s3isugwCcYsxqc8BkYYGRTVcMx6tKbZvZNohqyhZgYiGU9IMNGmBVT
RlM6+OgYcjMWPZEY4NhnVO9XsYXGFv3vPcFBJFKE7sEv+mMlVpAjt9dwp7LZCiT7gR2a6N1Sou3i
+Vl2w7wduvVLVBmzyJ5cpXzuoy3EQrXLvf5jwZjZmSYCULWVXFSITLaOPe3Kxd0bSV7t5VJrRrXI
1hP42ZtaqqMf+ueOvMqtl5HlkSyh8Tw7GDkg3ZdMH7A1d/pp2tsi8gnCLOaTjVr00U2r5dRa3hCQ
TF7v28mSe7s1IAJOtNMM8glA8qLD1CuxqWkqdsRVfaimSlzUhnfCvKHYwo2vg76FlOAgHo8dDIp9
aGJBnhu7LK0fkdM8w3e8JFXL3USDEntDYx9gmQtRNrjfAoN8SOtOHJhUNtuRk3RHCiJe9WgDCESC
zz34MmBNMN7Ce3NkSXhNdOeXKemR6zgDkXm+zehKBo/SgmALzNU7eaoZb36YxWIRgdheYK/+cZnF
BAjvVbuUFIaj1JjTkOFEnicEg23CvCxwo0ocY/gfOxHP0xaXGOzcreYdU0VMf90pDJRuB2qUuT5Q
DYhdSTe3h5QGu8BJnxpbRVdQS4q9432M/NY8T5GLlXKljEc4T8WaWRaLgPSI5L4YMm+rsW/F3iGe
D1XiN4+mnhiguX52D7YhgrZdrthS871HdtTODmO1XxCYB7DW3J2GlLzpbMO8TbDb25lLVuxQFcZb
uDl2EHcO2Ztklpws7AK2SeQNR5yxTp0c7Ask4H1gYH701JOPuO+90AlsbCS2KvLHQI5FvTFliaBU
pubTHKKV6QyLedxQL/surlxMMRccqZZMP2SGM99CiDbPFrYTcoOGNMYnysjinaq8McBTQhGLBkTg
zG2256PiuUvGMC80LnVJE1tCNMBk42MyqHibalT3Q+1Gmx75ZOAuXM9qaeURBRZBGo75dQpjL5jG
Up6rgVCgVHUPppec0B6rs7e4eO808h5eVw1e7ZDa408IycZcBUIQXWHX/qe+y+8TrMNwYbrNexga
ZppYDJeNL4VY5n3eLBdN514mI69vXX0YIcPiA6H1nl6u2RZNWwVzOCBrdR1vY4nktS6jcYPb9kNL
qivW2yg38wxLwtHrodWZ3ryzk9IOGl2zpCLVXM22u+8L+9VnzrbxktSBMdvKh5DxxLZw/R0dyQa8
nBgGUX8ZqPYh8szhtWxSsk9zyzqHaO32aW4Pu2zGUArnfVy2/cI7xo55U+b2B6Xay5Sx+amV07M3
ti46XdVt89lRp95M9KPvDy852FlQVe4XFY8jsa8kIkOceIRjc+EyLVszxc7E0hUbWZY5/lnMG8yG
7KlQg7TF3jas668MuM0g8QVmA0tfHgQFUxDKOd3VY5dfwsRoDgK68UY6oX/MCaVunfiDP3v+4yzm
Y5lr62JR5HaCQ9T7zsvx0vB4R70sj/Ugkls4GZepxSE0GSHxhSP8k8yK8n3TS7kxC/mwuo4FqquT
i7luT1FTk7s3OMYm6nqc/skyCGLml+/zbHo3hj3O6LP7uextbMyinEAnmuIDGLCB5XyIiUUx+Df0
Urcmmr9NTfvKBx+vKiix207a8LjDe8jF5W4k5niqE5jQpESfrNh4AW1PVw/ozw4G2+yFfX/yoDCx
1ySMc8NQHdl/k3OM0xAEEna50cM/rW+8AuGk7RySxZEMf0dnb0ND3E6isg6Rm76MoDzkMHuPQHwX
hFnh8WdEXx2jckEL83C19IBiWylrDyvW21miMM9ehW0ZJAu9WdhV9+BCZTACpjj6I+E8unsSCaxp
vDKxQ/eJXRkNvG62U1dD6H3u0MO7PIo1USVAK6y+wrsJZeOPmKXFTCp5yEgkl61zrCEkwOJyK2WH
T04/akcRdDM39LU7BlPs3hmJ0NVIk6btUN47onBV8x4mkl70GY1MS/pBWnrITYj9yxMjzje6apam
+a+h5hfdJd38u/Iakww6139fXt/Eyc9ett9/4EdZ7Zl/MAFGE8KBgkhTrkLif9hoepZrWUiQ6E7p
j/+prLbQPtMhUkAjBMRj1vl7We14f6CjMRm+OTa2NBa66P+grH6jXWEAA17qIfJjyMo8l3Hbz3BO
OBrREGspTxCLqxDJwJLdx0Q7n5GDojaeZfvikxe/p4IiZXCcwjO05uo9B/P0JDX+lnCy2xfT0e0L
Buv27p+u5O13sPJ/iIu4LROA+v/928+N6LdPZ9NdrCpEuhX11s/B7z2YsKMvTikcnFcZi+m2NmN9
qeXEWKFO8vngVybVBCJd8RvgAIzgp46DYTqTMJDrtStyPabYb9rgMGYbURB9TmEUvoOOjI3aiGbr
KvNBjAIFreUS8ruG6zMr92ISfvJkYXP5YVr08tmFozgE1TIjS82jdgeNJz90cPazXVOX6o5mvpq3
U+9KMkSK7tKqnGpPrSw2C/lpm3Qq2KfF0BY3sT0DKrsW24TpYXKzgc7hBn2/EIPm9bFRI+BQ1NSp
st+Txb2mSMJPxb2hvHBbsUD0y/v7GPodhlBC4w3YOV5GOIHvx1s/BMV0EmG+GE1j7MhNeewxySZX
boHwDBOm0tcQSqOdgVv7sGngwByhn4Vb4hucTbp0PW7C7jjUG7LJ4y3JBsTcEd73TqdeITcGMUqX
ckwp+pq5e4EW4bakJuaYJ5lWDGmbG4CtkJPN+zGGNDn5NrNDYRM0bsKgvl/dqu5MuBxWkEY1/sWl
qbClcc0m8HB92409YOx+cCaPRDgepfuJAPiJpOpaESmIYdyj1ZfQazp37E++ByoR4AHb3U9JT5lH
iEgbIjnBbBweSOhtdNhllBNSYWO3o8d0LvTUmBQmUQLsl2FCtMFRUHBbU0McqQNtY5MLHIhGKd+5
ZObuYqn0baabaY8RrY01kWTgJoiDItDAnKCvpWmzb3Afv4WSS64UEVSfazh2+8xM9jCZhoAn1T+B
pxX3iz0PcMHLPj0vJH4Fnuzc19jtquNSmMvOz6vuOCdNSUWJkw5EJUwHyBsfqNK2A90rCS6pBWnS
m84+Eo1nPO4xQxpjDqHclfEXMZrDDROLSW4S7RZfQJmJ+EGa6dAOoc3f+BZurBtyt6SzgTbL+JVn
7yGOjNS57rOEwfAG0ZoaH6ymSKZqU0NxHuDKhzXM4inUpJ9WXUaSEP4iHqT29GCb5fgZV8fCgm8X
F4CkFQRq86qt/SZ5HRJShI++xsrjpm2b8LyQHHrKTScd3pEYEGEJAq/sFcy567eh30+EIZDO1X3S
YZ+SUwexM96SuUewJ+RLbezK0JuvhhneIn7Ubod//4CzzwPklXmGL0vQ89YINcOoUjcFMbEAvdUH
fEzx1c7WhhlLG0nmB2wn8wgJNuYo6PRlg4KqCmpq41eQVue0Wsew1CezPGEfmt1bMErYDLEZxHg/
0Tfp0rvXdl8SXGzYPu8GwSo8z3EoH+CCWeOuJvtwtXgR7UuXqFQQIDbw6Wl8lmNdTssxKccKRzRZ
vkdmiBuMLwcc0+KRB3nXIlFg9GlO/UczpZK8SokkMa/9cMRWqoKz/Nq0Oe0fMlwEEOtWDgrAdYL7
aO9QQbOPZnDrr6fEXp7z1jGScpuNKJHJCAvtMF8CTgJrfpV935jV2RsSkz8yVGqAGPnMXIYuyVrG
4Z2OpjxpN4Yh9Ws/dwVLB/70BYC8uq5bi0+M1VZp7FHRkNEkDHjYtWfnN1jZDrSlZcJMsrXSCbe3
CDujsuTBSijTbxqZ18UWm+RSBh5Gkicy5zsb9jaK98uCEIaULRFi+sYuKkyeLZrxa1E3E9kejgz7
QLeN+wFbM6I/uTiZv80RJllB6amZ+JN49lCz1O74vrSM8jpWs18EaItK9GqmOEXIJHcZ9gYfW6t7
cqZRnQZM++QB1fJ4R26okwcGIbPDwcPBUmws0ufwNCxBfgRJh3urN7Or2BlCbOqMWV/G1POPNm6R
ilKwl5/koBXeO44V70syDFO7NBYyi+R0KfK0vAhjAqHhJTfthtoyP0HeriRq7Ma6cNAMnJj/EHrB
AjIeM84ZZEWkICB9qglFtOrCxaIAXi5Re6Vtp3Q5rmZURlIXu9+g0maN4YnIO5NiP4Vs+G3htP+N
Qvh/Fo5SUez9onBsvmAp+hOUK779yJ8OOJb6AysVJAIM7h2QT+qPPxFZW4DWOp5HCAFDVV71D0RW
/WErcDWfItEFdLUhH/yJyFJV8li6NNXYm4HY+v9J6Ui5+XN9BMwKPYgyFcM0zmkq3J9rx6ztl2zs
/eQ2zdhY/C0oJlBBE2Xqxg8rIe6Eqpv2UObE/O3DkFED8N+QqG0WDsger4HDLBqijLz7tkuyzrmP
PejK0wuCFyNDW4Z1LhbaOjvyvJrj7So4+1yY1ciR7LY68bZEqRA7Y/dWiStmSWflDYfSJx8KKU56
LuCdf3UijY2yv+o4DBtm0qS86EykVL0pywhjKcQl95LC5BAh7gocPzdvMAjmHKMT6/sNhzhxyUte
kaO8OMJ4QhXz0ZuIgyS0kbRmavVrFRNln5DAgLewINR+kP2Hcd1eKecAQJF8x/eN62Vx0JbTfDv0
KG0JMRoLdKAV35gqbiHotq3zKvDNOL6oQ+qzIYm2sAfVx2QcuqcWbCe9ljZ2yzjJuzdJYwqMZJMJ
rChXOH52kB/gMfmTT66g2SXzgyu7NRYorOZ3xGQzaTR9Mr/nKYwegNpDmKhgt9mWsddwSlQYXyzj
hB0lxZY8KDGZp0g7ww6LglZvyf8qrL2LFyRFYeJUL8TPcDBGddpuPXcozkarMds3VoUqHf7i3XjZ
6DIrz8kApE5M2HzciYkaU1CO9kDl7vye4rFWt3wT29zaFAVTQHjVFCRm73CsYXWGDVL81W0ACeMo
yY4YCCCHikjSlXXSB1R27l29UJ1uNH6KCKG78i5DWXVGIoqgnpypO0P6404TZHUOUUEZqLak+sxo
FIs1HpprZg0LUPyMsIxWfqZM2tfaqC5FZOLZauredKuznYmRTHUfBYsHOoB1JiAGTVN1K7I6Lk+L
TiyxMSEkRqswHYCOmXMrLscwA3tGkkUPt8Y6Iuciw5Wrd9e3EfdqsQb3oah0glf6KlN7zpvBrUGK
WpPwHl9RKJir5T0wttuSUxq15XlFeP1LVUXx56JG/IT5GUR/EvvmwrgcJC5w2FJP5TWKt+Ry0F18
oUI9vtpFDAsqa0emHxWRc6cJXxMJCLtG4xi5MuPjDBZWHhn0EFrfWXNnQayG3w1lpXD3OkqS22Sa
QYcRAcWc+FBbebJDD+tZp0KLEaDH6sdtFeKpd7ksSV8HtiGQwMXczaAairV7QY4ETZSAlOhWaQhp
W6T1hXs1LcVIdrs0Dw02vQw7MPlhxQlj2KZuhaOv4SbXBgAaxL8wJN8M1pHCtjL3xnd20paHDogy
OguzvSfiN13uaBs+wczXPFMGcvQt86BZXncoA6mV67iAbke67LspLE2x8XCpfVwWRuQHdPiNPvCP
GMqT49J1R3ai+UHU/lSebAlEtqVEtdWBKE97PH0zq0em3XwdDfEke7UmncoWARFcpOo4ZrFVnppw
ngKvMjiv29a8WsLUvhN4DiKSEH5aoGdnN5O9qTfZXOP7MjneOSXWPAu80ZimS3gn9HEYBOK6UjXZ
wfPCdpdbUWhsE+4VKXPwLgJ7Ec6dUc3msIfQlQfKT+2LUml/53gpBpYGPMs4EDBVHqtFJIGJzwL3
GXeC9CP5zulranbGE64Zw3s6+6GhaSS2coSVOARGSlZVYSmjOzFuInQAn9l2p6BRNBe8QGAQYFBd
4qOnqhkPaA+DzLPAYZkYmBlfoQp8fs7pmpiBkIsFXh/RYjXwGTVlLPlPDShzuEoqYGzJgpwBdJMI
Bz0d5o/WHDnPhCC84IBJnuV3p3skgvZReaN7h07VCqIunIPOjuuT69MbolvBDhu1Thhty2mc7nXY
iusckeqwKeBQWFcQAUuSAkFND15dOu/qbnqHsz8G1Z1KsF/EiyDHUXAwuxY+OWzDq4J0NDQTjOuL
tCSEreT8iu6saQjJSiQPaF7mY+G4HWKmrTDAC86YSY/etfAya/+tSPjvnPt3QBy+OSA0/76euv1C
lNycD686+XnO/f0Hf1RVrvhD+Th5uMojKmr19Ph7VfUNq4M/D9n6G+a2wk1/zrltqioY0eB4ZEiB
C1Fw/aiqHP8P12JtA8VZjr/m4fwnVRUskJ+rKuHB6cKi0DJtATio3iJyJNy1sNlNpmurQCygtmGJ
y3x0rm0UwP6aqmA5W5L3mmI/Ygvib+y2aU7Cg3u4X2q4vNs4Nw2fOWyXyyBmAmkg0op6GuRPFYYQ
N6NS80UxW2ZAbCEuV0uBXRCHbYs9hDWLYFE5A1DDaUFBmJrgtU5MJ5bnmDwvB0xbymfyIDhl0zq+
Bqc0dy5Znk+hbeBTL/D32TU+3hE4FhT1A/kpkz6atV8zlptM93VJHaUZQDA7RTriqHFDkZQFTIXD
oI/1MXGX5IthWdGncTGSq4mfeSfnMu0D3/DFJUyoMMWOm7Z3g21bix4RHSo2EkAqOAnnF4Pjpzeo
x7urYWyZ0IfpQihciBC47IZpR6XH2MeNyAeUXJTthKkD2YIK84Ki8KeNX4UmrivSefIaLjMkSty/
ezs2z5rAOoRayPlsu452ts+VF4mwzuPiF7ed4SjoV0txZy55eZuCXN7EJETYG8wl9JmIJc5qLFbo
rWN3DzHI7LYMLq60a5FPP7tqRFKesZVvtTRfAPi6y74U71qo/w9W22rvABTq5xyqaVRhZe5lB930
zvOUZ/Y+hYt6IDoinbbDEoZX6BXJ/3PMbFuUerlCqNneE/7ppTulQnl2YOd/5WTUO1FY9+5wW/i5
DtpR1CT3mbei78EAqA2c1Yu5f2+RGvPUFM50g90XcX6F2qH0QQ9MRCk9bFccHD3lZ5ykw0smOPpO
mp24IrT1JcHvIECPmuH90c97XUfhw9yTnasMWRxHs9iapdVtsyxN78O+Nm/Qv7pBSKzLiWb/kKXg
G4VgsBYTQR2ESwmmgAIxJBM+lPteFdlXLHQ/kaNp7DmvkLDHXW7ds8jpZCc0GTC4CO8ki3RneXIM
iL4WjJ/lXclqI2nVvyAQnYhNr1aBEbfvFgKfNsvkGvsY7B1Jo8enbCmUoj6CpoBZzjlHzPWOFis6
VXlc38u8qq5m9BtnlA4Y1kO63zUcC9ucbNNrzNJYNyzbEUeF2T5UgD6bXhPOmJqC0ht0mV6eXv+e
iFS5ge4vyojau5gj64l02ynZA6COKySJZkX1QTrGUezdj5jwKBwrDN/rH2w7k+OD5FiVYiPJL7Ce
LcFa2JkyTS4glLt3pFuE8cskFiJY/4+9M9uO27jW8KucF4AXCjNue242RYotihJ1g0WLFuZ5qsLT
n6+aTkJRjhTnOitrWbZjEt1AoWrvf//DKLLC3lVhDfBTkEnD9af0Jgw0h5lcUBMTD9FNa+3K0m1R
FCOwIBC2yo6zjrEj3p14+pUkHMWp9h3uLdOHKcWb48PwAggijQEdzG040o95PnRLtSF8svJxBnJh
UavGC5fN1AMRb1hmcfwIQ5tU8iwRlMHkQpcsTzgl5lYqOL+IgFOpB7yz8uMNs08K8La0hzw+qCFw
HscaDuNXBOUi9x65RyFHfDEORKwPlQ3btoroKvnDi/JjZtbEWOJbgonLfZWPHjVmS9MLs7uzmHwY
Qr5ML/53Uv/ipIZyLsAq/v1J/aEeyaD7kZH25w/+i5HGdBgH2SC0UVUhcPznSS1MGGlaUMCbhbPc
6xhITTtjNBYyvAk11fIV/IFtcKAParjSmHAjJf9bB7WeAr7i17smFGhoIiZnNBUDvDntMPnKFDU0
GQNHEZYf4KPTHUgNSkSoE8eywMbRb8Z+A7fUOtuFBzZYM4gRkwqPgQgw2cnr+V7Rq9IUUCWLdgig
h5kTopiMyHJyaDLSmqtkmw/xGYueg5MPONw4ejDjEJAz5u9nyxkY5sfkq5CivRKk2a2pc8NVWFZY
Bzg5VXbrFNaHoSKuuWksMhftuLxx5qm/B7YgZ8MfnI0au+LZNMAFAvsjpe03u0H6Q87znQrVcM5q
z923s+sgMM7G8pwCZl9BhWpPyk8g58u2xN3CXtjRCEu+VrPnH8tY0tYwG7pyOLJ2Qz/a6yyvFw9r
KdO86TzDkoR1qGgzSQnf15ctBHuFvv+Ax4i5ZQYWQUJr3WuzCw70W+fGFD5DrlC8w2bnVEWy3GSS
YUwcUOhjDalWLbZdu8FsyjULpt4GlehWbQxLNSXiIc7tbs3DKk/L4OQ73zV8sKEMgXkdlavR8fFb
tGLKFInBmktdwLwrL5YPrVsRmauShxDC90fI5t4Rnvn0WOGzsEqYWWxMRgnRTdMpy9wWdZJ2VF1G
IszTVEX28qHq7Jz8yxT7TeMr4YDIi1YM44yFs4soZ46Cul/WEIXI3TGIbMLqhE71DC08uAljfL1g
OLTsXx2I/bwvqfMOCI7l3i8r2OKgDv6tLBlnGf6AlQ38mzJBjrj09rQa4tQlOR1LvQzhfb418gXG
LUSwslhlo5PfGAoYx9gYpUQrvqe11JQB1CEXBkH+QijgF2l6QfNCNvCjatDUA01D6F4oCSHSWc1Q
6Ia6y+Y7xmflvmrrwEcA4y/TNO8YMJrjsneWphvOYY/62vs4m2NvfjAmBRS3NcKsKEMoaFSA1g67
6kCmjF/A+k35bk7xp293cEeqcY1xs/hEhpO8m2W7oIbHXkkL6UTGxMIgARzgCtTdGHus8LGXNx6S
3E1zemOfSSkWFvJdjsEfY76wfXaXuKWjbq3oTPy10azZSeC9ZHmTPERulZc3WHDjW1PSU98u0+xN
O2CIOVqPQD7YahBGQwEskkNdwdJLF2KF1pCVFCOdBO6VbXTyU54WIQb6rWdj8epYmyIu49s2Ue2t
16aBzqds1l4iqhkD6gZowOzdbcmYcyurgqGPAmHy+q56AN1AHOO3wmGWSOw3cTSh6I7Y+0XHJCCc
KWh8AxChH2Bhx4N0N6RwDRgyESLFI4fWtsKuZlArVAkWVMx+OI+TX71nlBDvfWYWiZjc2zCb4nsc
2uSpKRoL9YQRL4//a13/Ew4JVHqLXvLfH4gPf3RU4t/Ruv/8mX90reI3pL+0l7YpXnrTf56Fvv0b
yCFgv+e8nGqvulb3N31GXeQx9KVvDkPGCiiyHBeOA6Wh/3cOQ80S+ZfUDHGhC7clZLCA/7eWe71h
kVBCjgsJOnhyBT3JXEkSrJjX279gZGi+xaur4L0tUGYSa4eTrMmd0P//qwM3GpnY2nUcHUbkokyQ
zRCQCBDvS0Vn977EOfVYQFsguGaBovLqefwFE0U/rx8uDhEkwNOBiQw3+/uLJyhrpJ3Dgo4xsuIQ
6fqZ80twXdfMzxld8VMclg2oepXam35R6R/SYJfYep1nb3DIWVZqzNL9MOFOYLdGezXiP3fbY/Zl
gOLCnBvwV9v2BKW/G3s/OpdeMW/+iy8Btz9kI6Rgsd664pqd09jlsIQHsqCsrXTgDpQGQYspQWwf
W4r2dSRy394apZqgXUqdUzgGG+Jx9YQhDSW4rUUYLEA441dCcuCQLLspyBlM4sW2C6ZZ3JfpOJBP
uiBnNUpSSn7+HajffngOOALAWsLrAnLUm6FTj2B1VP4cHji+5k1Ht70Cr1R7n9rl51d6M966LLcA
Iw+IQIQGgBV9/8TdSfRQ8rnSBP+cfoOsygFnmKtusNs704X6/PPrvXmJLtdD9AQmwBLXet3vr2eJ
vqpKo+B6OPjcsaP05DdAevj5Vf7i/mk5JhqPwA4Qhr65f2HHdlHMRnDoLGKdAu5ag4zskPfB/c8v
dLGpf/O6uhYHKmYC7As/bAoZQTfhzBo8WBjdHRe/5+wJWTNK8eBUCdhMFjHAC3Gr+VlNbnDdFF6+
cTIRnZOxWk6l67Z3nfLoVL2JiPVGaDk8pmXLIdYUNaivap+yNj9OMXPtNRF1DqzVbCa6zIm5CCx7
i87fSg+95fWfZm9JDz//kvZFq/3dtwQTxNoRAAeOGFGib7oATZEYk6WThzmzAdFI9jli+dwfgbXz
XZ331sqz62+y6IyNmxfUfMrPDkWp+bqiGXZ508ESxoSGBNnK3rTMRT4J5pQ3bqicL/5clp8oIMAU
ZuuDwBOTeB/cwdYETcAyNvNwl0AxgeBPbEgSV9aGSY3a5/FOcJp/YTvLD97gurfxiN3AlNb1idMl
OZRNZG3t2EsPDGPUunZTDEYtR+x7uw7uu8jNjplBKE4lWipKYJuvCe3UugQxOzrYv9w2xM7hmbX4
zjXoCTrqyHO3zWQ5a89hAuiNXk1glojrQ97V+cPACLFo6UuYPRm3yK/Vs1Jk0gWwi7eoT+y9GzlZ
Dxc9wbsxx5TPQIl/58LFvqeRKj+hOsm/NSJB6JibIcF3YZegqUXrjZcQAaCffYhvG7+0sL4Kw+KY
qUxeL23o3eJdFGyGIK3ClY1H5O1IP/Q7TFniWls8lCUhpUmU/2HkRvDOoJbbOHFKVep3V2UJUIl8
qN0idDnKycCNNGoItJWADqsYvhz67moP1Hmt7+emLjLKyDAAba0hsInSfnQT8E1HJsxSSee+Zr6k
PhpFDnlFQOG6EaOBNFXpqszkfMGQdrb3UEeC48g856mLvP59xn2qjgP2VuvW7wn/cvAzalgRE4Eq
IwLVpxoX912eWATxNhIutB7qfawQ66xr5Jc8Gogwvazjw6zGXZLYd1ZUjqQ/NtNxwL5sheR1CPBE
tZ7tjmfeMZS/U13xDoviBCMPvCKmuGDcGmnX1xLqVWeaV43FjAynE4fsRxl/qLL4XRR7XxJ8Bw+4
XJnnSCyYNXfeJ5j1zB+rajN3fbY2Mi98GAiO3dldJ659Oc5XFVaoq3pa5Lok6Xs1ZsTJDpNJODfZ
d2xRzBUFBrxQlmp5MoIYJ1EcnYG/gujRIDuUDyMjILsc4/TcJpgSQzfEBRxG/oZjCM1EHHjob+eU
jLnYs3BM642Tu9T19WCg9+mkq56yuTdhHvU+/YFyA+hFVtbcLgCEbFO9oOFVwjnil1UchJ2aB7/m
dfEM9EI5ah0LVcnWmmnEMZRBLjEk0VqaWfW1m5z4c4ZQ4hk3XPXZnrr5qgyC6ZhPIUo1xDLXnWnA
hBryaO1G5nQcBe+XoXJi0AvF9Atxhd8L4spDf2k3ovWIGDXjEjb/Ij86k1ntcI5JjmYeN1unqJ11
puCPhvaI2SKuQNepxD+yMoH+EINV11k1onRIPdleQZ3NN149qr3h4SvS9ma+i7JJfZuGbq5vcAsp
NpGm1y4TRKmutnJYC2WwSWNODrFAmLTMsdma02xt+cbdle/Rj8+EPeL/bSq6bbP/tISzc2vxot6o
1GzHTR5BIgDzr6c/IMvOjPzNheFz1n1NfIIooYH5DxeaXQUT8t4wqS+KukkgZcxUJxMlH7M3VNAx
feMGiLRF4c0sZStNLz8XsdN+xvU83+TmMuNmSV1ouI3aF7mwjwDc+a4hZ/SBcKLi2DKrfcYtzERU
QWRs1vEl24byCysOuIehw+dSdnODO3d05fcdJ9fM3GaNfjLfZMwot2E38c3R9d1q+drGHW1yYYcF
4gcKxdsF48Z+lTsLP2OFBZxAz9NyBZtPgquJuZ+mga9keFqFRLsM3SPP3C3QjHsr2BjWizbMbAZr
OZiZV+CUP0ZX1CouU3YPw4Gg6K4mj/Uq7ER9owaeHtKpY1+vrfaKietUrKhtrL2ACbEn5Mk9Ifs2
zooLEGCIigHFrk9QuwsV4AuhlR05jHjLnOE88HcMjM6dSSpo5yfisxm4KCeQ02ClU+/7DB9Y1Gym
fXIlxqctm4JgGnEz2a2za5JWksAJsjoVGaw2O8L7uBrvRWTg1jYM6crNZ3dL2un7Lqqgq+RJPO27
ZlLJntvv5187J2iT664vWxgAygUWkRVE46HsTEzBUWNdh1EJ+9SRqof8EVhOciNnAp6W4+V4/x+C
+ysEVytsX1VCm6fh6f9eWG83TyVq5E9PfZJi3v49fw0WmP6xV/w1gjFcVvULgktp9Iq/9kJpu/DT
/jFk1WJiy0EtwQ85zkUr8eeQFVTXdVzmqxDaaDABmP9Ou/p9DcwrwiQXiATFBUQR6wdLAO3izaRp
9O7KieC2dZXK8Y7AkMFbkVrQf3l1Y/6ic/y+a71cDA4fbDzC51AwvDVLi12pZ6KDc5cYqnmsnNpC
hzSFD3k6QHGiwWkeY9N3nsKJkID/4tJYppkBFgtsS7rDedUwkw0m5FDjWLOEtHJVSMjHVjtqy60/
euLeDiRZlDCtCIjvI6atv+jXv2+g9DfHkYQOgMAwzBA13v7d5S0bH212afuuQO2frgNjgkBDKv3S
oInTl5OchL9obyzW26v+8M+LslQI8ASY9992UVUDGTxuQuvOtSoLoDuwj1bpkWkLHBI+aI+qayeF
5cypMUJOTIZxePYaNtrCgH+wbjmA9g3zYXnojS6OtsuyOE847fTtOnInU5ymJlJiky46apO4UGg1
sqhs+xfNoG4b/tVWvHwND8AG7gJsph/atAC34lGiFbujRmStjIVzlAU+c7sAhfE9/prahpvz6+cL
BhbDj1fFs4NTgxeDP79/Yp5BbLx0O3GXoTa5f4nBxYj0m5nJ9g72lzy7iOpuMO9B1qASSoyfX//H
FxOpO32pDzeVdfP2XYFYXcEGleLuktyKGXXzqOD5v4+nVvzCw/CNkc3lDkPl4M2ixUcd97a9j5SP
hb05ijsHXONMHYnFGXkglHuRbffPUDmdp8n09NtpluW68WdeFrLWJXTX5FeJiX/1xW0TVwPGSK79
w6q1HKMmFyCiAuUwbdeOHxX1tTWU9LuXMNaf3+a/ekkwZNHvJf+DwauhiFcbA7kuJtG9k3XX9Tiz
VgTtIPvG0fY0+iZuiV3mHIH+6xNWBqzykEjaG2SdMl4DeYM0C/SbJ8Ob5DluXT0swQHieqCi3QqU
SO+TZKKsqFTGW+YGOLdehQwBit3Pv8Rbb1C9vfgWzw80A0dHVuz3X4J4zWgMVCjuoigja3vxu+5w
WTdyKJvHjkzANQxB9j0stelSZ5IH0kWH/KqwPTSqhO6ewgMu9su8kJUrIrN/DjpTnn/+Of9iF/SB
P+DBOHxY13zzMUktGicvcsSdu/jckMttFk3XPAozEvctyOAvVrb1djEx6WdVc+YC/hK+8vaKeI5a
mZmr/m5u7PrkDqX7BC9Y/8WmaRtNW77vbK/3VlEaYZTMqD6pVvOswg8psh5s2siEeraRmL5nzJ/u
TXzZH1PbYePUa+Jyi6AycniJNAmvcfWuTwp54TWRy87R8nU0Bqlyv/DMe3GWer0lcljjqutTYjtQ
o34gRi1BHvrEBsd3MEEBABq1kG7iG9ltaxOsdqimZJohjE7ZsLFc6tt1ipFNsgvhDmergt9trpVs
GDVliL7ph/wdYdswXMGgRrGuRKy0mbIbLbAjl5DuNpmNj42Bx+cG10tyLuYLaRazx4TRrkU6wirT
jFqOAE2uzVBcOEFT3Y2adhv0ZXZNs1TfYK3ktxuSMmAsNZj9fBYEfaO7UsVXM+/FpqAOSFYWuesw
OuSUPCu3Vh5OFAl2MAPn9xW+kiWaLDtr3qN+hBEsL+xgRxOFXR/VyWryfaN5GKsimzd25PsfwpBQ
wVWbwcVfddbUwnzEkwsTeS9UHRopK/gdi/sO+4SyH3CGJk3LWrXj6DBWahkkHiOEkddWPEL5aKbo
CpFm+EHNkxjXvkMs2Z0xM8xnrKR92NreypH9IZ5q3vtxWXRrGTpJtCEnM3yIk5FjN2eN+AoHX3Q+
KoTDkczxltKAHEImVXy62nWf+tChTKgCdhtKQDZiDODkuU8VP6Z88hPQzAOWB9iIOisJj8W/RrCY
j5zMIhFQtJcXwjZwLextYLf2GnwHTnf8QvBuUhkcgXeSmykPB3IsmTKuYlrVvZkihQntUocwOAj0
QvTZbQ36bZrLZywh0itrCqDxUgf8Dsu8Xrtp2+8xA4t21mLXX8qwJzbNxt6k9ZrkmYUi/4jHKBtI
+YmrjYmdNlb/0QBlJm5c7FP8ac3CusAdUSVlAAhjoOash2enNT0sbNO4uYdNn+aMkoM+d66qqgjL
e3+CsxyyAApV+5sSuxY91YVlGyAbhywRWfwpACLID0GLYAgcVhXZsCiachE2n41kYhpZkvVWdRvV
qjLYGegr98UCCanOc+50ZeDmbMZgx+z2hvPUwrOFj1/MjQLejIqP0uh5YioaOBRokMf15IeaMF2z
V6TkryBlC4T2C2U8a68ZpiAX7nqerAdmUJDpiUm+yWgfu4WZ5VXFPY8+n9iyUye+G/1gGdaL8pyn
yJ3RXqYm9epQBOxG5ew+yWgJH2bA8ed+SZwjSCMbj8M+5DtluC27pAXJ4A0NoEhi+I5nuquRKtsl
XgVg9mH0yHzPVVmf8iq37lvT1f9RXYTXwzCxP7OdRRGqzhBBoBAD/4akEL7TlFL4wF/gX9CiMgEK
SBZ66ki+xFyusPkvukRkN2PVssXAuQyuYx1iHvq1PP9JHb+gEXqPpIYLriMAqBN+gd0hIp3zuQ31
rQw7R9z3MCbQ7ulPW44jyex01QxdKDst2I6peo9Yjb/NC8/pbqsy7zAknsTNuPBEJofKUFmMYSbo
UFtEX+o8prQbNga691nE9CYZpAbgdfWoLO69AJNFTM37q7OPp/6ZMCZ5zvTfMVjBGyMmYR18aXKf
mBxAQNXlUVNw2rZh3D5meUn1K9NenS+FAuHHlbqSWeE9WZL6nnk1j7blw0gryJ4du8DPJWVkcKxb
w7xBUmrgwxeZNz25Y/U1y4hnZ+lPW9UtB09fdwe0j/JsZiZFeI2OcuuKvHmMxoLTXOUWeWoRnkpP
HsTZCG8hDwvftu/45BM/Q0BKPZMB3xod6e+XAmfUpUq+ZMPzS/Nj69JHZdDxN4WrHEg2Rt4iWIGf
57yboQFCO3UdtLfMLPYcO3xAIMdsWQXkAmW4Tono98Iglm9VXV4hAYAudxORV5RBnDyoI+a7wJkx
sg17nlETBRR3/GMY66QCjMvZ22rdqiCKBVpTgsKACejR40nfVL3tH/k69cmeDA/jlRE3FXwe+LTT
SNbDPHPiDnp5ulUhbsyY+BNgJ50Gnk2Uqw4ZE+O7Zo4NgP8kogcUHtR6lI8YLW8Zs/Fh0JYiMHRy
7tkggvBBTql/n+VA+9uhNdM9hCvWSJEAmycluuEVxB2+/2UTyAsbAmOKOmZd5CnqFOXaxzbkDWs8
fflyHoJ1pt96vCGbx0wwhSDEuDtQ7rcHZPU8VbSf6Dw4yLkPMyVoWKXRA2RK+V6SY/XUBaQj5SYU
XXxgFgMmkcsb33U9n+SyEh1MEfvTnLIFuIIafSs6HEGoadu4fx8iZJ2PQa0fUNY6bE1WHbWHshPh
QzosEto/7WiPjzxmwisrGKmBLOIGPigzc59sbZxkGQE9QJjRhjgyEPezTXoMLrNKTCv2+RAUPw2b
Ry+GPbVuxYyrr/6GnETUyL3HDkRQVrq/NLzLbDSPi7B5RZnY3Kds3QRA0dLeA+eLezwmeSyDrtIW
2MrEN+nVeTk21WKyohp8mDFzTPju2E6G15XFyAG5GdD9ONLJ6LsGmiZDEG+BfpfZES+9x7fI8dR+
asaB97VKmCwWecVrtSjcs3x7sXdjXwjsWvqY7SjNebksJ2B3TPoOBXjCkh9Z4JE8E/bm2dsZtRIC
dLcot244Fu5ZdjNq6Wom33JtdKb7BD7HquG/Dh+wHaZtLUbnmLe1UW8JNZ+Lq3Ly+GkGaFb7ARB3
ZolEDErWiz5c0uyy90kLo7U6FjrHrZli3ZI7A/0Ko4j6dLkBL3uRbtynzGJf0BtrF/ucOJe1G5GG
Fa/kgKuZ9FP1O6P46O6yPh1rjPYZQMB+qlqdKDEGLJHAHLuD4+bTVRIrfHdeFkSJh8u3BmeiaV12
U3cwCOnaFqpxn4B1xf1lVXg4Oy6r3IrEjecw+RZtJW6g3nAT8l4Lqz14C+T6uQx612rJSVhrLUAI
gn3SZZXqL2TMJasPCXex7hwmJntFIdRt2O/FDbReCGB6c2CuVM8bUcS8WT5Gt2dc82x7VzcsmjGr
2e3tVNwys0QLlSwsahPa/rgeZjbtyw4InzAvcbr1udlDBKd8Rcwcd8n2Z14bfQDhvRbbCkXXNLAp
1HE3RTscy0K2K2gMyLjGgdfMbhXXjRslz+SvdjpLEvP9UCoKP/di/a2wPieuxxmMTeZ0qA06aiEk
Uuik5WEYpyq5FT3c3GOlJTadqa2f3GDgCnFas9pNES3d/eCOFCGxkYcP5oxnb9VI/X39cIaubvkf
xkCWt5btYoIXGes8zPoDonFz5Xe8O3MeZ99iu69XvtWiV/NoqddTbfMCS47HDD1lS/zfvKwHIM+Q
CkV5D3mmuM8pHvGIkuZF7g0MsncmgaLTKm5rAvkmWR7Tpsne2Q6RR2tOzfJIZy8PlWiYRsMMr95F
NcPfUBbUC54l2QwpMrUBgIXeU8p+MK9avflfZVEMEAkwT001OjUdDM5ER3LSQGFA2cZ1W2DV8oF0
NR5PVzb8tQ0FN8l2F/keBBC7c3tmw+n05t9O1Dh40spzS1DuGWc3KjzZkk3UIia7NMp5wS47E5mq
r6rtic2OjxctPmCTVVMfOLiSkBV2OUyihH17IRIw/6OmxuR0CZtwm+kzXBhZ9BAFESvo0hjGZlw1
OMJnzBC6gT2txrMxOoGndQc/qcPrNIydo1Zg3sTSDQnlG/pna1HBxrNz1PYsJ9jpBGZJ/EI53MYy
ZrdavNS6n7jy+rJvEuzM5hhyYGLmWPFOFLrebKIwuC479PdMrYCvZgygHmFdzig/2Pe6lldoKFg8
aWTkV0bt7rxY78zLUnMC0dslB8tN0j+cyTP7k9uMvHGDgQ2Um7fhNdYNusJowUgMTuYyJ1zu6PuL
6R9p2ORw6OlvUPKO3Z7p0kgegmUF9CoDg+Z8EfdBIIDsXDJq1+A83BIfXR5YU2TRSZQeB4sHIfIe
8qi3WVqoTI0reR+WWG8Hl5LZNctvmPeiUSELyNwxUcasylODtePKyX3SERAhE2+5ThyVfmxw9kNv
7IfsznQ7y44DEWNB3yOVCVleY7zH8RttJOU0Okm7s+XBil3j69jY7nOGPd0fBVXlt5qIAcrtuYhR
6yjrJJrevMZSt94XWn5JZgdKzPGiymxb/P+2GFa0V64t0xvSb0n9ybz0U9kM8Qey4Sa5HssCd2qt
9VSBq25Cu4k+Johsvtat4je5F1loepGILhe5aGHGM/5Yg9llqy6cvP9REv8jdwLclLSy7N9TEj+l
/deaAeN3BgV//tSfA57A++0CE0Mx/Kcv7J8DntD6jQWNDwFcfE3T0tj/P6Y8/m8E+VA5AAnp9AOb
j/GPKQ8MffJ+wDM8B+ckyIl/Z8rzFnjTZBzyNiwHV03rx4hzBhNJjv+O91JsEgUg37uC3WJRil1v
6Gh9Xt2gv5j0/NUFESMw59G4m3eJPn+FqpLqZzVWU7on8oxQu01MyVGkwJkrgvYQKyr/n1/vLc6n
vyA2DtwvxitIGd8gi2HmLT0JVM7JrxPvKdOtxaVY7d3pV8D82yEWl+JRMxJgIIGthPMGMMbyJonH
XDinXPfgqc+oyh0WtiZk6eyqCz25n2fsV7pR+9vf8kUEAhePMdoFBn51V+c2h31gdM6pt4ClsRzT
MDzWYxt80ymjfn4x8XZ8xBfViVMhLbkAztHvyGtkXGJMW/oydU5EHXMhv6EiWRFVSDE8DT6nRQUM
l1zBmqfdUR1NMntgTduC9w2whlX9Pb4eGH3oMb/zoGohWYW7qZ/Mq68PxZw+N46cU4CHPC0Ixrog
sjl/+e+uJfQAQrCEWThvFhShSmaRKOWgSpnBExyjf/aHUp5HXVb//Ebr+/gazNVfiwkE7GMfTj9u
6N9/rZRqnONndE5TlHzrLRj7NDB/d6pyuQgD3suf7FJvHibAtoNRUOGccDOqSRGdaGYCrzHWxJNS
k//8G73xu395UthTQ6tFlsQY682TwgJWTIsh7FOGpX5JwAjXhPNA9V1gePpIADkdkad4SfXASSWD
fYxxiX6hLPzbrKi/WMGe6bDtmfpV1UXG93c2sgTp6WT8nSTqmCsbDwpj1erSqDF6ViiNT7nNc4ta
XS0jk8zLy+vqCSg7yK8m0D9uUXwGBwffUD9pZuDff5gcN21Z5pgd99DQzpc6da6YDdDJhNuf3/+/
upSHJw4TNI6WH+bssglosf3WPqUutzcMY15ZzGTY6gOPJ/Hzi32/1bN9w2dldhg6nCxMnt4uX4Ic
66JtG+MqAiNYcHbqmDMRb/O4zACVE+y74Fc70/dbsL4kjF0cfTx06Dzgt9P0Jl8gDqNZvTIjkAQn
ICt91Xe9PHv4ROhoG57rpRtIArAznEBAQ5kenPAKppzHlqTFw4zj77KDvEA9agFNWUWJgedBqmGZ
n98k900qD6ICj8QhPcSG0oHb/EXr/mrzqgKZObK0nSsspUu8/yFz1amHU6wgNZTg4lIxU6RZ6Opo
XRMf520Fv+wOaiWwAI4kdJ5RGfEgI3TQzwvc9Wdp5Szdl67WYoaRbKgMQWFcQZu3EjFV+qXpKTyQ
VTPjx4hUso8+AZHdBuIS5Csrax8HPbUKYse+6jJu4ErR772P0wIsEScmKIpLYsAMDaNWHETv8qt7
P4GuRqyPR4hNl0b2Kib/FC+QquUaGqC6REugRDMxc58cuIAASeKmJ1yOuE+HFgrMfkBBT8ntXV1m
c/0Ql+DwnaiSqxwu7DNTpPaR0FCruUIYq854DsBgswYDrKfJ4/SLUCGPzF+wic1XM/jQA05frL0h
957yFGtZWJKW+6QEqVl4rukTegK4LYFJvzYkNBywhm7PnYdq251pe/00RnzG/ov2kIQiTpgL+mjY
NDpgGsz8ImAKWzryXDAufFCOle4vA/LL6PjSocJ44/6EmDue+z5eHizI2s9NqOEA3AHp8WTXP+dl
bGku9BBulz5CWh+oLnwYiQz0mLop+xiSghWvSt12I98AZxs13Hs55SpO6l3T47W2UmXSZWgw5ADk
5vu6UU08ginKSi3+VaILk8uM/gK+m5lF98s0TW5xRAA2vACk5LazapAou0++l3M3YR82WCbWgarW
0E597+rSShrgW/2+dwiP22MCx4eBBY5FOKnw/bNXE+rJCo4VZlNLIG4Sg8HXRrklkAyAPsiFrxzO
G3idNMwkObOWJ1q+h96M+LXBgK5CGuA1jdAefAPaLblTWJxbEMFxQ103NlREckvgBYqUEe5Ut+6T
xzQNyk7VYQXgKtF9iO3FOizLHPsbK/acL9U0VffBkqp3RTsVmxbir8ByB1xvB3u+u0qLejrG+Pbx
WwopiW9d6nFj9pEHOrfgxmx6zMVW+JiomwA1zKl0khrDgZy0nNTtAfoZe6xRd6j7HI3JFhOmBjtA
U6VURl6OqxGy2Dsgo4AY7mgsAQy64VvgLPXRtfzxJvTcEequzCJ6wZydab1oVHc2MZjFI101nyFs
d/2ud5X3VUKd3PSIaK4ZdXbxThM55lU4NukG0V+1n+qxvkG3JuZ1tfTJl1hP4Px6QJLvJd6eOUR0
wsrIb/dBP3uPDQgbwpRm+eLFc32FlXKsYHw5y5eqaPMtHrTLuhcTjzGA6oMtwVx9IeWITGlmyz2U
0s7f62K015LVHjdyKAbblhpwNVG87MrAGvTGxBQA1vB5BPI7QmdpjlmX9DvljuqPCHnANjFSA3Vt
XX5O8wk7HYWBOi5QOdg0iWNoNp8Q5vJ+AHRvIpyb1uPUiV3Z1PyiwAB/ZmCJNDqC6Jx3diI2ns/8
CRuFNiQfbdVB7olr/eSb+ZpKNzhgaaLcTZWSiedEERci5CLaOGOcAIo3PbB8n2yWWhlbq6zHj03u
tc16qvrd6BIOUCXm18Lv689hkVqrNBR4m5I5vBkLPkeIb88dp9KCRxrb+7XntPOqiU2eqA8L4Rr8
oXoP5at5D72ORW1gTDc8XcYGBvxqDB/1aGdbw3LNTp7UMJJF6HC7ZrcdnuPOZEOql1Dck2bBkjUH
JlmdP8I5CUZJCjzcWwmgWrcmM2RGccua0X/9GAkGZhfEy1dFdxj6kPM4GN2IGYbl1HhSFvq3Cdn0
+xceHkwJCrOmZreV9FF9z1hr400AN1Pj8OqPidseHOnAC7sMn5qGZbuu/Ym5SQ5W92iRtEE9l4zQ
Y2Dg1lrc0jflFzfD6PebaiZHjxaHaFv4A9HamTP/AScFp1Q3N9xPuH2Fxy4J+wOMfGwPKhmn46oQ
WfJ7Pw1PGbDq1iXyPV5Hiu3jc7EYo/EhXQilPgRWEtxMoGVrr0Dpm8xze8gMb9mpoGo+wmQo/RXh
KvPHye3KMyOKb1axfJbIPW5RIgBcYcZGlH3YEdkwNtZzPCTx85Km84d49HlyvPF40YPL4neCu/qy
mpJUS66L3r/Cf4n8EjkXKK97j318nY99PB9w5DJPTlurd7jQ2GdvkeQz4qQ3ipXHU4DLT87Mg1Gh
LN5KMRTvZNc5twv8nFtkruO5TIN23dWi/+pMRrGth8X+vQ696TR4DZkFbmSl3qoP7HSdJ7An5nGZ
wxXqGLYLrEE2WRk4V9AVfo8aY/4wD3EOj24035Hc5n7JZw/jl65IQs5K7dAGhh3fhIBm71AC2FcG
SVUe8G7cP1np3JxKfGa2VeqOJ/SXRrRyhr7sYFWrdIcJ/YivlbAsfISdyJe7BC7gvZc3zWGqUIA3
aRJdm2pc7oYEf7xwiudH0unacWv2vZNeyVRKdx3UcGwIqZyD/MaT/8/euTW1jXRr+K+k5l4unQ8X
31e1bYOBQAgkgeTKZcCxZMs6y5L16/fTkiCWScjMKBeqXVszF0kMbanVvXod3vW+JLhnjpunZ0S5
0uXaqsIvspegryGhXBGMVcmSEcRm8XwoOOG/K7s4vcqjaDcrOQjfB+t0608jx52TtVcIL1yM2wyC
UsWjpBxRbF3trN3NSt0VEHCt58CoU0zet02ZIXkOk+0lTLCYUU3eO9kkhn6xQLkVSmqU+0L1KrP2
lYEsS6zYJ7Zv6RhEpViGqpnPTx0JdYtVRH5X12Nw6L5ZnaW55d2mWyX+kiv79M720ZvZldVmUq1L
qiL0WSIQQ9p7XFZriwaWwvImZPzdJwA6nEOZTCPiXIIZGK4iEtS7ijiF7mgrmRjh3LsGH1Z+kZNC
ujK8jN4RT4u1U1vSEgsW/MCgc9wyikmoek46y1m736GPK+8jW8seC2NuPRUmjF+nMoXedELxi6rL
OvStBOpX8vYwhMXeNHFBM51ZWfTdcMvVx3QNrGBceWkGUUkJtWQYwhLglh7E3DoQtAl0icm15FMX
VmVznk2dFT77qtqXJYii0IK9Ltcz+/0ml6ni6tbuK4yzIbCaVbW+Ji9syeN5FPjXgeMjZUS3pQRw
WOOt+SSQdDq3Cr/M70ow9vOW8fz/0e6/QbsrWp2f/HUu9GxRLDzvkKm1/ZVnpLuhkwklNuN8BcEJ
ZvcH0t2UR6pOazaUKDq5DsH/3yZCVXXEyQvsGNksXTdV23lJhCr2yCELCqeqJpNQsJ1/Bnfvho6i
X1rwxHJbZJGIXG0ROh+EYYC3/GoNTdanNI0iUGjVFrGqncJ9Cu/LuYx0EF2u5yePkQUmxnU30i38
VvtZoOORTXzPNiZIB5nBmG6oYkrHyiRzpOjEKEHtpLLMOKa0UlfIIoWwwSZlhDg1R9Z56Jab05wk
xUmkrJ1LpHaoRDtYFG+92c9CdY9Mz5p2TvYIqCFFypdBJdG96eo0DUkljTVQIUAH4aZZsXAoMy4s
el286cpl2ia0jeA5J5ukOrV8marDXooe4OpaL+BN3X+UNmQ3gJzsv8FDnQAYRHV3ou2rbLlLVspY
jUC1rFRZuVm55o1A+gD68lP1S65hn6Zvh8I17Pwg3yVeARl3tNCQggByZou848Er2Fa6vpbmqfmp
SjTn3NAgfqKeLiLZEGElkARxZo09det8RLxRvQwKlUeLTDs0Jt5G3s0qF2lIhIXDc6fKd9BIGi6c
4nr4hJKkdB9AIX7rCu1Kw1uvr3IjA/hlQ4Z15/tze7Zyk4jivhZe23byBbSScWYI53BVqJ9VV51Z
rvO0js344e2Hdo5A7OTvZUssYDK3ZIHoo+4+dETYtprLUfBJD7fzb4p4+6swVL4qKu4Zx1hyTk01
Od+uiwy1qGCrjrcSlaoUlvKrMi/lh2ijMA2OUZTXq0DfXBShhsbPnj/B3KQuYTdX3q8ktbh26We4
1FYxKX57fkd4qM4cz/PvNqglwiPsy2deUATwbCQSJxYMsntE804qmRZPiGXk3Xu50p4CM78sElWh
LD03zqAFh8tAx9OF+HRzUhp0uUFV554a3jc/ctYXuh4Wj54bamM/04rHCMos0gy4m0lGPmIOCpri
eX6aeVBQsik3H6wdKEAfJNzZRuN889YJKrWJSWSxroz3tk5HOXznZT71vDQW0lPOTK4SpIdRK5ha
AViNMuAtER9666utq8WXe3RvaLAMoqUNRXoyDkAMoDdmgKsRsROdoml6Ru+H996nJ/NqLqAhcOPs
rihp8nCqlpNnid1qfUYqGwbnSl+ptxKo0+s0U5hQ1VudIsdenRWG2JuQyNAyU6T3Ouw3Dw46x5e6
DueNDHnm72obXZsFTNqGxJrOB000/ai0w3fXjkpqdI6nIt26mYz35KCBLimpf7cvC5ueNNphKSWx
dtA/eCxUm8gtSxHU0OHreVrjx3+IUNS5iDM5vofiJJqCXZJnMJ7AZqZvpjHkcV+2MaNsdmAtxuud
Fsx83v1lOIcRTkZP4QTuvfIEoKB6W8oJ8iIWCYvJPpf2V4BbvQnman+60w1VGNRwc5EYEQoDRiap
JzAY06i9LnflhwTio5t62UaoAU48z9xfJbGhoPcRzqmu2vJXW9oisgJ+6Z6Gi/iDl3qUOreRS2eJ
pgXeQyBvZnGYSIDXSid3UaHLzZkOfMQ62cA5f23L+Nm/SaaqIjH7w16J6afTyrZE5UGFIcQSW/vA
XhWxksL/ksxv1QTptWlGtw10/rH0aV05PIGyhrPZjFPp83rvIeNgAKyOcOJpxZ7ZMPvuxxp7MB+r
foxiDODOxWZnJns6ZYtoNYmUZP4t0ala02XrK3Ri5tLp27bnZw+gi+OVIiTnsioUdA4fICDlDzv4
yrrFC81OgIfBNx6tVqcxnfMJGRTszDwGGAVhGCYmcA3phMxHtKA4b7xXCnP+nb2nCYhXuNBKS7k0
i3Jz4aoRjm7s2/PPwBgBSLjByrd/U0moz+OjyYefHfZPFQFWlWJC994hBveQGSmM2zA3UKEoCJK/
s5rnkDYAkrxTiJOu1mVaXvvWLphlgIC9sRoEJkRA3u4i3Nroxzlqcu4bRXIeWrH0GfYjZ0YnbuZN
kjgPris79S4tlecvIH8k5ZQW6fcdxwSvyNMf0jl6KehH2mRBYgAmOYKMAb2fuN3R2qjGpZpghvJ8
fq8Cej2TbMm+SD18fgihzVNUJFan0COW3xIzqGZJsZufe3voBKvACuxJpqrlUlkRRI3VrSB5TiNV
Oam0yDnVws2DsgXv6WpBPNYIo84hDp5/Cyy2Oj4BABqx9eB7XD0lc8DMJxQ6uD1QaRdVmai3vpqi
8btda7uJo8ZEERGUz2vZnX9j5e2Wur8VFkRMzdqaX+Qe7Ji6LFrRyAWpt5GXyOO9ut18liO1Wo31
2PS+Wtv1oxZugZSu3PJ8U6jQVicq+G3I1S7dskjB4PvlB0SZOUveXsQ4icfb0NFoh4TsBJst3MEj
twFbvc3BTcRoMimZNYEkzS3HtW32IcGakQtAbRxMJyg7kOanuGLRwlSz6qZSsEknq216jkCQNQUt
6l+gl5TCGb+VPeBP0trbImwTnGbxRmxXxZIf9sh3f8H8Zw9qoe+WuWfp0pSM3daapq4Nvg5dc/8K
WnF4qix5zzrQKXqMkcCY+6e+AjR97CBxfGavpHK6ryILvrTtF6QGSfcCyd77CKDAGROb0o3Gxiqm
aS7nT7HBscL6EkLccXhWKlU600XsiMijcDnFe0UALbtPy82ZIZGBm5bULcAh7++VKAqmcFZoY+7H
3Y7TNRsChBGLda2msFEgjPYIZRHYyN1ucwGvHkoujg8TvKlV8ayKVTe8gj1Ah+Us37h3nAPeXSqt
feSDogJxwtDbru9TW3cqBAljc3UGWEWGqIDYD9UCF7C/RM36VtoVwsEBbXYh2yVHVbo1pwnMl0Dq
3Dw7yUp3K/O4G0yeH6ZMVFok/Hme5WyDvavCDEuZSten9FoFn1erLD2fyzqnTqWstQdXmyNgulLM
aPNeyjLh/jj7G2BdoXQCkZn8sKUIQP94THf+HssuT6SgUi5XRrG52LMQbMTIKe9I+t6ld0HRtK8K
aH0K2HCz3QBknMPhTecftG757iwT6BsSc1X1nW4C+xx1AgmM5pZWEsjGaFaXk6o40Xc7B3iT6SG5
k8ytcZHQ/jOmLUILQY0l08whsTU2oNOdelrlf7es4pY8HbUc4t8Q6o6NBbtGAdGaZW3dj+rWKkj2
+w4z4+yrm3oj/Z+JbNsHEW3WJzWh2E2+TPa3y5RcUPos7yY+rYXSPof/7ofeHqjt7/5drEyf1IER
e7mn+obfGsJfZF6WP9E7rqkjywSSw+H21zsfBeX23yWBJ9Lx+FSE0Zvr8C2/fNVPHv/tJ2vm8e2f
6dz6IwLPmZh/IKYd/JMqgC+dPEH9Ql4//NEIBw/vjAyZOhE8aVS7uZjNwzlw6IGnA9YUJfP6ar7w
YIH8agm8/Xz/eA5+qTdOSz/O4t+ZhKMhDiZBpDfI8ELn1n16C2yYQI1Rxh/o04OMIXvS7+n1kWD3
gnm+fcVH20BRlBH7g+5rABzi4tDnCwe0BBTiMlJcvWZBtUe4NPTpC34CcfGUhxvBBgtoAw5EO775
vDE7A5oFGBWAhfSaBMQ8aXQwDHA6zUMeTQLEjPBegPswB/f0iDU167JBJr1Y59e28NdmgKwpj09O
FE4ucZEDOFwCgEiBDoH4wPOtr2bnDWgJ4JWTtO23BKyRCrk1hIZkBsV1vAQUZ0QBFVyZDo5NXEOz
BkTZr4TOfnEs/nIp6OrI0Qh1xeFfX0fHomWMiONlQJmtzWx23oCWgo1b3XcpCP4bAmT6VJo3zas+
3A9Mgm4KIVo68OprcPsBxmmlsVT/3iro+ojTX4Y6pl3vR1ZBUVBwESBdYHdD2woWvXk9F4GujICt
K4YGAXB9HdkDC+8Z4k67Jk4amFsAlUrvx5dHZP+FB9xu9KM9YDsjYMNwGUH/0VxDWwMKdupvRgm/
NIeESKbOS9ZhwfnZIrDhfAZWC0K7PRkH5x7wgkQyq9fRqFsjXYESx6JuVl/HjrKKuDqtIghgNtPU
fOGADgWWqt3XUUZfCt/AoWr7410fngpEzVgDZuj56BycVeTMtnl1/daCOqJKbhI4682OOHIQHI24
WhaEbu3ng3MQVJH06DsLRIawuZMKbo3f0dlocXiIaquIHutrcHYBV1EksXutBaImOkcAToiGAnEd
HZGOjQdBFoU8SzMLzeIbkl0QRqvvLFgjELOqbRpttuxoLdgGdsGiv458TX0Nzy6gw9fXW9TkEXAK
Nj4iPM3V9ZkdhRgTim8V4v76Glw+TWgw9F0L0GNqxJBUCn+s+MMzwnRGdEAqgoBsoLOgymR7+u4I
silsCeaguwYsc2TJkM2/5FQHZxVp1tL77gRCaNIE+IRAburryCpyNkAMR3q9necBmUMyCL3ziZo+
ohdLkMM1SdPjxDqN6CMoJVEOEdirYQVOKpqjfVOJhM0oh1rwIP48bOY4YGE4+Int58NzkMhw9XWW
dRNDCLMvNPs/3QSOPsLeQkzd6vEMaRPQNN738UVpjcZ56yU4PrKERM8UFbC1aptmG+AiQJem/zmg
mTC6PoeFYloPT0ORV8YvAljbboXBeUaiqZRX18tLJnrG2KPLRJagvjhgDmdBkVkMsEqJduXBGUTc
2t7PTyxE1lxDq6l5/uNV4IxwHIkink3F8FYBdqq5qX+fTSV7QKuwIFNv/d+jKAH1SkyCgVMgQLpc
wzscxanVdy9oI9OmeICQaLMWjvaCiJtZJ2oNzxY/0ZigIZ0OGsQMfWeB3Cr+jwM5QTMLRztCSKNz
dAB5b4IEZ3h2QTOVZoH22BGUVIEUw3LR7gim9dAuWmSYbTaECedGfQ3vjNRZyn3XgkbBDfw9Nez2
ZXdngSw2uVWb9OsADYIpmDz6Ho603CAhyIZorqPHl2VqbQKl8bwX6i8ckkEA3dw7bcBDUl4X4hTN
JBwdDmAw+ISuJuQl62t4gTNihn0DZw2DgJI0yeXmIV+lE0m0ETgiZNeWIRrPZEhrAZ++7yzoMoky
YAht3PQqqQo0ix4mW+RcX9bKsKJoCMcFJ08vu6BhFmXyRETkLyv+8HCwxSxRdQOj1czC4A4HMQts
416zQC4B0jRkFZ5X/NERydzQuigTaLcVjQHtBQ3qo95OswEQlcCAbslmFRw5SpTcNDTmBSyn+Xxw
ZyRtU/1ximgOA8SEqK/dCzzl4V4AqgoZp6jC/ChADMwi0FXbbNAe7iJPSVaV4KA9Ho7WQo3WtCgw
qObwbAEZpSaS+ffPjy2QUYjhv+OYCYwC04uUVutCDS5+phm7d8VV4/AXDdgklF6OvcNNYNkjcWai
p9x+PjgXCd6t3qgcKq4A9gFiUEWpr6MDgWMRbW54MOQfx+bATMFP+E7/MUiR+Ji1zqpqXaDX2VX4
nQE1o7xTXwNcC/CB9nUOgGpCqMjp19Yaj4IGcmpEjgopJzrd6+vvh05/w494aYeZQEjwVDfCeMv0
Z/0yv/qB50aJ15+3TSDnT//5S3R6dH5Q9MU0372sO3TE3//bAXDVCP2DD58R+/X3tL/ePuDrr+58
1/NTPf/jmbdMFgig7usP9u1tNkqM/+MvHhbbRYecou4q+XEn//mrc58H7/83A6ebo3FFobr3uAna
eEF34Lqpov/Am0WQLtLnWxSvsUGp9x15svC972ESeJ27bsDfvccO/TBZPIWHd910FvQfOQiWj5n3
mGedwWuMat/Bp0sfUpRkeThyA4HuPTLUOYn3mL0Lv7+bhPQVPnSnvek/6vstiAYn3lPnfbZdLX1H
ni3DZNW95RYS2nfkX9PQvFikf7fVz58WbmcBtjjuvjd8jgBPEHrdHdmAhHsPHTx5iyMr0oAte48c
Ft1l0aAX+w77/rVtaqBwvQdmgPxxsz/cicTlAl/Wd+jLEMHzV9PcoLb6jn218IKO9WhxUP3HhaRs
ETw9P319mDfgov5Dp+niEea1ZZZ11nQL3+k9vvfoeqtFt+O0gYb0H5qzIA2zzspG+VjU2vuPnaYe
/0eR9zxYPekNnuFPjB7myfHQf+TGwyA7siFt4b3vTX9YPiRo1nVnu6lp9x96t+ieW2TiRJm4/8DF
u7PFNkpdr3usM74owP6J8S+WSbrsWCqgX6Ku+ScGv1qW3mPnGGtxZX9i8G9hsnm+zXp1N01vvYeG
Zsp9N1kkISdld7k0pc4/8wXTxeZ475MWoIjWd/hr1+vOeFOV6j3sxscj6UY1SImLUk/voZPl6rip
vy6n9h344zIIoDDZLY7CBJQkRHGm7/C3bvi0fHeevjrbmraCvsN/CvNfLMS2rPJnvuD1QmzrFX2H
/8zsL9N02XEp2lpA/7HLblTZZtf7jvslW7jPC0PYFCDcIl3dd9i7ZbLlZHseqB65SQT3Htkjsjla
3m2Ste/Q9wvOHdTVuluz7SLrPfgyzd7d/ezmm9xo7/Hf0krqGZvdo03MxHTeplln8d6+659lml5I
JF7nn575QX72a93kmviJR3+5SP77vwAAAP//</cx:binary>
              </cx:geoCache>
            </cx:geography>
          </cx:layoutPr>
          <cx:valueColors>
            <cx:minColor>
              <a:schemeClr val="accent5">
                <a:lumMod val="40000"/>
                <a:lumOff val="60000"/>
              </a:schemeClr>
            </cx:minColor>
            <cx:midColor>
              <a:schemeClr val="accent1">
                <a:lumMod val="75000"/>
              </a:schemeClr>
            </cx:midColor>
            <cx:maxColor>
              <a:srgbClr val="FFFF00"/>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sz="1000" b="1">
              <a:solidFill>
                <a:schemeClr val="bg1"/>
              </a:solidFill>
            </a:defRPr>
          </a:pPr>
          <a:endParaRPr lang="en-US" sz="1000" b="1"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281940</xdr:colOff>
      <xdr:row>1</xdr:row>
      <xdr:rowOff>152400</xdr:rowOff>
    </xdr:from>
    <xdr:to>
      <xdr:col>10</xdr:col>
      <xdr:colOff>586740</xdr:colOff>
      <xdr:row>16</xdr:row>
      <xdr:rowOff>152400</xdr:rowOff>
    </xdr:to>
    <xdr:graphicFrame macro="">
      <xdr:nvGraphicFramePr>
        <xdr:cNvPr id="2" name="Chart 1">
          <a:extLst>
            <a:ext uri="{FF2B5EF4-FFF2-40B4-BE49-F238E27FC236}">
              <a16:creationId xmlns:a16="http://schemas.microsoft.com/office/drawing/2014/main" id="{C86CCA75-4F87-39F4-74EE-14B14BF194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137160</xdr:colOff>
      <xdr:row>7</xdr:row>
      <xdr:rowOff>34290</xdr:rowOff>
    </xdr:from>
    <xdr:to>
      <xdr:col>13</xdr:col>
      <xdr:colOff>441960</xdr:colOff>
      <xdr:row>22</xdr:row>
      <xdr:rowOff>34290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FE8AAF7-B28F-91F3-56FC-394EF2F9E4F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3144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53340</xdr:colOff>
      <xdr:row>7</xdr:row>
      <xdr:rowOff>38100</xdr:rowOff>
    </xdr:from>
    <xdr:to>
      <xdr:col>11</xdr:col>
      <xdr:colOff>358140</xdr:colOff>
      <xdr:row>22</xdr:row>
      <xdr:rowOff>38100</xdr:rowOff>
    </xdr:to>
    <xdr:graphicFrame macro="">
      <xdr:nvGraphicFramePr>
        <xdr:cNvPr id="2" name="Chart 1">
          <a:extLst>
            <a:ext uri="{FF2B5EF4-FFF2-40B4-BE49-F238E27FC236}">
              <a16:creationId xmlns:a16="http://schemas.microsoft.com/office/drawing/2014/main" id="{4FD67621-A315-B806-4F48-729B29057C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495300</xdr:colOff>
      <xdr:row>4</xdr:row>
      <xdr:rowOff>171450</xdr:rowOff>
    </xdr:from>
    <xdr:to>
      <xdr:col>14</xdr:col>
      <xdr:colOff>190500</xdr:colOff>
      <xdr:row>19</xdr:row>
      <xdr:rowOff>171450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9478120-F590-58F4-531F-BAEB93C5437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37860" y="90297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99060</xdr:colOff>
      <xdr:row>7</xdr:row>
      <xdr:rowOff>38100</xdr:rowOff>
    </xdr:from>
    <xdr:to>
      <xdr:col>11</xdr:col>
      <xdr:colOff>403860</xdr:colOff>
      <xdr:row>22</xdr:row>
      <xdr:rowOff>38100</xdr:rowOff>
    </xdr:to>
    <xdr:graphicFrame macro="">
      <xdr:nvGraphicFramePr>
        <xdr:cNvPr id="2" name="Chart 1">
          <a:extLst>
            <a:ext uri="{FF2B5EF4-FFF2-40B4-BE49-F238E27FC236}">
              <a16:creationId xmlns:a16="http://schemas.microsoft.com/office/drawing/2014/main" id="{2998C425-C110-49ED-1944-0DB58F7355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182880</xdr:colOff>
      <xdr:row>1</xdr:row>
      <xdr:rowOff>152400</xdr:rowOff>
    </xdr:from>
    <xdr:to>
      <xdr:col>21</xdr:col>
      <xdr:colOff>182880</xdr:colOff>
      <xdr:row>15</xdr:row>
      <xdr:rowOff>59055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78C0DE13-EE71-FBF9-E055-4A47225B252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1549380" y="333829"/>
              <a:ext cx="1823357" cy="24466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45720</xdr:colOff>
      <xdr:row>15</xdr:row>
      <xdr:rowOff>160020</xdr:rowOff>
    </xdr:from>
    <xdr:to>
      <xdr:col>19</xdr:col>
      <xdr:colOff>45720</xdr:colOff>
      <xdr:row>29</xdr:row>
      <xdr:rowOff>66675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80454E04-7000-65B7-9C3A-2B6DABA9984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196649" y="2881449"/>
              <a:ext cx="1823357" cy="24466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152400</xdr:colOff>
      <xdr:row>7</xdr:row>
      <xdr:rowOff>99060</xdr:rowOff>
    </xdr:from>
    <xdr:to>
      <xdr:col>15</xdr:col>
      <xdr:colOff>152400</xdr:colOff>
      <xdr:row>21</xdr:row>
      <xdr:rowOff>5715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D374F77F-1EFA-D9F0-3911-D42075645A9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871460" y="13792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114300</xdr:colOff>
      <xdr:row>19</xdr:row>
      <xdr:rowOff>41910</xdr:rowOff>
    </xdr:from>
    <xdr:to>
      <xdr:col>1</xdr:col>
      <xdr:colOff>792480</xdr:colOff>
      <xdr:row>22</xdr:row>
      <xdr:rowOff>22860</xdr:rowOff>
    </xdr:to>
    <xdr:graphicFrame macro="">
      <xdr:nvGraphicFramePr>
        <xdr:cNvPr id="2" name="Chart 1">
          <a:extLst>
            <a:ext uri="{FF2B5EF4-FFF2-40B4-BE49-F238E27FC236}">
              <a16:creationId xmlns:a16="http://schemas.microsoft.com/office/drawing/2014/main" id="{29142CD2-6F7E-3F89-3C09-A1E4337092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556260</xdr:colOff>
      <xdr:row>19</xdr:row>
      <xdr:rowOff>137160</xdr:rowOff>
    </xdr:from>
    <xdr:to>
      <xdr:col>5</xdr:col>
      <xdr:colOff>556260</xdr:colOff>
      <xdr:row>22</xdr:row>
      <xdr:rowOff>0</xdr:rowOff>
    </xdr:to>
    <xdr:graphicFrame macro="">
      <xdr:nvGraphicFramePr>
        <xdr:cNvPr id="3" name="Chart 2">
          <a:extLst>
            <a:ext uri="{FF2B5EF4-FFF2-40B4-BE49-F238E27FC236}">
              <a16:creationId xmlns:a16="http://schemas.microsoft.com/office/drawing/2014/main" id="{8954D429-1578-2508-FF7A-2870B5E9D2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91440</xdr:colOff>
      <xdr:row>19</xdr:row>
      <xdr:rowOff>99060</xdr:rowOff>
    </xdr:from>
    <xdr:to>
      <xdr:col>9</xdr:col>
      <xdr:colOff>716280</xdr:colOff>
      <xdr:row>22</xdr:row>
      <xdr:rowOff>22860</xdr:rowOff>
    </xdr:to>
    <xdr:graphicFrame macro="">
      <xdr:nvGraphicFramePr>
        <xdr:cNvPr id="4" name="Chart 3">
          <a:extLst>
            <a:ext uri="{FF2B5EF4-FFF2-40B4-BE49-F238E27FC236}">
              <a16:creationId xmlns:a16="http://schemas.microsoft.com/office/drawing/2014/main" id="{3D18C2B4-57CC-1EAC-DCEF-46E773DFA7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198120</xdr:colOff>
      <xdr:row>19</xdr:row>
      <xdr:rowOff>53340</xdr:rowOff>
    </xdr:from>
    <xdr:to>
      <xdr:col>13</xdr:col>
      <xdr:colOff>647700</xdr:colOff>
      <xdr:row>22</xdr:row>
      <xdr:rowOff>38100</xdr:rowOff>
    </xdr:to>
    <xdr:graphicFrame macro="">
      <xdr:nvGraphicFramePr>
        <xdr:cNvPr id="5" name="Chart 4">
          <a:extLst>
            <a:ext uri="{FF2B5EF4-FFF2-40B4-BE49-F238E27FC236}">
              <a16:creationId xmlns:a16="http://schemas.microsoft.com/office/drawing/2014/main" id="{08FED8EC-B279-6773-44B5-544DFCE92F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251460</xdr:colOff>
      <xdr:row>19</xdr:row>
      <xdr:rowOff>99060</xdr:rowOff>
    </xdr:from>
    <xdr:to>
      <xdr:col>17</xdr:col>
      <xdr:colOff>1021080</xdr:colOff>
      <xdr:row>22</xdr:row>
      <xdr:rowOff>30480</xdr:rowOff>
    </xdr:to>
    <xdr:graphicFrame macro="">
      <xdr:nvGraphicFramePr>
        <xdr:cNvPr id="6" name="Chart 5">
          <a:extLst>
            <a:ext uri="{FF2B5EF4-FFF2-40B4-BE49-F238E27FC236}">
              <a16:creationId xmlns:a16="http://schemas.microsoft.com/office/drawing/2014/main" id="{2B6DC83C-C3F3-7F7A-1672-FE8EF17837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213360</xdr:colOff>
      <xdr:row>3</xdr:row>
      <xdr:rowOff>95250</xdr:rowOff>
    </xdr:from>
    <xdr:to>
      <xdr:col>4</xdr:col>
      <xdr:colOff>259080</xdr:colOff>
      <xdr:row>13</xdr:row>
      <xdr:rowOff>19050</xdr:rowOff>
    </xdr:to>
    <xdr:grpSp>
      <xdr:nvGrpSpPr>
        <xdr:cNvPr id="10" name="Group 9">
          <a:extLst>
            <a:ext uri="{FF2B5EF4-FFF2-40B4-BE49-F238E27FC236}">
              <a16:creationId xmlns:a16="http://schemas.microsoft.com/office/drawing/2014/main" id="{CC125028-2A92-CE6E-BD0A-EEEE66AA0358}"/>
            </a:ext>
          </a:extLst>
        </xdr:cNvPr>
        <xdr:cNvGrpSpPr/>
      </xdr:nvGrpSpPr>
      <xdr:grpSpPr>
        <a:xfrm>
          <a:off x="213360" y="650421"/>
          <a:ext cx="2484120" cy="1774372"/>
          <a:chOff x="213360" y="617220"/>
          <a:chExt cx="2232660" cy="1752600"/>
        </a:xfrm>
      </xdr:grpSpPr>
      <xdr:sp macro="" textlink="">
        <xdr:nvSpPr>
          <xdr:cNvPr id="3" name="Rectangle: Rounded Corners 2">
            <a:extLst>
              <a:ext uri="{FF2B5EF4-FFF2-40B4-BE49-F238E27FC236}">
                <a16:creationId xmlns:a16="http://schemas.microsoft.com/office/drawing/2014/main" id="{82F114A5-C412-E513-6389-26C565B91D48}"/>
              </a:ext>
            </a:extLst>
          </xdr:cNvPr>
          <xdr:cNvSpPr/>
        </xdr:nvSpPr>
        <xdr:spPr>
          <a:xfrm>
            <a:off x="228599" y="617220"/>
            <a:ext cx="2195294" cy="289560"/>
          </a:xfrm>
          <a:prstGeom prst="roundRect">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SALES</a:t>
            </a:r>
          </a:p>
        </xdr:txBody>
      </xdr:sp>
      <xdr:sp macro="" textlink="">
        <xdr:nvSpPr>
          <xdr:cNvPr id="4" name="Rectangle: Rounded Corners 3">
            <a:extLst>
              <a:ext uri="{FF2B5EF4-FFF2-40B4-BE49-F238E27FC236}">
                <a16:creationId xmlns:a16="http://schemas.microsoft.com/office/drawing/2014/main" id="{86AA0D81-2A10-E5C2-8CA7-D825CB31889B}"/>
              </a:ext>
            </a:extLst>
          </xdr:cNvPr>
          <xdr:cNvSpPr/>
        </xdr:nvSpPr>
        <xdr:spPr>
          <a:xfrm>
            <a:off x="213360" y="937260"/>
            <a:ext cx="2232660" cy="1432560"/>
          </a:xfrm>
          <a:prstGeom prst="roundRect">
            <a:avLst>
              <a:gd name="adj" fmla="val 3901"/>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B17">
        <xdr:nvSpPr>
          <xdr:cNvPr id="5" name="Rectangle: Rounded Corners 4">
            <a:extLst>
              <a:ext uri="{FF2B5EF4-FFF2-40B4-BE49-F238E27FC236}">
                <a16:creationId xmlns:a16="http://schemas.microsoft.com/office/drawing/2014/main" id="{D0270F44-71D1-D42F-4DCA-B894C18C5EE2}"/>
              </a:ext>
            </a:extLst>
          </xdr:cNvPr>
          <xdr:cNvSpPr/>
        </xdr:nvSpPr>
        <xdr:spPr>
          <a:xfrm>
            <a:off x="388620" y="1036320"/>
            <a:ext cx="1897380" cy="289560"/>
          </a:xfrm>
          <a:prstGeom prst="roundRect">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F0E06A4-AF76-45AC-A265-04F85C23C6ED}" type="TxLink">
              <a:rPr lang="en-US" sz="1600" b="1" i="0" u="none" strike="noStrike">
                <a:solidFill>
                  <a:schemeClr val="bg1"/>
                </a:solidFill>
                <a:latin typeface="Calibri"/>
                <a:ea typeface="Calibri"/>
                <a:cs typeface="Calibri"/>
              </a:rPr>
              <a:pPr algn="ctr"/>
              <a:t> $2,297,200.86 </a:t>
            </a:fld>
            <a:endParaRPr lang="en-US" sz="1600" b="1">
              <a:solidFill>
                <a:schemeClr val="bg1"/>
              </a:solidFill>
            </a:endParaRPr>
          </a:p>
        </xdr:txBody>
      </xdr:sp>
      <xdr:sp macro="" textlink="KPI!G22">
        <xdr:nvSpPr>
          <xdr:cNvPr id="7" name="Rectangle: Rounded Corners 6">
            <a:extLst>
              <a:ext uri="{FF2B5EF4-FFF2-40B4-BE49-F238E27FC236}">
                <a16:creationId xmlns:a16="http://schemas.microsoft.com/office/drawing/2014/main" id="{54F93923-BE33-48D0-A47B-DE8E842B10C6}"/>
              </a:ext>
            </a:extLst>
          </xdr:cNvPr>
          <xdr:cNvSpPr/>
        </xdr:nvSpPr>
        <xdr:spPr>
          <a:xfrm>
            <a:off x="350520" y="1988820"/>
            <a:ext cx="1981200" cy="289560"/>
          </a:xfrm>
          <a:prstGeom prst="roundRect">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a:solidFill>
                  <a:schemeClr val="bg1"/>
                </a:solidFill>
              </a:rPr>
              <a:t>YOY GROWTH</a:t>
            </a:r>
          </a:p>
        </xdr:txBody>
      </xdr:sp>
    </xdr:grpSp>
    <xdr:clientData/>
  </xdr:twoCellAnchor>
  <xdr:twoCellAnchor>
    <xdr:from>
      <xdr:col>0</xdr:col>
      <xdr:colOff>182880</xdr:colOff>
      <xdr:row>0</xdr:row>
      <xdr:rowOff>68580</xdr:rowOff>
    </xdr:from>
    <xdr:to>
      <xdr:col>21</xdr:col>
      <xdr:colOff>594360</xdr:colOff>
      <xdr:row>3</xdr:row>
      <xdr:rowOff>30480</xdr:rowOff>
    </xdr:to>
    <xdr:sp macro="" textlink="">
      <xdr:nvSpPr>
        <xdr:cNvPr id="2" name="Rectangle: Rounded Corners 1">
          <a:extLst>
            <a:ext uri="{FF2B5EF4-FFF2-40B4-BE49-F238E27FC236}">
              <a16:creationId xmlns:a16="http://schemas.microsoft.com/office/drawing/2014/main" id="{49A17479-0CA5-FA4C-6F25-6D1CF6503DBC}"/>
            </a:ext>
          </a:extLst>
        </xdr:cNvPr>
        <xdr:cNvSpPr/>
      </xdr:nvSpPr>
      <xdr:spPr>
        <a:xfrm>
          <a:off x="182880" y="68580"/>
          <a:ext cx="13213080" cy="510540"/>
        </a:xfrm>
        <a:prstGeom prst="roundRect">
          <a:avLst>
            <a:gd name="adj" fmla="val 11940"/>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latin typeface="Arial Black" panose="020B0A04020102020204" pitchFamily="34" charset="0"/>
            </a:rPr>
            <a:t>E-COMMERCE SALES ANALYSIS REPORT</a:t>
          </a:r>
        </a:p>
      </xdr:txBody>
    </xdr:sp>
    <xdr:clientData/>
  </xdr:twoCellAnchor>
  <xdr:twoCellAnchor>
    <xdr:from>
      <xdr:col>0</xdr:col>
      <xdr:colOff>396240</xdr:colOff>
      <xdr:row>7</xdr:row>
      <xdr:rowOff>121920</xdr:rowOff>
    </xdr:from>
    <xdr:to>
      <xdr:col>3</xdr:col>
      <xdr:colOff>99060</xdr:colOff>
      <xdr:row>10</xdr:row>
      <xdr:rowOff>102870</xdr:rowOff>
    </xdr:to>
    <xdr:graphicFrame macro="">
      <xdr:nvGraphicFramePr>
        <xdr:cNvPr id="6" name="Chart 5">
          <a:extLst>
            <a:ext uri="{FF2B5EF4-FFF2-40B4-BE49-F238E27FC236}">
              <a16:creationId xmlns:a16="http://schemas.microsoft.com/office/drawing/2014/main" id="{CBA5C2AE-8A70-4F63-89C3-D0BABAF0B3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426720</xdr:colOff>
          <xdr:row>11</xdr:row>
          <xdr:rowOff>22860</xdr:rowOff>
        </xdr:from>
        <xdr:to>
          <xdr:col>4</xdr:col>
          <xdr:colOff>34898</xdr:colOff>
          <xdr:row>12</xdr:row>
          <xdr:rowOff>56100</xdr:rowOff>
        </xdr:to>
        <xdr:pic>
          <xdr:nvPicPr>
            <xdr:cNvPr id="9" name="Picture 8">
              <a:extLst>
                <a:ext uri="{FF2B5EF4-FFF2-40B4-BE49-F238E27FC236}">
                  <a16:creationId xmlns:a16="http://schemas.microsoft.com/office/drawing/2014/main" id="{A7A5B17A-D02C-95D8-D4F7-805053659032}"/>
                </a:ext>
              </a:extLst>
            </xdr:cNvPr>
            <xdr:cNvPicPr>
              <a:picLocks noChangeAspect="1" noChangeArrowheads="1"/>
              <a:extLst>
                <a:ext uri="{84589F7E-364E-4C9E-8A38-B11213B215E9}">
                  <a14:cameraTool cellRange="'KPI YOY'!$B$11" spid="_x0000_s10503"/>
                </a:ext>
              </a:extLst>
            </xdr:cNvPicPr>
          </xdr:nvPicPr>
          <xdr:blipFill>
            <a:blip xmlns:r="http://schemas.openxmlformats.org/officeDocument/2006/relationships" r:embed="rId2"/>
            <a:srcRect/>
            <a:stretch>
              <a:fillRect/>
            </a:stretch>
          </xdr:blipFill>
          <xdr:spPr bwMode="auto">
            <a:xfrm>
              <a:off x="1641503" y="2087990"/>
              <a:ext cx="822960" cy="22098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411480</xdr:colOff>
      <xdr:row>3</xdr:row>
      <xdr:rowOff>95250</xdr:rowOff>
    </xdr:from>
    <xdr:to>
      <xdr:col>9</xdr:col>
      <xdr:colOff>15240</xdr:colOff>
      <xdr:row>13</xdr:row>
      <xdr:rowOff>19050</xdr:rowOff>
    </xdr:to>
    <xdr:grpSp>
      <xdr:nvGrpSpPr>
        <xdr:cNvPr id="11" name="Group 10">
          <a:extLst>
            <a:ext uri="{FF2B5EF4-FFF2-40B4-BE49-F238E27FC236}">
              <a16:creationId xmlns:a16="http://schemas.microsoft.com/office/drawing/2014/main" id="{6C83EE57-143F-5304-8191-A74FF6438B64}"/>
            </a:ext>
          </a:extLst>
        </xdr:cNvPr>
        <xdr:cNvGrpSpPr/>
      </xdr:nvGrpSpPr>
      <xdr:grpSpPr>
        <a:xfrm>
          <a:off x="2849880" y="650421"/>
          <a:ext cx="2651760" cy="1774372"/>
          <a:chOff x="213360" y="617220"/>
          <a:chExt cx="2232660" cy="1752600"/>
        </a:xfrm>
      </xdr:grpSpPr>
      <xdr:sp macro="" textlink="">
        <xdr:nvSpPr>
          <xdr:cNvPr id="12" name="Rectangle: Rounded Corners 11">
            <a:extLst>
              <a:ext uri="{FF2B5EF4-FFF2-40B4-BE49-F238E27FC236}">
                <a16:creationId xmlns:a16="http://schemas.microsoft.com/office/drawing/2014/main" id="{A1612770-25D4-F527-DC6A-359AB1208DE5}"/>
              </a:ext>
            </a:extLst>
          </xdr:cNvPr>
          <xdr:cNvSpPr/>
        </xdr:nvSpPr>
        <xdr:spPr>
          <a:xfrm>
            <a:off x="228599" y="617220"/>
            <a:ext cx="2195294" cy="289560"/>
          </a:xfrm>
          <a:prstGeom prst="roundRect">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600" b="1" i="0" u="none" strike="noStrike">
                <a:solidFill>
                  <a:schemeClr val="bg1"/>
                </a:solidFill>
                <a:latin typeface="Calibri"/>
                <a:ea typeface="Calibri"/>
                <a:cs typeface="Calibri"/>
              </a:rPr>
              <a:t>PROFIT</a:t>
            </a:r>
          </a:p>
        </xdr:txBody>
      </xdr:sp>
      <xdr:sp macro="" textlink="">
        <xdr:nvSpPr>
          <xdr:cNvPr id="13" name="Rectangle: Rounded Corners 12">
            <a:extLst>
              <a:ext uri="{FF2B5EF4-FFF2-40B4-BE49-F238E27FC236}">
                <a16:creationId xmlns:a16="http://schemas.microsoft.com/office/drawing/2014/main" id="{84967018-82D1-1CA4-66DA-534654824849}"/>
              </a:ext>
            </a:extLst>
          </xdr:cNvPr>
          <xdr:cNvSpPr/>
        </xdr:nvSpPr>
        <xdr:spPr>
          <a:xfrm>
            <a:off x="213360" y="937260"/>
            <a:ext cx="2232660" cy="1432560"/>
          </a:xfrm>
          <a:prstGeom prst="roundRect">
            <a:avLst>
              <a:gd name="adj" fmla="val 5497"/>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US" sz="1600" b="1" i="0" u="none" strike="noStrike">
              <a:solidFill>
                <a:schemeClr val="bg1"/>
              </a:solidFill>
              <a:latin typeface="Calibri"/>
              <a:ea typeface="Calibri"/>
              <a:cs typeface="Calibri"/>
            </a:endParaRPr>
          </a:p>
        </xdr:txBody>
      </xdr:sp>
      <xdr:sp macro="" textlink="KPI!$F$17">
        <xdr:nvSpPr>
          <xdr:cNvPr id="14" name="Rectangle: Rounded Corners 13">
            <a:extLst>
              <a:ext uri="{FF2B5EF4-FFF2-40B4-BE49-F238E27FC236}">
                <a16:creationId xmlns:a16="http://schemas.microsoft.com/office/drawing/2014/main" id="{982EC2BD-83BB-7C18-FA7A-9AEA931582C5}"/>
              </a:ext>
            </a:extLst>
          </xdr:cNvPr>
          <xdr:cNvSpPr/>
        </xdr:nvSpPr>
        <xdr:spPr>
          <a:xfrm>
            <a:off x="388620" y="1036320"/>
            <a:ext cx="1897380" cy="289560"/>
          </a:xfrm>
          <a:prstGeom prst="roundRect">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C50FF4E-A6CF-42DF-A755-1CD9B851F0AC}" type="TxLink">
              <a:rPr lang="en-US" sz="1600" b="1" i="0" u="none" strike="noStrike">
                <a:solidFill>
                  <a:schemeClr val="bg1"/>
                </a:solidFill>
                <a:latin typeface="Calibri"/>
                <a:ea typeface="Calibri"/>
                <a:cs typeface="Calibri"/>
              </a:rPr>
              <a:pPr marL="0" indent="0" algn="ctr"/>
              <a:t> $286,397.02 </a:t>
            </a:fld>
            <a:endParaRPr lang="en-US" sz="1600" b="1" i="0" u="none" strike="noStrike">
              <a:solidFill>
                <a:schemeClr val="bg1"/>
              </a:solidFill>
              <a:latin typeface="Calibri"/>
              <a:ea typeface="Calibri"/>
              <a:cs typeface="Calibri"/>
            </a:endParaRPr>
          </a:p>
        </xdr:txBody>
      </xdr:sp>
      <xdr:sp macro="" textlink="KPI!G22">
        <xdr:nvSpPr>
          <xdr:cNvPr id="15" name="Rectangle: Rounded Corners 14">
            <a:extLst>
              <a:ext uri="{FF2B5EF4-FFF2-40B4-BE49-F238E27FC236}">
                <a16:creationId xmlns:a16="http://schemas.microsoft.com/office/drawing/2014/main" id="{228BA837-9097-6C1A-BC4F-CBD40A779E33}"/>
              </a:ext>
            </a:extLst>
          </xdr:cNvPr>
          <xdr:cNvSpPr/>
        </xdr:nvSpPr>
        <xdr:spPr>
          <a:xfrm>
            <a:off x="350520" y="1988820"/>
            <a:ext cx="1981200" cy="289560"/>
          </a:xfrm>
          <a:prstGeom prst="roundRect">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600" b="1" i="0" u="none" strike="noStrike">
                <a:solidFill>
                  <a:schemeClr val="bg1"/>
                </a:solidFill>
                <a:latin typeface="Calibri"/>
                <a:ea typeface="Calibri"/>
                <a:cs typeface="Calibri"/>
              </a:rPr>
              <a:t>YOY GROWTH</a:t>
            </a:r>
          </a:p>
        </xdr:txBody>
      </xdr:sp>
    </xdr:grpSp>
    <xdr:clientData/>
  </xdr:twoCellAnchor>
  <xdr:twoCellAnchor>
    <xdr:from>
      <xdr:col>9</xdr:col>
      <xdr:colOff>60960</xdr:colOff>
      <xdr:row>3</xdr:row>
      <xdr:rowOff>95250</xdr:rowOff>
    </xdr:from>
    <xdr:to>
      <xdr:col>13</xdr:col>
      <xdr:colOff>236220</xdr:colOff>
      <xdr:row>13</xdr:row>
      <xdr:rowOff>19050</xdr:rowOff>
    </xdr:to>
    <xdr:grpSp>
      <xdr:nvGrpSpPr>
        <xdr:cNvPr id="16" name="Group 15">
          <a:extLst>
            <a:ext uri="{FF2B5EF4-FFF2-40B4-BE49-F238E27FC236}">
              <a16:creationId xmlns:a16="http://schemas.microsoft.com/office/drawing/2014/main" id="{C756B871-25BC-E97E-108C-BD70BC6DDB68}"/>
            </a:ext>
          </a:extLst>
        </xdr:cNvPr>
        <xdr:cNvGrpSpPr/>
      </xdr:nvGrpSpPr>
      <xdr:grpSpPr>
        <a:xfrm>
          <a:off x="5547360" y="650421"/>
          <a:ext cx="2613660" cy="1774372"/>
          <a:chOff x="213360" y="617220"/>
          <a:chExt cx="2232660" cy="1752600"/>
        </a:xfrm>
      </xdr:grpSpPr>
      <xdr:sp macro="" textlink="">
        <xdr:nvSpPr>
          <xdr:cNvPr id="17" name="Rectangle: Rounded Corners 16">
            <a:extLst>
              <a:ext uri="{FF2B5EF4-FFF2-40B4-BE49-F238E27FC236}">
                <a16:creationId xmlns:a16="http://schemas.microsoft.com/office/drawing/2014/main" id="{AF7E2B8E-8FA5-369E-D0B9-CE6FFDD31DB4}"/>
              </a:ext>
            </a:extLst>
          </xdr:cNvPr>
          <xdr:cNvSpPr/>
        </xdr:nvSpPr>
        <xdr:spPr>
          <a:xfrm>
            <a:off x="228599" y="617220"/>
            <a:ext cx="2195294" cy="289560"/>
          </a:xfrm>
          <a:prstGeom prst="roundRect">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600" b="1" i="0" u="none" strike="noStrike">
                <a:solidFill>
                  <a:schemeClr val="bg1"/>
                </a:solidFill>
                <a:latin typeface="Calibri"/>
                <a:ea typeface="Calibri"/>
                <a:cs typeface="Calibri"/>
              </a:rPr>
              <a:t>QUANTITY	</a:t>
            </a:r>
          </a:p>
        </xdr:txBody>
      </xdr:sp>
      <xdr:sp macro="" textlink="">
        <xdr:nvSpPr>
          <xdr:cNvPr id="18" name="Rectangle: Rounded Corners 17">
            <a:extLst>
              <a:ext uri="{FF2B5EF4-FFF2-40B4-BE49-F238E27FC236}">
                <a16:creationId xmlns:a16="http://schemas.microsoft.com/office/drawing/2014/main" id="{036A44F4-1942-1867-0607-28D945CB2D06}"/>
              </a:ext>
            </a:extLst>
          </xdr:cNvPr>
          <xdr:cNvSpPr/>
        </xdr:nvSpPr>
        <xdr:spPr>
          <a:xfrm>
            <a:off x="213360" y="937260"/>
            <a:ext cx="2232660" cy="1432560"/>
          </a:xfrm>
          <a:prstGeom prst="roundRect">
            <a:avLst>
              <a:gd name="adj" fmla="val 4433"/>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US" sz="1600" b="1" i="0" u="none" strike="noStrike">
              <a:solidFill>
                <a:schemeClr val="bg1"/>
              </a:solidFill>
              <a:latin typeface="Calibri"/>
              <a:ea typeface="Calibri"/>
              <a:cs typeface="Calibri"/>
            </a:endParaRPr>
          </a:p>
        </xdr:txBody>
      </xdr:sp>
      <xdr:sp macro="" textlink="KPI!$J$17">
        <xdr:nvSpPr>
          <xdr:cNvPr id="19" name="Rectangle: Rounded Corners 18">
            <a:extLst>
              <a:ext uri="{FF2B5EF4-FFF2-40B4-BE49-F238E27FC236}">
                <a16:creationId xmlns:a16="http://schemas.microsoft.com/office/drawing/2014/main" id="{8BA03F11-D8C7-2766-E650-5D30DB0AA63E}"/>
              </a:ext>
            </a:extLst>
          </xdr:cNvPr>
          <xdr:cNvSpPr/>
        </xdr:nvSpPr>
        <xdr:spPr>
          <a:xfrm>
            <a:off x="388620" y="1036320"/>
            <a:ext cx="1897380" cy="289560"/>
          </a:xfrm>
          <a:prstGeom prst="roundRect">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32D6049F-0113-4DE5-92BB-24C8CFBF16ED}" type="TxLink">
              <a:rPr lang="en-US" sz="1600" b="1" i="0" u="none" strike="noStrike">
                <a:solidFill>
                  <a:schemeClr val="bg1"/>
                </a:solidFill>
                <a:latin typeface="Calibri"/>
                <a:ea typeface="Calibri"/>
                <a:cs typeface="Calibri"/>
              </a:rPr>
              <a:pPr marL="0" indent="0" algn="ctr"/>
              <a:t># 37873</a:t>
            </a:fld>
            <a:endParaRPr lang="en-US" sz="1600" b="1" i="0" u="none" strike="noStrike">
              <a:solidFill>
                <a:schemeClr val="bg1"/>
              </a:solidFill>
              <a:latin typeface="Calibri"/>
              <a:ea typeface="Calibri"/>
              <a:cs typeface="Calibri"/>
            </a:endParaRPr>
          </a:p>
        </xdr:txBody>
      </xdr:sp>
      <xdr:sp macro="" textlink="KPI!G22">
        <xdr:nvSpPr>
          <xdr:cNvPr id="20" name="Rectangle: Rounded Corners 19">
            <a:extLst>
              <a:ext uri="{FF2B5EF4-FFF2-40B4-BE49-F238E27FC236}">
                <a16:creationId xmlns:a16="http://schemas.microsoft.com/office/drawing/2014/main" id="{065B4B5B-02D1-497F-DDB1-697BA48D3077}"/>
              </a:ext>
            </a:extLst>
          </xdr:cNvPr>
          <xdr:cNvSpPr/>
        </xdr:nvSpPr>
        <xdr:spPr>
          <a:xfrm>
            <a:off x="350520" y="1988820"/>
            <a:ext cx="1981200" cy="289560"/>
          </a:xfrm>
          <a:prstGeom prst="roundRect">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600" b="1" i="0" u="none" strike="noStrike">
                <a:solidFill>
                  <a:schemeClr val="bg1"/>
                </a:solidFill>
                <a:latin typeface="Calibri"/>
                <a:ea typeface="Calibri"/>
                <a:cs typeface="Calibri"/>
              </a:rPr>
              <a:t>YOY GROWTH</a:t>
            </a:r>
          </a:p>
        </xdr:txBody>
      </xdr:sp>
    </xdr:grpSp>
    <xdr:clientData/>
  </xdr:twoCellAnchor>
  <xdr:twoCellAnchor>
    <xdr:from>
      <xdr:col>13</xdr:col>
      <xdr:colOff>312420</xdr:colOff>
      <xdr:row>3</xdr:row>
      <xdr:rowOff>95250</xdr:rowOff>
    </xdr:from>
    <xdr:to>
      <xdr:col>17</xdr:col>
      <xdr:colOff>419100</xdr:colOff>
      <xdr:row>13</xdr:row>
      <xdr:rowOff>19050</xdr:rowOff>
    </xdr:to>
    <xdr:grpSp>
      <xdr:nvGrpSpPr>
        <xdr:cNvPr id="21" name="Group 20">
          <a:extLst>
            <a:ext uri="{FF2B5EF4-FFF2-40B4-BE49-F238E27FC236}">
              <a16:creationId xmlns:a16="http://schemas.microsoft.com/office/drawing/2014/main" id="{70632590-4698-83AB-4427-270B0771284B}"/>
            </a:ext>
          </a:extLst>
        </xdr:cNvPr>
        <xdr:cNvGrpSpPr/>
      </xdr:nvGrpSpPr>
      <xdr:grpSpPr>
        <a:xfrm>
          <a:off x="8237220" y="650421"/>
          <a:ext cx="2545080" cy="1774372"/>
          <a:chOff x="213360" y="617220"/>
          <a:chExt cx="2232660" cy="1752600"/>
        </a:xfrm>
      </xdr:grpSpPr>
      <xdr:sp macro="" textlink="">
        <xdr:nvSpPr>
          <xdr:cNvPr id="22" name="Rectangle: Rounded Corners 21">
            <a:extLst>
              <a:ext uri="{FF2B5EF4-FFF2-40B4-BE49-F238E27FC236}">
                <a16:creationId xmlns:a16="http://schemas.microsoft.com/office/drawing/2014/main" id="{4B993897-C19C-A9B9-4E96-CFA764FCC665}"/>
              </a:ext>
            </a:extLst>
          </xdr:cNvPr>
          <xdr:cNvSpPr/>
        </xdr:nvSpPr>
        <xdr:spPr>
          <a:xfrm>
            <a:off x="228599" y="617220"/>
            <a:ext cx="2195294" cy="289560"/>
          </a:xfrm>
          <a:prstGeom prst="roundRect">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600" b="1" i="0" u="none" strike="noStrike">
                <a:solidFill>
                  <a:schemeClr val="bg1"/>
                </a:solidFill>
                <a:latin typeface="Calibri"/>
                <a:ea typeface="Calibri"/>
                <a:cs typeface="Calibri"/>
              </a:rPr>
              <a:t>NO. OF ORDERS</a:t>
            </a:r>
          </a:p>
        </xdr:txBody>
      </xdr:sp>
      <xdr:sp macro="" textlink="">
        <xdr:nvSpPr>
          <xdr:cNvPr id="23" name="Rectangle: Rounded Corners 22">
            <a:extLst>
              <a:ext uri="{FF2B5EF4-FFF2-40B4-BE49-F238E27FC236}">
                <a16:creationId xmlns:a16="http://schemas.microsoft.com/office/drawing/2014/main" id="{BA150AF1-C25B-AE87-9D14-42E3E8BD0C0D}"/>
              </a:ext>
            </a:extLst>
          </xdr:cNvPr>
          <xdr:cNvSpPr/>
        </xdr:nvSpPr>
        <xdr:spPr>
          <a:xfrm>
            <a:off x="213360" y="937260"/>
            <a:ext cx="2232660" cy="1432560"/>
          </a:xfrm>
          <a:prstGeom prst="roundRect">
            <a:avLst>
              <a:gd name="adj" fmla="val 6029"/>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US" sz="1600" b="1" i="0" u="none" strike="noStrike">
              <a:solidFill>
                <a:schemeClr val="bg1"/>
              </a:solidFill>
              <a:latin typeface="Calibri"/>
              <a:ea typeface="Calibri"/>
              <a:cs typeface="Calibri"/>
            </a:endParaRPr>
          </a:p>
        </xdr:txBody>
      </xdr:sp>
      <xdr:sp macro="" textlink="KPI!$N$17">
        <xdr:nvSpPr>
          <xdr:cNvPr id="24" name="Rectangle: Rounded Corners 23">
            <a:extLst>
              <a:ext uri="{FF2B5EF4-FFF2-40B4-BE49-F238E27FC236}">
                <a16:creationId xmlns:a16="http://schemas.microsoft.com/office/drawing/2014/main" id="{2C554EDD-05F2-B633-5CAF-28783F53CBA5}"/>
              </a:ext>
            </a:extLst>
          </xdr:cNvPr>
          <xdr:cNvSpPr/>
        </xdr:nvSpPr>
        <xdr:spPr>
          <a:xfrm>
            <a:off x="388620" y="1036320"/>
            <a:ext cx="1897380" cy="289560"/>
          </a:xfrm>
          <a:prstGeom prst="roundRect">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52E9C23E-416C-4CA1-9F7C-0374733287EC}" type="TxLink">
              <a:rPr lang="en-US" sz="1600" b="1" i="0" u="none" strike="noStrike">
                <a:solidFill>
                  <a:schemeClr val="bg1"/>
                </a:solidFill>
                <a:latin typeface="Calibri"/>
                <a:ea typeface="Calibri"/>
                <a:cs typeface="Calibri"/>
              </a:rPr>
              <a:pPr marL="0" indent="0" algn="ctr"/>
              <a:t># 9994</a:t>
            </a:fld>
            <a:endParaRPr lang="en-US" sz="1600" b="1" i="0" u="none" strike="noStrike">
              <a:solidFill>
                <a:schemeClr val="bg1"/>
              </a:solidFill>
              <a:latin typeface="Calibri"/>
              <a:ea typeface="Calibri"/>
              <a:cs typeface="Calibri"/>
            </a:endParaRPr>
          </a:p>
        </xdr:txBody>
      </xdr:sp>
      <xdr:sp macro="" textlink="KPI!G22">
        <xdr:nvSpPr>
          <xdr:cNvPr id="25" name="Rectangle: Rounded Corners 24">
            <a:extLst>
              <a:ext uri="{FF2B5EF4-FFF2-40B4-BE49-F238E27FC236}">
                <a16:creationId xmlns:a16="http://schemas.microsoft.com/office/drawing/2014/main" id="{78A60834-61DB-8FA8-A647-F259F0A61821}"/>
              </a:ext>
            </a:extLst>
          </xdr:cNvPr>
          <xdr:cNvSpPr/>
        </xdr:nvSpPr>
        <xdr:spPr>
          <a:xfrm>
            <a:off x="350520" y="1988820"/>
            <a:ext cx="1981200" cy="289560"/>
          </a:xfrm>
          <a:prstGeom prst="roundRect">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600" b="1" i="0" u="none" strike="noStrike">
                <a:solidFill>
                  <a:schemeClr val="bg1"/>
                </a:solidFill>
                <a:latin typeface="Calibri"/>
                <a:ea typeface="Calibri"/>
                <a:cs typeface="Calibri"/>
              </a:rPr>
              <a:t>YOY GROWTH</a:t>
            </a:r>
          </a:p>
        </xdr:txBody>
      </xdr:sp>
    </xdr:grpSp>
    <xdr:clientData/>
  </xdr:twoCellAnchor>
  <xdr:twoCellAnchor>
    <xdr:from>
      <xdr:col>17</xdr:col>
      <xdr:colOff>502920</xdr:colOff>
      <xdr:row>3</xdr:row>
      <xdr:rowOff>106293</xdr:rowOff>
    </xdr:from>
    <xdr:to>
      <xdr:col>22</xdr:col>
      <xdr:colOff>38100</xdr:colOff>
      <xdr:row>13</xdr:row>
      <xdr:rowOff>30093</xdr:rowOff>
    </xdr:to>
    <xdr:grpSp>
      <xdr:nvGrpSpPr>
        <xdr:cNvPr id="26" name="Group 25">
          <a:extLst>
            <a:ext uri="{FF2B5EF4-FFF2-40B4-BE49-F238E27FC236}">
              <a16:creationId xmlns:a16="http://schemas.microsoft.com/office/drawing/2014/main" id="{72F93BE8-D7CB-1F21-1F39-0615D4FAD8AB}"/>
            </a:ext>
          </a:extLst>
        </xdr:cNvPr>
        <xdr:cNvGrpSpPr/>
      </xdr:nvGrpSpPr>
      <xdr:grpSpPr>
        <a:xfrm>
          <a:off x="10866120" y="661464"/>
          <a:ext cx="2583180" cy="1774372"/>
          <a:chOff x="213360" y="617220"/>
          <a:chExt cx="2232660" cy="1752600"/>
        </a:xfrm>
      </xdr:grpSpPr>
      <xdr:sp macro="" textlink="">
        <xdr:nvSpPr>
          <xdr:cNvPr id="27" name="Rectangle: Rounded Corners 26">
            <a:extLst>
              <a:ext uri="{FF2B5EF4-FFF2-40B4-BE49-F238E27FC236}">
                <a16:creationId xmlns:a16="http://schemas.microsoft.com/office/drawing/2014/main" id="{8A652302-6362-F447-29FB-65C6BA22E147}"/>
              </a:ext>
            </a:extLst>
          </xdr:cNvPr>
          <xdr:cNvSpPr/>
        </xdr:nvSpPr>
        <xdr:spPr>
          <a:xfrm>
            <a:off x="228599" y="617220"/>
            <a:ext cx="2195294" cy="289560"/>
          </a:xfrm>
          <a:prstGeom prst="roundRect">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600" b="1" i="0" u="none" strike="noStrike">
                <a:solidFill>
                  <a:schemeClr val="bg1"/>
                </a:solidFill>
                <a:latin typeface="Calibri"/>
                <a:ea typeface="Calibri"/>
                <a:cs typeface="Calibri"/>
              </a:rPr>
              <a:t>PROFIT MARGIN</a:t>
            </a:r>
          </a:p>
        </xdr:txBody>
      </xdr:sp>
      <xdr:sp macro="" textlink="">
        <xdr:nvSpPr>
          <xdr:cNvPr id="28" name="Rectangle: Rounded Corners 27">
            <a:extLst>
              <a:ext uri="{FF2B5EF4-FFF2-40B4-BE49-F238E27FC236}">
                <a16:creationId xmlns:a16="http://schemas.microsoft.com/office/drawing/2014/main" id="{228F0FC6-E565-5AE6-32CC-61F1C9B9630B}"/>
              </a:ext>
            </a:extLst>
          </xdr:cNvPr>
          <xdr:cNvSpPr/>
        </xdr:nvSpPr>
        <xdr:spPr>
          <a:xfrm>
            <a:off x="213360" y="937260"/>
            <a:ext cx="2232660" cy="1432560"/>
          </a:xfrm>
          <a:prstGeom prst="roundRect">
            <a:avLst>
              <a:gd name="adj" fmla="val 2305"/>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US" sz="1600" b="1" i="0" u="none" strike="noStrike">
              <a:solidFill>
                <a:schemeClr val="bg1"/>
              </a:solidFill>
              <a:latin typeface="Calibri"/>
              <a:ea typeface="Calibri"/>
              <a:cs typeface="Calibri"/>
            </a:endParaRPr>
          </a:p>
        </xdr:txBody>
      </xdr:sp>
      <xdr:sp macro="" textlink="KPI!$R$17">
        <xdr:nvSpPr>
          <xdr:cNvPr id="29" name="Rectangle: Rounded Corners 28">
            <a:extLst>
              <a:ext uri="{FF2B5EF4-FFF2-40B4-BE49-F238E27FC236}">
                <a16:creationId xmlns:a16="http://schemas.microsoft.com/office/drawing/2014/main" id="{2D12F8F4-E319-0D94-CCC8-C153E191641B}"/>
              </a:ext>
            </a:extLst>
          </xdr:cNvPr>
          <xdr:cNvSpPr/>
        </xdr:nvSpPr>
        <xdr:spPr>
          <a:xfrm>
            <a:off x="388620" y="1036320"/>
            <a:ext cx="1897380" cy="289560"/>
          </a:xfrm>
          <a:prstGeom prst="roundRect">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DFA3FD0F-FC00-4595-8ACE-0ECD291B975D}" type="TxLink">
              <a:rPr lang="en-US" sz="1600" b="1" i="0" u="none" strike="noStrike">
                <a:solidFill>
                  <a:schemeClr val="bg1"/>
                </a:solidFill>
                <a:latin typeface="Calibri"/>
                <a:ea typeface="Calibri"/>
                <a:cs typeface="Calibri"/>
              </a:rPr>
              <a:pPr marL="0" indent="0" algn="ctr"/>
              <a:t>12.47%</a:t>
            </a:fld>
            <a:endParaRPr lang="en-US" sz="1600" b="1" i="0" u="none" strike="noStrike">
              <a:solidFill>
                <a:schemeClr val="bg1"/>
              </a:solidFill>
              <a:latin typeface="Calibri"/>
              <a:ea typeface="Calibri"/>
              <a:cs typeface="Calibri"/>
            </a:endParaRPr>
          </a:p>
        </xdr:txBody>
      </xdr:sp>
      <xdr:sp macro="" textlink="KPI!G22">
        <xdr:nvSpPr>
          <xdr:cNvPr id="30" name="Rectangle: Rounded Corners 29">
            <a:extLst>
              <a:ext uri="{FF2B5EF4-FFF2-40B4-BE49-F238E27FC236}">
                <a16:creationId xmlns:a16="http://schemas.microsoft.com/office/drawing/2014/main" id="{EAF57310-3DF8-2E76-E909-8036D1EC0146}"/>
              </a:ext>
            </a:extLst>
          </xdr:cNvPr>
          <xdr:cNvSpPr/>
        </xdr:nvSpPr>
        <xdr:spPr>
          <a:xfrm>
            <a:off x="350520" y="1988820"/>
            <a:ext cx="1981200" cy="289560"/>
          </a:xfrm>
          <a:prstGeom prst="roundRect">
            <a:avLst/>
          </a:prstGeom>
          <a:gradFill>
            <a:gsLst>
              <a:gs pos="0">
                <a:schemeClr val="tx1">
                  <a:lumMod val="95000"/>
                  <a:lumOff val="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600" b="1" i="0" u="none" strike="noStrike">
                <a:solidFill>
                  <a:schemeClr val="bg1"/>
                </a:solidFill>
                <a:latin typeface="Calibri"/>
                <a:ea typeface="Calibri"/>
                <a:cs typeface="Calibri"/>
              </a:rPr>
              <a:t>YOY GROWTH</a:t>
            </a:r>
          </a:p>
        </xdr:txBody>
      </xdr:sp>
    </xdr:grpSp>
    <xdr:clientData/>
  </xdr:twoCellAnchor>
  <xdr:twoCellAnchor>
    <xdr:from>
      <xdr:col>9</xdr:col>
      <xdr:colOff>243840</xdr:colOff>
      <xdr:row>7</xdr:row>
      <xdr:rowOff>144780</xdr:rowOff>
    </xdr:from>
    <xdr:to>
      <xdr:col>12</xdr:col>
      <xdr:colOff>304800</xdr:colOff>
      <xdr:row>10</xdr:row>
      <xdr:rowOff>68580</xdr:rowOff>
    </xdr:to>
    <xdr:graphicFrame macro="">
      <xdr:nvGraphicFramePr>
        <xdr:cNvPr id="31" name="Chart 30">
          <a:extLst>
            <a:ext uri="{FF2B5EF4-FFF2-40B4-BE49-F238E27FC236}">
              <a16:creationId xmlns:a16="http://schemas.microsoft.com/office/drawing/2014/main" id="{36CC2ACE-773F-4CE7-9F85-8737E0E349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0</xdr:colOff>
      <xdr:row>8</xdr:row>
      <xdr:rowOff>22860</xdr:rowOff>
    </xdr:from>
    <xdr:to>
      <xdr:col>8</xdr:col>
      <xdr:colOff>243840</xdr:colOff>
      <xdr:row>10</xdr:row>
      <xdr:rowOff>68580</xdr:rowOff>
    </xdr:to>
    <xdr:graphicFrame macro="">
      <xdr:nvGraphicFramePr>
        <xdr:cNvPr id="37" name="Chart 36">
          <a:extLst>
            <a:ext uri="{FF2B5EF4-FFF2-40B4-BE49-F238E27FC236}">
              <a16:creationId xmlns:a16="http://schemas.microsoft.com/office/drawing/2014/main" id="{3679D9A6-DE47-45BF-B8A6-298F8809F5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601980</xdr:colOff>
      <xdr:row>7</xdr:row>
      <xdr:rowOff>91440</xdr:rowOff>
    </xdr:from>
    <xdr:to>
      <xdr:col>17</xdr:col>
      <xdr:colOff>457200</xdr:colOff>
      <xdr:row>10</xdr:row>
      <xdr:rowOff>76200</xdr:rowOff>
    </xdr:to>
    <xdr:graphicFrame macro="">
      <xdr:nvGraphicFramePr>
        <xdr:cNvPr id="38" name="Chart 37">
          <a:extLst>
            <a:ext uri="{FF2B5EF4-FFF2-40B4-BE49-F238E27FC236}">
              <a16:creationId xmlns:a16="http://schemas.microsoft.com/office/drawing/2014/main" id="{CF4657C9-532D-4362-A10C-0CDD50CA38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38100</xdr:colOff>
      <xdr:row>7</xdr:row>
      <xdr:rowOff>121920</xdr:rowOff>
    </xdr:from>
    <xdr:to>
      <xdr:col>21</xdr:col>
      <xdr:colOff>510540</xdr:colOff>
      <xdr:row>10</xdr:row>
      <xdr:rowOff>53340</xdr:rowOff>
    </xdr:to>
    <xdr:graphicFrame macro="">
      <xdr:nvGraphicFramePr>
        <xdr:cNvPr id="39" name="Chart 38">
          <a:extLst>
            <a:ext uri="{FF2B5EF4-FFF2-40B4-BE49-F238E27FC236}">
              <a16:creationId xmlns:a16="http://schemas.microsoft.com/office/drawing/2014/main" id="{00B7C479-D714-4F7D-A0AB-8F33ACFC7D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198120</xdr:colOff>
          <xdr:row>11</xdr:row>
          <xdr:rowOff>30480</xdr:rowOff>
        </xdr:from>
        <xdr:to>
          <xdr:col>8</xdr:col>
          <xdr:colOff>388620</xdr:colOff>
          <xdr:row>12</xdr:row>
          <xdr:rowOff>68580</xdr:rowOff>
        </xdr:to>
        <xdr:pic>
          <xdr:nvPicPr>
            <xdr:cNvPr id="41" name="Picture 40">
              <a:extLst>
                <a:ext uri="{FF2B5EF4-FFF2-40B4-BE49-F238E27FC236}">
                  <a16:creationId xmlns:a16="http://schemas.microsoft.com/office/drawing/2014/main" id="{D62A4E3B-CAD5-A656-16D1-305638AD071D}"/>
                </a:ext>
              </a:extLst>
            </xdr:cNvPr>
            <xdr:cNvPicPr>
              <a:picLocks noChangeAspect="1" noChangeArrowheads="1"/>
              <a:extLst>
                <a:ext uri="{84589F7E-364E-4C9E-8A38-B11213B215E9}">
                  <a14:cameraTool cellRange="'KPI YOY'!$C$11" spid="_x0000_s10504"/>
                </a:ext>
              </a:extLst>
            </xdr:cNvPicPr>
          </xdr:nvPicPr>
          <xdr:blipFill>
            <a:blip xmlns:r="http://schemas.openxmlformats.org/officeDocument/2006/relationships" r:embed="rId7"/>
            <a:srcRect/>
            <a:stretch>
              <a:fillRect/>
            </a:stretch>
          </xdr:blipFill>
          <xdr:spPr bwMode="auto">
            <a:xfrm>
              <a:off x="4465320" y="2042160"/>
              <a:ext cx="800100" cy="2209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350520</xdr:colOff>
          <xdr:row>11</xdr:row>
          <xdr:rowOff>53340</xdr:rowOff>
        </xdr:from>
        <xdr:to>
          <xdr:col>13</xdr:col>
          <xdr:colOff>81534</xdr:colOff>
          <xdr:row>12</xdr:row>
          <xdr:rowOff>91440</xdr:rowOff>
        </xdr:to>
        <xdr:pic>
          <xdr:nvPicPr>
            <xdr:cNvPr id="42" name="Picture 41">
              <a:extLst>
                <a:ext uri="{FF2B5EF4-FFF2-40B4-BE49-F238E27FC236}">
                  <a16:creationId xmlns:a16="http://schemas.microsoft.com/office/drawing/2014/main" id="{350F03A9-6038-0F5D-4B81-5B4EE2E022C0}"/>
                </a:ext>
              </a:extLst>
            </xdr:cNvPr>
            <xdr:cNvPicPr>
              <a:picLocks noChangeAspect="1" noChangeArrowheads="1"/>
              <a:extLst>
                <a:ext uri="{84589F7E-364E-4C9E-8A38-B11213B215E9}">
                  <a14:cameraTool cellRange="'KPI YOY'!$J$9" spid="_x0000_s10505"/>
                </a:ext>
              </a:extLst>
            </xdr:cNvPicPr>
          </xdr:nvPicPr>
          <xdr:blipFill>
            <a:blip xmlns:r="http://schemas.openxmlformats.org/officeDocument/2006/relationships" r:embed="rId8"/>
            <a:srcRect/>
            <a:stretch>
              <a:fillRect/>
            </a:stretch>
          </xdr:blipFill>
          <xdr:spPr bwMode="auto">
            <a:xfrm>
              <a:off x="7056120" y="2065020"/>
              <a:ext cx="950214" cy="2209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7620</xdr:colOff>
          <xdr:row>11</xdr:row>
          <xdr:rowOff>15240</xdr:rowOff>
        </xdr:from>
        <xdr:to>
          <xdr:col>17</xdr:col>
          <xdr:colOff>152400</xdr:colOff>
          <xdr:row>12</xdr:row>
          <xdr:rowOff>53340</xdr:rowOff>
        </xdr:to>
        <xdr:pic>
          <xdr:nvPicPr>
            <xdr:cNvPr id="43" name="Picture 42">
              <a:extLst>
                <a:ext uri="{FF2B5EF4-FFF2-40B4-BE49-F238E27FC236}">
                  <a16:creationId xmlns:a16="http://schemas.microsoft.com/office/drawing/2014/main" id="{A365BBED-3E19-9820-A620-F0C3A4ACC256}"/>
                </a:ext>
              </a:extLst>
            </xdr:cNvPr>
            <xdr:cNvPicPr>
              <a:picLocks noChangeAspect="1" noChangeArrowheads="1"/>
              <a:extLst>
                <a:ext uri="{84589F7E-364E-4C9E-8A38-B11213B215E9}">
                  <a14:cameraTool cellRange="'KPI YOY'!$I$9" spid="_x0000_s10506"/>
                </a:ext>
              </a:extLst>
            </xdr:cNvPicPr>
          </xdr:nvPicPr>
          <xdr:blipFill>
            <a:blip xmlns:r="http://schemas.openxmlformats.org/officeDocument/2006/relationships" r:embed="rId9"/>
            <a:srcRect/>
            <a:stretch>
              <a:fillRect/>
            </a:stretch>
          </xdr:blipFill>
          <xdr:spPr bwMode="auto">
            <a:xfrm>
              <a:off x="9761220" y="2026920"/>
              <a:ext cx="754380" cy="2209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243840</xdr:colOff>
          <xdr:row>11</xdr:row>
          <xdr:rowOff>15240</xdr:rowOff>
        </xdr:from>
        <xdr:to>
          <xdr:col>21</xdr:col>
          <xdr:colOff>438515</xdr:colOff>
          <xdr:row>12</xdr:row>
          <xdr:rowOff>48330</xdr:rowOff>
        </xdr:to>
        <xdr:pic>
          <xdr:nvPicPr>
            <xdr:cNvPr id="44" name="Picture 43">
              <a:extLst>
                <a:ext uri="{FF2B5EF4-FFF2-40B4-BE49-F238E27FC236}">
                  <a16:creationId xmlns:a16="http://schemas.microsoft.com/office/drawing/2014/main" id="{3B71483E-F234-2F58-048A-0C1F4EC78CF3}"/>
                </a:ext>
              </a:extLst>
            </xdr:cNvPr>
            <xdr:cNvPicPr>
              <a:picLocks noChangeAspect="1" noChangeArrowheads="1"/>
              <a:extLst>
                <a:ext uri="{84589F7E-364E-4C9E-8A38-B11213B215E9}">
                  <a14:cameraTool cellRange="'KPI YOY'!$H$9" spid="_x0000_s10507"/>
                </a:ext>
              </a:extLst>
            </xdr:cNvPicPr>
          </xdr:nvPicPr>
          <xdr:blipFill>
            <a:blip xmlns:r="http://schemas.openxmlformats.org/officeDocument/2006/relationships" r:embed="rId10"/>
            <a:srcRect/>
            <a:stretch>
              <a:fillRect/>
            </a:stretch>
          </xdr:blipFill>
          <xdr:spPr bwMode="auto">
            <a:xfrm>
              <a:off x="12352333" y="2082035"/>
              <a:ext cx="800100" cy="22098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175014</xdr:colOff>
      <xdr:row>13</xdr:row>
      <xdr:rowOff>81002</xdr:rowOff>
    </xdr:from>
    <xdr:to>
      <xdr:col>22</xdr:col>
      <xdr:colOff>374700</xdr:colOff>
      <xdr:row>27</xdr:row>
      <xdr:rowOff>62133</xdr:rowOff>
    </xdr:to>
    <xdr:grpSp>
      <xdr:nvGrpSpPr>
        <xdr:cNvPr id="54" name="Group 53">
          <a:extLst>
            <a:ext uri="{FF2B5EF4-FFF2-40B4-BE49-F238E27FC236}">
              <a16:creationId xmlns:a16="http://schemas.microsoft.com/office/drawing/2014/main" id="{92F6D834-91FC-196D-CCCF-F422AE2CB317}"/>
            </a:ext>
          </a:extLst>
        </xdr:cNvPr>
        <xdr:cNvGrpSpPr/>
      </xdr:nvGrpSpPr>
      <xdr:grpSpPr>
        <a:xfrm>
          <a:off x="175014" y="2486745"/>
          <a:ext cx="13610886" cy="2604588"/>
          <a:chOff x="182880" y="2450011"/>
          <a:chExt cx="13572330" cy="2274389"/>
        </a:xfrm>
      </xdr:grpSpPr>
      <xdr:sp macro="" textlink="">
        <xdr:nvSpPr>
          <xdr:cNvPr id="33" name="Rectangle: Rounded Corners 32">
            <a:extLst>
              <a:ext uri="{FF2B5EF4-FFF2-40B4-BE49-F238E27FC236}">
                <a16:creationId xmlns:a16="http://schemas.microsoft.com/office/drawing/2014/main" id="{30656F03-4528-7A14-6039-CF61A8732E0E}"/>
              </a:ext>
            </a:extLst>
          </xdr:cNvPr>
          <xdr:cNvSpPr/>
        </xdr:nvSpPr>
        <xdr:spPr>
          <a:xfrm>
            <a:off x="182880" y="2450011"/>
            <a:ext cx="4938486" cy="2243909"/>
          </a:xfrm>
          <a:prstGeom prst="roundRect">
            <a:avLst>
              <a:gd name="adj" fmla="val 5556"/>
            </a:avLst>
          </a:prstGeom>
          <a:gradFill>
            <a:gsLst>
              <a:gs pos="0">
                <a:schemeClr val="tx1">
                  <a:alpha val="80000"/>
                  <a:lumMod val="85000"/>
                  <a:lumOff val="1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1400" b="1">
              <a:solidFill>
                <a:schemeClr val="lt1"/>
              </a:solidFill>
              <a:latin typeface="Arial Black" panose="020B0A04020102020204" pitchFamily="34" charset="0"/>
              <a:ea typeface="+mn-ea"/>
              <a:cs typeface="+mn-cs"/>
            </a:endParaRPr>
          </a:p>
        </xdr:txBody>
      </xdr:sp>
      <xdr:sp macro="" textlink="">
        <xdr:nvSpPr>
          <xdr:cNvPr id="34" name="Rectangle: Rounded Corners 33">
            <a:extLst>
              <a:ext uri="{FF2B5EF4-FFF2-40B4-BE49-F238E27FC236}">
                <a16:creationId xmlns:a16="http://schemas.microsoft.com/office/drawing/2014/main" id="{F56439A5-B993-494B-08BE-649AD690BB17}"/>
              </a:ext>
            </a:extLst>
          </xdr:cNvPr>
          <xdr:cNvSpPr/>
        </xdr:nvSpPr>
        <xdr:spPr>
          <a:xfrm>
            <a:off x="5197203" y="2474322"/>
            <a:ext cx="4275555" cy="2243909"/>
          </a:xfrm>
          <a:prstGeom prst="roundRect">
            <a:avLst>
              <a:gd name="adj" fmla="val 5556"/>
            </a:avLst>
          </a:prstGeom>
          <a:gradFill>
            <a:gsLst>
              <a:gs pos="0">
                <a:schemeClr val="tx1">
                  <a:alpha val="80000"/>
                  <a:lumMod val="85000"/>
                  <a:lumOff val="1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1400" b="1">
              <a:solidFill>
                <a:schemeClr val="lt1"/>
              </a:solidFill>
              <a:latin typeface="Arial Black" panose="020B0A04020102020204" pitchFamily="34" charset="0"/>
              <a:ea typeface="+mn-ea"/>
              <a:cs typeface="+mn-cs"/>
            </a:endParaRPr>
          </a:p>
        </xdr:txBody>
      </xdr:sp>
      <xdr:sp macro="" textlink="">
        <xdr:nvSpPr>
          <xdr:cNvPr id="35" name="Rectangle: Rounded Corners 34">
            <a:extLst>
              <a:ext uri="{FF2B5EF4-FFF2-40B4-BE49-F238E27FC236}">
                <a16:creationId xmlns:a16="http://schemas.microsoft.com/office/drawing/2014/main" id="{F7097F53-24EB-F343-D6E3-357F8E678F0E}"/>
              </a:ext>
            </a:extLst>
          </xdr:cNvPr>
          <xdr:cNvSpPr/>
        </xdr:nvSpPr>
        <xdr:spPr>
          <a:xfrm>
            <a:off x="9576910" y="2480491"/>
            <a:ext cx="4178300" cy="2243909"/>
          </a:xfrm>
          <a:prstGeom prst="roundRect">
            <a:avLst>
              <a:gd name="adj" fmla="val 5556"/>
            </a:avLst>
          </a:prstGeom>
          <a:gradFill>
            <a:gsLst>
              <a:gs pos="0">
                <a:schemeClr val="tx1">
                  <a:alpha val="80000"/>
                  <a:lumMod val="85000"/>
                  <a:lumOff val="1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1400" b="1">
              <a:solidFill>
                <a:schemeClr val="lt1"/>
              </a:solidFill>
              <a:latin typeface="Arial Black" panose="020B0A04020102020204" pitchFamily="34" charset="0"/>
              <a:ea typeface="+mn-ea"/>
              <a:cs typeface="+mn-cs"/>
            </a:endParaRPr>
          </a:p>
        </xdr:txBody>
      </xdr:sp>
      <xdr:sp macro="" textlink="">
        <xdr:nvSpPr>
          <xdr:cNvPr id="48" name="Rectangle: Rounded Corners 47">
            <a:extLst>
              <a:ext uri="{FF2B5EF4-FFF2-40B4-BE49-F238E27FC236}">
                <a16:creationId xmlns:a16="http://schemas.microsoft.com/office/drawing/2014/main" id="{463F647B-337E-0E71-DC53-0AAA39DE7F69}"/>
              </a:ext>
            </a:extLst>
          </xdr:cNvPr>
          <xdr:cNvSpPr/>
        </xdr:nvSpPr>
        <xdr:spPr>
          <a:xfrm>
            <a:off x="344714" y="2530094"/>
            <a:ext cx="2757715" cy="398153"/>
          </a:xfrm>
          <a:prstGeom prst="roundRect">
            <a:avLst/>
          </a:prstGeom>
          <a:gradFill>
            <a:gsLst>
              <a:gs pos="0">
                <a:schemeClr val="tx1">
                  <a:lumMod val="65000"/>
                  <a:lumOff val="3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t>SALES AND PROFIT ANALYSIS</a:t>
            </a:r>
          </a:p>
        </xdr:txBody>
      </xdr:sp>
      <xdr:sp macro="" textlink="">
        <xdr:nvSpPr>
          <xdr:cNvPr id="49" name="Rectangle: Rounded Corners 48">
            <a:extLst>
              <a:ext uri="{FF2B5EF4-FFF2-40B4-BE49-F238E27FC236}">
                <a16:creationId xmlns:a16="http://schemas.microsoft.com/office/drawing/2014/main" id="{6CF36EFB-436D-4D03-83CA-1202A0DD7324}"/>
              </a:ext>
            </a:extLst>
          </xdr:cNvPr>
          <xdr:cNvSpPr/>
        </xdr:nvSpPr>
        <xdr:spPr>
          <a:xfrm>
            <a:off x="5369561" y="2592251"/>
            <a:ext cx="3038929" cy="446529"/>
          </a:xfrm>
          <a:prstGeom prst="roundRect">
            <a:avLst/>
          </a:prstGeom>
          <a:gradFill>
            <a:gsLst>
              <a:gs pos="0">
                <a:schemeClr val="tx1">
                  <a:lumMod val="65000"/>
                  <a:lumOff val="3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600" b="1">
                <a:solidFill>
                  <a:schemeClr val="lt1"/>
                </a:solidFill>
                <a:latin typeface="+mn-lt"/>
                <a:ea typeface="+mn-ea"/>
                <a:cs typeface="+mn-cs"/>
              </a:rPr>
              <a:t>CATEGORY WISE PROFIT</a:t>
            </a:r>
          </a:p>
        </xdr:txBody>
      </xdr:sp>
      <xdr:sp macro="" textlink="">
        <xdr:nvSpPr>
          <xdr:cNvPr id="50" name="Rectangle: Rounded Corners 49">
            <a:extLst>
              <a:ext uri="{FF2B5EF4-FFF2-40B4-BE49-F238E27FC236}">
                <a16:creationId xmlns:a16="http://schemas.microsoft.com/office/drawing/2014/main" id="{9E659B15-F67C-4872-ACF2-DB43C4CFF2CD}"/>
              </a:ext>
            </a:extLst>
          </xdr:cNvPr>
          <xdr:cNvSpPr/>
        </xdr:nvSpPr>
        <xdr:spPr>
          <a:xfrm>
            <a:off x="9703911" y="2616562"/>
            <a:ext cx="3080373" cy="462643"/>
          </a:xfrm>
          <a:prstGeom prst="roundRect">
            <a:avLst/>
          </a:prstGeom>
          <a:gradFill>
            <a:gsLst>
              <a:gs pos="0">
                <a:schemeClr val="tx1">
                  <a:lumMod val="65000"/>
                  <a:lumOff val="3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600" b="1">
                <a:solidFill>
                  <a:schemeClr val="lt1"/>
                </a:solidFill>
                <a:latin typeface="+mn-lt"/>
                <a:ea typeface="+mn-ea"/>
                <a:cs typeface="+mn-cs"/>
              </a:rPr>
              <a:t>CATEGORY WISE SALES SHARE %</a:t>
            </a:r>
          </a:p>
        </xdr:txBody>
      </xdr:sp>
    </xdr:grpSp>
    <xdr:clientData/>
  </xdr:twoCellAnchor>
  <xdr:twoCellAnchor>
    <xdr:from>
      <xdr:col>0</xdr:col>
      <xdr:colOff>119380</xdr:colOff>
      <xdr:row>28</xdr:row>
      <xdr:rowOff>55872</xdr:rowOff>
    </xdr:from>
    <xdr:to>
      <xdr:col>8</xdr:col>
      <xdr:colOff>195127</xdr:colOff>
      <xdr:row>44</xdr:row>
      <xdr:rowOff>114821</xdr:rowOff>
    </xdr:to>
    <xdr:sp macro="" textlink="">
      <xdr:nvSpPr>
        <xdr:cNvPr id="36" name="Rectangle: Rounded Corners 35">
          <a:extLst>
            <a:ext uri="{FF2B5EF4-FFF2-40B4-BE49-F238E27FC236}">
              <a16:creationId xmlns:a16="http://schemas.microsoft.com/office/drawing/2014/main" id="{1587A8BC-B9C0-78BE-3889-ACA33DE24DC0}"/>
            </a:ext>
          </a:extLst>
        </xdr:cNvPr>
        <xdr:cNvSpPr/>
      </xdr:nvSpPr>
      <xdr:spPr>
        <a:xfrm>
          <a:off x="119380" y="5348119"/>
          <a:ext cx="4919144" cy="3065195"/>
        </a:xfrm>
        <a:prstGeom prst="roundRect">
          <a:avLst>
            <a:gd name="adj" fmla="val 5556"/>
          </a:avLst>
        </a:prstGeom>
        <a:gradFill>
          <a:gsLst>
            <a:gs pos="0">
              <a:schemeClr val="tx1">
                <a:alpha val="80000"/>
                <a:lumMod val="85000"/>
                <a:lumOff val="1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1400" b="1">
            <a:solidFill>
              <a:schemeClr val="lt1"/>
            </a:solidFill>
            <a:latin typeface="Arial Black" panose="020B0A04020102020204" pitchFamily="34" charset="0"/>
            <a:ea typeface="+mn-ea"/>
            <a:cs typeface="+mn-cs"/>
          </a:endParaRPr>
        </a:p>
      </xdr:txBody>
    </xdr:sp>
    <xdr:clientData/>
  </xdr:twoCellAnchor>
  <xdr:twoCellAnchor>
    <xdr:from>
      <xdr:col>8</xdr:col>
      <xdr:colOff>358381</xdr:colOff>
      <xdr:row>28</xdr:row>
      <xdr:rowOff>44549</xdr:rowOff>
    </xdr:from>
    <xdr:to>
      <xdr:col>16</xdr:col>
      <xdr:colOff>584547</xdr:colOff>
      <xdr:row>45</xdr:row>
      <xdr:rowOff>1</xdr:rowOff>
    </xdr:to>
    <xdr:sp macro="" textlink="">
      <xdr:nvSpPr>
        <xdr:cNvPr id="46" name="Rectangle: Rounded Corners 45">
          <a:extLst>
            <a:ext uri="{FF2B5EF4-FFF2-40B4-BE49-F238E27FC236}">
              <a16:creationId xmlns:a16="http://schemas.microsoft.com/office/drawing/2014/main" id="{942DD9A8-9591-8A9D-E538-62C28E1CE9EE}"/>
            </a:ext>
          </a:extLst>
        </xdr:cNvPr>
        <xdr:cNvSpPr/>
      </xdr:nvSpPr>
      <xdr:spPr>
        <a:xfrm>
          <a:off x="5201778" y="5336796"/>
          <a:ext cx="5069564" cy="3149589"/>
        </a:xfrm>
        <a:prstGeom prst="roundRect">
          <a:avLst>
            <a:gd name="adj" fmla="val 5106"/>
          </a:avLst>
        </a:prstGeom>
        <a:gradFill>
          <a:gsLst>
            <a:gs pos="0">
              <a:schemeClr val="tx1">
                <a:alpha val="80000"/>
                <a:lumMod val="85000"/>
                <a:lumOff val="1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1400" b="1">
            <a:solidFill>
              <a:schemeClr val="lt1"/>
            </a:solidFill>
            <a:latin typeface="Arial Black" panose="020B0A04020102020204" pitchFamily="34" charset="0"/>
            <a:ea typeface="+mn-ea"/>
            <a:cs typeface="+mn-cs"/>
          </a:endParaRPr>
        </a:p>
      </xdr:txBody>
    </xdr:sp>
    <xdr:clientData/>
  </xdr:twoCellAnchor>
  <xdr:twoCellAnchor>
    <xdr:from>
      <xdr:col>17</xdr:col>
      <xdr:colOff>76484</xdr:colOff>
      <xdr:row>27</xdr:row>
      <xdr:rowOff>184512</xdr:rowOff>
    </xdr:from>
    <xdr:to>
      <xdr:col>24</xdr:col>
      <xdr:colOff>447</xdr:colOff>
      <xdr:row>44</xdr:row>
      <xdr:rowOff>135699</xdr:rowOff>
    </xdr:to>
    <xdr:sp macro="" textlink="">
      <xdr:nvSpPr>
        <xdr:cNvPr id="47" name="Rectangle: Rounded Corners 46">
          <a:extLst>
            <a:ext uri="{FF2B5EF4-FFF2-40B4-BE49-F238E27FC236}">
              <a16:creationId xmlns:a16="http://schemas.microsoft.com/office/drawing/2014/main" id="{1CE90BEA-CAF8-8CC1-CB3F-4949A57087E6}"/>
            </a:ext>
          </a:extLst>
        </xdr:cNvPr>
        <xdr:cNvSpPr/>
      </xdr:nvSpPr>
      <xdr:spPr>
        <a:xfrm>
          <a:off x="10368703" y="5288868"/>
          <a:ext cx="4161936" cy="3145324"/>
        </a:xfrm>
        <a:prstGeom prst="roundRect">
          <a:avLst>
            <a:gd name="adj" fmla="val 5556"/>
          </a:avLst>
        </a:prstGeom>
        <a:gradFill>
          <a:gsLst>
            <a:gs pos="0">
              <a:schemeClr val="tx1">
                <a:alpha val="80000"/>
                <a:lumMod val="85000"/>
                <a:lumOff val="1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1400" b="1">
            <a:solidFill>
              <a:schemeClr val="lt1"/>
            </a:solidFill>
            <a:latin typeface="Arial Black" panose="020B0A04020102020204" pitchFamily="34" charset="0"/>
            <a:ea typeface="+mn-ea"/>
            <a:cs typeface="+mn-cs"/>
          </a:endParaRPr>
        </a:p>
      </xdr:txBody>
    </xdr:sp>
    <xdr:clientData/>
  </xdr:twoCellAnchor>
  <xdr:twoCellAnchor>
    <xdr:from>
      <xdr:col>0</xdr:col>
      <xdr:colOff>227811</xdr:colOff>
      <xdr:row>28</xdr:row>
      <xdr:rowOff>140308</xdr:rowOff>
    </xdr:from>
    <xdr:to>
      <xdr:col>5</xdr:col>
      <xdr:colOff>407096</xdr:colOff>
      <xdr:row>31</xdr:row>
      <xdr:rowOff>55096</xdr:rowOff>
    </xdr:to>
    <xdr:sp macro="" textlink="">
      <xdr:nvSpPr>
        <xdr:cNvPr id="51" name="Rectangle: Rounded Corners 50">
          <a:extLst>
            <a:ext uri="{FF2B5EF4-FFF2-40B4-BE49-F238E27FC236}">
              <a16:creationId xmlns:a16="http://schemas.microsoft.com/office/drawing/2014/main" id="{253E0814-5852-4DD4-8A8E-260879D4DD69}"/>
            </a:ext>
          </a:extLst>
        </xdr:cNvPr>
        <xdr:cNvSpPr/>
      </xdr:nvSpPr>
      <xdr:spPr>
        <a:xfrm>
          <a:off x="227811" y="5432555"/>
          <a:ext cx="3206408" cy="478459"/>
        </a:xfrm>
        <a:prstGeom prst="roundRect">
          <a:avLst/>
        </a:prstGeom>
        <a:gradFill>
          <a:gsLst>
            <a:gs pos="0">
              <a:schemeClr val="tx1">
                <a:lumMod val="65000"/>
                <a:lumOff val="3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600" b="1">
              <a:solidFill>
                <a:schemeClr val="lt1"/>
              </a:solidFill>
              <a:latin typeface="+mn-lt"/>
              <a:ea typeface="+mn-ea"/>
              <a:cs typeface="+mn-cs"/>
            </a:rPr>
            <a:t>SALES BY STATE</a:t>
          </a:r>
        </a:p>
      </xdr:txBody>
    </xdr:sp>
    <xdr:clientData/>
  </xdr:twoCellAnchor>
  <xdr:twoCellAnchor>
    <xdr:from>
      <xdr:col>8</xdr:col>
      <xdr:colOff>538477</xdr:colOff>
      <xdr:row>29</xdr:row>
      <xdr:rowOff>26581</xdr:rowOff>
    </xdr:from>
    <xdr:to>
      <xdr:col>13</xdr:col>
      <xdr:colOff>334027</xdr:colOff>
      <xdr:row>31</xdr:row>
      <xdr:rowOff>129259</xdr:rowOff>
    </xdr:to>
    <xdr:sp macro="" textlink="">
      <xdr:nvSpPr>
        <xdr:cNvPr id="52" name="Rectangle: Rounded Corners 51">
          <a:extLst>
            <a:ext uri="{FF2B5EF4-FFF2-40B4-BE49-F238E27FC236}">
              <a16:creationId xmlns:a16="http://schemas.microsoft.com/office/drawing/2014/main" id="{AB5639A3-7E8D-48D2-8297-A529B9C00CF8}"/>
            </a:ext>
          </a:extLst>
        </xdr:cNvPr>
        <xdr:cNvSpPr/>
      </xdr:nvSpPr>
      <xdr:spPr>
        <a:xfrm>
          <a:off x="5381874" y="5506718"/>
          <a:ext cx="2822674" cy="478459"/>
        </a:xfrm>
        <a:prstGeom prst="roundRect">
          <a:avLst/>
        </a:prstGeom>
        <a:gradFill>
          <a:gsLst>
            <a:gs pos="0">
              <a:schemeClr val="tx1">
                <a:lumMod val="65000"/>
                <a:lumOff val="3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600" b="1">
              <a:solidFill>
                <a:schemeClr val="lt1"/>
              </a:solidFill>
              <a:latin typeface="+mn-lt"/>
              <a:ea typeface="+mn-ea"/>
              <a:cs typeface="+mn-cs"/>
            </a:rPr>
            <a:t>TOP 5 SUB - CATEGORIES</a:t>
          </a:r>
        </a:p>
      </xdr:txBody>
    </xdr:sp>
    <xdr:clientData/>
  </xdr:twoCellAnchor>
  <xdr:twoCellAnchor>
    <xdr:from>
      <xdr:col>17</xdr:col>
      <xdr:colOff>177452</xdr:colOff>
      <xdr:row>28</xdr:row>
      <xdr:rowOff>170773</xdr:rowOff>
    </xdr:from>
    <xdr:to>
      <xdr:col>21</xdr:col>
      <xdr:colOff>294557</xdr:colOff>
      <xdr:row>31</xdr:row>
      <xdr:rowOff>85561</xdr:rowOff>
    </xdr:to>
    <xdr:sp macro="" textlink="">
      <xdr:nvSpPr>
        <xdr:cNvPr id="53" name="Rectangle: Rounded Corners 52">
          <a:extLst>
            <a:ext uri="{FF2B5EF4-FFF2-40B4-BE49-F238E27FC236}">
              <a16:creationId xmlns:a16="http://schemas.microsoft.com/office/drawing/2014/main" id="{BB42829E-F052-4BD8-968F-7BC5FAA5218A}"/>
            </a:ext>
          </a:extLst>
        </xdr:cNvPr>
        <xdr:cNvSpPr/>
      </xdr:nvSpPr>
      <xdr:spPr>
        <a:xfrm>
          <a:off x="10469671" y="5463020"/>
          <a:ext cx="2538804" cy="478459"/>
        </a:xfrm>
        <a:prstGeom prst="roundRect">
          <a:avLst/>
        </a:prstGeom>
        <a:gradFill>
          <a:gsLst>
            <a:gs pos="0">
              <a:schemeClr val="tx1">
                <a:lumMod val="65000"/>
                <a:lumOff val="35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600" b="1">
              <a:solidFill>
                <a:schemeClr val="lt1"/>
              </a:solidFill>
              <a:latin typeface="+mn-lt"/>
              <a:ea typeface="+mn-ea"/>
              <a:cs typeface="+mn-cs"/>
            </a:rPr>
            <a:t>FILTERS</a:t>
          </a:r>
        </a:p>
      </xdr:txBody>
    </xdr:sp>
    <xdr:clientData/>
  </xdr:twoCellAnchor>
  <xdr:twoCellAnchor>
    <xdr:from>
      <xdr:col>0</xdr:col>
      <xdr:colOff>371929</xdr:colOff>
      <xdr:row>16</xdr:row>
      <xdr:rowOff>99787</xdr:rowOff>
    </xdr:from>
    <xdr:to>
      <xdr:col>8</xdr:col>
      <xdr:colOff>81643</xdr:colOff>
      <xdr:row>26</xdr:row>
      <xdr:rowOff>114822</xdr:rowOff>
    </xdr:to>
    <xdr:graphicFrame macro="">
      <xdr:nvGraphicFramePr>
        <xdr:cNvPr id="56" name="Chart 55">
          <a:extLst>
            <a:ext uri="{FF2B5EF4-FFF2-40B4-BE49-F238E27FC236}">
              <a16:creationId xmlns:a16="http://schemas.microsoft.com/office/drawing/2014/main" id="{91C20E87-2DF3-4E42-8607-DCA5077240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489856</xdr:colOff>
      <xdr:row>17</xdr:row>
      <xdr:rowOff>55154</xdr:rowOff>
    </xdr:from>
    <xdr:to>
      <xdr:col>15</xdr:col>
      <xdr:colOff>198328</xdr:colOff>
      <xdr:row>26</xdr:row>
      <xdr:rowOff>93944</xdr:rowOff>
    </xdr:to>
    <mc:AlternateContent xmlns:mc="http://schemas.openxmlformats.org/markup-compatibility/2006">
      <mc:Choice xmlns:cx1="http://schemas.microsoft.com/office/drawing/2015/9/8/chartex" Requires="cx1">
        <xdr:graphicFrame macro="">
          <xdr:nvGraphicFramePr>
            <xdr:cNvPr id="57" name="Chart 56">
              <a:extLst>
                <a:ext uri="{FF2B5EF4-FFF2-40B4-BE49-F238E27FC236}">
                  <a16:creationId xmlns:a16="http://schemas.microsoft.com/office/drawing/2014/main" id="{B8D0168B-0B09-4343-974B-6142B839F9B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366656" y="3164114"/>
              <a:ext cx="3975672" cy="172281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176829</xdr:colOff>
      <xdr:row>17</xdr:row>
      <xdr:rowOff>49831</xdr:rowOff>
    </xdr:from>
    <xdr:to>
      <xdr:col>22</xdr:col>
      <xdr:colOff>267546</xdr:colOff>
      <xdr:row>26</xdr:row>
      <xdr:rowOff>156575</xdr:rowOff>
    </xdr:to>
    <xdr:graphicFrame macro="">
      <xdr:nvGraphicFramePr>
        <xdr:cNvPr id="58" name="Chart 57">
          <a:extLst>
            <a:ext uri="{FF2B5EF4-FFF2-40B4-BE49-F238E27FC236}">
              <a16:creationId xmlns:a16="http://schemas.microsoft.com/office/drawing/2014/main" id="{566F7B61-6821-4DCF-AEAF-3311BCB7F5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281836</xdr:colOff>
      <xdr:row>31</xdr:row>
      <xdr:rowOff>118503</xdr:rowOff>
    </xdr:from>
    <xdr:to>
      <xdr:col>8</xdr:col>
      <xdr:colOff>25435</xdr:colOff>
      <xdr:row>44</xdr:row>
      <xdr:rowOff>83507</xdr:rowOff>
    </xdr:to>
    <mc:AlternateContent xmlns:mc="http://schemas.openxmlformats.org/markup-compatibility/2006">
      <mc:Choice xmlns:cx4="http://schemas.microsoft.com/office/drawing/2016/5/10/chartex" Requires="cx4">
        <xdr:graphicFrame macro="">
          <xdr:nvGraphicFramePr>
            <xdr:cNvPr id="59" name="Chart 58">
              <a:extLst>
                <a:ext uri="{FF2B5EF4-FFF2-40B4-BE49-F238E27FC236}">
                  <a16:creationId xmlns:a16="http://schemas.microsoft.com/office/drawing/2014/main" id="{47779F35-A01F-48B5-BC30-3CAC0FBEFD6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81836" y="5825883"/>
              <a:ext cx="4620399" cy="234244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400133</xdr:colOff>
      <xdr:row>32</xdr:row>
      <xdr:rowOff>2795</xdr:rowOff>
    </xdr:from>
    <xdr:to>
      <xdr:col>16</xdr:col>
      <xdr:colOff>480164</xdr:colOff>
      <xdr:row>44</xdr:row>
      <xdr:rowOff>104384</xdr:rowOff>
    </xdr:to>
    <xdr:graphicFrame macro="">
      <xdr:nvGraphicFramePr>
        <xdr:cNvPr id="60" name="Chart 59">
          <a:extLst>
            <a:ext uri="{FF2B5EF4-FFF2-40B4-BE49-F238E27FC236}">
              <a16:creationId xmlns:a16="http://schemas.microsoft.com/office/drawing/2014/main" id="{1EB519C3-1315-4409-A474-8025AD8FAE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17</xdr:col>
      <xdr:colOff>159990</xdr:colOff>
      <xdr:row>32</xdr:row>
      <xdr:rowOff>40150</xdr:rowOff>
    </xdr:from>
    <xdr:to>
      <xdr:col>19</xdr:col>
      <xdr:colOff>167014</xdr:colOff>
      <xdr:row>40</xdr:row>
      <xdr:rowOff>1775</xdr:rowOff>
    </xdr:to>
    <mc:AlternateContent xmlns:mc="http://schemas.openxmlformats.org/markup-compatibility/2006" xmlns:a14="http://schemas.microsoft.com/office/drawing/2010/main">
      <mc:Choice Requires="a14">
        <xdr:graphicFrame macro="">
          <xdr:nvGraphicFramePr>
            <xdr:cNvPr id="62" name="Year 1">
              <a:extLst>
                <a:ext uri="{FF2B5EF4-FFF2-40B4-BE49-F238E27FC236}">
                  <a16:creationId xmlns:a16="http://schemas.microsoft.com/office/drawing/2014/main" id="{261B9E9A-855C-4BD1-B371-748F4FF6D7E1}"/>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452209" y="6083958"/>
              <a:ext cx="1217873" cy="14647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347778</xdr:colOff>
      <xdr:row>32</xdr:row>
      <xdr:rowOff>14002</xdr:rowOff>
    </xdr:from>
    <xdr:to>
      <xdr:col>23</xdr:col>
      <xdr:colOff>469726</xdr:colOff>
      <xdr:row>40</xdr:row>
      <xdr:rowOff>27922</xdr:rowOff>
    </xdr:to>
    <mc:AlternateContent xmlns:mc="http://schemas.openxmlformats.org/markup-compatibility/2006" xmlns:a14="http://schemas.microsoft.com/office/drawing/2010/main">
      <mc:Choice Requires="a14">
        <xdr:graphicFrame macro="">
          <xdr:nvGraphicFramePr>
            <xdr:cNvPr id="63" name="Segment 1">
              <a:extLst>
                <a:ext uri="{FF2B5EF4-FFF2-40B4-BE49-F238E27FC236}">
                  <a16:creationId xmlns:a16="http://schemas.microsoft.com/office/drawing/2014/main" id="{FF04E614-00B8-4144-ABA5-9CB72EB1BE19}"/>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3061696" y="6057810"/>
              <a:ext cx="1332797" cy="15170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265941</xdr:colOff>
      <xdr:row>32</xdr:row>
      <xdr:rowOff>33313</xdr:rowOff>
    </xdr:from>
    <xdr:to>
      <xdr:col>21</xdr:col>
      <xdr:colOff>269727</xdr:colOff>
      <xdr:row>40</xdr:row>
      <xdr:rowOff>8612</xdr:rowOff>
    </xdr:to>
    <mc:AlternateContent xmlns:mc="http://schemas.openxmlformats.org/markup-compatibility/2006" xmlns:a14="http://schemas.microsoft.com/office/drawing/2010/main">
      <mc:Choice Requires="a14">
        <xdr:graphicFrame macro="">
          <xdr:nvGraphicFramePr>
            <xdr:cNvPr id="64" name="Region 1">
              <a:extLst>
                <a:ext uri="{FF2B5EF4-FFF2-40B4-BE49-F238E27FC236}">
                  <a16:creationId xmlns:a16="http://schemas.microsoft.com/office/drawing/2014/main" id="{F176B068-1493-4997-B91A-3867E95BC98A}"/>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769009" y="6077121"/>
              <a:ext cx="1214636" cy="14784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rishikesh" refreshedDate="45896.714560416665" createdVersion="8" refreshedVersion="8" minRefreshableVersion="3" recordCount="9994" xr:uid="{4C530B8D-C518-4DAC-ABD5-10E5704DB95C}">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466093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A041C26-FDE9-4972-85EC-9CB96260E51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0">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E0A095A-948C-4F80-9A49-AD5FD916ABA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4935461-F102-4DE2-BF17-35E7BFB5F605}"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15" count="1" selected="0">
            <x v="0"/>
          </reference>
        </references>
      </pivotArea>
    </chartFormat>
    <chartFormat chart="6" format="10">
      <pivotArea type="data" outline="0" fieldPosition="0">
        <references count="2">
          <reference field="4294967294" count="1" selected="0">
            <x v="0"/>
          </reference>
          <reference field="15" count="1" selected="0">
            <x v="1"/>
          </reference>
        </references>
      </pivotArea>
    </chartFormat>
    <chartFormat chart="6"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E8FBBC1-CD30-4484-A1C4-93AB9ED1D95F}"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B2F5172-4D8D-41B7-B7FD-638DC619A79B}"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663B9F5-0663-4B7B-9F06-F601958F74B2}"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Q3:R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06DC698-2C89-4437-B3CB-BB56EFF1DB70}"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M3:N16"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854302E-6BAB-40E7-B966-40FBE8F4BD85}"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I3:J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57472CB-5C4A-4CD1-9F11-4D81CD9A762E}"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E3:F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F82FE3B-F00A-417F-A705-995598203BD7}"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4C5A81B-26FE-4077-BFFC-E19E0B9CB7E8}" name="PivotTable1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897A913-F9DF-406F-A297-2885D324F987}" sourceName="Year">
  <pivotTables>
    <pivotTable tabId="7" name="PivotTable9"/>
    <pivotTable tabId="3" name="PivotTable1"/>
    <pivotTable tabId="8" name="PivotTable10"/>
    <pivotTable tabId="8" name="PivotTable11"/>
    <pivotTable tabId="8" name="PivotTable12"/>
    <pivotTable tabId="8" name="PivotTable13"/>
    <pivotTable tabId="8" name="PivotTable14"/>
    <pivotTable tabId="6" name="PivotTable6"/>
    <pivotTable tabId="5" name="PivotTable5"/>
    <pivotTable tabId="4" name="PivotTable2"/>
  </pivotTables>
  <data>
    <tabular pivotCacheId="46609310">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431F8C2A-DBD9-4DEC-94BF-162059EBE0FC}" sourceName="Segment">
  <pivotTables>
    <pivotTable tabId="7" name="PivotTable9"/>
    <pivotTable tabId="3" name="PivotTable1"/>
    <pivotTable tabId="8" name="PivotTable10"/>
    <pivotTable tabId="8" name="PivotTable11"/>
    <pivotTable tabId="8" name="PivotTable12"/>
    <pivotTable tabId="8" name="PivotTable13"/>
    <pivotTable tabId="8" name="PivotTable14"/>
    <pivotTable tabId="9" name="PivotTable15"/>
    <pivotTable tabId="6" name="PivotTable6"/>
    <pivotTable tabId="5" name="PivotTable5"/>
    <pivotTable tabId="4" name="PivotTable2"/>
  </pivotTables>
  <data>
    <tabular pivotCacheId="46609310">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A9564CC-1452-430E-94DB-262A68B5A49A}" sourceName="Region">
  <pivotTables>
    <pivotTable tabId="7" name="PivotTable9"/>
    <pivotTable tabId="3" name="PivotTable1"/>
    <pivotTable tabId="8" name="PivotTable10"/>
    <pivotTable tabId="8" name="PivotTable11"/>
    <pivotTable tabId="8" name="PivotTable12"/>
    <pivotTable tabId="8" name="PivotTable13"/>
    <pivotTable tabId="8" name="PivotTable14"/>
    <pivotTable tabId="9" name="PivotTable15"/>
    <pivotTable tabId="6" name="PivotTable6"/>
    <pivotTable tabId="5" name="PivotTable5"/>
    <pivotTable tabId="4" name="PivotTable2"/>
  </pivotTables>
  <data>
    <tabular pivotCacheId="46609310">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8302FEF-47EF-4264-B408-DF39B7AAD996}" cache="Slicer_Year" caption="Year" rowHeight="234950"/>
  <slicer name="Segment" xr10:uid="{213C9DCA-8626-4AEC-80EE-FA2EFB619F8F}" cache="Slicer_Segment" caption="Segment" rowHeight="234950"/>
  <slicer name="Region" xr10:uid="{0509A961-52A9-46DF-BE6E-35DAFBAB7498}"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C6C3E2C4-2EE8-45FB-BCC4-B9419A38B954}" cache="Slicer_Year" caption="Year" style="AB" rowHeight="234950"/>
  <slicer name="Segment 1" xr10:uid="{717E71BF-49C6-4EFA-BEA6-760CA0697291}" cache="Slicer_Segment" caption="Segment" style="AB" rowHeight="234950"/>
  <slicer name="Region 1" xr10:uid="{63F73204-8455-4029-96C0-1D1F4B68A4D1}"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Medium6"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B2854C-4DEF-4578-983E-84D97C38178D}">
  <dimension ref="A3:C16"/>
  <sheetViews>
    <sheetView workbookViewId="0">
      <selection activeCell="H22" sqref="H22"/>
    </sheetView>
  </sheetViews>
  <sheetFormatPr defaultRowHeight="14.4" x14ac:dyDescent="0.3"/>
  <cols>
    <col min="1" max="1" width="12.44140625" bestFit="1" customWidth="1"/>
    <col min="2" max="2" width="11.21875" bestFit="1" customWidth="1"/>
    <col min="3" max="3" width="12" bestFit="1" customWidth="1"/>
  </cols>
  <sheetData>
    <row r="3" spans="1:3" x14ac:dyDescent="0.3">
      <c r="A3" s="18" t="s">
        <v>10932</v>
      </c>
      <c r="B3" t="s">
        <v>10950</v>
      </c>
      <c r="C3" t="s">
        <v>10951</v>
      </c>
    </row>
    <row r="4" spans="1:3" x14ac:dyDescent="0.3">
      <c r="A4" s="19" t="s">
        <v>10938</v>
      </c>
      <c r="B4" s="21">
        <v>95365.937600000019</v>
      </c>
      <c r="C4" s="21">
        <v>9199.2699999999986</v>
      </c>
    </row>
    <row r="5" spans="1:3" x14ac:dyDescent="0.3">
      <c r="A5" s="19" t="s">
        <v>10939</v>
      </c>
      <c r="B5" s="21">
        <v>60172.649400000024</v>
      </c>
      <c r="C5" s="21">
        <v>10288.898699999991</v>
      </c>
    </row>
    <row r="6" spans="1:3" x14ac:dyDescent="0.3">
      <c r="A6" s="19" t="s">
        <v>10940</v>
      </c>
      <c r="B6" s="21">
        <v>199252.98399999991</v>
      </c>
      <c r="C6" s="21">
        <v>26806.573700000015</v>
      </c>
    </row>
    <row r="7" spans="1:3" x14ac:dyDescent="0.3">
      <c r="A7" s="19" t="s">
        <v>10941</v>
      </c>
      <c r="B7" s="21">
        <v>141851.5674</v>
      </c>
      <c r="C7" s="21">
        <v>13437.806799999998</v>
      </c>
    </row>
    <row r="8" spans="1:3" x14ac:dyDescent="0.3">
      <c r="A8" s="19" t="s">
        <v>10942</v>
      </c>
      <c r="B8" s="21">
        <v>156122.28669999994</v>
      </c>
      <c r="C8" s="21">
        <v>22308.51279999999</v>
      </c>
    </row>
    <row r="9" spans="1:3" x14ac:dyDescent="0.3">
      <c r="A9" s="19" t="s">
        <v>10943</v>
      </c>
      <c r="B9" s="21">
        <v>147082.61130000011</v>
      </c>
      <c r="C9" s="21">
        <v>20899.334500000012</v>
      </c>
    </row>
    <row r="10" spans="1:3" x14ac:dyDescent="0.3">
      <c r="A10" s="19" t="s">
        <v>10944</v>
      </c>
      <c r="B10" s="21">
        <v>149580.83800000031</v>
      </c>
      <c r="C10" s="21">
        <v>13535.38299999998</v>
      </c>
    </row>
    <row r="11" spans="1:3" x14ac:dyDescent="0.3">
      <c r="A11" s="19" t="s">
        <v>10945</v>
      </c>
      <c r="B11" s="21">
        <v>159589.45099999988</v>
      </c>
      <c r="C11" s="21">
        <v>21896.715399999972</v>
      </c>
    </row>
    <row r="12" spans="1:3" x14ac:dyDescent="0.3">
      <c r="A12" s="19" t="s">
        <v>10946</v>
      </c>
      <c r="B12" s="21">
        <v>309770.09970000025</v>
      </c>
      <c r="C12" s="21">
        <v>37293.192500000034</v>
      </c>
    </row>
    <row r="13" spans="1:3" x14ac:dyDescent="0.3">
      <c r="A13" s="19" t="s">
        <v>10947</v>
      </c>
      <c r="B13" s="21">
        <v>197115.20170000009</v>
      </c>
      <c r="C13" s="21">
        <v>31469.663800000035</v>
      </c>
    </row>
    <row r="14" spans="1:3" x14ac:dyDescent="0.3">
      <c r="A14" s="19" t="s">
        <v>10948</v>
      </c>
      <c r="B14" s="21">
        <v>349120.07400000008</v>
      </c>
      <c r="C14" s="21">
        <v>35825.536599999927</v>
      </c>
    </row>
    <row r="15" spans="1:3" x14ac:dyDescent="0.3">
      <c r="A15" s="19" t="s">
        <v>10949</v>
      </c>
      <c r="B15" s="21">
        <v>332177.15950000001</v>
      </c>
      <c r="C15" s="21">
        <v>43436.13390000003</v>
      </c>
    </row>
    <row r="16" spans="1:3" x14ac:dyDescent="0.3">
      <c r="A16" s="19" t="s">
        <v>10933</v>
      </c>
      <c r="B16" s="20">
        <v>2297200.8603000008</v>
      </c>
      <c r="C16" s="20">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D4F59A-2595-4566-A1FB-C7517B03519D}">
  <dimension ref="A3:E7"/>
  <sheetViews>
    <sheetView workbookViewId="0">
      <selection activeCell="F22" sqref="F22"/>
    </sheetView>
  </sheetViews>
  <sheetFormatPr defaultRowHeight="14.4" x14ac:dyDescent="0.3"/>
  <cols>
    <col min="1" max="1" width="13.109375" bestFit="1" customWidth="1"/>
    <col min="2" max="2" width="12" bestFit="1" customWidth="1"/>
    <col min="4" max="4" width="13.109375" bestFit="1" customWidth="1"/>
    <col min="5" max="5" width="12" bestFit="1" customWidth="1"/>
  </cols>
  <sheetData>
    <row r="3" spans="1:5" x14ac:dyDescent="0.3">
      <c r="A3" s="5" t="s">
        <v>10932</v>
      </c>
      <c r="B3" s="6" t="s">
        <v>10951</v>
      </c>
      <c r="D3" s="22" t="s">
        <v>15</v>
      </c>
      <c r="E3" s="23" t="s">
        <v>21</v>
      </c>
    </row>
    <row r="4" spans="1:5" x14ac:dyDescent="0.3">
      <c r="A4" s="7" t="s">
        <v>71</v>
      </c>
      <c r="B4" s="8">
        <v>145454.9480999998</v>
      </c>
      <c r="D4" t="str">
        <f>A4</f>
        <v>Technology</v>
      </c>
      <c r="E4" s="21">
        <f>GETPIVOTDATA("Profit",$A$3,"Category",A4)</f>
        <v>145454.9480999998</v>
      </c>
    </row>
    <row r="5" spans="1:5" x14ac:dyDescent="0.3">
      <c r="A5" s="9" t="s">
        <v>46</v>
      </c>
      <c r="B5" s="10">
        <v>122490.8008000001</v>
      </c>
      <c r="D5" t="str">
        <f t="shared" ref="D5:D7" si="0">A5</f>
        <v>Office Supplies</v>
      </c>
      <c r="E5" s="21">
        <f>GETPIVOTDATA("Profit",$A$3,"Category",A5)</f>
        <v>122490.8008000001</v>
      </c>
    </row>
    <row r="6" spans="1:5" x14ac:dyDescent="0.3">
      <c r="A6" s="9" t="s">
        <v>32</v>
      </c>
      <c r="B6" s="10">
        <v>18451.272799999992</v>
      </c>
      <c r="D6" t="str">
        <f t="shared" si="0"/>
        <v>Furniture</v>
      </c>
      <c r="E6" s="21">
        <f t="shared" ref="E6" si="1">GETPIVOTDATA("Profit",$A$3,"Category",A6)</f>
        <v>18451.272799999992</v>
      </c>
    </row>
    <row r="7" spans="1:5" x14ac:dyDescent="0.3">
      <c r="A7" s="11" t="s">
        <v>10933</v>
      </c>
      <c r="B7" s="12">
        <v>286397.02169999992</v>
      </c>
      <c r="D7" t="str">
        <f t="shared" si="0"/>
        <v>Grand Total</v>
      </c>
      <c r="E7" s="21">
        <f>GETPIVOTDATA("Profit",$A$3)</f>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741F2D-1A92-46ED-A8D0-652FB9A052FD}">
  <dimension ref="A3:B7"/>
  <sheetViews>
    <sheetView workbookViewId="0">
      <selection activeCell="O3" sqref="O3"/>
    </sheetView>
  </sheetViews>
  <sheetFormatPr defaultRowHeight="14.4" x14ac:dyDescent="0.3"/>
  <cols>
    <col min="1" max="1" width="13.109375" bestFit="1" customWidth="1"/>
    <col min="2" max="2" width="11.21875" bestFit="1" customWidth="1"/>
  </cols>
  <sheetData>
    <row r="3" spans="1:2" x14ac:dyDescent="0.3">
      <c r="A3" s="5" t="s">
        <v>10932</v>
      </c>
      <c r="B3" s="6" t="s">
        <v>10950</v>
      </c>
    </row>
    <row r="4" spans="1:2" x14ac:dyDescent="0.3">
      <c r="A4" s="7" t="s">
        <v>32</v>
      </c>
      <c r="B4" s="24">
        <v>0.32300170530281774</v>
      </c>
    </row>
    <row r="5" spans="1:2" x14ac:dyDescent="0.3">
      <c r="A5" s="9" t="s">
        <v>46</v>
      </c>
      <c r="B5" s="25">
        <v>0.31301008302169103</v>
      </c>
    </row>
    <row r="6" spans="1:2" x14ac:dyDescent="0.3">
      <c r="A6" s="9" t="s">
        <v>71</v>
      </c>
      <c r="B6" s="25">
        <v>0.36398821167549117</v>
      </c>
    </row>
    <row r="7" spans="1:2" x14ac:dyDescent="0.3">
      <c r="A7" s="11" t="s">
        <v>10933</v>
      </c>
      <c r="B7" s="26">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BE349E-EC20-417C-BF2C-22DD84257A86}">
  <dimension ref="A3:F53"/>
  <sheetViews>
    <sheetView workbookViewId="0">
      <selection activeCell="G25" sqref="G25"/>
    </sheetView>
  </sheetViews>
  <sheetFormatPr defaultRowHeight="14.4" x14ac:dyDescent="0.3"/>
  <cols>
    <col min="1" max="1" width="17.33203125" bestFit="1" customWidth="1"/>
    <col min="2" max="2" width="12" bestFit="1" customWidth="1"/>
    <col min="5" max="5" width="17.33203125" bestFit="1" customWidth="1"/>
    <col min="6" max="6" width="12" bestFit="1" customWidth="1"/>
  </cols>
  <sheetData>
    <row r="3" spans="1:6" x14ac:dyDescent="0.3">
      <c r="A3" s="5" t="s">
        <v>10932</v>
      </c>
      <c r="B3" s="6" t="s">
        <v>10950</v>
      </c>
      <c r="E3" s="22" t="s">
        <v>10952</v>
      </c>
      <c r="F3" s="23" t="s">
        <v>18</v>
      </c>
    </row>
    <row r="4" spans="1:6" x14ac:dyDescent="0.3">
      <c r="A4" s="7" t="s">
        <v>358</v>
      </c>
      <c r="B4" s="8">
        <v>19510.639999999992</v>
      </c>
      <c r="E4" t="str">
        <f>A4</f>
        <v>Alabama</v>
      </c>
      <c r="F4" s="21">
        <f>GETPIVOTDATA("Sales",$A$3,"State",A4)</f>
        <v>19510.639999999992</v>
      </c>
    </row>
    <row r="5" spans="1:6" x14ac:dyDescent="0.3">
      <c r="A5" s="9" t="s">
        <v>310</v>
      </c>
      <c r="B5" s="10">
        <v>35282.000999999997</v>
      </c>
      <c r="E5" t="str">
        <f t="shared" ref="E5:E52" si="0">A5</f>
        <v>Arizona</v>
      </c>
      <c r="F5" s="21">
        <f>GETPIVOTDATA("Sales",$A$3,"State",A5)</f>
        <v>35282.000999999997</v>
      </c>
    </row>
    <row r="6" spans="1:6" x14ac:dyDescent="0.3">
      <c r="A6" s="9" t="s">
        <v>1707</v>
      </c>
      <c r="B6" s="10">
        <v>11678.129999999997</v>
      </c>
      <c r="E6" t="str">
        <f t="shared" si="0"/>
        <v>Arkansas</v>
      </c>
      <c r="F6" s="21">
        <f t="shared" ref="F6:F52" si="1">GETPIVOTDATA("Sales",$A$3,"State",A6)</f>
        <v>11678.129999999997</v>
      </c>
    </row>
    <row r="7" spans="1:6" x14ac:dyDescent="0.3">
      <c r="A7" s="9" t="s">
        <v>43</v>
      </c>
      <c r="B7" s="10">
        <v>457687.63150000101</v>
      </c>
      <c r="E7" t="str">
        <f t="shared" si="0"/>
        <v>California</v>
      </c>
      <c r="F7" s="21">
        <f t="shared" si="1"/>
        <v>457687.63150000101</v>
      </c>
    </row>
    <row r="8" spans="1:6" x14ac:dyDescent="0.3">
      <c r="A8" s="9" t="s">
        <v>457</v>
      </c>
      <c r="B8" s="10">
        <v>32108.117999999995</v>
      </c>
      <c r="E8" t="str">
        <f t="shared" si="0"/>
        <v>Colorado</v>
      </c>
      <c r="F8" s="21">
        <f t="shared" si="1"/>
        <v>32108.117999999995</v>
      </c>
    </row>
    <row r="9" spans="1:6" x14ac:dyDescent="0.3">
      <c r="A9" s="9" t="s">
        <v>747</v>
      </c>
      <c r="B9" s="10">
        <v>13384.356999999996</v>
      </c>
      <c r="E9" t="str">
        <f t="shared" si="0"/>
        <v>Connecticut</v>
      </c>
      <c r="F9" s="21">
        <f t="shared" si="1"/>
        <v>13384.356999999996</v>
      </c>
    </row>
    <row r="10" spans="1:6" x14ac:dyDescent="0.3">
      <c r="A10" s="9" t="s">
        <v>245</v>
      </c>
      <c r="B10" s="10">
        <v>27451.068999999992</v>
      </c>
      <c r="E10" t="str">
        <f t="shared" si="0"/>
        <v>Delaware</v>
      </c>
      <c r="F10" s="21">
        <f t="shared" si="1"/>
        <v>27451.068999999992</v>
      </c>
    </row>
    <row r="11" spans="1:6" x14ac:dyDescent="0.3">
      <c r="A11" s="9" t="s">
        <v>3034</v>
      </c>
      <c r="B11" s="10">
        <v>2865.0199999999995</v>
      </c>
      <c r="E11" t="str">
        <f t="shared" si="0"/>
        <v>District of Columbia</v>
      </c>
      <c r="F11" s="21">
        <f t="shared" si="1"/>
        <v>2865.0199999999995</v>
      </c>
    </row>
    <row r="12" spans="1:6" x14ac:dyDescent="0.3">
      <c r="A12" s="9" t="s">
        <v>54</v>
      </c>
      <c r="B12" s="10">
        <v>89473.707999999999</v>
      </c>
      <c r="E12" t="str">
        <f t="shared" si="0"/>
        <v>Florida</v>
      </c>
      <c r="F12" s="21">
        <f t="shared" si="1"/>
        <v>89473.707999999999</v>
      </c>
    </row>
    <row r="13" spans="1:6" x14ac:dyDescent="0.3">
      <c r="A13" s="9" t="s">
        <v>1272</v>
      </c>
      <c r="B13" s="10">
        <v>49095.840000000004</v>
      </c>
      <c r="E13" t="str">
        <f t="shared" si="0"/>
        <v>Georgia</v>
      </c>
      <c r="F13" s="21">
        <f t="shared" si="1"/>
        <v>49095.840000000004</v>
      </c>
    </row>
    <row r="14" spans="1:6" x14ac:dyDescent="0.3">
      <c r="A14" s="9" t="s">
        <v>6260</v>
      </c>
      <c r="B14" s="10">
        <v>4382.4860000000017</v>
      </c>
      <c r="E14" t="str">
        <f t="shared" si="0"/>
        <v>Idaho</v>
      </c>
      <c r="F14" s="21">
        <f t="shared" si="1"/>
        <v>4382.4860000000017</v>
      </c>
    </row>
    <row r="15" spans="1:6" x14ac:dyDescent="0.3">
      <c r="A15" s="9" t="s">
        <v>211</v>
      </c>
      <c r="B15" s="10">
        <v>80166.10099999985</v>
      </c>
      <c r="E15" t="str">
        <f t="shared" si="0"/>
        <v>Illinois</v>
      </c>
      <c r="F15" s="21">
        <f t="shared" si="1"/>
        <v>80166.10099999985</v>
      </c>
    </row>
    <row r="16" spans="1:6" x14ac:dyDescent="0.3">
      <c r="A16" s="9" t="s">
        <v>254</v>
      </c>
      <c r="B16" s="10">
        <v>53555.360000000001</v>
      </c>
      <c r="E16" t="str">
        <f t="shared" si="0"/>
        <v>Indiana</v>
      </c>
      <c r="F16" s="21">
        <f t="shared" si="1"/>
        <v>53555.360000000001</v>
      </c>
    </row>
    <row r="17" spans="1:6" x14ac:dyDescent="0.3">
      <c r="A17" s="9" t="s">
        <v>489</v>
      </c>
      <c r="B17" s="10">
        <v>4579.7599999999993</v>
      </c>
      <c r="E17" t="str">
        <f t="shared" si="0"/>
        <v>Iowa</v>
      </c>
      <c r="F17" s="21">
        <f t="shared" si="1"/>
        <v>4579.7599999999993</v>
      </c>
    </row>
    <row r="18" spans="1:6" x14ac:dyDescent="0.3">
      <c r="A18" s="9" t="s">
        <v>4530</v>
      </c>
      <c r="B18" s="10">
        <v>2914.31</v>
      </c>
      <c r="E18" t="str">
        <f t="shared" si="0"/>
        <v>Kansas</v>
      </c>
      <c r="F18" s="21">
        <f t="shared" si="1"/>
        <v>2914.31</v>
      </c>
    </row>
    <row r="19" spans="1:6" x14ac:dyDescent="0.3">
      <c r="A19" s="9" t="s">
        <v>29</v>
      </c>
      <c r="B19" s="10">
        <v>36591.749999999971</v>
      </c>
      <c r="E19" t="str">
        <f t="shared" si="0"/>
        <v>Kentucky</v>
      </c>
      <c r="F19" s="21">
        <f t="shared" si="1"/>
        <v>36591.749999999971</v>
      </c>
    </row>
    <row r="20" spans="1:6" x14ac:dyDescent="0.3">
      <c r="A20" s="9" t="s">
        <v>736</v>
      </c>
      <c r="B20" s="10">
        <v>9217.0299999999988</v>
      </c>
      <c r="E20" t="str">
        <f t="shared" si="0"/>
        <v>Louisiana</v>
      </c>
      <c r="F20" s="21">
        <f t="shared" si="1"/>
        <v>9217.0299999999988</v>
      </c>
    </row>
    <row r="21" spans="1:6" x14ac:dyDescent="0.3">
      <c r="A21" s="9" t="s">
        <v>5235</v>
      </c>
      <c r="B21" s="10">
        <v>1270.53</v>
      </c>
      <c r="E21" t="str">
        <f t="shared" si="0"/>
        <v>Maine</v>
      </c>
      <c r="F21" s="21">
        <f t="shared" si="1"/>
        <v>1270.53</v>
      </c>
    </row>
    <row r="22" spans="1:6" x14ac:dyDescent="0.3">
      <c r="A22" s="9" t="s">
        <v>2735</v>
      </c>
      <c r="B22" s="10">
        <v>23705.523000000005</v>
      </c>
      <c r="E22" t="str">
        <f t="shared" si="0"/>
        <v>Maryland</v>
      </c>
      <c r="F22" s="21">
        <f t="shared" si="1"/>
        <v>23705.523000000005</v>
      </c>
    </row>
    <row r="23" spans="1:6" x14ac:dyDescent="0.3">
      <c r="A23" s="9" t="s">
        <v>1245</v>
      </c>
      <c r="B23" s="10">
        <v>28634.43399999999</v>
      </c>
      <c r="E23" t="str">
        <f t="shared" si="0"/>
        <v>Massachusetts</v>
      </c>
      <c r="F23" s="21">
        <f t="shared" si="1"/>
        <v>28634.43399999999</v>
      </c>
    </row>
    <row r="24" spans="1:6" x14ac:dyDescent="0.3">
      <c r="A24" s="9" t="s">
        <v>238</v>
      </c>
      <c r="B24" s="10">
        <v>76269.614000000016</v>
      </c>
      <c r="E24" t="str">
        <f t="shared" si="0"/>
        <v>Michigan</v>
      </c>
      <c r="F24" s="21">
        <f t="shared" si="1"/>
        <v>76269.614000000016</v>
      </c>
    </row>
    <row r="25" spans="1:6" x14ac:dyDescent="0.3">
      <c r="A25" s="9" t="s">
        <v>229</v>
      </c>
      <c r="B25" s="10">
        <v>29863.149999999994</v>
      </c>
      <c r="E25" t="str">
        <f t="shared" si="0"/>
        <v>Minnesota</v>
      </c>
      <c r="F25" s="21">
        <f t="shared" si="1"/>
        <v>29863.149999999994</v>
      </c>
    </row>
    <row r="26" spans="1:6" x14ac:dyDescent="0.3">
      <c r="A26" s="9" t="s">
        <v>1487</v>
      </c>
      <c r="B26" s="10">
        <v>10771.34</v>
      </c>
      <c r="E26" t="str">
        <f t="shared" si="0"/>
        <v>Mississippi</v>
      </c>
      <c r="F26" s="21">
        <f t="shared" si="1"/>
        <v>10771.34</v>
      </c>
    </row>
    <row r="27" spans="1:6" x14ac:dyDescent="0.3">
      <c r="A27" s="9" t="s">
        <v>596</v>
      </c>
      <c r="B27" s="10">
        <v>22205.149999999998</v>
      </c>
      <c r="E27" t="str">
        <f t="shared" si="0"/>
        <v>Missouri</v>
      </c>
      <c r="F27" s="21">
        <f t="shared" si="1"/>
        <v>22205.149999999998</v>
      </c>
    </row>
    <row r="28" spans="1:6" x14ac:dyDescent="0.3">
      <c r="A28" s="9" t="s">
        <v>1762</v>
      </c>
      <c r="B28" s="10">
        <v>5589.3519999999971</v>
      </c>
      <c r="E28" t="str">
        <f t="shared" si="0"/>
        <v>Montana</v>
      </c>
      <c r="F28" s="21">
        <f t="shared" si="1"/>
        <v>5589.3519999999971</v>
      </c>
    </row>
    <row r="29" spans="1:6" x14ac:dyDescent="0.3">
      <c r="A29" s="9" t="s">
        <v>138</v>
      </c>
      <c r="B29" s="10">
        <v>7464.9299999999985</v>
      </c>
      <c r="E29" t="str">
        <f t="shared" si="0"/>
        <v>Nebraska</v>
      </c>
      <c r="F29" s="21">
        <f t="shared" si="1"/>
        <v>7464.9299999999985</v>
      </c>
    </row>
    <row r="30" spans="1:6" x14ac:dyDescent="0.3">
      <c r="A30" s="9" t="s">
        <v>1392</v>
      </c>
      <c r="B30" s="10">
        <v>16729.101999999999</v>
      </c>
      <c r="E30" t="str">
        <f t="shared" si="0"/>
        <v>Nevada</v>
      </c>
      <c r="F30" s="21">
        <f t="shared" si="1"/>
        <v>16729.101999999999</v>
      </c>
    </row>
    <row r="31" spans="1:6" x14ac:dyDescent="0.3">
      <c r="A31" s="9" t="s">
        <v>2694</v>
      </c>
      <c r="B31" s="10">
        <v>7292.5239999999994</v>
      </c>
      <c r="E31" t="str">
        <f t="shared" si="0"/>
        <v>New Hampshire</v>
      </c>
      <c r="F31" s="21">
        <f t="shared" si="1"/>
        <v>7292.5239999999994</v>
      </c>
    </row>
    <row r="32" spans="1:6" x14ac:dyDescent="0.3">
      <c r="A32" s="9" t="s">
        <v>788</v>
      </c>
      <c r="B32" s="10">
        <v>35764.312000000013</v>
      </c>
      <c r="E32" t="str">
        <f t="shared" si="0"/>
        <v>New Jersey</v>
      </c>
      <c r="F32" s="21">
        <f t="shared" si="1"/>
        <v>35764.312000000013</v>
      </c>
    </row>
    <row r="33" spans="1:6" x14ac:dyDescent="0.3">
      <c r="A33" s="9" t="s">
        <v>668</v>
      </c>
      <c r="B33" s="10">
        <v>4783.5220000000008</v>
      </c>
      <c r="E33" t="str">
        <f t="shared" si="0"/>
        <v>New Mexico</v>
      </c>
      <c r="F33" s="21">
        <f t="shared" si="1"/>
        <v>4783.5220000000008</v>
      </c>
    </row>
    <row r="34" spans="1:6" x14ac:dyDescent="0.3">
      <c r="A34" s="9" t="s">
        <v>267</v>
      </c>
      <c r="B34" s="10">
        <v>310876.27099999978</v>
      </c>
      <c r="E34" t="str">
        <f t="shared" si="0"/>
        <v>New York</v>
      </c>
      <c r="F34" s="21">
        <f t="shared" si="1"/>
        <v>310876.27099999978</v>
      </c>
    </row>
    <row r="35" spans="1:6" x14ac:dyDescent="0.3">
      <c r="A35" s="9" t="s">
        <v>88</v>
      </c>
      <c r="B35" s="10">
        <v>55603.163999999968</v>
      </c>
      <c r="E35" t="str">
        <f t="shared" si="0"/>
        <v>North Carolina</v>
      </c>
      <c r="F35" s="21">
        <f t="shared" si="1"/>
        <v>55603.163999999968</v>
      </c>
    </row>
    <row r="36" spans="1:6" x14ac:dyDescent="0.3">
      <c r="A36" s="9" t="s">
        <v>7449</v>
      </c>
      <c r="B36" s="10">
        <v>919.91</v>
      </c>
      <c r="E36" t="str">
        <f t="shared" si="0"/>
        <v>North Dakota</v>
      </c>
      <c r="F36" s="21">
        <f t="shared" si="1"/>
        <v>919.91</v>
      </c>
    </row>
    <row r="37" spans="1:6" x14ac:dyDescent="0.3">
      <c r="A37" s="9" t="s">
        <v>498</v>
      </c>
      <c r="B37" s="10">
        <v>78258.135999999926</v>
      </c>
      <c r="E37" t="str">
        <f t="shared" si="0"/>
        <v>Ohio</v>
      </c>
      <c r="F37" s="21">
        <f t="shared" si="1"/>
        <v>78258.135999999926</v>
      </c>
    </row>
    <row r="38" spans="1:6" x14ac:dyDescent="0.3">
      <c r="A38" s="9" t="s">
        <v>649</v>
      </c>
      <c r="B38" s="10">
        <v>19683.390000000003</v>
      </c>
      <c r="E38" t="str">
        <f t="shared" si="0"/>
        <v>Oklahoma</v>
      </c>
      <c r="F38" s="21">
        <f t="shared" si="1"/>
        <v>19683.390000000003</v>
      </c>
    </row>
    <row r="39" spans="1:6" x14ac:dyDescent="0.3">
      <c r="A39" s="9" t="s">
        <v>420</v>
      </c>
      <c r="B39" s="10">
        <v>17431.149999999991</v>
      </c>
      <c r="E39" t="str">
        <f t="shared" si="0"/>
        <v>Oregon</v>
      </c>
      <c r="F39" s="21">
        <f t="shared" si="1"/>
        <v>17431.149999999991</v>
      </c>
    </row>
    <row r="40" spans="1:6" x14ac:dyDescent="0.3">
      <c r="A40" s="9" t="s">
        <v>147</v>
      </c>
      <c r="B40" s="10">
        <v>116511.91400000003</v>
      </c>
      <c r="E40" t="str">
        <f t="shared" si="0"/>
        <v>Pennsylvania</v>
      </c>
      <c r="F40" s="21">
        <f t="shared" si="1"/>
        <v>116511.91400000003</v>
      </c>
    </row>
    <row r="41" spans="1:6" x14ac:dyDescent="0.3">
      <c r="A41" s="9" t="s">
        <v>1399</v>
      </c>
      <c r="B41" s="10">
        <v>22627.955999999995</v>
      </c>
      <c r="E41" t="str">
        <f t="shared" si="0"/>
        <v>Rhode Island</v>
      </c>
      <c r="F41" s="21">
        <f t="shared" si="1"/>
        <v>22627.955999999995</v>
      </c>
    </row>
    <row r="42" spans="1:6" x14ac:dyDescent="0.3">
      <c r="A42" s="9" t="s">
        <v>383</v>
      </c>
      <c r="B42" s="10">
        <v>8481.7099999999991</v>
      </c>
      <c r="E42" t="str">
        <f t="shared" si="0"/>
        <v>South Carolina</v>
      </c>
      <c r="F42" s="21">
        <f t="shared" si="1"/>
        <v>8481.7099999999991</v>
      </c>
    </row>
    <row r="43" spans="1:6" x14ac:dyDescent="0.3">
      <c r="A43" s="9" t="s">
        <v>5326</v>
      </c>
      <c r="B43" s="10">
        <v>1315.5600000000002</v>
      </c>
      <c r="E43" t="str">
        <f t="shared" si="0"/>
        <v>South Dakota</v>
      </c>
      <c r="F43" s="21">
        <f t="shared" si="1"/>
        <v>1315.5600000000002</v>
      </c>
    </row>
    <row r="44" spans="1:6" x14ac:dyDescent="0.3">
      <c r="A44" s="9" t="s">
        <v>335</v>
      </c>
      <c r="B44" s="10">
        <v>30661.872999999981</v>
      </c>
      <c r="E44" t="str">
        <f t="shared" si="0"/>
        <v>Tennessee</v>
      </c>
      <c r="F44" s="21">
        <f t="shared" si="1"/>
        <v>30661.872999999981</v>
      </c>
    </row>
    <row r="45" spans="1:6" x14ac:dyDescent="0.3">
      <c r="A45" s="9" t="s">
        <v>104</v>
      </c>
      <c r="B45" s="10">
        <v>170188.04580000002</v>
      </c>
      <c r="E45" t="str">
        <f t="shared" si="0"/>
        <v>Texas</v>
      </c>
      <c r="F45" s="21">
        <f t="shared" si="1"/>
        <v>170188.04580000002</v>
      </c>
    </row>
    <row r="46" spans="1:6" x14ac:dyDescent="0.3">
      <c r="A46" s="9" t="s">
        <v>121</v>
      </c>
      <c r="B46" s="10">
        <v>11220.055999999999</v>
      </c>
      <c r="E46" t="str">
        <f t="shared" si="0"/>
        <v>Utah</v>
      </c>
      <c r="F46" s="21">
        <f t="shared" si="1"/>
        <v>11220.055999999999</v>
      </c>
    </row>
    <row r="47" spans="1:6" x14ac:dyDescent="0.3">
      <c r="A47" s="9" t="s">
        <v>5203</v>
      </c>
      <c r="B47" s="10">
        <v>8929.369999999999</v>
      </c>
      <c r="E47" t="str">
        <f t="shared" si="0"/>
        <v>Vermont</v>
      </c>
      <c r="F47" s="21">
        <f t="shared" si="1"/>
        <v>8929.369999999999</v>
      </c>
    </row>
    <row r="48" spans="1:6" x14ac:dyDescent="0.3">
      <c r="A48" s="9" t="s">
        <v>319</v>
      </c>
      <c r="B48" s="10">
        <v>70636.719999999987</v>
      </c>
      <c r="E48" t="str">
        <f t="shared" si="0"/>
        <v>Virginia</v>
      </c>
      <c r="F48" s="21">
        <f t="shared" si="1"/>
        <v>70636.719999999987</v>
      </c>
    </row>
    <row r="49" spans="1:6" x14ac:dyDescent="0.3">
      <c r="A49" s="9" t="s">
        <v>96</v>
      </c>
      <c r="B49" s="10">
        <v>138641.26999999993</v>
      </c>
      <c r="E49" t="str">
        <f t="shared" si="0"/>
        <v>Washington</v>
      </c>
      <c r="F49" s="21">
        <f t="shared" si="1"/>
        <v>138641.26999999993</v>
      </c>
    </row>
    <row r="50" spans="1:6" x14ac:dyDescent="0.3">
      <c r="A50" s="9" t="s">
        <v>9726</v>
      </c>
      <c r="B50" s="10">
        <v>1209.8240000000001</v>
      </c>
      <c r="E50" t="str">
        <f t="shared" si="0"/>
        <v>West Virginia</v>
      </c>
      <c r="F50" s="21">
        <f t="shared" si="1"/>
        <v>1209.8240000000001</v>
      </c>
    </row>
    <row r="51" spans="1:6" x14ac:dyDescent="0.3">
      <c r="A51" s="9" t="s">
        <v>114</v>
      </c>
      <c r="B51" s="10">
        <v>32114.610000000019</v>
      </c>
      <c r="E51" t="str">
        <f t="shared" si="0"/>
        <v>Wisconsin</v>
      </c>
      <c r="F51" s="21">
        <f t="shared" si="1"/>
        <v>32114.610000000019</v>
      </c>
    </row>
    <row r="52" spans="1:6" x14ac:dyDescent="0.3">
      <c r="A52" s="9" t="s">
        <v>8542</v>
      </c>
      <c r="B52" s="10">
        <v>1603.1360000000002</v>
      </c>
      <c r="E52" t="str">
        <f t="shared" si="0"/>
        <v>Wyoming</v>
      </c>
      <c r="F52" s="21">
        <f t="shared" si="1"/>
        <v>1603.1360000000002</v>
      </c>
    </row>
    <row r="53" spans="1:6" x14ac:dyDescent="0.3">
      <c r="A53" s="11" t="s">
        <v>10933</v>
      </c>
      <c r="B53" s="12">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0A9B4F-FA1E-4F33-B748-007F11E953E5}">
  <dimension ref="A3:B9"/>
  <sheetViews>
    <sheetView topLeftCell="I1" zoomScale="84" workbookViewId="0">
      <selection activeCell="L34" sqref="L34"/>
    </sheetView>
  </sheetViews>
  <sheetFormatPr defaultRowHeight="14.4" x14ac:dyDescent="0.3"/>
  <cols>
    <col min="1" max="1" width="12.6640625" bestFit="1" customWidth="1"/>
    <col min="2" max="2" width="11.21875" bestFit="1" customWidth="1"/>
  </cols>
  <sheetData>
    <row r="3" spans="1:2" x14ac:dyDescent="0.3">
      <c r="A3" s="5" t="s">
        <v>10932</v>
      </c>
      <c r="B3" s="6" t="s">
        <v>10950</v>
      </c>
    </row>
    <row r="4" spans="1:2" x14ac:dyDescent="0.3">
      <c r="A4" s="7" t="s">
        <v>75</v>
      </c>
      <c r="B4" s="8">
        <v>203412.73300000009</v>
      </c>
    </row>
    <row r="5" spans="1:2" x14ac:dyDescent="0.3">
      <c r="A5" s="9" t="s">
        <v>56</v>
      </c>
      <c r="B5" s="10">
        <v>206965.53200000009</v>
      </c>
    </row>
    <row r="6" spans="1:2" x14ac:dyDescent="0.3">
      <c r="A6" s="9" t="s">
        <v>59</v>
      </c>
      <c r="B6" s="10">
        <v>223843.60800000012</v>
      </c>
    </row>
    <row r="7" spans="1:2" x14ac:dyDescent="0.3">
      <c r="A7" s="9" t="s">
        <v>36</v>
      </c>
      <c r="B7" s="10">
        <v>328449.1030000007</v>
      </c>
    </row>
    <row r="8" spans="1:2" x14ac:dyDescent="0.3">
      <c r="A8" s="9" t="s">
        <v>72</v>
      </c>
      <c r="B8" s="10">
        <v>330007.05400000012</v>
      </c>
    </row>
    <row r="9" spans="1:2" x14ac:dyDescent="0.3">
      <c r="A9" s="11" t="s">
        <v>10933</v>
      </c>
      <c r="B9" s="12">
        <v>1292678.0300000012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BB2BA0-6A9A-4D6E-8B28-2F900A3FF130}">
  <dimension ref="A3:R17"/>
  <sheetViews>
    <sheetView workbookViewId="0">
      <selection activeCell="B18" sqref="B18"/>
    </sheetView>
  </sheetViews>
  <sheetFormatPr defaultRowHeight="14.4" x14ac:dyDescent="0.3"/>
  <cols>
    <col min="1" max="1" width="12.44140625" bestFit="1" customWidth="1"/>
    <col min="2" max="2" width="12" bestFit="1" customWidth="1"/>
    <col min="5" max="5" width="12.44140625" bestFit="1" customWidth="1"/>
    <col min="6" max="6" width="12" bestFit="1" customWidth="1"/>
    <col min="9" max="9" width="12.44140625" bestFit="1" customWidth="1"/>
    <col min="10" max="10" width="14.21875" bestFit="1" customWidth="1"/>
    <col min="13" max="13" width="12.44140625" bestFit="1" customWidth="1"/>
    <col min="14" max="14" width="15.5546875" bestFit="1" customWidth="1"/>
    <col min="17" max="17" width="12.44140625" bestFit="1" customWidth="1"/>
    <col min="18" max="18" width="18" bestFit="1" customWidth="1"/>
  </cols>
  <sheetData>
    <row r="3" spans="1:18" x14ac:dyDescent="0.3">
      <c r="A3" s="5" t="s">
        <v>10932</v>
      </c>
      <c r="B3" s="6" t="s">
        <v>10950</v>
      </c>
      <c r="E3" s="5" t="s">
        <v>10932</v>
      </c>
      <c r="F3" s="6" t="s">
        <v>10951</v>
      </c>
      <c r="I3" s="5" t="s">
        <v>10932</v>
      </c>
      <c r="J3" s="6" t="s">
        <v>10953</v>
      </c>
      <c r="M3" s="5" t="s">
        <v>10932</v>
      </c>
      <c r="N3" s="6" t="s">
        <v>10954</v>
      </c>
      <c r="Q3" s="5" t="s">
        <v>10932</v>
      </c>
      <c r="R3" s="6" t="s">
        <v>10955</v>
      </c>
    </row>
    <row r="4" spans="1:18" x14ac:dyDescent="0.3">
      <c r="A4" s="7" t="s">
        <v>10938</v>
      </c>
      <c r="B4" s="8">
        <v>95365.937600000019</v>
      </c>
      <c r="E4" s="7" t="s">
        <v>10938</v>
      </c>
      <c r="F4" s="8">
        <v>9199.2699999999986</v>
      </c>
      <c r="I4" s="7" t="s">
        <v>10938</v>
      </c>
      <c r="J4" s="8">
        <v>1500</v>
      </c>
      <c r="M4" s="7" t="s">
        <v>10938</v>
      </c>
      <c r="N4" s="8">
        <v>387</v>
      </c>
      <c r="Q4" s="7" t="s">
        <v>10938</v>
      </c>
      <c r="R4" s="8">
        <v>9.6462848596792869E-2</v>
      </c>
    </row>
    <row r="5" spans="1:18" x14ac:dyDescent="0.3">
      <c r="A5" s="9" t="s">
        <v>10939</v>
      </c>
      <c r="B5" s="10">
        <v>60172.649400000024</v>
      </c>
      <c r="E5" s="9" t="s">
        <v>10939</v>
      </c>
      <c r="F5" s="10">
        <v>10288.898699999991</v>
      </c>
      <c r="I5" s="9" t="s">
        <v>10939</v>
      </c>
      <c r="J5" s="10">
        <v>1068</v>
      </c>
      <c r="M5" s="9" t="s">
        <v>10939</v>
      </c>
      <c r="N5" s="10">
        <v>301</v>
      </c>
      <c r="Q5" s="9" t="s">
        <v>10939</v>
      </c>
      <c r="R5" s="10">
        <v>0.17098962406664425</v>
      </c>
    </row>
    <row r="6" spans="1:18" x14ac:dyDescent="0.3">
      <c r="A6" s="9" t="s">
        <v>10940</v>
      </c>
      <c r="B6" s="10">
        <v>199252.98399999991</v>
      </c>
      <c r="E6" s="9" t="s">
        <v>10940</v>
      </c>
      <c r="F6" s="10">
        <v>26806.573700000015</v>
      </c>
      <c r="I6" s="9" t="s">
        <v>10940</v>
      </c>
      <c r="J6" s="10">
        <v>2491</v>
      </c>
      <c r="M6" s="9" t="s">
        <v>10940</v>
      </c>
      <c r="N6" s="10">
        <v>680</v>
      </c>
      <c r="Q6" s="9" t="s">
        <v>10940</v>
      </c>
      <c r="R6" s="10">
        <v>0.13453536886554246</v>
      </c>
    </row>
    <row r="7" spans="1:18" x14ac:dyDescent="0.3">
      <c r="A7" s="9" t="s">
        <v>10941</v>
      </c>
      <c r="B7" s="10">
        <v>141851.5674</v>
      </c>
      <c r="E7" s="9" t="s">
        <v>10941</v>
      </c>
      <c r="F7" s="10">
        <v>13437.806799999998</v>
      </c>
      <c r="I7" s="9" t="s">
        <v>10941</v>
      </c>
      <c r="J7" s="10">
        <v>2441</v>
      </c>
      <c r="M7" s="9" t="s">
        <v>10941</v>
      </c>
      <c r="N7" s="10">
        <v>663</v>
      </c>
      <c r="Q7" s="9" t="s">
        <v>10941</v>
      </c>
      <c r="R7" s="10">
        <v>9.4731465053942004E-2</v>
      </c>
    </row>
    <row r="8" spans="1:18" x14ac:dyDescent="0.3">
      <c r="A8" s="9" t="s">
        <v>10942</v>
      </c>
      <c r="B8" s="10">
        <v>156122.28669999994</v>
      </c>
      <c r="E8" s="9" t="s">
        <v>10942</v>
      </c>
      <c r="F8" s="10">
        <v>22308.51279999999</v>
      </c>
      <c r="I8" s="9" t="s">
        <v>10942</v>
      </c>
      <c r="J8" s="10">
        <v>2850</v>
      </c>
      <c r="M8" s="9" t="s">
        <v>10942</v>
      </c>
      <c r="N8" s="10">
        <v>750</v>
      </c>
      <c r="Q8" s="9" t="s">
        <v>10942</v>
      </c>
      <c r="R8" s="10">
        <v>0.14289127626517142</v>
      </c>
    </row>
    <row r="9" spans="1:18" x14ac:dyDescent="0.3">
      <c r="A9" s="9" t="s">
        <v>10943</v>
      </c>
      <c r="B9" s="10">
        <v>147082.61130000011</v>
      </c>
      <c r="E9" s="9" t="s">
        <v>10943</v>
      </c>
      <c r="F9" s="10">
        <v>20899.334500000012</v>
      </c>
      <c r="I9" s="9" t="s">
        <v>10943</v>
      </c>
      <c r="J9" s="10">
        <v>2644</v>
      </c>
      <c r="M9" s="9" t="s">
        <v>10943</v>
      </c>
      <c r="N9" s="10">
        <v>709</v>
      </c>
      <c r="Q9" s="9" t="s">
        <v>10943</v>
      </c>
      <c r="R9" s="10">
        <v>0.1420924901678027</v>
      </c>
    </row>
    <row r="10" spans="1:18" x14ac:dyDescent="0.3">
      <c r="A10" s="9" t="s">
        <v>10944</v>
      </c>
      <c r="B10" s="10">
        <v>149580.83800000031</v>
      </c>
      <c r="E10" s="9" t="s">
        <v>10944</v>
      </c>
      <c r="F10" s="10">
        <v>13535.38299999998</v>
      </c>
      <c r="I10" s="9" t="s">
        <v>10944</v>
      </c>
      <c r="J10" s="10">
        <v>2705</v>
      </c>
      <c r="K10" s="22"/>
      <c r="M10" s="9" t="s">
        <v>10944</v>
      </c>
      <c r="N10" s="10">
        <v>708</v>
      </c>
      <c r="Q10" s="9" t="s">
        <v>10944</v>
      </c>
      <c r="R10" s="10">
        <v>9.0488749635163512E-2</v>
      </c>
    </row>
    <row r="11" spans="1:18" x14ac:dyDescent="0.3">
      <c r="A11" s="9" t="s">
        <v>10945</v>
      </c>
      <c r="B11" s="10">
        <v>159589.45099999988</v>
      </c>
      <c r="E11" s="9" t="s">
        <v>10945</v>
      </c>
      <c r="F11" s="10">
        <v>21896.715399999972</v>
      </c>
      <c r="I11" s="9" t="s">
        <v>10945</v>
      </c>
      <c r="J11" s="10">
        <v>2796</v>
      </c>
      <c r="M11" s="9" t="s">
        <v>10945</v>
      </c>
      <c r="N11" s="10">
        <v>710</v>
      </c>
      <c r="Q11" s="9" t="s">
        <v>10945</v>
      </c>
      <c r="R11" s="10">
        <v>0.13720653378273723</v>
      </c>
    </row>
    <row r="12" spans="1:18" x14ac:dyDescent="0.3">
      <c r="A12" s="9" t="s">
        <v>10946</v>
      </c>
      <c r="B12" s="10">
        <v>309770.09970000025</v>
      </c>
      <c r="E12" s="9" t="s">
        <v>10946</v>
      </c>
      <c r="F12" s="10">
        <v>37293.192500000034</v>
      </c>
      <c r="I12" s="9" t="s">
        <v>10946</v>
      </c>
      <c r="J12" s="10">
        <v>5073</v>
      </c>
      <c r="M12" s="9" t="s">
        <v>10946</v>
      </c>
      <c r="N12" s="10">
        <v>1386</v>
      </c>
      <c r="Q12" s="9" t="s">
        <v>10946</v>
      </c>
      <c r="R12" s="10">
        <v>0.12038990379031732</v>
      </c>
    </row>
    <row r="13" spans="1:18" x14ac:dyDescent="0.3">
      <c r="A13" s="9" t="s">
        <v>10947</v>
      </c>
      <c r="B13" s="10">
        <v>197115.20170000009</v>
      </c>
      <c r="E13" s="9" t="s">
        <v>10947</v>
      </c>
      <c r="F13" s="10">
        <v>31469.663800000035</v>
      </c>
      <c r="I13" s="9" t="s">
        <v>10947</v>
      </c>
      <c r="J13" s="10">
        <v>3095</v>
      </c>
      <c r="M13" s="9" t="s">
        <v>10947</v>
      </c>
      <c r="N13" s="10">
        <v>817</v>
      </c>
      <c r="Q13" s="9" t="s">
        <v>10947</v>
      </c>
      <c r="R13" s="10">
        <v>0.15965112547684351</v>
      </c>
    </row>
    <row r="14" spans="1:18" x14ac:dyDescent="0.3">
      <c r="A14" s="9" t="s">
        <v>10948</v>
      </c>
      <c r="B14" s="10">
        <v>349120.07400000008</v>
      </c>
      <c r="E14" s="9" t="s">
        <v>10948</v>
      </c>
      <c r="F14" s="10">
        <v>35825.536599999927</v>
      </c>
      <c r="I14" s="9" t="s">
        <v>10948</v>
      </c>
      <c r="J14" s="10">
        <v>5741</v>
      </c>
      <c r="M14" s="9" t="s">
        <v>10948</v>
      </c>
      <c r="N14" s="10">
        <v>1462</v>
      </c>
      <c r="Q14" s="9" t="s">
        <v>10948</v>
      </c>
      <c r="R14" s="10">
        <v>0.10261666191099604</v>
      </c>
    </row>
    <row r="15" spans="1:18" x14ac:dyDescent="0.3">
      <c r="A15" s="9" t="s">
        <v>10949</v>
      </c>
      <c r="B15" s="10">
        <v>332177.15950000001</v>
      </c>
      <c r="E15" s="9" t="s">
        <v>10949</v>
      </c>
      <c r="F15" s="10">
        <v>43436.13390000003</v>
      </c>
      <c r="I15" s="9" t="s">
        <v>10949</v>
      </c>
      <c r="J15" s="10">
        <v>5469</v>
      </c>
      <c r="M15" s="9" t="s">
        <v>10949</v>
      </c>
      <c r="N15" s="10">
        <v>1421</v>
      </c>
      <c r="Q15" s="9" t="s">
        <v>10949</v>
      </c>
      <c r="R15" s="10">
        <v>0.13076195234308405</v>
      </c>
    </row>
    <row r="16" spans="1:18" x14ac:dyDescent="0.3">
      <c r="A16" s="11" t="s">
        <v>10933</v>
      </c>
      <c r="B16" s="12">
        <v>2297200.8603000008</v>
      </c>
      <c r="E16" s="11" t="s">
        <v>10933</v>
      </c>
      <c r="F16" s="12">
        <v>286397.02169999998</v>
      </c>
      <c r="I16" s="11" t="s">
        <v>10933</v>
      </c>
      <c r="J16" s="12">
        <v>37873</v>
      </c>
      <c r="M16" s="11" t="s">
        <v>10933</v>
      </c>
      <c r="N16" s="12">
        <v>9994</v>
      </c>
      <c r="Q16" s="11" t="s">
        <v>10933</v>
      </c>
      <c r="R16" s="12">
        <v>0.12467217240315856</v>
      </c>
    </row>
    <row r="17" spans="2:18" x14ac:dyDescent="0.3">
      <c r="B17" s="27">
        <f>GETPIVOTDATA("Sales",$A$3)</f>
        <v>2297200.8603000008</v>
      </c>
      <c r="F17" s="27">
        <f>GETPIVOTDATA("Profit",$E$3)</f>
        <v>286397.02169999998</v>
      </c>
      <c r="J17" s="28">
        <f>GETPIVOTDATA("Quantity",$I$3)</f>
        <v>37873</v>
      </c>
      <c r="N17" s="28">
        <f>GETPIVOTDATA("Order ID",$M$3)</f>
        <v>9994</v>
      </c>
      <c r="R17" s="29">
        <f>GETPIVOTDATA("Profit Margin",$Q$3)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1737" zoomScale="101" workbookViewId="0">
      <pane xSplit="1" topLeftCell="B1" activePane="topRight" state="frozen"/>
      <selection pane="topRight" activeCell="C1" sqref="C1"/>
    </sheetView>
  </sheetViews>
  <sheetFormatPr defaultColWidth="14.44140625" defaultRowHeight="15" customHeight="1" x14ac:dyDescent="0.3"/>
  <cols>
    <col min="1" max="1" width="12.5546875" customWidth="1"/>
    <col min="2" max="2" width="15.77734375" bestFit="1" customWidth="1"/>
    <col min="3" max="3" width="14" customWidth="1"/>
    <col min="4" max="4" width="12.5546875" customWidth="1"/>
    <col min="5" max="5" width="13.6640625" customWidth="1"/>
    <col min="6" max="6" width="15" customWidth="1"/>
    <col min="7" max="7" width="18.6640625" customWidth="1"/>
    <col min="8" max="8" width="21.5546875" bestFit="1" customWidth="1"/>
    <col min="9" max="9" width="11.5546875" bestFit="1" customWidth="1"/>
    <col min="10"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18" width="30.44140625" customWidth="1"/>
    <col min="19"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A8AF23-38C4-4B27-8B82-5B79EBEFC8A1}">
  <dimension ref="A3:J11"/>
  <sheetViews>
    <sheetView workbookViewId="0">
      <selection activeCell="J12" sqref="J12"/>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 min="8" max="8" width="11.6640625" bestFit="1" customWidth="1"/>
    <col min="9" max="10" width="11" bestFit="1" customWidth="1"/>
  </cols>
  <sheetData>
    <row r="3" spans="1:10" x14ac:dyDescent="0.3">
      <c r="A3" s="5" t="s">
        <v>10932</v>
      </c>
      <c r="B3" s="4" t="s">
        <v>10950</v>
      </c>
      <c r="C3" s="30" t="s">
        <v>10951</v>
      </c>
      <c r="D3" s="30" t="s">
        <v>10953</v>
      </c>
      <c r="E3" s="30" t="s">
        <v>10954</v>
      </c>
      <c r="F3" s="13" t="s">
        <v>10955</v>
      </c>
    </row>
    <row r="4" spans="1:10" x14ac:dyDescent="0.3">
      <c r="A4" s="7" t="s">
        <v>10934</v>
      </c>
      <c r="B4" s="14">
        <v>484247.49810000096</v>
      </c>
      <c r="C4" s="31">
        <v>49543.974100000007</v>
      </c>
      <c r="D4" s="31">
        <v>7581</v>
      </c>
      <c r="E4" s="31">
        <v>1993</v>
      </c>
      <c r="F4" s="15">
        <v>0.10231126499236715</v>
      </c>
    </row>
    <row r="5" spans="1:10" x14ac:dyDescent="0.3">
      <c r="A5" s="9" t="s">
        <v>10935</v>
      </c>
      <c r="B5" s="16">
        <v>470532.50899999985</v>
      </c>
      <c r="C5" s="32">
        <v>61618.603700000051</v>
      </c>
      <c r="D5" s="32">
        <v>7979</v>
      </c>
      <c r="E5" s="32">
        <v>2102</v>
      </c>
      <c r="F5" s="17">
        <v>0.13095504034557592</v>
      </c>
    </row>
    <row r="6" spans="1:10" x14ac:dyDescent="0.3">
      <c r="A6" s="9" t="s">
        <v>10936</v>
      </c>
      <c r="B6" s="16">
        <v>608473.83000000066</v>
      </c>
      <c r="C6" s="32">
        <v>81726.930800000177</v>
      </c>
      <c r="D6" s="32">
        <v>9810</v>
      </c>
      <c r="E6" s="32">
        <v>2580</v>
      </c>
      <c r="F6" s="17">
        <v>0.13431461924993568</v>
      </c>
    </row>
    <row r="7" spans="1:10" x14ac:dyDescent="0.3">
      <c r="A7" s="33" t="s">
        <v>10937</v>
      </c>
      <c r="B7" s="34">
        <v>733947.0231999997</v>
      </c>
      <c r="C7" s="35">
        <v>93507.513099999967</v>
      </c>
      <c r="D7" s="35">
        <v>12503</v>
      </c>
      <c r="E7" s="35">
        <v>3319</v>
      </c>
      <c r="F7" s="36">
        <v>0.12740362743390987</v>
      </c>
    </row>
    <row r="9" spans="1:10" ht="17.399999999999999" x14ac:dyDescent="0.45">
      <c r="H9" s="37">
        <f>(GETPIVOTDATA("Sum of Profit Margin",$A$3,"Years (Order Date)",2014)/GETPIVOTDATA("Sum of Profit Margin",$A$3,"Years (Order Date)",2013))-1</f>
        <v>-5.1453757264990463E-2</v>
      </c>
      <c r="I9" s="37">
        <f>(GETPIVOTDATA("Count of Order ID",$A$3,"Years (Order Date)",2014)/(GETPIVOTDATA("Count of Order ID",$A$3,"Years (Order Date)",2013))-1)</f>
        <v>0.2864341085271318</v>
      </c>
      <c r="J9" s="37">
        <f>(GETPIVOTDATA("Sum of Quantity",$A$3,"Years (Order Date)",2014)/(GETPIVOTDATA("Sum of Quantity",$A$3,"Years (Order Date)",2013))-1)</f>
        <v>0.27451580020387367</v>
      </c>
    </row>
    <row r="10" spans="1:10" x14ac:dyDescent="0.3">
      <c r="B10" s="22" t="s">
        <v>10956</v>
      </c>
      <c r="C10" s="22" t="s">
        <v>10957</v>
      </c>
    </row>
    <row r="11" spans="1:10" ht="17.399999999999999" x14ac:dyDescent="0.45">
      <c r="B11" s="37">
        <f>(GETPIVOTDATA("Sum of Sales",$A$3,"Years (Order Date)",2014)/(GETPIVOTDATA("Sum of Sales",$A$3,"Years (Order Date)",2013))-1)</f>
        <v>0.20620967905883303</v>
      </c>
      <c r="C11" s="37">
        <f>(GETPIVOTDATA("Sum of Profit",$A$3,"Years (Order Date)",2014)/(GETPIVOTDATA("Sum of Profit",$A$3,"Years (Order Date)",2013))-1)</f>
        <v>0.14414565902185772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24E94-9033-4442-8E12-107D4B152E81}">
  <dimension ref="D19"/>
  <sheetViews>
    <sheetView showGridLines="0" showRowColHeaders="0" tabSelected="1" zoomScale="70" zoomScaleNormal="70" workbookViewId="0">
      <selection activeCell="Z19" sqref="Z19"/>
    </sheetView>
  </sheetViews>
  <sheetFormatPr defaultRowHeight="14.4" x14ac:dyDescent="0.3"/>
  <sheetData>
    <row r="19" spans="4:4" ht="17.399999999999999" x14ac:dyDescent="0.45">
      <c r="D19" s="37"/>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1B853-109F-4493-A17E-BD68F43E7FD5}">
  <dimension ref="B4:C5"/>
  <sheetViews>
    <sheetView workbookViewId="0">
      <selection activeCell="C19" sqref="C19"/>
    </sheetView>
  </sheetViews>
  <sheetFormatPr defaultRowHeight="14.4" x14ac:dyDescent="0.3"/>
  <cols>
    <col min="2" max="2" width="14.6640625" bestFit="1" customWidth="1"/>
  </cols>
  <sheetData>
    <row r="4" spans="2:3" x14ac:dyDescent="0.3">
      <c r="B4" s="39" t="s">
        <v>10958</v>
      </c>
      <c r="C4" s="39" t="s">
        <v>10959</v>
      </c>
    </row>
    <row r="5" spans="2:3" x14ac:dyDescent="0.3">
      <c r="B5" s="38" t="s">
        <v>61</v>
      </c>
      <c r="C5" t="str">
        <f>VLOOKUP(B5,Table_1[[#All],[Order ID]:[Profit]],6,0)</f>
        <v>BH-11710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Pie chart</vt:lpstr>
      <vt:lpstr>Map</vt:lpstr>
      <vt:lpstr>Top 5 Sub-Category</vt:lpstr>
      <vt:lpstr>KPI</vt:lpstr>
      <vt:lpstr>Data</vt:lpstr>
      <vt:lpstr>KPI YOY</vt:lpstr>
      <vt:lpstr>DASHBOARD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Hrishikesh Waghmare</cp:lastModifiedBy>
  <dcterms:created xsi:type="dcterms:W3CDTF">2015-06-05T18:17:20Z</dcterms:created>
  <dcterms:modified xsi:type="dcterms:W3CDTF">2025-08-29T13:27:16Z</dcterms:modified>
</cp:coreProperties>
</file>