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1220" yWindow="0" windowWidth="24660" windowHeight="15020"/>
  </bookViews>
  <sheets>
    <sheet name="Bill of Materials-ToolDoorContr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42" i="1"/>
  <c r="L30" i="1"/>
  <c r="L45" i="1"/>
  <c r="L55" i="1"/>
  <c r="K42" i="1"/>
  <c r="K30" i="1"/>
  <c r="K17" i="1"/>
</calcChain>
</file>

<file path=xl/sharedStrings.xml><?xml version="1.0" encoding="utf-8"?>
<sst xmlns="http://schemas.openxmlformats.org/spreadsheetml/2006/main" count="314" uniqueCount="189">
  <si>
    <t>Comment</t>
  </si>
  <si>
    <t>Description</t>
  </si>
  <si>
    <t>Designator</t>
  </si>
  <si>
    <t>Footprint</t>
  </si>
  <si>
    <t>LibRef</t>
  </si>
  <si>
    <t>Quantity</t>
  </si>
  <si>
    <t>Manufacturer Part Number 1</t>
  </si>
  <si>
    <t>Supplier 1</t>
  </si>
  <si>
    <t>Supplier Part Number 1</t>
  </si>
  <si>
    <t>Supplier Stock 1</t>
  </si>
  <si>
    <t>Supplier Unit Price 1</t>
  </si>
  <si>
    <t>Supplier Subtotal 1</t>
  </si>
  <si>
    <t>ATmega8-16AC</t>
  </si>
  <si>
    <t>8-Bit AVR Microcontroller with 8K Bytes of In-System Programmable Flash Memory</t>
  </si>
  <si>
    <t>U1</t>
  </si>
  <si>
    <t>32A_N</t>
  </si>
  <si>
    <t>ATMEGA88PB-AU</t>
  </si>
  <si>
    <t>Digi-Key</t>
  </si>
  <si>
    <t>ATMEGA88PB-AU-ND</t>
  </si>
  <si>
    <t>4214</t>
  </si>
  <si>
    <t>8-channel multiplexer</t>
  </si>
  <si>
    <t>8-channel analog multiplexer/demultiplexer</t>
  </si>
  <si>
    <t>U5, U6</t>
  </si>
  <si>
    <t>16S1_M</t>
  </si>
  <si>
    <t>HCF4051YM013TR</t>
  </si>
  <si>
    <t>497-14372-1-ND</t>
  </si>
  <si>
    <t>21071</t>
  </si>
  <si>
    <t>MCP23017T-E/SS</t>
  </si>
  <si>
    <t>16-Bit I/O Expander with Serial Interface, 28-Pin SSOP, Extended Temperature, Tape and Reel</t>
  </si>
  <si>
    <t>U4</t>
  </si>
  <si>
    <t>SSOP-SS28_N</t>
  </si>
  <si>
    <t>CMP-0186-00065-2</t>
  </si>
  <si>
    <t/>
  </si>
  <si>
    <t>100nF</t>
  </si>
  <si>
    <t>Capacitor (Semiconductor SIM Model)</t>
  </si>
  <si>
    <t>C1, C2, C3, C6, C7</t>
  </si>
  <si>
    <t>C1206</t>
  </si>
  <si>
    <t>Cap 100nF</t>
  </si>
  <si>
    <t>C1206C104K5RAC7867</t>
  </si>
  <si>
    <t>399-1249-1-ND</t>
  </si>
  <si>
    <t>1451538</t>
  </si>
  <si>
    <t>1uF</t>
  </si>
  <si>
    <t>C4, C5</t>
  </si>
  <si>
    <t>Cap 1uF</t>
  </si>
  <si>
    <t>C1206C105M4RACTU</t>
  </si>
  <si>
    <t>399-8150-1-ND</t>
  </si>
  <si>
    <t>33753</t>
  </si>
  <si>
    <t>Header 2x5</t>
  </si>
  <si>
    <t>Header</t>
  </si>
  <si>
    <t>E1, E2, E3, E4, E5, E6, E7, E8</t>
  </si>
  <si>
    <t>2x5</t>
  </si>
  <si>
    <t>Header 2x5a</t>
  </si>
  <si>
    <t>68021-410HLF</t>
  </si>
  <si>
    <t>609-3354-ND</t>
  </si>
  <si>
    <t>1767</t>
  </si>
  <si>
    <t>ISP</t>
  </si>
  <si>
    <t>Header, 3-Pin, Dual row</t>
  </si>
  <si>
    <t>HDR2X3</t>
  </si>
  <si>
    <t>Header 3X2</t>
  </si>
  <si>
    <t>M20-9980346</t>
  </si>
  <si>
    <t>952-2121-ND</t>
  </si>
  <si>
    <t>10857</t>
  </si>
  <si>
    <t>TLC5916IPWR</t>
  </si>
  <si>
    <t>IC LED DRIVER LIN 120MA</t>
  </si>
  <si>
    <t>U7</t>
  </si>
  <si>
    <t>DB016</t>
  </si>
  <si>
    <t>TLC5916IDR</t>
  </si>
  <si>
    <t>296-22711-1-ND</t>
  </si>
  <si>
    <t>4903</t>
  </si>
  <si>
    <t>10K</t>
  </si>
  <si>
    <t>Isolated Resistor Network - Parts</t>
  </si>
  <si>
    <t>R1, R4, R6, R7, R9</t>
  </si>
  <si>
    <t>SO8_S</t>
  </si>
  <si>
    <t>Resistor Pack</t>
  </si>
  <si>
    <t>YC164-JR-0710KL</t>
  </si>
  <si>
    <t>YC164J-10KCT-ND</t>
  </si>
  <si>
    <t>325057</t>
  </si>
  <si>
    <t>AZ1117EH-5</t>
  </si>
  <si>
    <t>Reg 1A 5V OUT SIP VERT</t>
  </si>
  <si>
    <t>U3</t>
  </si>
  <si>
    <t>SOT-223</t>
  </si>
  <si>
    <t>AZ1117EH</t>
  </si>
  <si>
    <t>AZ1117EH-5.0TRG1</t>
  </si>
  <si>
    <t>AZ1117EH-5.0TRG1DICT-ND</t>
  </si>
  <si>
    <t>3020</t>
  </si>
  <si>
    <t>Resistor</t>
  </si>
  <si>
    <t>R2, R3, R11</t>
  </si>
  <si>
    <t>Resistor-10K</t>
  </si>
  <si>
    <t>ERJ-8GEYJ103V</t>
  </si>
  <si>
    <t>P10KECT-ND</t>
  </si>
  <si>
    <t>882440</t>
  </si>
  <si>
    <t>?K</t>
  </si>
  <si>
    <t>R5</t>
  </si>
  <si>
    <t>rs485</t>
  </si>
  <si>
    <t>rj45</t>
  </si>
  <si>
    <t>J1, J2</t>
  </si>
  <si>
    <t>RJ45</t>
  </si>
  <si>
    <t>54601-908WPLF</t>
  </si>
  <si>
    <t>609-5081-ND</t>
  </si>
  <si>
    <t>886</t>
  </si>
  <si>
    <t>MAX14770EESA+</t>
  </si>
  <si>
    <t>TXRX PROFIBUS RS-485 8-SOIC</t>
  </si>
  <si>
    <t>U2</t>
  </si>
  <si>
    <t>8S1_L</t>
  </si>
  <si>
    <t>MAX14770EESA+-ND</t>
  </si>
  <si>
    <t>170</t>
  </si>
  <si>
    <t>PCW1J-C24-CAB103L-ND</t>
  </si>
  <si>
    <t>PCW1J-C24-CAB103L</t>
  </si>
  <si>
    <t>0k Ohm 1 Gang Linear Panel Mount Potentiometer</t>
  </si>
  <si>
    <t>LM1085ISX-5.0</t>
  </si>
  <si>
    <t>3A Low Dropout Positive Regulators, 3-pin TO-263</t>
  </si>
  <si>
    <t>TS3B_L</t>
  </si>
  <si>
    <t>CMP-0062-00621-3</t>
  </si>
  <si>
    <t>KLDX-0202-A</t>
  </si>
  <si>
    <t>DC Power Jack, 24 V, 3.5 A, -25 to 85 degC, 3-Pin THD, RoHS</t>
  </si>
  <si>
    <t>J3</t>
  </si>
  <si>
    <t>KYCN-KLDX-0202-A_V</t>
  </si>
  <si>
    <t>CMP-1673-00001-5</t>
  </si>
  <si>
    <t>BSS123LT3G</t>
  </si>
  <si>
    <t>Power MOSFET, 170 mA, 100 V, N-Channel, 3-Pin SOT-23, Pb-Free, Tape and Reel</t>
  </si>
  <si>
    <t>Q1</t>
  </si>
  <si>
    <t>ONSC-SOT-23-3-318-08_V</t>
  </si>
  <si>
    <t>CMP-1058-00787-1</t>
  </si>
  <si>
    <t>rpi</t>
  </si>
  <si>
    <t>RaspPi I/O header</t>
  </si>
  <si>
    <t>J2</t>
  </si>
  <si>
    <t>2x20</t>
  </si>
  <si>
    <t>rpi2</t>
  </si>
  <si>
    <t>R1, R11</t>
  </si>
  <si>
    <t>J1</t>
  </si>
  <si>
    <t>Node</t>
  </si>
  <si>
    <t>RPI</t>
  </si>
  <si>
    <t>296-35391-1-ND</t>
  </si>
  <si>
    <t>LM1085ISX-5.0/NOPB</t>
  </si>
  <si>
    <t>5426</t>
  </si>
  <si>
    <t>1393688</t>
  </si>
  <si>
    <t>EJ508A</t>
  </si>
  <si>
    <t>EJ508A-ND</t>
  </si>
  <si>
    <t>5298</t>
  </si>
  <si>
    <t>BSS123L</t>
  </si>
  <si>
    <t>BSS123LCT-ND</t>
  </si>
  <si>
    <t>9413</t>
  </si>
  <si>
    <t>SFH11-PBPC-D20-ST-BK</t>
  </si>
  <si>
    <t>S9200-ND</t>
  </si>
  <si>
    <t>6180</t>
  </si>
  <si>
    <t>862476</t>
  </si>
  <si>
    <t>836</t>
  </si>
  <si>
    <t>C1, C2</t>
  </si>
  <si>
    <t>C3</t>
  </si>
  <si>
    <t>Header 4x1</t>
  </si>
  <si>
    <t>4x1</t>
  </si>
  <si>
    <t>M20-9750446</t>
  </si>
  <si>
    <t>952-1965-ND</t>
  </si>
  <si>
    <t>1560</t>
  </si>
  <si>
    <t>Solenoid</t>
  </si>
  <si>
    <t>Header, 2-Pin</t>
  </si>
  <si>
    <t>JST-XH</t>
  </si>
  <si>
    <t>Header 2 JST-XH</t>
  </si>
  <si>
    <t>B2B-XH-A(LF)(SN)</t>
  </si>
  <si>
    <t>455-2247-ND</t>
  </si>
  <si>
    <t>216721</t>
  </si>
  <si>
    <t>Inductive Load Driver</t>
  </si>
  <si>
    <t>Integrated Relay,  Inductive Load Driver</t>
  </si>
  <si>
    <t>SOT-23</t>
  </si>
  <si>
    <t>NUD3112</t>
  </si>
  <si>
    <t>NUD3112LT1G</t>
  </si>
  <si>
    <t>NUD3112LT1GOSCT-ND</t>
  </si>
  <si>
    <t>2194</t>
  </si>
  <si>
    <t>Switch</t>
  </si>
  <si>
    <t>ReedSwitch</t>
  </si>
  <si>
    <t>SW1</t>
  </si>
  <si>
    <t>0R</t>
  </si>
  <si>
    <t>R1, R2</t>
  </si>
  <si>
    <t>NCV8402ASTT1G</t>
  </si>
  <si>
    <t>Self-Protected Low Side Driver with Temperature and Current Limit, 4-Pin SOT-223, Pb-Free, Tape and Reel</t>
  </si>
  <si>
    <t>ONSC-SOT-223-4-318E-04_V</t>
  </si>
  <si>
    <t>CMP-1069-00019-1</t>
  </si>
  <si>
    <t>NCV8402ASTT1GOSTR-ND</t>
  </si>
  <si>
    <t>0</t>
  </si>
  <si>
    <t>LED-White</t>
  </si>
  <si>
    <t>White</t>
  </si>
  <si>
    <t>D1</t>
  </si>
  <si>
    <t>STW8Q14</t>
  </si>
  <si>
    <t>STW8Q14BE-T0,T5,U0,U7-ET-PCK</t>
  </si>
  <si>
    <t>STW8Q14BE-T0,T5,U0,U7-ET-PCK-ND</t>
  </si>
  <si>
    <t>63000</t>
  </si>
  <si>
    <t>Door</t>
  </si>
  <si>
    <t>Josh</t>
  </si>
  <si>
    <t>Luke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</si>
</sst>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Segoe UI"/>
    </font>
    <font>
      <sz val="16"/>
      <color rgb="FF000000"/>
      <name val="Segoe UI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scheme val="minor"/>
    </font>
    <font>
      <b/>
      <sz val="20"/>
      <color theme="1"/>
      <name val="Calibri"/>
      <scheme val="minor"/>
    </font>
    <font>
      <b/>
      <sz val="2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1" xfId="1" applyFont="1" applyBorder="1"/>
    <xf numFmtId="0" fontId="1" fillId="0" borderId="0" xfId="0" applyFont="1" applyFill="1" applyBorder="1"/>
    <xf numFmtId="0" fontId="4" fillId="0" borderId="0" xfId="0" applyFont="1"/>
    <xf numFmtId="0" fontId="5" fillId="0" borderId="5" xfId="0" applyFont="1" applyFill="1" applyBorder="1"/>
    <xf numFmtId="0" fontId="7" fillId="0" borderId="0" xfId="0" applyFont="1"/>
    <xf numFmtId="0" fontId="7" fillId="0" borderId="4" xfId="0" applyFont="1" applyBorder="1" applyAlignment="1">
      <alignment horizontal="center"/>
    </xf>
    <xf numFmtId="0" fontId="6" fillId="0" borderId="1" xfId="0" quotePrefix="1" applyFont="1" applyBorder="1"/>
    <xf numFmtId="0" fontId="6" fillId="0" borderId="1" xfId="0" applyFont="1" applyBorder="1"/>
    <xf numFmtId="0" fontId="6" fillId="0" borderId="1" xfId="1" applyFont="1" applyBorder="1"/>
    <xf numFmtId="0" fontId="5" fillId="0" borderId="0" xfId="0" applyFont="1" applyFill="1" applyBorder="1"/>
    <xf numFmtId="0" fontId="8" fillId="0" borderId="2" xfId="0" quotePrefix="1" applyFont="1" applyBorder="1" applyAlignment="1">
      <alignment horizontal="center"/>
    </xf>
    <xf numFmtId="0" fontId="8" fillId="0" borderId="3" xfId="0" quotePrefix="1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ctopart-clicks.com/click/altium?manufacturer=Kemet&amp;mpn=C1206C105K5RACTU&amp;seller=Mouser&amp;sku=80-C1206C105K5R&amp;country=US&amp;channel=BOM%20Report&amp;ref=man&amp;" TargetMode="External"/><Relationship Id="rId4" Type="http://schemas.openxmlformats.org/officeDocument/2006/relationships/hyperlink" Target="https://octopart-clicks.com/click/altium?manufacturer=Kemet&amp;mpn=C1206C105K5RACTU&amp;seller=Mouser&amp;sku=80-C1206C105K5R&amp;country=US&amp;channel=BOM%20Report&amp;ref=supplier&amp;" TargetMode="External"/><Relationship Id="rId5" Type="http://schemas.openxmlformats.org/officeDocument/2006/relationships/hyperlink" Target="https://octopart-clicks.com/click/altium?manufacturer=Seoul%20Semiconductor%20Inc.&amp;mpn=STW8Q14C-U7V5-DA-SPT&amp;seller=Digi-Key&amp;sku=STW8Q14C-U7V5-DA-SPT-ND&amp;country=US&amp;channel=BOM%20Report&amp;ref=man&amp;" TargetMode="External"/><Relationship Id="rId6" Type="http://schemas.openxmlformats.org/officeDocument/2006/relationships/hyperlink" Target="https://octopart-clicks.com/click/altium?manufacturer=Seoul%20Semiconductor%20Inc.&amp;mpn=STW8Q14C-U7V5-DA-SPT&amp;seller=Digi-Key&amp;sku=STW8Q14C-U7V5-DA-SPT-ND&amp;country=US&amp;channel=BOM%20Report&amp;ref=supplier&amp;" TargetMode="External"/><Relationship Id="rId1" Type="http://schemas.openxmlformats.org/officeDocument/2006/relationships/hyperlink" Target="https://octopart-clicks.com/click/altium?manufacturer=Kemet&amp;mpn=C1206C104K5RACTU&amp;seller=Mouser&amp;sku=80-C1206C104K5R&amp;country=US&amp;channel=BOM%20Report&amp;ref=man&amp;" TargetMode="External"/><Relationship Id="rId2" Type="http://schemas.openxmlformats.org/officeDocument/2006/relationships/hyperlink" Target="https://octopart-clicks.com/click/altium?manufacturer=Kemet&amp;mpn=C1206C104K5RACTU&amp;seller=Mouser&amp;sku=80-C1206C104K5R&amp;country=US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workbookViewId="0">
      <pane ySplit="540" topLeftCell="A35" activePane="bottomLeft"/>
      <selection pane="bottomLeft" activeCell="B52" sqref="B52"/>
    </sheetView>
  </sheetViews>
  <sheetFormatPr baseColWidth="10" defaultColWidth="8.83203125" defaultRowHeight="14" x14ac:dyDescent="0"/>
  <cols>
    <col min="1" max="12" width="14.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6" customFormat="1" ht="21">
      <c r="A2" s="14" t="s">
        <v>130</v>
      </c>
      <c r="B2" s="15"/>
      <c r="C2" s="10"/>
      <c r="D2" s="10"/>
      <c r="E2" s="10"/>
      <c r="F2" s="11"/>
      <c r="G2" s="12"/>
      <c r="H2" s="10"/>
      <c r="I2" s="12"/>
      <c r="J2" s="10"/>
      <c r="K2" s="11"/>
      <c r="L2" s="11"/>
    </row>
    <row r="3" spans="1:12">
      <c r="A3" s="2" t="s">
        <v>12</v>
      </c>
      <c r="B3" s="2" t="s">
        <v>13</v>
      </c>
      <c r="C3" s="2" t="s">
        <v>14</v>
      </c>
      <c r="D3" s="2" t="s">
        <v>15</v>
      </c>
      <c r="E3" s="2" t="s">
        <v>12</v>
      </c>
      <c r="F3" s="3">
        <v>1</v>
      </c>
      <c r="G3" s="4" t="s">
        <v>16</v>
      </c>
      <c r="H3" s="2" t="s">
        <v>17</v>
      </c>
      <c r="I3" s="4" t="s">
        <v>18</v>
      </c>
      <c r="J3" s="2" t="s">
        <v>19</v>
      </c>
      <c r="K3" s="3">
        <v>3.62</v>
      </c>
      <c r="L3" s="3">
        <v>3.62</v>
      </c>
    </row>
    <row r="4" spans="1:12">
      <c r="A4" s="2" t="s">
        <v>20</v>
      </c>
      <c r="B4" s="2" t="s">
        <v>21</v>
      </c>
      <c r="C4" s="2" t="s">
        <v>22</v>
      </c>
      <c r="D4" s="2" t="s">
        <v>23</v>
      </c>
      <c r="E4" s="2" t="s">
        <v>20</v>
      </c>
      <c r="F4" s="3">
        <v>2</v>
      </c>
      <c r="G4" s="4" t="s">
        <v>24</v>
      </c>
      <c r="H4" s="2" t="s">
        <v>17</v>
      </c>
      <c r="I4" s="4" t="s">
        <v>25</v>
      </c>
      <c r="J4" s="2" t="s">
        <v>26</v>
      </c>
      <c r="K4" s="3">
        <v>0.56000000000000005</v>
      </c>
      <c r="L4" s="3">
        <v>1.1200000000000001</v>
      </c>
    </row>
    <row r="5" spans="1:12">
      <c r="A5" s="2" t="s">
        <v>27</v>
      </c>
      <c r="B5" s="2" t="s">
        <v>28</v>
      </c>
      <c r="C5" s="2" t="s">
        <v>29</v>
      </c>
      <c r="D5" s="2" t="s">
        <v>30</v>
      </c>
      <c r="E5" s="2" t="s">
        <v>31</v>
      </c>
      <c r="F5" s="3">
        <v>1</v>
      </c>
      <c r="G5" s="4"/>
      <c r="H5" s="2" t="s">
        <v>32</v>
      </c>
      <c r="I5" s="4"/>
      <c r="J5" s="2" t="s">
        <v>32</v>
      </c>
      <c r="K5" s="3"/>
      <c r="L5" s="3"/>
    </row>
    <row r="6" spans="1:12">
      <c r="A6" s="2" t="s">
        <v>33</v>
      </c>
      <c r="B6" s="2" t="s">
        <v>34</v>
      </c>
      <c r="C6" s="2" t="s">
        <v>35</v>
      </c>
      <c r="D6" s="2" t="s">
        <v>36</v>
      </c>
      <c r="E6" s="2" t="s">
        <v>37</v>
      </c>
      <c r="F6" s="3">
        <v>5</v>
      </c>
      <c r="G6" s="4" t="s">
        <v>38</v>
      </c>
      <c r="H6" s="2" t="s">
        <v>17</v>
      </c>
      <c r="I6" s="4" t="s">
        <v>39</v>
      </c>
      <c r="J6" s="2" t="s">
        <v>40</v>
      </c>
      <c r="K6" s="3">
        <v>0.14000000000000001</v>
      </c>
      <c r="L6" s="3">
        <v>0.7</v>
      </c>
    </row>
    <row r="7" spans="1:12">
      <c r="A7" s="2" t="s">
        <v>41</v>
      </c>
      <c r="B7" s="2" t="s">
        <v>34</v>
      </c>
      <c r="C7" s="2" t="s">
        <v>42</v>
      </c>
      <c r="D7" s="2" t="s">
        <v>36</v>
      </c>
      <c r="E7" s="2" t="s">
        <v>43</v>
      </c>
      <c r="F7" s="3">
        <v>2</v>
      </c>
      <c r="G7" s="4" t="s">
        <v>44</v>
      </c>
      <c r="H7" s="2" t="s">
        <v>17</v>
      </c>
      <c r="I7" s="4" t="s">
        <v>45</v>
      </c>
      <c r="J7" s="2" t="s">
        <v>46</v>
      </c>
      <c r="K7" s="3">
        <v>0.22</v>
      </c>
      <c r="L7" s="3">
        <v>0.44</v>
      </c>
    </row>
    <row r="8" spans="1:12">
      <c r="A8" s="2" t="s">
        <v>47</v>
      </c>
      <c r="B8" s="2" t="s">
        <v>48</v>
      </c>
      <c r="C8" s="2" t="s">
        <v>49</v>
      </c>
      <c r="D8" s="2" t="s">
        <v>50</v>
      </c>
      <c r="E8" s="2" t="s">
        <v>51</v>
      </c>
      <c r="F8" s="3">
        <v>8</v>
      </c>
      <c r="G8" s="4" t="s">
        <v>52</v>
      </c>
      <c r="H8" s="2" t="s">
        <v>17</v>
      </c>
      <c r="I8" s="4" t="s">
        <v>53</v>
      </c>
      <c r="J8" s="2" t="s">
        <v>54</v>
      </c>
      <c r="K8" s="3">
        <v>0.48</v>
      </c>
      <c r="L8" s="3">
        <v>3.84</v>
      </c>
    </row>
    <row r="9" spans="1:12">
      <c r="A9" s="2" t="s">
        <v>55</v>
      </c>
      <c r="B9" s="2" t="s">
        <v>56</v>
      </c>
      <c r="C9" s="2" t="s">
        <v>55</v>
      </c>
      <c r="D9" s="2" t="s">
        <v>57</v>
      </c>
      <c r="E9" s="2" t="s">
        <v>58</v>
      </c>
      <c r="F9" s="3">
        <v>1</v>
      </c>
      <c r="G9" s="4" t="s">
        <v>59</v>
      </c>
      <c r="H9" s="2" t="s">
        <v>17</v>
      </c>
      <c r="I9" s="4" t="s">
        <v>60</v>
      </c>
      <c r="J9" s="2" t="s">
        <v>61</v>
      </c>
      <c r="K9" s="3">
        <v>0.23</v>
      </c>
      <c r="L9" s="3">
        <v>0.23</v>
      </c>
    </row>
    <row r="10" spans="1:12">
      <c r="A10" s="2" t="s">
        <v>62</v>
      </c>
      <c r="B10" s="2" t="s">
        <v>63</v>
      </c>
      <c r="C10" s="2" t="s">
        <v>64</v>
      </c>
      <c r="D10" s="2" t="s">
        <v>65</v>
      </c>
      <c r="E10" s="2" t="s">
        <v>66</v>
      </c>
      <c r="F10" s="3">
        <v>1</v>
      </c>
      <c r="G10" s="4" t="s">
        <v>62</v>
      </c>
      <c r="H10" s="2" t="s">
        <v>17</v>
      </c>
      <c r="I10" s="4" t="s">
        <v>67</v>
      </c>
      <c r="J10" s="2" t="s">
        <v>68</v>
      </c>
      <c r="K10" s="3">
        <v>2.1800000000000002</v>
      </c>
      <c r="L10" s="3">
        <v>2.1800000000000002</v>
      </c>
    </row>
    <row r="11" spans="1:12">
      <c r="A11" s="2" t="s">
        <v>69</v>
      </c>
      <c r="B11" s="2" t="s">
        <v>70</v>
      </c>
      <c r="C11" s="2" t="s">
        <v>71</v>
      </c>
      <c r="D11" s="2" t="s">
        <v>72</v>
      </c>
      <c r="E11" s="2" t="s">
        <v>73</v>
      </c>
      <c r="F11" s="3">
        <v>5</v>
      </c>
      <c r="G11" s="4" t="s">
        <v>74</v>
      </c>
      <c r="H11" s="2" t="s">
        <v>17</v>
      </c>
      <c r="I11" s="4" t="s">
        <v>75</v>
      </c>
      <c r="J11" s="2" t="s">
        <v>76</v>
      </c>
      <c r="K11" s="3">
        <v>0.14000000000000001</v>
      </c>
      <c r="L11" s="3">
        <v>0.7</v>
      </c>
    </row>
    <row r="12" spans="1:12">
      <c r="A12" s="2" t="s">
        <v>77</v>
      </c>
      <c r="B12" s="2" t="s">
        <v>78</v>
      </c>
      <c r="C12" s="2" t="s">
        <v>79</v>
      </c>
      <c r="D12" s="2" t="s">
        <v>80</v>
      </c>
      <c r="E12" s="2" t="s">
        <v>81</v>
      </c>
      <c r="F12" s="3">
        <v>1</v>
      </c>
      <c r="G12" s="4" t="s">
        <v>82</v>
      </c>
      <c r="H12" s="2" t="s">
        <v>17</v>
      </c>
      <c r="I12" s="4" t="s">
        <v>83</v>
      </c>
      <c r="J12" s="2" t="s">
        <v>84</v>
      </c>
      <c r="K12" s="3">
        <v>0.59</v>
      </c>
      <c r="L12" s="3">
        <v>0.59</v>
      </c>
    </row>
    <row r="13" spans="1:12">
      <c r="A13" s="2" t="s">
        <v>69</v>
      </c>
      <c r="B13" s="2" t="s">
        <v>85</v>
      </c>
      <c r="C13" s="2" t="s">
        <v>86</v>
      </c>
      <c r="D13" s="2" t="s">
        <v>36</v>
      </c>
      <c r="E13" s="2" t="s">
        <v>87</v>
      </c>
      <c r="F13" s="3">
        <v>3</v>
      </c>
      <c r="G13" s="4" t="s">
        <v>88</v>
      </c>
      <c r="H13" s="2" t="s">
        <v>17</v>
      </c>
      <c r="I13" s="4" t="s">
        <v>89</v>
      </c>
      <c r="J13" s="2" t="s">
        <v>90</v>
      </c>
      <c r="K13" s="3">
        <v>0.14000000000000001</v>
      </c>
      <c r="L13" s="3">
        <v>0.42</v>
      </c>
    </row>
    <row r="14" spans="1:12">
      <c r="A14" s="2" t="s">
        <v>91</v>
      </c>
      <c r="B14" s="2" t="s">
        <v>85</v>
      </c>
      <c r="C14" s="2" t="s">
        <v>92</v>
      </c>
      <c r="D14" s="2" t="s">
        <v>36</v>
      </c>
      <c r="E14" s="2" t="s">
        <v>87</v>
      </c>
      <c r="F14" s="3">
        <v>1</v>
      </c>
      <c r="G14" s="4" t="s">
        <v>88</v>
      </c>
      <c r="H14" s="2" t="s">
        <v>17</v>
      </c>
      <c r="I14" s="4" t="s">
        <v>89</v>
      </c>
      <c r="J14" s="2" t="s">
        <v>90</v>
      </c>
      <c r="K14" s="3">
        <v>0.14000000000000001</v>
      </c>
      <c r="L14" s="3">
        <v>0.14000000000000001</v>
      </c>
    </row>
    <row r="15" spans="1:12">
      <c r="A15" s="2" t="s">
        <v>93</v>
      </c>
      <c r="B15" s="2" t="s">
        <v>94</v>
      </c>
      <c r="C15" s="2" t="s">
        <v>95</v>
      </c>
      <c r="D15" s="2" t="s">
        <v>96</v>
      </c>
      <c r="E15" s="2" t="s">
        <v>94</v>
      </c>
      <c r="F15" s="3">
        <v>2</v>
      </c>
      <c r="G15" s="4" t="s">
        <v>97</v>
      </c>
      <c r="H15" s="2" t="s">
        <v>17</v>
      </c>
      <c r="I15" s="4" t="s">
        <v>98</v>
      </c>
      <c r="J15" s="2" t="s">
        <v>99</v>
      </c>
      <c r="K15" s="3">
        <v>0.68</v>
      </c>
      <c r="L15" s="3">
        <v>1.36</v>
      </c>
    </row>
    <row r="16" spans="1:12">
      <c r="A16" s="2" t="s">
        <v>100</v>
      </c>
      <c r="B16" s="2" t="s">
        <v>101</v>
      </c>
      <c r="C16" s="2" t="s">
        <v>102</v>
      </c>
      <c r="D16" s="2" t="s">
        <v>103</v>
      </c>
      <c r="E16" s="2" t="s">
        <v>100</v>
      </c>
      <c r="F16" s="3">
        <v>1</v>
      </c>
      <c r="G16" s="4" t="s">
        <v>100</v>
      </c>
      <c r="H16" s="2" t="s">
        <v>17</v>
      </c>
      <c r="I16" s="4" t="s">
        <v>104</v>
      </c>
      <c r="J16" s="2" t="s">
        <v>105</v>
      </c>
      <c r="K16" s="3">
        <v>3.62</v>
      </c>
      <c r="L16" s="3">
        <v>3.62</v>
      </c>
    </row>
    <row r="17" spans="1:12" s="6" customFormat="1" ht="21">
      <c r="F17" s="7">
        <v>5</v>
      </c>
      <c r="K17" s="6">
        <f>SUM(L3:L16)</f>
        <v>18.96</v>
      </c>
      <c r="L17" s="6">
        <f>SUM(L3:L16)*F17</f>
        <v>94.800000000000011</v>
      </c>
    </row>
    <row r="18" spans="1:12" s="6" customFormat="1" ht="21">
      <c r="F18" s="13"/>
    </row>
    <row r="19" spans="1:12" s="8" customFormat="1" ht="21">
      <c r="A19" s="9" t="s">
        <v>186</v>
      </c>
      <c r="B19" s="9"/>
      <c r="F19" s="13"/>
    </row>
    <row r="20" spans="1:12">
      <c r="A20" s="2" t="s">
        <v>33</v>
      </c>
      <c r="B20" s="2" t="s">
        <v>34</v>
      </c>
      <c r="C20" s="2" t="s">
        <v>147</v>
      </c>
      <c r="D20" s="2" t="s">
        <v>36</v>
      </c>
      <c r="E20" s="2" t="s">
        <v>37</v>
      </c>
      <c r="F20" s="3">
        <v>2</v>
      </c>
      <c r="G20" s="4" t="s">
        <v>38</v>
      </c>
      <c r="H20" s="2" t="s">
        <v>17</v>
      </c>
      <c r="I20" s="4" t="s">
        <v>39</v>
      </c>
      <c r="J20" s="2" t="s">
        <v>135</v>
      </c>
      <c r="K20" s="3">
        <v>0.14000000000000001</v>
      </c>
      <c r="L20" s="3">
        <v>0.28000000000000003</v>
      </c>
    </row>
    <row r="21" spans="1:12">
      <c r="A21" s="2" t="s">
        <v>41</v>
      </c>
      <c r="B21" s="2" t="s">
        <v>34</v>
      </c>
      <c r="C21" s="2" t="s">
        <v>148</v>
      </c>
      <c r="D21" s="2" t="s">
        <v>36</v>
      </c>
      <c r="E21" s="2" t="s">
        <v>43</v>
      </c>
      <c r="F21" s="3">
        <v>1</v>
      </c>
      <c r="G21" s="4" t="s">
        <v>44</v>
      </c>
      <c r="H21" s="2" t="s">
        <v>17</v>
      </c>
      <c r="I21" s="4" t="s">
        <v>45</v>
      </c>
      <c r="J21" s="2" t="s">
        <v>46</v>
      </c>
      <c r="K21" s="3">
        <v>0.22</v>
      </c>
      <c r="L21" s="3">
        <v>0.22</v>
      </c>
    </row>
    <row r="22" spans="1:12">
      <c r="A22" s="2" t="s">
        <v>47</v>
      </c>
      <c r="B22" s="2" t="s">
        <v>48</v>
      </c>
      <c r="C22" s="2" t="s">
        <v>125</v>
      </c>
      <c r="D22" s="2" t="s">
        <v>50</v>
      </c>
      <c r="E22" s="2" t="s">
        <v>51</v>
      </c>
      <c r="F22" s="3">
        <v>1</v>
      </c>
      <c r="G22" s="4" t="s">
        <v>52</v>
      </c>
      <c r="H22" s="2" t="s">
        <v>17</v>
      </c>
      <c r="I22" s="4" t="s">
        <v>53</v>
      </c>
      <c r="J22" s="2" t="s">
        <v>54</v>
      </c>
      <c r="K22" s="3">
        <v>0.48</v>
      </c>
      <c r="L22" s="3">
        <v>0.48</v>
      </c>
    </row>
    <row r="23" spans="1:12">
      <c r="A23" s="2" t="s">
        <v>149</v>
      </c>
      <c r="B23" s="2" t="s">
        <v>149</v>
      </c>
      <c r="C23" s="2" t="s">
        <v>129</v>
      </c>
      <c r="D23" s="2" t="s">
        <v>150</v>
      </c>
      <c r="E23" s="2" t="s">
        <v>149</v>
      </c>
      <c r="F23" s="3">
        <v>1</v>
      </c>
      <c r="G23" s="4" t="s">
        <v>151</v>
      </c>
      <c r="H23" s="2" t="s">
        <v>17</v>
      </c>
      <c r="I23" s="4" t="s">
        <v>152</v>
      </c>
      <c r="J23" s="2" t="s">
        <v>153</v>
      </c>
      <c r="K23" s="3">
        <v>0.18</v>
      </c>
      <c r="L23" s="3">
        <v>0.18</v>
      </c>
    </row>
    <row r="24" spans="1:12">
      <c r="A24" s="2" t="s">
        <v>154</v>
      </c>
      <c r="B24" s="2" t="s">
        <v>155</v>
      </c>
      <c r="C24" s="2" t="s">
        <v>115</v>
      </c>
      <c r="D24" s="2" t="s">
        <v>156</v>
      </c>
      <c r="E24" s="2" t="s">
        <v>157</v>
      </c>
      <c r="F24" s="3">
        <v>1</v>
      </c>
      <c r="G24" s="4" t="s">
        <v>158</v>
      </c>
      <c r="H24" s="2" t="s">
        <v>17</v>
      </c>
      <c r="I24" s="4" t="s">
        <v>159</v>
      </c>
      <c r="J24" s="2" t="s">
        <v>160</v>
      </c>
      <c r="K24" s="3">
        <v>0.2</v>
      </c>
      <c r="L24" s="3">
        <v>0.2</v>
      </c>
    </row>
    <row r="25" spans="1:12">
      <c r="A25" s="2" t="s">
        <v>161</v>
      </c>
      <c r="B25" s="2" t="s">
        <v>162</v>
      </c>
      <c r="C25" s="2" t="s">
        <v>14</v>
      </c>
      <c r="D25" s="2" t="s">
        <v>163</v>
      </c>
      <c r="E25" s="2" t="s">
        <v>164</v>
      </c>
      <c r="F25" s="3">
        <v>1</v>
      </c>
      <c r="G25" s="4" t="s">
        <v>165</v>
      </c>
      <c r="H25" s="2" t="s">
        <v>17</v>
      </c>
      <c r="I25" s="4" t="s">
        <v>166</v>
      </c>
      <c r="J25" s="2" t="s">
        <v>167</v>
      </c>
      <c r="K25" s="3">
        <v>0.56999999999999995</v>
      </c>
      <c r="L25" s="3">
        <v>0.56999999999999995</v>
      </c>
    </row>
    <row r="26" spans="1:12">
      <c r="A26" s="2" t="s">
        <v>168</v>
      </c>
      <c r="B26" s="2" t="s">
        <v>169</v>
      </c>
      <c r="C26" s="2" t="s">
        <v>170</v>
      </c>
      <c r="D26" s="2" t="s">
        <v>169</v>
      </c>
      <c r="E26" s="2" t="s">
        <v>168</v>
      </c>
      <c r="F26" s="3">
        <v>0</v>
      </c>
      <c r="G26" s="4"/>
      <c r="H26" s="2" t="s">
        <v>32</v>
      </c>
      <c r="I26" s="4"/>
      <c r="J26" s="2" t="s">
        <v>32</v>
      </c>
      <c r="K26" s="3"/>
      <c r="L26" s="3"/>
    </row>
    <row r="27" spans="1:12">
      <c r="A27" s="2" t="s">
        <v>171</v>
      </c>
      <c r="B27" s="2" t="s">
        <v>85</v>
      </c>
      <c r="C27" s="2" t="s">
        <v>172</v>
      </c>
      <c r="D27" s="2" t="s">
        <v>36</v>
      </c>
      <c r="E27" s="2" t="s">
        <v>87</v>
      </c>
      <c r="F27" s="3">
        <v>2</v>
      </c>
      <c r="G27" s="4" t="s">
        <v>88</v>
      </c>
      <c r="H27" s="2" t="s">
        <v>17</v>
      </c>
      <c r="I27" s="4" t="s">
        <v>89</v>
      </c>
      <c r="J27" s="2" t="s">
        <v>145</v>
      </c>
      <c r="K27" s="3">
        <v>0.14000000000000001</v>
      </c>
      <c r="L27" s="3">
        <v>0.28000000000000003</v>
      </c>
    </row>
    <row r="28" spans="1:12">
      <c r="A28" s="2" t="s">
        <v>173</v>
      </c>
      <c r="B28" s="2" t="s">
        <v>174</v>
      </c>
      <c r="C28" s="2" t="s">
        <v>102</v>
      </c>
      <c r="D28" s="2" t="s">
        <v>175</v>
      </c>
      <c r="E28" s="2" t="s">
        <v>176</v>
      </c>
      <c r="F28" s="3">
        <v>0</v>
      </c>
      <c r="G28" s="4" t="s">
        <v>173</v>
      </c>
      <c r="H28" s="2" t="s">
        <v>17</v>
      </c>
      <c r="I28" s="4" t="s">
        <v>177</v>
      </c>
      <c r="J28" s="2" t="s">
        <v>178</v>
      </c>
      <c r="K28" s="3"/>
      <c r="L28" s="3"/>
    </row>
    <row r="29" spans="1:12" s="6" customFormat="1" ht="20">
      <c r="A29" s="2" t="s">
        <v>179</v>
      </c>
      <c r="B29" s="2" t="s">
        <v>180</v>
      </c>
      <c r="C29" s="2" t="s">
        <v>181</v>
      </c>
      <c r="D29" s="2" t="s">
        <v>182</v>
      </c>
      <c r="E29" s="2" t="s">
        <v>179</v>
      </c>
      <c r="F29" s="3">
        <v>1</v>
      </c>
      <c r="G29" s="4" t="s">
        <v>183</v>
      </c>
      <c r="H29" s="2" t="s">
        <v>17</v>
      </c>
      <c r="I29" s="4" t="s">
        <v>184</v>
      </c>
      <c r="J29" s="2" t="s">
        <v>185</v>
      </c>
      <c r="K29" s="3">
        <v>0.15</v>
      </c>
      <c r="L29" s="3">
        <v>0.15</v>
      </c>
    </row>
    <row r="30" spans="1:12" s="8" customFormat="1" ht="21">
      <c r="F30" s="13">
        <v>40</v>
      </c>
      <c r="K30" s="8">
        <f>SUM(L20:L28)</f>
        <v>2.21</v>
      </c>
      <c r="L30" s="8">
        <f>SUM(L20:L28)*F30</f>
        <v>88.4</v>
      </c>
    </row>
    <row r="31" spans="1:12">
      <c r="F31" s="5"/>
    </row>
    <row r="32" spans="1:12" s="8" customFormat="1" ht="20">
      <c r="A32" s="9" t="s">
        <v>131</v>
      </c>
      <c r="B32" s="9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>
      <c r="A33" s="2" t="s">
        <v>109</v>
      </c>
      <c r="B33" s="2" t="s">
        <v>110</v>
      </c>
      <c r="C33" s="2" t="s">
        <v>79</v>
      </c>
      <c r="D33" s="2" t="s">
        <v>111</v>
      </c>
      <c r="E33" s="2" t="s">
        <v>112</v>
      </c>
      <c r="F33" s="3">
        <v>1</v>
      </c>
      <c r="G33" s="4" t="s">
        <v>133</v>
      </c>
      <c r="H33" s="2" t="s">
        <v>17</v>
      </c>
      <c r="I33" s="4" t="s">
        <v>132</v>
      </c>
      <c r="J33" s="2" t="s">
        <v>134</v>
      </c>
      <c r="K33" s="3">
        <v>2.94</v>
      </c>
      <c r="L33" s="3">
        <v>2.94</v>
      </c>
    </row>
    <row r="34" spans="1:12">
      <c r="A34" s="2" t="s">
        <v>33</v>
      </c>
      <c r="B34" s="2" t="s">
        <v>34</v>
      </c>
      <c r="C34" s="2" t="s">
        <v>35</v>
      </c>
      <c r="D34" s="2" t="s">
        <v>36</v>
      </c>
      <c r="E34" s="2" t="s">
        <v>37</v>
      </c>
      <c r="F34" s="3">
        <v>5</v>
      </c>
      <c r="G34" s="4" t="s">
        <v>38</v>
      </c>
      <c r="H34" s="2" t="s">
        <v>17</v>
      </c>
      <c r="I34" s="4" t="s">
        <v>39</v>
      </c>
      <c r="J34" s="2" t="s">
        <v>135</v>
      </c>
      <c r="K34" s="3">
        <v>0.14000000000000001</v>
      </c>
      <c r="L34" s="3">
        <v>0.7</v>
      </c>
    </row>
    <row r="35" spans="1:12">
      <c r="A35" s="2" t="s">
        <v>41</v>
      </c>
      <c r="B35" s="2" t="s">
        <v>34</v>
      </c>
      <c r="C35" s="2" t="s">
        <v>42</v>
      </c>
      <c r="D35" s="2" t="s">
        <v>36</v>
      </c>
      <c r="E35" s="2" t="s">
        <v>43</v>
      </c>
      <c r="F35" s="3">
        <v>2</v>
      </c>
      <c r="G35" s="4" t="s">
        <v>44</v>
      </c>
      <c r="H35" s="2" t="s">
        <v>17</v>
      </c>
      <c r="I35" s="4" t="s">
        <v>45</v>
      </c>
      <c r="J35" s="2" t="s">
        <v>46</v>
      </c>
      <c r="K35" s="3">
        <v>0.22</v>
      </c>
      <c r="L35" s="3">
        <v>0.44</v>
      </c>
    </row>
    <row r="36" spans="1:12">
      <c r="A36" s="2" t="s">
        <v>113</v>
      </c>
      <c r="B36" s="2" t="s">
        <v>114</v>
      </c>
      <c r="C36" s="2" t="s">
        <v>115</v>
      </c>
      <c r="D36" s="2" t="s">
        <v>116</v>
      </c>
      <c r="E36" s="2" t="s">
        <v>117</v>
      </c>
      <c r="F36" s="3">
        <v>1</v>
      </c>
      <c r="G36" s="4" t="s">
        <v>136</v>
      </c>
      <c r="H36" s="2" t="s">
        <v>17</v>
      </c>
      <c r="I36" s="4" t="s">
        <v>137</v>
      </c>
      <c r="J36" s="2" t="s">
        <v>138</v>
      </c>
      <c r="K36" s="3">
        <v>1.1299999999999999</v>
      </c>
      <c r="L36" s="3">
        <v>1.1299999999999999</v>
      </c>
    </row>
    <row r="37" spans="1:12">
      <c r="A37" s="2" t="s">
        <v>118</v>
      </c>
      <c r="B37" s="2" t="s">
        <v>119</v>
      </c>
      <c r="C37" s="2" t="s">
        <v>120</v>
      </c>
      <c r="D37" s="2" t="s">
        <v>121</v>
      </c>
      <c r="E37" s="2" t="s">
        <v>122</v>
      </c>
      <c r="F37" s="3">
        <v>1</v>
      </c>
      <c r="G37" s="4" t="s">
        <v>139</v>
      </c>
      <c r="H37" s="2" t="s">
        <v>17</v>
      </c>
      <c r="I37" s="4" t="s">
        <v>140</v>
      </c>
      <c r="J37" s="2" t="s">
        <v>141</v>
      </c>
      <c r="K37" s="3">
        <v>0.28999999999999998</v>
      </c>
      <c r="L37" s="3">
        <v>0.28999999999999998</v>
      </c>
    </row>
    <row r="38" spans="1:12">
      <c r="A38" s="2" t="s">
        <v>123</v>
      </c>
      <c r="B38" s="2" t="s">
        <v>124</v>
      </c>
      <c r="C38" s="2" t="s">
        <v>125</v>
      </c>
      <c r="D38" s="2" t="s">
        <v>126</v>
      </c>
      <c r="E38" s="2" t="s">
        <v>127</v>
      </c>
      <c r="F38" s="3">
        <v>1</v>
      </c>
      <c r="G38" s="4" t="s">
        <v>142</v>
      </c>
      <c r="H38" s="2" t="s">
        <v>17</v>
      </c>
      <c r="I38" s="4" t="s">
        <v>143</v>
      </c>
      <c r="J38" s="2" t="s">
        <v>144</v>
      </c>
      <c r="K38" s="3">
        <v>3.15</v>
      </c>
      <c r="L38" s="3">
        <v>3.15</v>
      </c>
    </row>
    <row r="39" spans="1:12">
      <c r="A39" s="2" t="s">
        <v>69</v>
      </c>
      <c r="B39" s="2" t="s">
        <v>85</v>
      </c>
      <c r="C39" s="2" t="s">
        <v>128</v>
      </c>
      <c r="D39" s="2" t="s">
        <v>36</v>
      </c>
      <c r="E39" s="2" t="s">
        <v>87</v>
      </c>
      <c r="F39" s="3">
        <v>2</v>
      </c>
      <c r="G39" s="4" t="s">
        <v>88</v>
      </c>
      <c r="H39" s="2" t="s">
        <v>17</v>
      </c>
      <c r="I39" s="4" t="s">
        <v>89</v>
      </c>
      <c r="J39" s="2" t="s">
        <v>145</v>
      </c>
      <c r="K39" s="3">
        <v>0.14000000000000001</v>
      </c>
      <c r="L39" s="3">
        <v>0.28000000000000003</v>
      </c>
    </row>
    <row r="40" spans="1:12">
      <c r="A40" s="2" t="s">
        <v>93</v>
      </c>
      <c r="B40" s="2" t="s">
        <v>94</v>
      </c>
      <c r="C40" s="2" t="s">
        <v>129</v>
      </c>
      <c r="D40" s="2" t="s">
        <v>96</v>
      </c>
      <c r="E40" s="2" t="s">
        <v>94</v>
      </c>
      <c r="F40" s="3">
        <v>1</v>
      </c>
      <c r="G40" s="4" t="s">
        <v>97</v>
      </c>
      <c r="H40" s="2" t="s">
        <v>17</v>
      </c>
      <c r="I40" s="4" t="s">
        <v>98</v>
      </c>
      <c r="J40" s="2" t="s">
        <v>146</v>
      </c>
      <c r="K40" s="3">
        <v>0.68</v>
      </c>
      <c r="L40" s="3">
        <v>0.68</v>
      </c>
    </row>
    <row r="41" spans="1:12">
      <c r="A41" s="2" t="s">
        <v>100</v>
      </c>
      <c r="B41" s="2" t="s">
        <v>101</v>
      </c>
      <c r="C41" s="2" t="s">
        <v>102</v>
      </c>
      <c r="D41" s="2" t="s">
        <v>103</v>
      </c>
      <c r="E41" s="2" t="s">
        <v>100</v>
      </c>
      <c r="F41" s="3">
        <v>1</v>
      </c>
      <c r="G41" s="4" t="s">
        <v>100</v>
      </c>
      <c r="H41" s="2" t="s">
        <v>17</v>
      </c>
      <c r="I41" s="4" t="s">
        <v>104</v>
      </c>
      <c r="J41" s="2" t="s">
        <v>105</v>
      </c>
      <c r="K41" s="3">
        <v>3.62</v>
      </c>
      <c r="L41" s="3">
        <v>3.62</v>
      </c>
    </row>
    <row r="42" spans="1:12" ht="21">
      <c r="A42" s="8"/>
      <c r="B42" s="8"/>
      <c r="C42" s="8"/>
      <c r="D42" s="8"/>
      <c r="E42" s="8"/>
      <c r="F42" s="7">
        <v>2</v>
      </c>
      <c r="G42" s="8"/>
      <c r="H42" s="8"/>
      <c r="I42" s="8"/>
      <c r="J42" s="8"/>
      <c r="K42" s="8">
        <f>SUM(L33:L41)</f>
        <v>13.23</v>
      </c>
      <c r="L42" s="8">
        <f>SUM(L33:L41)*F42</f>
        <v>26.46</v>
      </c>
    </row>
    <row r="45" spans="1:12" ht="30">
      <c r="L45" s="17">
        <f>L17+L42+L30</f>
        <v>209.66000000000003</v>
      </c>
    </row>
    <row r="46" spans="1:12" ht="20">
      <c r="A46" s="9" t="s">
        <v>187</v>
      </c>
      <c r="B46" s="9"/>
    </row>
    <row r="47" spans="1:12">
      <c r="A47" s="2"/>
      <c r="B47" s="2" t="s">
        <v>108</v>
      </c>
      <c r="C47" s="2"/>
      <c r="D47" s="2"/>
      <c r="E47" s="2"/>
      <c r="F47" s="3">
        <v>1</v>
      </c>
      <c r="G47" s="4" t="s">
        <v>106</v>
      </c>
      <c r="H47" s="2" t="s">
        <v>17</v>
      </c>
      <c r="I47" s="4" t="s">
        <v>107</v>
      </c>
      <c r="J47" s="2">
        <v>142</v>
      </c>
      <c r="K47" s="3">
        <v>6.95</v>
      </c>
      <c r="L47" s="3">
        <v>6.95</v>
      </c>
    </row>
    <row r="50" spans="1:12" ht="20">
      <c r="A50" s="18" t="s">
        <v>188</v>
      </c>
      <c r="B50" s="18"/>
    </row>
    <row r="55" spans="1:12" ht="25">
      <c r="L55" s="16">
        <f>SUM(L47:L50)+L45</f>
        <v>216.61</v>
      </c>
    </row>
  </sheetData>
  <mergeCells count="5">
    <mergeCell ref="A2:B2"/>
    <mergeCell ref="A32:B32"/>
    <mergeCell ref="A19:B19"/>
    <mergeCell ref="A46:B46"/>
    <mergeCell ref="A50:B50"/>
  </mergeCells>
  <hyperlinks>
    <hyperlink ref="G3" tooltip="Manufacturer" display="ATMEGA88PB-AU"/>
    <hyperlink ref="I3" tooltip="Supplier" display="ATMEGA88PB-AU-ND"/>
    <hyperlink ref="G4" tooltip="Manufacturer" display="HCF4051YM013TR"/>
    <hyperlink ref="I4" tooltip="Supplier" display="497-14372-1-ND"/>
    <hyperlink ref="G5" tooltip="Manufacturer"/>
    <hyperlink ref="I5" tooltip="Supplier"/>
    <hyperlink ref="G6" r:id="rId1" tooltip="Manufacturer"/>
    <hyperlink ref="I6" r:id="rId2" tooltip="Supplier"/>
    <hyperlink ref="G7" r:id="rId3" tooltip="Manufacturer"/>
    <hyperlink ref="I7" r:id="rId4" tooltip="Supplier"/>
    <hyperlink ref="G8" tooltip="Manufacturer" display="68021-410HLF"/>
    <hyperlink ref="I8" tooltip="Supplier" display="609-3354-ND"/>
    <hyperlink ref="G9" tooltip="Manufacturer" display="M20-9980346"/>
    <hyperlink ref="I9" tooltip="Supplier" display="952-2121-ND"/>
    <hyperlink ref="G10" tooltip="Manufacturer" display="TLC5916IPWR"/>
    <hyperlink ref="I10" tooltip="Supplier" display="296-22711-1-ND"/>
    <hyperlink ref="G11" tooltip="Manufacturer" display="YC164-JR-0710KL"/>
    <hyperlink ref="I11" tooltip="Supplier" display="YC164J-10KCT-ND"/>
    <hyperlink ref="G12" tooltip="Manufacturer" display="AZ1117EH-5.0TRG1"/>
    <hyperlink ref="I12" tooltip="Supplier" display="AZ1117EH-5.0TRG1DICT-ND"/>
    <hyperlink ref="G13" tooltip="Manufacturer" display="ERJ-8GEYJ103V"/>
    <hyperlink ref="I13" tooltip="Supplier" display="P10KECT-ND"/>
    <hyperlink ref="G14" tooltip="Manufacturer" display="ERJ-8GEYJ103V"/>
    <hyperlink ref="I14" tooltip="Supplier" display="P10KECT-ND"/>
    <hyperlink ref="G15" tooltip="Manufacturer" display="54601-908WPLF"/>
    <hyperlink ref="I15" tooltip="Supplier" display="609-5081-ND"/>
    <hyperlink ref="G16" tooltip="Manufacturer" display="MAX14770EESA+"/>
    <hyperlink ref="I16" tooltip="Supplier" display="MAX14770EESA+-ND"/>
    <hyperlink ref="G33" tooltip="Manufacturer" display="LM1085ISX-5.0/NOPB"/>
    <hyperlink ref="I33" tooltip="Supplier" display="296-35391-1-ND"/>
    <hyperlink ref="G34" tooltip="Manufacturer" display="C1206C104K5RAC7867"/>
    <hyperlink ref="I34" tooltip="Supplier" display="399-1249-1-ND"/>
    <hyperlink ref="G35" tooltip="Manufacturer" display="C1206C105M4RACTU"/>
    <hyperlink ref="I35" tooltip="Supplier" display="399-8150-1-ND"/>
    <hyperlink ref="G36" tooltip="Manufacturer" display="EJ508A"/>
    <hyperlink ref="I36" tooltip="Supplier" display="EJ508A-ND"/>
    <hyperlink ref="G37" tooltip="Manufacturer" display="BSS123L"/>
    <hyperlink ref="I37" tooltip="Supplier" display="BSS123LCT-ND"/>
    <hyperlink ref="G38" tooltip="Manufacturer" display="SFH11-PBPC-D20-ST-BK"/>
    <hyperlink ref="I38" tooltip="Supplier" display="S9200-ND"/>
    <hyperlink ref="G39" tooltip="Manufacturer" display="ERJ-8GEYJ103V"/>
    <hyperlink ref="I39" tooltip="Supplier" display="P10KECT-ND"/>
    <hyperlink ref="G40" tooltip="Manufacturer" display="54601-908WPLF"/>
    <hyperlink ref="I40" tooltip="Supplier" display="609-5081-ND"/>
    <hyperlink ref="G41" tooltip="Manufacturer" display="MAX14770EESA+"/>
    <hyperlink ref="I41" tooltip="Supplier" display="MAX14770EESA+-ND"/>
    <hyperlink ref="G20" tooltip="Manufacturer" display="C1206C104K5RAC7867"/>
    <hyperlink ref="I20" tooltip="Supplier" display="399-1249-1-ND"/>
    <hyperlink ref="G21" tooltip="Manufacturer" display="C1206C105M4RACTU"/>
    <hyperlink ref="I21" tooltip="Supplier" display="399-8150-1-ND"/>
    <hyperlink ref="G22" tooltip="Manufacturer" display="68021-410HLF"/>
    <hyperlink ref="I22" tooltip="Supplier" display="609-3354-ND"/>
    <hyperlink ref="G23" tooltip="Manufacturer" display="M20-9750446"/>
    <hyperlink ref="I23" tooltip="Supplier" display="952-1965-ND"/>
    <hyperlink ref="G24" tooltip="Manufacturer" display="B2B-XH-A(LF)(SN)"/>
    <hyperlink ref="I24" tooltip="Supplier" display="455-2247-ND"/>
    <hyperlink ref="G25" tooltip="Manufacturer" display="NUD3112LT1G"/>
    <hyperlink ref="I25" tooltip="Supplier" display="NUD3112LT1GOSCT-ND"/>
    <hyperlink ref="G26" tooltip="Manufacturer"/>
    <hyperlink ref="I26" tooltip="Supplier"/>
    <hyperlink ref="G27" tooltip="Manufacturer" display="ERJ-8GEYJ103V"/>
    <hyperlink ref="I27" tooltip="Supplier" display="P10KECT-ND"/>
    <hyperlink ref="G28" tooltip="Manufacturer" display="NCV8402ASTT1G"/>
    <hyperlink ref="I28" tooltip="Supplier" display="NCV8402ASTT1GOSTR-ND"/>
    <hyperlink ref="G29" r:id="rId5" tooltip="Manufacturer"/>
    <hyperlink ref="I29" r:id="rId6" tooltip="Supplier"/>
  </hyperlinks>
  <pageMargins left="0.7" right="0.7" top="0.75" bottom="0.75" header="0.3" footer="0.3"/>
  <pageSetup paperSize="256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Materials-ToolDoorContr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python</dc:creator>
  <cp:lastModifiedBy>Luke</cp:lastModifiedBy>
  <dcterms:created xsi:type="dcterms:W3CDTF">2016-11-01T10:38:19Z</dcterms:created>
  <dcterms:modified xsi:type="dcterms:W3CDTF">2016-11-03T11:37:59Z</dcterms:modified>
</cp:coreProperties>
</file>