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nyoung\Desktop\57577\應用文_進行中\"/>
    </mc:Choice>
  </mc:AlternateContent>
  <bookViews>
    <workbookView xWindow="0" yWindow="0" windowWidth="11760" windowHeight="8508" activeTab="2"/>
  </bookViews>
  <sheets>
    <sheet name="飛機" sheetId="3" r:id="rId1"/>
    <sheet name="住宿" sheetId="7" r:id="rId2"/>
    <sheet name="活動" sheetId="8" r:id="rId3"/>
    <sheet name="預算" sheetId="6" r:id="rId4"/>
  </sheets>
  <definedNames>
    <definedName name="_xlnm.Print_Titles" localSheetId="1">住宿!$2:$2</definedName>
    <definedName name="_xlnm.Print_Titles" localSheetId="2">活動!$1:$1</definedName>
    <definedName name="_xlnm.Print_Titles" localSheetId="0">飛機!#REF!</definedName>
    <definedName name="_xlnm.Print_Titles" localSheetId="3">預算!$2:$2</definedName>
    <definedName name="行程名稱">飛機!#REF!</definedName>
    <definedName name="欄標題1">#REF!</definedName>
    <definedName name="欄標題2">住宿[[#Headers],[入住]]</definedName>
    <definedName name="欄標題3">#REF!</definedName>
    <definedName name="欄標題4">預算[[#Headers],[項目]]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6" l="1"/>
  <c r="E16" i="6"/>
  <c r="E17" i="6"/>
  <c r="E5" i="6"/>
  <c r="E6" i="6"/>
  <c r="E7" i="6"/>
  <c r="E87" i="8"/>
  <c r="F87" i="8"/>
  <c r="G87" i="8"/>
  <c r="E77" i="8"/>
  <c r="F77" i="8"/>
  <c r="G77" i="8"/>
  <c r="D87" i="8" l="1"/>
  <c r="D77" i="8"/>
  <c r="J87" i="8"/>
  <c r="J77" i="8"/>
  <c r="D19" i="6" l="1"/>
  <c r="E18" i="6"/>
  <c r="E14" i="6"/>
  <c r="E13" i="6"/>
  <c r="E19" i="6" s="1"/>
  <c r="D9" i="6"/>
  <c r="E3" i="6"/>
  <c r="E4" i="6"/>
  <c r="E8" i="6"/>
  <c r="E9" i="6" l="1"/>
</calcChain>
</file>

<file path=xl/sharedStrings.xml><?xml version="1.0" encoding="utf-8"?>
<sst xmlns="http://schemas.openxmlformats.org/spreadsheetml/2006/main" count="349" uniqueCount="245">
  <si>
    <t>日期</t>
  </si>
  <si>
    <t>時間</t>
  </si>
  <si>
    <t>航空公司</t>
  </si>
  <si>
    <t>出發地</t>
  </si>
  <si>
    <t>目的地</t>
  </si>
  <si>
    <t>旅館名稱</t>
  </si>
  <si>
    <t>入住</t>
  </si>
  <si>
    <t>地址</t>
  </si>
  <si>
    <t>退房</t>
  </si>
  <si>
    <t>預算</t>
  </si>
  <si>
    <t>項目</t>
  </si>
  <si>
    <t>說明</t>
  </si>
  <si>
    <t>合計</t>
  </si>
  <si>
    <t>去程詳細資料</t>
  </si>
  <si>
    <t>班機號碼</t>
  </si>
  <si>
    <t>出發時間</t>
  </si>
  <si>
    <t>登機航廈/登機門</t>
  </si>
  <si>
    <t>抵達時間</t>
  </si>
  <si>
    <t>飛行時間長度</t>
  </si>
  <si>
    <t>餐點</t>
  </si>
  <si>
    <t>不限</t>
  </si>
  <si>
    <t>航空公司電話號碼</t>
  </si>
  <si>
    <t>回程詳細資料</t>
  </si>
  <si>
    <t>雨備</t>
    <phoneticPr fontId="7" type="noConversion"/>
  </si>
  <si>
    <t>步行</t>
    <phoneticPr fontId="14" type="noConversion"/>
  </si>
  <si>
    <t>步行</t>
    <phoneticPr fontId="14" type="noConversion"/>
  </si>
  <si>
    <t>步行</t>
    <phoneticPr fontId="14" type="noConversion"/>
  </si>
  <si>
    <t>步行</t>
    <phoneticPr fontId="14" type="noConversion"/>
  </si>
  <si>
    <t>步行</t>
    <phoneticPr fontId="14" type="noConversion"/>
  </si>
  <si>
    <t>步行</t>
    <phoneticPr fontId="14" type="noConversion"/>
  </si>
  <si>
    <t>1分鐘</t>
    <phoneticPr fontId="14" type="noConversion"/>
  </si>
  <si>
    <t>1分鐘</t>
    <phoneticPr fontId="14" type="noConversion"/>
  </si>
  <si>
    <t>3分鐘</t>
    <phoneticPr fontId="14" type="noConversion"/>
  </si>
  <si>
    <t>步行</t>
    <phoneticPr fontId="7" type="noConversion"/>
  </si>
  <si>
    <t>步行</t>
    <phoneticPr fontId="7" type="noConversion"/>
  </si>
  <si>
    <t>3分鐘</t>
    <phoneticPr fontId="14" type="noConversion"/>
  </si>
  <si>
    <t>3分鐘</t>
    <phoneticPr fontId="14" type="noConversion"/>
  </si>
  <si>
    <t>9分鐘</t>
    <phoneticPr fontId="7" type="noConversion"/>
  </si>
  <si>
    <t>10分鐘</t>
    <phoneticPr fontId="14" type="noConversion"/>
  </si>
  <si>
    <t>7分鐘</t>
    <phoneticPr fontId="14" type="noConversion"/>
  </si>
  <si>
    <t>9分鐘</t>
    <phoneticPr fontId="14" type="noConversion"/>
  </si>
  <si>
    <t>2分鐘</t>
    <phoneticPr fontId="14" type="noConversion"/>
  </si>
  <si>
    <t>4分鐘</t>
    <phoneticPr fontId="14" type="noConversion"/>
  </si>
  <si>
    <t>1分鐘</t>
    <phoneticPr fontId="14" type="noConversion"/>
  </si>
  <si>
    <t>5分鐘</t>
    <phoneticPr fontId="14" type="noConversion"/>
  </si>
  <si>
    <t>9分鐘</t>
    <phoneticPr fontId="14" type="noConversion"/>
  </si>
  <si>
    <t>7分鐘</t>
    <phoneticPr fontId="14" type="noConversion"/>
  </si>
  <si>
    <t>4分鐘</t>
    <phoneticPr fontId="14" type="noConversion"/>
  </si>
  <si>
    <t>5分鐘</t>
    <phoneticPr fontId="14" type="noConversion"/>
  </si>
  <si>
    <t>16分鐘</t>
    <phoneticPr fontId="14" type="noConversion"/>
  </si>
  <si>
    <t>6分鐘</t>
    <phoneticPr fontId="14" type="noConversion"/>
  </si>
  <si>
    <t>5分鐘</t>
    <phoneticPr fontId="7" type="noConversion"/>
  </si>
  <si>
    <t>6分鐘</t>
    <phoneticPr fontId="14" type="noConversion"/>
  </si>
  <si>
    <t>13分鐘</t>
    <phoneticPr fontId="14" type="noConversion"/>
  </si>
  <si>
    <t>步行（2分鐘）&gt;&gt;醍醐寺前（バス）&gt;&gt;◎山科六地蔵線22/◎山科六地蔵線24（2分鐘）&gt;&gt;醍醐上ノ山町（バス）&gt;&gt;步行（3分鐘）</t>
  </si>
  <si>
    <t>步行（9分鐘）&gt;&gt;近江神宮前&gt;&gt;●京阪石山坂本線（2分鐘）&gt;&gt;別所（滋賀）&gt;&gt;步行（8分鐘）</t>
  </si>
  <si>
    <t>荒神口（バス）&gt;&gt;◎市営4/◎市営17/◎市営59/◎市営205（8分鐘）&gt;&gt;四条河原町（バス）&gt;&gt;步行（8分鐘）</t>
  </si>
  <si>
    <t>步行（6分鐘）&gt;&gt;二條城前（バス）&gt;&gt;◎市營50/洛巴士101/二条城・金閣寺 Express（14分鐘）&gt;&gt;北野天満宮前（バス）</t>
  </si>
  <si>
    <t>步行（12分鐘）&gt;&gt;千本北大路（バス）&gt;&gt;◎市營6/◎市營46/◎市營59/◎市營206/◎洛巴士101/◎洛巴士102（5分鐘）&gt;&gt;千本今出川（バス）&gt;&gt;步行（5分鐘）</t>
  </si>
  <si>
    <t>日本航空</t>
  </si>
  <si>
    <t>日本航空</t>
    <phoneticPr fontId="7" type="noConversion"/>
  </si>
  <si>
    <t>JL  814</t>
    <phoneticPr fontId="7" type="noConversion"/>
  </si>
  <si>
    <t>JL  815</t>
    <phoneticPr fontId="7" type="noConversion"/>
  </si>
  <si>
    <t>大阪 關西國際機場(KIX)</t>
  </si>
  <si>
    <t>大阪 關西國際機場(KIX)</t>
    <phoneticPr fontId="7" type="noConversion"/>
  </si>
  <si>
    <t>桃園 桃園國際機場(TPE)</t>
    <phoneticPr fontId="7" type="noConversion"/>
  </si>
  <si>
    <t>2.5小時</t>
    <phoneticPr fontId="7" type="noConversion"/>
  </si>
  <si>
    <t>(02)8177-7006</t>
  </si>
  <si>
    <t>3.5小時</t>
    <phoneticPr fontId="7" type="noConversion"/>
  </si>
  <si>
    <t>58 Higashikujō Nakagoryōchō, Minami-ku, Kyōto-shi, Kyōto-fu 601-8027日本</t>
    <phoneticPr fontId="7" type="noConversion"/>
  </si>
  <si>
    <t>交通</t>
    <phoneticPr fontId="7" type="noConversion"/>
  </si>
  <si>
    <t>住宿費</t>
    <phoneticPr fontId="7" type="noConversion"/>
  </si>
  <si>
    <t>交通費</t>
    <phoneticPr fontId="7" type="noConversion"/>
  </si>
  <si>
    <t>機票</t>
    <phoneticPr fontId="7" type="noConversion"/>
  </si>
  <si>
    <t>$8492+稅金$1504</t>
    <phoneticPr fontId="7" type="noConversion"/>
  </si>
  <si>
    <t>每房$6305*6天+清潔費$807+服務費$4658-旅行基金$995</t>
    <phoneticPr fontId="7" type="noConversion"/>
  </si>
  <si>
    <t>費用/人</t>
    <phoneticPr fontId="7" type="noConversion"/>
  </si>
  <si>
    <t>九條駅(步行4分鐘)/京都駅前(步行12分鐘)</t>
    <phoneticPr fontId="7" type="noConversion"/>
  </si>
  <si>
    <t>返程</t>
    <phoneticPr fontId="7" type="noConversion"/>
  </si>
  <si>
    <t>交通費</t>
    <phoneticPr fontId="7" type="noConversion"/>
  </si>
  <si>
    <t>https://www.airbnb.com.tw/rooms/5437219?location=%E6%97%A5%E6%9C%AC%E4%BA%AC%E9%83%BD&amp;guests=6&amp;adults=6&amp;infants=0&amp;children=0&amp;check_in=2017-11-22&amp;check_out=2017-11-28&amp;s=eQ3Xy0gi</t>
  </si>
  <si>
    <t>7分鐘（步行5分鐘）</t>
  </si>
  <si>
    <t>34分鐘（步行21分鐘）</t>
  </si>
  <si>
    <t>19分鐘 （步行17分鐘）</t>
  </si>
  <si>
    <t>46分鐘（步行7分鐘）</t>
  </si>
  <si>
    <t>1小時21分鐘（步行15分鐘）</t>
  </si>
  <si>
    <t>26分鐘（步行8分鐘）</t>
  </si>
  <si>
    <t>2017/1128</t>
    <phoneticPr fontId="7" type="noConversion"/>
  </si>
  <si>
    <t>歸宅</t>
    <phoneticPr fontId="7" type="noConversion"/>
  </si>
  <si>
    <t>返程</t>
    <phoneticPr fontId="7" type="noConversion"/>
  </si>
  <si>
    <t>歸宅</t>
    <phoneticPr fontId="7" type="noConversion"/>
  </si>
  <si>
    <t>返程</t>
    <phoneticPr fontId="7" type="noConversion"/>
  </si>
  <si>
    <t>歸宅</t>
    <phoneticPr fontId="7" type="noConversion"/>
  </si>
  <si>
    <t>返程</t>
    <phoneticPr fontId="7" type="noConversion"/>
  </si>
  <si>
    <t>歸宅</t>
    <phoneticPr fontId="7" type="noConversion"/>
  </si>
  <si>
    <t>32分鐘分鐘（步行26分鐘）</t>
  </si>
  <si>
    <t>步行（9分鐘）&gt;&gt;神慈秀明会前（バス）&gt;&gt;◎ミホミュージアム線（47分鐘）&gt;&gt;石山駅&gt;&gt;○東海道、山陽本線（8分鐘）&gt;&gt;山科駅&gt;&gt;◎山科六地蔵線22Ａ（21分鐘）&gt;&gt;醍醐寺前（バス）&gt;&gt;步行（3分鐘）</t>
  </si>
  <si>
    <t>17分鐘（步行14分鐘）</t>
  </si>
  <si>
    <t>1小時11分鐘 （步行13分鐘）</t>
  </si>
  <si>
    <t>1小時28分鐘 （步行12分鐘）</t>
  </si>
  <si>
    <t>38分鐘 （步行12分鐘）</t>
  </si>
  <si>
    <t>步行（4分鐘）&gt;&gt;九条河原町（バス）&gt;&gt;◎市營88/◎市營202/◎市營207/◎市營208（3分鐘）&gt;&gt;泉涌寺道（バス）&gt;&gt;步行（10分鐘）</t>
  </si>
  <si>
    <t>20分鐘 （步行18分鐘）</t>
  </si>
  <si>
    <t>39分鐘 （步行8分鐘）</t>
  </si>
  <si>
    <t>45分鐘 （步行14分鐘 ）</t>
  </si>
  <si>
    <t>52分鐘 （步行6分鐘）</t>
  </si>
  <si>
    <t>45分鐘 （步行15分鐘）</t>
  </si>
  <si>
    <t>步行（8分鐘）&gt;&gt;九条車庫前（バス）&gt;&gt;◎市營205（30分鐘）&gt;&gt;荒神口（バス）&gt;&gt;步行（7分鐘）</t>
  </si>
  <si>
    <t>16分鐘 （步行8分鐘）</t>
  </si>
  <si>
    <t>21分鐘 （步行6分鐘）</t>
  </si>
  <si>
    <t>步行（3分鐘）&gt;&gt;東山安井（バス）&gt;&gt;◎市營202/◎市營207（15分鐘）&gt;&gt;九条河原町（バス）&gt;&gt;步行（3分鐘）</t>
  </si>
  <si>
    <t>18分鐘  （步行11分鐘）</t>
  </si>
  <si>
    <t>20分鐘 （步行6分鐘）</t>
  </si>
  <si>
    <t>22分鐘 （步行17分鐘）</t>
  </si>
  <si>
    <t>返程</t>
    <phoneticPr fontId="7" type="noConversion"/>
  </si>
  <si>
    <t>38分鐘 （步行4分鐘）</t>
    <phoneticPr fontId="7" type="noConversion"/>
  </si>
  <si>
    <t>步行</t>
    <phoneticPr fontId="7" type="noConversion"/>
  </si>
  <si>
    <t>19分鐘</t>
    <phoneticPr fontId="7" type="noConversion"/>
  </si>
  <si>
    <t>9分鐘</t>
    <phoneticPr fontId="14" type="noConversion"/>
  </si>
  <si>
    <t>車費</t>
    <phoneticPr fontId="7" type="noConversion"/>
  </si>
  <si>
    <t>交通時間</t>
    <phoneticPr fontId="7" type="noConversion"/>
  </si>
  <si>
    <t>交通方式</t>
    <phoneticPr fontId="7" type="noConversion"/>
  </si>
  <si>
    <t>停留時間</t>
    <phoneticPr fontId="7" type="noConversion"/>
  </si>
  <si>
    <t>2.5hr</t>
    <phoneticPr fontId="7" type="noConversion"/>
  </si>
  <si>
    <t>1.5hr</t>
    <phoneticPr fontId="7" type="noConversion"/>
  </si>
  <si>
    <t>1hr</t>
    <phoneticPr fontId="7" type="noConversion"/>
  </si>
  <si>
    <t>1.5hr</t>
    <phoneticPr fontId="7" type="noConversion"/>
  </si>
  <si>
    <t>1hr</t>
    <phoneticPr fontId="7" type="noConversion"/>
  </si>
  <si>
    <t xml:space="preserve">雨月茶屋 </t>
    <phoneticPr fontId="7" type="noConversion"/>
  </si>
  <si>
    <t>Peimbiu （PINE VIEW 美術館棟 南館）</t>
    <phoneticPr fontId="7" type="noConversion"/>
  </si>
  <si>
    <t xml:space="preserve">Peach Valley 餐廳 </t>
    <phoneticPr fontId="7" type="noConversion"/>
  </si>
  <si>
    <t>2hr</t>
    <phoneticPr fontId="7" type="noConversion"/>
  </si>
  <si>
    <t>20min</t>
    <phoneticPr fontId="7" type="noConversion"/>
  </si>
  <si>
    <t>1hr</t>
    <phoneticPr fontId="7" type="noConversion"/>
  </si>
  <si>
    <t>30min</t>
    <phoneticPr fontId="7" type="noConversion"/>
  </si>
  <si>
    <t>45min</t>
    <phoneticPr fontId="7" type="noConversion"/>
  </si>
  <si>
    <t>2hr</t>
    <phoneticPr fontId="7" type="noConversion"/>
  </si>
  <si>
    <t>泉涌寺</t>
    <phoneticPr fontId="7" type="noConversion"/>
  </si>
  <si>
    <t>伏見稻荷大社</t>
    <phoneticPr fontId="7" type="noConversion"/>
  </si>
  <si>
    <t xml:space="preserve">祢ざめ家 </t>
    <phoneticPr fontId="7" type="noConversion"/>
  </si>
  <si>
    <t>平等院表參道</t>
    <phoneticPr fontId="7" type="noConversion"/>
  </si>
  <si>
    <t>三星園 上林三入本店</t>
    <phoneticPr fontId="7" type="noConversion"/>
  </si>
  <si>
    <t>平等院</t>
    <phoneticPr fontId="7" type="noConversion"/>
  </si>
  <si>
    <t>宇治上神社</t>
    <phoneticPr fontId="7" type="noConversion"/>
  </si>
  <si>
    <t>源氏物語博物館</t>
    <phoneticPr fontId="7" type="noConversion"/>
  </si>
  <si>
    <t>宝玉堂</t>
    <phoneticPr fontId="7" type="noConversion"/>
  </si>
  <si>
    <t>1hr</t>
    <phoneticPr fontId="7" type="noConversion"/>
  </si>
  <si>
    <t>1hr20min</t>
    <phoneticPr fontId="7" type="noConversion"/>
  </si>
  <si>
    <t>近江神宮</t>
    <phoneticPr fontId="7" type="noConversion"/>
  </si>
  <si>
    <t>圓滿院門跡</t>
    <phoneticPr fontId="7" type="noConversion"/>
  </si>
  <si>
    <t>開運そば</t>
    <phoneticPr fontId="7" type="noConversion"/>
  </si>
  <si>
    <t>近江八幡</t>
    <phoneticPr fontId="7" type="noConversion"/>
  </si>
  <si>
    <t>彥根城</t>
    <phoneticPr fontId="7" type="noConversion"/>
  </si>
  <si>
    <t>すぎもと</t>
    <phoneticPr fontId="7" type="noConversion"/>
  </si>
  <si>
    <t>25min</t>
    <phoneticPr fontId="7" type="noConversion"/>
  </si>
  <si>
    <t>50min</t>
    <phoneticPr fontId="7" type="noConversion"/>
  </si>
  <si>
    <t>40mn</t>
    <phoneticPr fontId="7" type="noConversion"/>
  </si>
  <si>
    <t>30min</t>
    <phoneticPr fontId="7" type="noConversion"/>
  </si>
  <si>
    <t>15min</t>
    <phoneticPr fontId="7" type="noConversion"/>
  </si>
  <si>
    <t>10min</t>
    <phoneticPr fontId="7" type="noConversion"/>
  </si>
  <si>
    <t>30min</t>
    <phoneticPr fontId="7" type="noConversion"/>
  </si>
  <si>
    <t>1.5hr</t>
    <phoneticPr fontId="7" type="noConversion"/>
  </si>
  <si>
    <t>1.5hr</t>
    <phoneticPr fontId="7" type="noConversion"/>
  </si>
  <si>
    <t>30min</t>
    <phoneticPr fontId="7" type="noConversion"/>
  </si>
  <si>
    <t>30min</t>
    <phoneticPr fontId="7" type="noConversion"/>
  </si>
  <si>
    <t>40min</t>
    <phoneticPr fontId="7" type="noConversion"/>
  </si>
  <si>
    <t>1.5hr</t>
    <phoneticPr fontId="7" type="noConversion"/>
  </si>
  <si>
    <t>梨木神社</t>
    <phoneticPr fontId="7" type="noConversion"/>
  </si>
  <si>
    <t>廬山寺</t>
    <phoneticPr fontId="7" type="noConversion"/>
  </si>
  <si>
    <t>新福菜館府</t>
    <phoneticPr fontId="7" type="noConversion"/>
  </si>
  <si>
    <t>花見小路、祇園（四条通）</t>
    <phoneticPr fontId="7" type="noConversion"/>
  </si>
  <si>
    <t>寧寧之道、石塀小路</t>
    <phoneticPr fontId="7" type="noConversion"/>
  </si>
  <si>
    <t>染匠─和服體驗</t>
    <phoneticPr fontId="7" type="noConversion"/>
  </si>
  <si>
    <t>二年坂、三年坂</t>
    <phoneticPr fontId="7" type="noConversion"/>
  </si>
  <si>
    <t>清水寺</t>
    <phoneticPr fontId="7" type="noConversion"/>
  </si>
  <si>
    <t>葫蘆親子丼</t>
    <phoneticPr fontId="7" type="noConversion"/>
  </si>
  <si>
    <t>嵐山小火車</t>
    <phoneticPr fontId="7" type="noConversion"/>
  </si>
  <si>
    <t>二尊院</t>
    <phoneticPr fontId="7" type="noConversion"/>
  </si>
  <si>
    <t>常寂光寺</t>
    <phoneticPr fontId="7" type="noConversion"/>
  </si>
  <si>
    <t>野宮神社</t>
    <phoneticPr fontId="7" type="noConversion"/>
  </si>
  <si>
    <t>三忠豆腐</t>
    <phoneticPr fontId="7" type="noConversion"/>
  </si>
  <si>
    <t>古都芋本舖</t>
    <phoneticPr fontId="7" type="noConversion"/>
  </si>
  <si>
    <t>嵯峨野コロッケ可樂餅</t>
    <phoneticPr fontId="7" type="noConversion"/>
  </si>
  <si>
    <t>嵐山渡月橋</t>
    <phoneticPr fontId="7" type="noConversion"/>
  </si>
  <si>
    <t>嵐山猴子公園</t>
    <phoneticPr fontId="7" type="noConversion"/>
  </si>
  <si>
    <t>時雨殿</t>
    <phoneticPr fontId="7" type="noConversion"/>
  </si>
  <si>
    <t>龜山公園</t>
    <phoneticPr fontId="7" type="noConversion"/>
  </si>
  <si>
    <t>竹林小徑</t>
    <phoneticPr fontId="7" type="noConversion"/>
  </si>
  <si>
    <t>天龍寺</t>
    <phoneticPr fontId="7" type="noConversion"/>
  </si>
  <si>
    <t>廣川鰻魚飯</t>
    <phoneticPr fontId="7" type="noConversion"/>
  </si>
  <si>
    <t>2.5hr</t>
    <phoneticPr fontId="7" type="noConversion"/>
  </si>
  <si>
    <t>二條城</t>
    <phoneticPr fontId="7" type="noConversion"/>
  </si>
  <si>
    <t>とようけ茶屋</t>
    <phoneticPr fontId="7" type="noConversion"/>
  </si>
  <si>
    <t>北野天滿宮</t>
    <phoneticPr fontId="7" type="noConversion"/>
  </si>
  <si>
    <t>平野神社</t>
    <phoneticPr fontId="7" type="noConversion"/>
  </si>
  <si>
    <t>金閣寺</t>
    <phoneticPr fontId="7" type="noConversion"/>
  </si>
  <si>
    <t>鳥岩樓</t>
    <phoneticPr fontId="7" type="noConversion"/>
  </si>
  <si>
    <t>40min</t>
    <phoneticPr fontId="7" type="noConversion"/>
  </si>
  <si>
    <t>1.5hr</t>
    <phoneticPr fontId="7" type="noConversion"/>
  </si>
  <si>
    <t>返程</t>
    <phoneticPr fontId="7" type="noConversion"/>
  </si>
  <si>
    <t>歸宅</t>
    <phoneticPr fontId="7" type="noConversion"/>
  </si>
  <si>
    <t>關西機場</t>
    <phoneticPr fontId="7" type="noConversion"/>
  </si>
  <si>
    <t>起飛</t>
    <phoneticPr fontId="7" type="noConversion"/>
  </si>
  <si>
    <t>桃園機場集合</t>
    <phoneticPr fontId="7" type="noConversion"/>
  </si>
  <si>
    <t>飛機起飛</t>
    <phoneticPr fontId="7" type="noConversion"/>
  </si>
  <si>
    <t>行程</t>
    <phoneticPr fontId="7" type="noConversion"/>
  </si>
  <si>
    <t>日航JL 814</t>
    <phoneticPr fontId="7" type="noConversion"/>
  </si>
  <si>
    <t>關西機場</t>
    <phoneticPr fontId="7" type="noConversion"/>
  </si>
  <si>
    <t>京都駅前</t>
  </si>
  <si>
    <t>桃園機場</t>
    <phoneticPr fontId="7" type="noConversion"/>
  </si>
  <si>
    <t>2小時30分鐘</t>
    <phoneticPr fontId="7" type="noConversion"/>
  </si>
  <si>
    <t>3小時30分鐘</t>
    <phoneticPr fontId="7" type="noConversion"/>
  </si>
  <si>
    <t>1小時20分鐘</t>
    <phoneticPr fontId="7" type="noConversion"/>
  </si>
  <si>
    <t>6分鐘(步行4分鐘)</t>
    <phoneticPr fontId="7" type="noConversion"/>
  </si>
  <si>
    <t>1hr</t>
    <phoneticPr fontId="7" type="noConversion"/>
  </si>
  <si>
    <t>返家</t>
    <phoneticPr fontId="7" type="noConversion"/>
  </si>
  <si>
    <t>關西機場駅&gt;&gt;○HARUKA(1小時20分鐘)&gt;&gt;京都駅前</t>
    <phoneticPr fontId="7" type="noConversion"/>
  </si>
  <si>
    <t>京都駅前&gt;&gt;◎HARUKA(1小時20分鐘)&gt;&gt;關西機場駅</t>
    <phoneticPr fontId="7" type="noConversion"/>
  </si>
  <si>
    <t>3hr</t>
    <phoneticPr fontId="7" type="noConversion"/>
  </si>
  <si>
    <t>雨備</t>
    <phoneticPr fontId="7" type="noConversion"/>
  </si>
  <si>
    <t>預計花費</t>
    <phoneticPr fontId="7" type="noConversion"/>
  </si>
  <si>
    <t>全體金額(6人)</t>
    <phoneticPr fontId="7" type="noConversion"/>
  </si>
  <si>
    <t>京都駅前&gt;&gt;●烏丸線(2分鐘)&gt;&gt;九條駅&gt;&gt;步行(4分鐘)</t>
  </si>
  <si>
    <t>步行（4分鐘）&gt;&gt;九條駅&gt;&gt;●烏丸線（2分鐘）&gt;&gt;京都駅前&gt;&gt;JR東海道、山陽本線（14分鐘）&gt;&gt;石山駅&gt;&gt;ミホミュージアム線（42分鐘）&gt;&gt;神慈秀明会前（バス）&gt;&gt;步行（9分鐘）</t>
  </si>
  <si>
    <t>步行（8分鐘）&gt;&gt;小野（京都）&gt;&gt;●東西線（18分鐘）&gt;&gt;烏丸御池&gt;&gt;●烏丸線（8分鐘）&gt;&gt;九條駅&gt;&gt;步行（4分鐘）</t>
  </si>
  <si>
    <t>步行（16分鐘）&gt;&gt;○奈良線（2分鐘）&gt;&gt;稻荷駅&gt;&gt;步行（2分鐘）</t>
  </si>
  <si>
    <t>步行（10分鐘）&gt;&gt;宇治（京都）&gt;&gt;○奈良線（29分鐘）&gt;&gt;京都駅前&gt;&gt;烏丸線（2分鐘）&gt;&gt;九條駅&gt;&gt;步行（4分鐘）</t>
  </si>
  <si>
    <t>步行（4分鐘）&gt;&gt;九條駅&gt;&gt;烏丸線（2分鐘）&gt;&gt;京都駅前&gt;&gt;○東海道、山陽本線（5分鐘）&gt;&gt;近江舞子&gt;&gt;○湖西線（5分鐘）&gt;&gt;大津京&gt;&gt;步行（18分鐘）</t>
  </si>
  <si>
    <t>步行（11分鐘）&gt;&gt;彥根駅&gt;&gt;○東海道、山陽本線（1小時4分鐘）&gt;&gt;京都駅前&gt;&gt;九條駅&gt;&gt;烏丸線（2分鐘）&gt;&gt;步行（4分鐘）</t>
  </si>
  <si>
    <t>步行（4分鐘）&gt;&gt;九條駅&gt;&gt;烏丸線（9分鐘）&gt;&gt;京都駅前&gt;&gt;山陰本線（25分鐘）&gt;&gt;龜岡駅</t>
  </si>
  <si>
    <t>步行（2分鐘）&gt;&gt;嵐山天龍寺前&gt;&gt;◎市營93（36分鐘）&gt;&gt;&gt;&gt;京都駅前&gt;&gt;烏丸線（10分鐘）&gt;&gt;九條駅&gt;&gt;步行（4分鐘）</t>
  </si>
  <si>
    <t>步行（4分鐘）&gt;&gt;九條駅&gt;&gt;●烏丸線（5分鐘）&gt;&gt;烏丸御池&gt;&gt;●東西線（2分鐘）&gt;&gt;二條城前&gt;&gt;步行（7分鐘）</t>
  </si>
  <si>
    <t>步行（4分鐘）&gt;&gt;今出川浄福寺（バス）&gt;&gt;◎市營51/◎市營59/◎市營201/◎市營203（7分鐘）&gt;&gt;烏丸今出川&gt;&gt;烏丸線（11分鐘）&gt;&gt;九條駅&gt;&gt;步行（4分鐘）</t>
  </si>
  <si>
    <t>門票</t>
  </si>
  <si>
    <t>門票</t>
    <phoneticPr fontId="7" type="noConversion"/>
  </si>
  <si>
    <t>食物</t>
  </si>
  <si>
    <t>食物</t>
    <phoneticPr fontId="7" type="noConversion"/>
  </si>
  <si>
    <t>一般消費</t>
  </si>
  <si>
    <t>一般消費</t>
    <phoneticPr fontId="7" type="noConversion"/>
  </si>
  <si>
    <t>雨備方案</t>
    <phoneticPr fontId="7" type="noConversion"/>
  </si>
  <si>
    <t>醍醐寺</t>
    <phoneticPr fontId="7" type="noConversion"/>
  </si>
  <si>
    <t>隨心院</t>
    <phoneticPr fontId="7" type="noConversion"/>
  </si>
  <si>
    <t>MIHO MUSEUM</t>
    <phoneticPr fontId="7" type="noConversion"/>
  </si>
  <si>
    <t>步行（7分鐘）&gt;&gt;別所（滋賀）&gt;&gt;●京阪石山坂本線（9分鐘）&gt;&gt;京阪膳所&gt;&gt;○東海道、山陽本線（30分鐘）&gt;&gt;近江八幡駅</t>
    <phoneticPr fontId="7" type="noConversion"/>
  </si>
  <si>
    <t>近江八幡駅&gt;&gt;○東海道、山陽本線（14分鐘）&gt;&gt;彥根駅&gt;&gt;步行（18分鐘）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</si>
</sst>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76" formatCode="_(&quot;$&quot;* #,##0_);_(&quot;$&quot;* \(#,##0\);_(&quot;$&quot;* &quot;-&quot;_);_(@_)"/>
    <numFmt numFmtId="177" formatCode="_(* #,##0_);_(* \(#,##0\);_(* &quot;-&quot;_);_(@_)"/>
    <numFmt numFmtId="178" formatCode="_(&quot;$&quot;* #,##0.00_);_(&quot;$&quot;* \(#,##0.00\);_(&quot;$&quot;* &quot;-&quot;??_);_(@_)"/>
    <numFmt numFmtId="179" formatCode="_(* #,##0.00_);_(* \(#,##0.00\);_(* &quot;-&quot;??_);_(@_)"/>
    <numFmt numFmtId="180" formatCode="&quot;$&quot;#,##0.00"/>
    <numFmt numFmtId="181" formatCode="[$-409]h:mm\ AM/PM;@"/>
    <numFmt numFmtId="182" formatCode="[&lt;=9999999]###\-####;\(###\)\ ###\-####"/>
    <numFmt numFmtId="183" formatCode="[$-F800]dddd\,\ mmmm\ dd\,\ yyyy"/>
    <numFmt numFmtId="184" formatCode="h:mm;@"/>
    <numFmt numFmtId="185" formatCode="m&quot;月&quot;d&quot;日&quot;;@"/>
    <numFmt numFmtId="186" formatCode="h&quot;時&quot;mm&quot;分&quot;;@"/>
    <numFmt numFmtId="187" formatCode="[$¥-411]#,##0_);[Red]\([$¥-411]#,##0\)"/>
    <numFmt numFmtId="188" formatCode="&quot;NT$&quot;#,##0_);[Red]\(&quot;NT$&quot;#,##0\)"/>
  </numFmts>
  <fonts count="21" x14ac:knownFonts="1">
    <font>
      <sz val="11"/>
      <color theme="5" tint="-0.499984740745262"/>
      <name val="Times New Roman"/>
      <family val="2"/>
      <scheme val="minor"/>
    </font>
    <font>
      <b/>
      <sz val="14"/>
      <color theme="2"/>
      <name val="Arial"/>
      <family val="2"/>
      <scheme val="major"/>
    </font>
    <font>
      <sz val="11"/>
      <color theme="5" tint="-0.499984740745262"/>
      <name val="Times New Roman"/>
      <family val="2"/>
      <scheme val="minor"/>
    </font>
    <font>
      <b/>
      <sz val="11"/>
      <color theme="5" tint="-0.499984740745262"/>
      <name val="Arial"/>
      <family val="2"/>
      <scheme val="major"/>
    </font>
    <font>
      <b/>
      <sz val="14"/>
      <color theme="4" tint="-0.499984740745262"/>
      <name val="Arial"/>
      <family val="2"/>
      <scheme val="major"/>
    </font>
    <font>
      <b/>
      <sz val="28"/>
      <color theme="4"/>
      <name val="Times New Roman"/>
      <family val="1"/>
      <scheme val="minor"/>
    </font>
    <font>
      <b/>
      <sz val="11"/>
      <color theme="7" tint="-0.499984740745262"/>
      <name val="Times New Roman"/>
      <family val="2"/>
      <scheme val="minor"/>
    </font>
    <font>
      <sz val="9"/>
      <name val="細明體"/>
      <family val="3"/>
      <charset val="136"/>
      <scheme val="minor"/>
    </font>
    <font>
      <sz val="11"/>
      <color theme="5" tint="-0.499984740745262"/>
      <name val="細明體"/>
      <family val="3"/>
      <charset val="136"/>
    </font>
    <font>
      <b/>
      <sz val="14"/>
      <color theme="4" tint="-0.499984740745262"/>
      <name val="細明體"/>
      <family val="3"/>
      <charset val="136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24"/>
      <color theme="0"/>
      <name val="Freestyle Script"/>
      <family val="4"/>
    </font>
    <font>
      <sz val="11"/>
      <color rgb="FFF49914"/>
      <name val="Corbel"/>
      <family val="2"/>
    </font>
    <font>
      <sz val="9"/>
      <name val="新細明體"/>
      <family val="2"/>
      <charset val="136"/>
      <scheme val="minor"/>
    </font>
    <font>
      <sz val="12"/>
      <color theme="5" tint="-0.499984740745262"/>
      <name val="Adobe 繁黑體 Std B"/>
      <family val="2"/>
      <charset val="136"/>
    </font>
    <font>
      <sz val="12"/>
      <color theme="5" tint="-0.499984740745262"/>
      <name val="Adobe 繁黑體 Std B"/>
      <family val="2"/>
      <charset val="128"/>
    </font>
    <font>
      <b/>
      <sz val="12"/>
      <color theme="4" tint="-0.499984740745262"/>
      <name val="Adobe 繁黑體 Std B"/>
      <family val="2"/>
      <charset val="128"/>
    </font>
    <font>
      <sz val="11"/>
      <color rgb="FF000000"/>
      <name val="Courier New"/>
      <family val="3"/>
    </font>
    <font>
      <sz val="12"/>
      <color rgb="FF000510"/>
      <name val="Adobe 繁黑體 Std B"/>
      <family val="2"/>
      <charset val="136"/>
    </font>
    <font>
      <sz val="12"/>
      <color rgb="FF000510"/>
      <name val="Adobe 繁黑體 Std B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2" tint="-0.749961851863155"/>
        <bgColor indexed="64"/>
      </patternFill>
    </fill>
    <fill>
      <patternFill patternType="solid">
        <fgColor theme="5"/>
      </patternFill>
    </fill>
    <fill>
      <patternFill patternType="solid">
        <fgColor rgb="FFF49914"/>
        <bgColor indexed="64"/>
      </patternFill>
    </fill>
  </fills>
  <borders count="4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49914"/>
      </left>
      <right style="thin">
        <color rgb="FFF49914"/>
      </right>
      <top style="thin">
        <color rgb="FFF49914"/>
      </top>
      <bottom style="dotted">
        <color rgb="FFF49914"/>
      </bottom>
      <diagonal/>
    </border>
  </borders>
  <cellStyleXfs count="23">
    <xf numFmtId="0" fontId="0" fillId="0" borderId="0">
      <alignment vertical="center"/>
    </xf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4" fillId="0" borderId="0" applyNumberFormat="0" applyBorder="0" applyProtection="0">
      <alignment horizontal="left"/>
    </xf>
    <xf numFmtId="0" fontId="3" fillId="0" borderId="0" applyNumberFormat="0" applyFill="0" applyBorder="0" applyProtection="0">
      <alignment horizontal="left" vertical="center"/>
    </xf>
    <xf numFmtId="0" fontId="3" fillId="0" borderId="0" applyNumberFormat="0" applyFill="0" applyBorder="0" applyProtection="0">
      <alignment horizontal="left" vertical="center" wrapText="1"/>
    </xf>
    <xf numFmtId="9" fontId="2" fillId="0" borderId="0" applyFill="0" applyBorder="0" applyAlignment="0" applyProtection="0"/>
    <xf numFmtId="179" fontId="2" fillId="0" borderId="0" applyFill="0" applyBorder="0" applyAlignment="0" applyProtection="0"/>
    <xf numFmtId="177" fontId="2" fillId="0" borderId="0" applyFill="0" applyBorder="0" applyAlignment="0" applyProtection="0"/>
    <xf numFmtId="178" fontId="2" fillId="0" borderId="0" applyFill="0" applyBorder="0" applyAlignment="0" applyProtection="0"/>
    <xf numFmtId="176" fontId="2" fillId="0" borderId="0" applyFill="0" applyBorder="0" applyAlignment="0" applyProtection="0"/>
    <xf numFmtId="14" fontId="2" fillId="0" borderId="0">
      <alignment horizontal="left" vertical="center"/>
    </xf>
    <xf numFmtId="181" fontId="2" fillId="0" borderId="0">
      <alignment horizontal="left" vertical="center"/>
    </xf>
    <xf numFmtId="9" fontId="6" fillId="0" borderId="1">
      <alignment vertical="center"/>
    </xf>
    <xf numFmtId="0" fontId="2" fillId="0" borderId="0">
      <alignment horizontal="right" vertical="center" indent="1"/>
    </xf>
    <xf numFmtId="180" fontId="2" fillId="0" borderId="0">
      <alignment vertical="center"/>
    </xf>
    <xf numFmtId="0" fontId="2" fillId="0" borderId="0">
      <alignment horizontal="left" vertical="center" wrapText="1"/>
    </xf>
    <xf numFmtId="0" fontId="2" fillId="0" borderId="0">
      <alignment horizontal="center" vertical="center" wrapText="1"/>
    </xf>
    <xf numFmtId="182" fontId="2" fillId="0" borderId="0" applyFont="0" applyFill="0" applyBorder="0" applyAlignment="0">
      <alignment horizontal="left" vertical="center" wrapText="1"/>
    </xf>
    <xf numFmtId="0" fontId="10" fillId="0" borderId="2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>
      <alignment horizontal="left" vertical="center" indent="1"/>
    </xf>
    <xf numFmtId="0" fontId="13" fillId="0" borderId="3" applyNumberFormat="0">
      <alignment horizontal="left" vertical="center" indent="1"/>
    </xf>
  </cellStyleXfs>
  <cellXfs count="61">
    <xf numFmtId="0" fontId="0" fillId="0" borderId="0" xfId="0">
      <alignment vertical="center"/>
    </xf>
    <xf numFmtId="0" fontId="8" fillId="0" borderId="0" xfId="0" applyFont="1">
      <alignment vertical="center"/>
    </xf>
    <xf numFmtId="0" fontId="9" fillId="0" borderId="0" xfId="3" applyFont="1">
      <alignment horizontal="left"/>
    </xf>
    <xf numFmtId="0" fontId="8" fillId="0" borderId="0" xfId="0" applyFont="1" applyAlignment="1">
      <alignment vertical="center"/>
    </xf>
    <xf numFmtId="0" fontId="8" fillId="0" borderId="0" xfId="16" applyFont="1" applyAlignment="1">
      <alignment horizontal="left" vertical="center" wrapText="1"/>
    </xf>
    <xf numFmtId="183" fontId="8" fillId="0" borderId="0" xfId="11" applyNumberFormat="1" applyFont="1" applyAlignment="1">
      <alignment horizontal="left" vertical="center"/>
    </xf>
    <xf numFmtId="0" fontId="8" fillId="0" borderId="0" xfId="0" applyNumberFormat="1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Fill="1" applyBorder="1">
      <alignment vertical="center"/>
    </xf>
    <xf numFmtId="0" fontId="11" fillId="3" borderId="0" xfId="20" applyAlignment="1">
      <alignment horizontal="left" vertical="center" indent="1"/>
    </xf>
    <xf numFmtId="0" fontId="10" fillId="0" borderId="2" xfId="19" applyAlignment="1">
      <alignment horizontal="left" vertical="center" indent="1"/>
    </xf>
    <xf numFmtId="0" fontId="11" fillId="3" borderId="0" xfId="20" applyAlignment="1">
      <alignment horizontal="center" vertical="center"/>
    </xf>
    <xf numFmtId="14" fontId="10" fillId="0" borderId="2" xfId="19" applyNumberFormat="1" applyAlignment="1">
      <alignment horizontal="center" vertical="center"/>
    </xf>
    <xf numFmtId="49" fontId="10" fillId="0" borderId="2" xfId="19" applyNumberFormat="1" applyAlignment="1">
      <alignment horizontal="center" vertical="center"/>
    </xf>
    <xf numFmtId="186" fontId="10" fillId="0" borderId="2" xfId="19" applyNumberFormat="1" applyAlignment="1">
      <alignment horizontal="center" vertical="center"/>
    </xf>
    <xf numFmtId="182" fontId="10" fillId="0" borderId="2" xfId="19" applyNumberFormat="1" applyAlignment="1">
      <alignment horizontal="center" vertical="center"/>
    </xf>
    <xf numFmtId="185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17" fillId="0" borderId="0" xfId="3" applyFont="1">
      <alignment horizontal="left"/>
    </xf>
    <xf numFmtId="0" fontId="16" fillId="0" borderId="0" xfId="0" applyFont="1" applyAlignment="1">
      <alignment vertical="center"/>
    </xf>
    <xf numFmtId="0" fontId="16" fillId="0" borderId="0" xfId="16" applyFont="1" applyFill="1" applyAlignment="1">
      <alignment horizontal="left" vertical="center" wrapText="1"/>
    </xf>
    <xf numFmtId="0" fontId="16" fillId="0" borderId="0" xfId="16" applyFont="1" applyAlignment="1">
      <alignment horizontal="left" vertical="center" wrapText="1"/>
    </xf>
    <xf numFmtId="188" fontId="15" fillId="0" borderId="0" xfId="0" applyNumberFormat="1" applyFont="1">
      <alignment vertical="center"/>
    </xf>
    <xf numFmtId="188" fontId="16" fillId="0" borderId="0" xfId="0" applyNumberFormat="1" applyFont="1" applyFill="1" applyBorder="1">
      <alignment vertical="center"/>
    </xf>
    <xf numFmtId="188" fontId="16" fillId="0" borderId="0" xfId="15" applyNumberFormat="1" applyFont="1" applyFill="1" applyAlignment="1">
      <alignment vertical="center"/>
    </xf>
    <xf numFmtId="188" fontId="16" fillId="0" borderId="0" xfId="15" applyNumberFormat="1" applyFont="1" applyAlignment="1">
      <alignment vertical="center"/>
    </xf>
    <xf numFmtId="188" fontId="16" fillId="0" borderId="0" xfId="0" applyNumberFormat="1" applyFont="1" applyFill="1" applyBorder="1" applyAlignment="1">
      <alignment vertical="center" wrapText="1"/>
    </xf>
    <xf numFmtId="188" fontId="16" fillId="0" borderId="0" xfId="0" applyNumberFormat="1" applyFont="1" applyAlignment="1">
      <alignment vertical="center" wrapText="1"/>
    </xf>
    <xf numFmtId="188" fontId="16" fillId="0" borderId="0" xfId="0" applyNumberFormat="1" applyFont="1" applyAlignment="1">
      <alignment vertical="center"/>
    </xf>
    <xf numFmtId="0" fontId="15" fillId="0" borderId="0" xfId="16" applyFont="1" applyFill="1" applyAlignment="1">
      <alignment horizontal="left" vertical="center" wrapText="1"/>
    </xf>
    <xf numFmtId="188" fontId="15" fillId="0" borderId="0" xfId="15" applyNumberFormat="1" applyFont="1" applyFill="1" applyAlignment="1">
      <alignment vertical="center"/>
    </xf>
    <xf numFmtId="14" fontId="19" fillId="0" borderId="0" xfId="0" applyNumberFormat="1" applyFont="1">
      <alignment vertical="center"/>
    </xf>
    <xf numFmtId="184" fontId="20" fillId="0" borderId="0" xfId="0" applyNumberFormat="1" applyFont="1" applyFill="1" applyBorder="1">
      <alignment vertical="center"/>
    </xf>
    <xf numFmtId="0" fontId="20" fillId="0" borderId="0" xfId="0" applyFont="1" applyFill="1" applyBorder="1">
      <alignment vertical="center"/>
    </xf>
    <xf numFmtId="0" fontId="20" fillId="0" borderId="0" xfId="0" applyFont="1" applyAlignment="1">
      <alignment vertical="center"/>
    </xf>
    <xf numFmtId="14" fontId="20" fillId="0" borderId="0" xfId="11" applyNumberFormat="1" applyFont="1" applyFill="1" applyAlignment="1">
      <alignment horizontal="left" vertical="center"/>
    </xf>
    <xf numFmtId="184" fontId="20" fillId="0" borderId="0" xfId="12" applyNumberFormat="1" applyFont="1" applyFill="1" applyAlignment="1">
      <alignment horizontal="left" vertical="center"/>
    </xf>
    <xf numFmtId="184" fontId="20" fillId="0" borderId="0" xfId="16" applyNumberFormat="1" applyFont="1" applyFill="1" applyAlignment="1">
      <alignment horizontal="left" vertical="center" wrapText="1"/>
    </xf>
    <xf numFmtId="187" fontId="20" fillId="0" borderId="0" xfId="16" applyNumberFormat="1" applyFont="1" applyFill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187" fontId="20" fillId="0" borderId="0" xfId="0" applyNumberFormat="1" applyFont="1" applyFill="1" applyBorder="1" applyAlignment="1">
      <alignment horizontal="left" vertical="center"/>
    </xf>
    <xf numFmtId="0" fontId="20" fillId="0" borderId="0" xfId="16" applyFont="1" applyFill="1" applyAlignment="1">
      <alignment horizontal="left" vertical="center" wrapText="1"/>
    </xf>
    <xf numFmtId="187" fontId="20" fillId="0" borderId="0" xfId="18" applyNumberFormat="1" applyFont="1" applyFill="1" applyBorder="1" applyAlignment="1">
      <alignment horizontal="left" vertical="center" wrapText="1"/>
    </xf>
    <xf numFmtId="184" fontId="20" fillId="0" borderId="0" xfId="16" applyNumberFormat="1" applyFont="1" applyFill="1" applyAlignment="1">
      <alignment horizontal="left" vertical="center"/>
    </xf>
    <xf numFmtId="187" fontId="20" fillId="0" borderId="0" xfId="18" applyNumberFormat="1" applyFont="1" applyFill="1" applyBorder="1" applyAlignment="1">
      <alignment horizontal="left" vertical="center"/>
    </xf>
    <xf numFmtId="0" fontId="20" fillId="0" borderId="0" xfId="16" applyFont="1" applyFill="1" applyAlignment="1">
      <alignment horizontal="left" vertical="center"/>
    </xf>
    <xf numFmtId="14" fontId="20" fillId="0" borderId="0" xfId="11" applyNumberFormat="1" applyFont="1" applyAlignment="1">
      <alignment horizontal="left" vertical="center"/>
    </xf>
    <xf numFmtId="184" fontId="20" fillId="0" borderId="0" xfId="12" applyNumberFormat="1" applyFont="1" applyAlignment="1">
      <alignment horizontal="left" vertical="center"/>
    </xf>
    <xf numFmtId="0" fontId="20" fillId="0" borderId="0" xfId="16" applyFont="1" applyAlignment="1">
      <alignment horizontal="left" vertical="center" wrapText="1"/>
    </xf>
    <xf numFmtId="187" fontId="20" fillId="0" borderId="0" xfId="16" applyNumberFormat="1" applyFont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187" fontId="20" fillId="0" borderId="0" xfId="0" applyNumberFormat="1" applyFont="1" applyAlignment="1">
      <alignment horizontal="left" vertical="center"/>
    </xf>
    <xf numFmtId="0" fontId="20" fillId="0" borderId="0" xfId="0" applyFont="1">
      <alignment vertical="center"/>
    </xf>
    <xf numFmtId="187" fontId="20" fillId="0" borderId="0" xfId="18" applyNumberFormat="1" applyFont="1" applyAlignment="1">
      <alignment horizontal="left" vertical="center" wrapText="1"/>
    </xf>
    <xf numFmtId="187" fontId="20" fillId="0" borderId="0" xfId="18" applyNumberFormat="1" applyFont="1" applyAlignment="1">
      <alignment horizontal="left" vertical="center"/>
    </xf>
    <xf numFmtId="184" fontId="20" fillId="0" borderId="0" xfId="0" applyNumberFormat="1" applyFont="1" applyAlignment="1">
      <alignment vertical="center" wrapText="1"/>
    </xf>
    <xf numFmtId="187" fontId="19" fillId="0" borderId="0" xfId="0" applyNumberFormat="1" applyFont="1">
      <alignment vertical="center"/>
    </xf>
    <xf numFmtId="188" fontId="15" fillId="0" borderId="0" xfId="0" applyNumberFormat="1" applyFont="1" applyFill="1" applyBorder="1" applyAlignment="1">
      <alignment vertical="center" wrapText="1"/>
    </xf>
    <xf numFmtId="0" fontId="18" fillId="0" borderId="0" xfId="0" applyFont="1" applyAlignment="1">
      <alignment horizontal="left" vertical="center"/>
    </xf>
    <xf numFmtId="0" fontId="0" fillId="0" borderId="0" xfId="0" applyAlignment="1">
      <alignment vertical="center"/>
    </xf>
  </cellXfs>
  <cellStyles count="23">
    <cellStyle name="Details" xfId="22"/>
    <cellStyle name="Table Headings" xfId="21"/>
    <cellStyle name="一般" xfId="0" builtinId="0" customBuiltin="1"/>
    <cellStyle name="千分位" xfId="7" builtinId="3" customBuiltin="1"/>
    <cellStyle name="千分位[0]" xfId="8" builtinId="6" customBuiltin="1"/>
    <cellStyle name="日期" xfId="11"/>
    <cellStyle name="合計" xfId="19" builtinId="25"/>
    <cellStyle name="百分比" xfId="6" builtinId="5" customBuiltin="1"/>
    <cellStyle name="表格詳細資料" xfId="16"/>
    <cellStyle name="金額" xfId="15"/>
    <cellStyle name="時間" xfId="12"/>
    <cellStyle name="貨幣" xfId="9" builtinId="4" customBuiltin="1"/>
    <cellStyle name="貨幣 [0]" xfId="10" builtinId="7" customBuiltin="1"/>
    <cellStyle name="電話" xfId="18"/>
    <cellStyle name="預算支出 %" xfId="13"/>
    <cellStyle name="預算標籤" xfId="14"/>
    <cellStyle name="輔色2" xfId="20" builtinId="33"/>
    <cellStyle name="數量" xfId="17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499984740745262"/>
        <name val="Adobe 繁黑體 Std B"/>
        <scheme val="none"/>
      </font>
      <numFmt numFmtId="188" formatCode="&quot;NT$&quot;#,##0_);[Red]\(&quot;NT$&quot;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Adobe 繁黑體 Std B"/>
        <scheme val="none"/>
      </font>
      <numFmt numFmtId="188" formatCode="&quot;NT$&quot;#,##0_);[Red]\(&quot;NT$&quot;#,##0\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499984740745262"/>
        <name val="Adobe 繁黑體 Std B"/>
        <scheme val="none"/>
      </font>
      <numFmt numFmtId="188" formatCode="&quot;NT$&quot;#,##0_);[Red]\(&quot;NT$&quot;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Adobe 繁黑體 Std B"/>
        <scheme val="none"/>
      </font>
      <numFmt numFmtId="188" formatCode="&quot;NT$&quot;#,##0_);[Red]\(&quot;NT$&quot;#,##0\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499984740745262"/>
        <name val="Adobe 繁黑體 Std B"/>
        <scheme val="none"/>
      </font>
    </dxf>
    <dxf>
      <font>
        <strike val="0"/>
        <outline val="0"/>
        <shadow val="0"/>
        <u val="none"/>
        <vertAlign val="baseline"/>
        <sz val="12"/>
        <name val="Adobe 繁黑體 Std B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499984740745262"/>
        <name val="Adobe 繁黑體 Std B"/>
        <scheme val="none"/>
      </font>
    </dxf>
    <dxf>
      <font>
        <strike val="0"/>
        <outline val="0"/>
        <shadow val="0"/>
        <u val="none"/>
        <vertAlign val="baseline"/>
        <sz val="12"/>
        <name val="Adobe 繁黑體 Std B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dobe 繁黑體 Std B"/>
        <scheme val="none"/>
      </font>
    </dxf>
    <dxf>
      <font>
        <strike val="0"/>
        <outline val="0"/>
        <shadow val="0"/>
        <u val="none"/>
        <vertAlign val="baseline"/>
        <sz val="12"/>
        <name val="Adobe 繁黑體 Std B"/>
        <scheme val="none"/>
      </font>
    </dxf>
    <dxf>
      <font>
        <strike val="0"/>
        <outline val="0"/>
        <shadow val="0"/>
        <u val="none"/>
        <vertAlign val="baseline"/>
        <sz val="12"/>
        <name val="Adobe 繁黑體 Std B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499984740745262"/>
        <name val="Adobe 繁黑體 Std B"/>
        <scheme val="none"/>
      </font>
      <numFmt numFmtId="188" formatCode="&quot;NT$&quot;#,##0_);[Red]\(&quot;NT$&quot;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Adobe 繁黑體 Std B"/>
        <scheme val="none"/>
      </font>
      <numFmt numFmtId="188" formatCode="&quot;NT$&quot;#,##0_);[Red]\(&quot;NT$&quot;#,##0\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499984740745262"/>
        <name val="Adobe 繁黑體 Std B"/>
        <scheme val="none"/>
      </font>
      <numFmt numFmtId="188" formatCode="&quot;NT$&quot;#,##0_);[Red]\(&quot;NT$&quot;#,##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Adobe 繁黑體 Std B"/>
        <scheme val="none"/>
      </font>
      <numFmt numFmtId="188" formatCode="&quot;NT$&quot;#,##0_);[Red]\(&quot;NT$&quot;#,##0\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499984740745262"/>
        <name val="Adobe 繁黑體 Std B"/>
        <scheme val="none"/>
      </font>
    </dxf>
    <dxf>
      <font>
        <strike val="0"/>
        <outline val="0"/>
        <shadow val="0"/>
        <u val="none"/>
        <vertAlign val="baseline"/>
        <sz val="12"/>
        <name val="Adobe 繁黑體 Std B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499984740745262"/>
        <name val="Adobe 繁黑體 Std B"/>
        <scheme val="none"/>
      </font>
    </dxf>
    <dxf>
      <font>
        <strike val="0"/>
        <outline val="0"/>
        <shadow val="0"/>
        <u val="none"/>
        <vertAlign val="baseline"/>
        <sz val="12"/>
        <name val="Adobe 繁黑體 Std B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dobe 繁黑體 Std B"/>
        <scheme val="none"/>
      </font>
    </dxf>
    <dxf>
      <font>
        <strike val="0"/>
        <outline val="0"/>
        <shadow val="0"/>
        <u val="none"/>
        <vertAlign val="baseline"/>
        <sz val="12"/>
        <name val="Adobe 繁黑體 Std B"/>
        <scheme val="none"/>
      </font>
    </dxf>
    <dxf>
      <font>
        <strike val="0"/>
        <outline val="0"/>
        <shadow val="0"/>
        <u val="none"/>
        <vertAlign val="baseline"/>
        <sz val="12"/>
        <name val="Adobe 繁黑體 Std B"/>
        <scheme val="none"/>
      </font>
    </dxf>
    <dxf>
      <font>
        <strike val="0"/>
        <outline val="0"/>
        <shadow val="0"/>
        <u val="none"/>
        <vertAlign val="baseline"/>
        <sz val="12"/>
        <color rgb="FF000510"/>
        <name val="Adobe 繁黑體 Std B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510"/>
        <name val="Adobe 繁黑體 Std B"/>
        <scheme val="none"/>
      </font>
      <numFmt numFmtId="187" formatCode="[$¥-411]#,##0_);[Red]\([$¥-411]#,##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510"/>
        <name val="Adobe 繁黑體 Std B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510"/>
        <name val="Adobe 繁黑體 Std B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510"/>
        <name val="Adobe 繁黑體 Std B"/>
        <scheme val="none"/>
      </font>
      <numFmt numFmtId="187" formatCode="[$¥-411]#,##0_);[Red]\([$¥-411]#,##0\)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510"/>
        <name val="Adobe 繁黑體 Std B"/>
        <scheme val="none"/>
      </font>
      <numFmt numFmtId="187" formatCode="[$¥-411]#,##0_);[Red]\([$¥-411]#,##0\)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510"/>
        <name val="Adobe 繁黑體 Std B"/>
        <scheme val="none"/>
      </font>
      <numFmt numFmtId="187" formatCode="[$¥-411]#,##0_);[Red]\([$¥-411]#,##0\)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510"/>
        <name val="Adobe 繁黑體 Std B"/>
        <scheme val="none"/>
      </font>
      <numFmt numFmtId="187" formatCode="[$¥-411]#,##0_);[Red]\([$¥-411]#,##0\)"/>
    </dxf>
    <dxf>
      <font>
        <strike val="0"/>
        <outline val="0"/>
        <shadow val="0"/>
        <u val="none"/>
        <vertAlign val="baseline"/>
        <sz val="12"/>
        <color rgb="FF000510"/>
        <name val="Adobe 繁黑體 Std B"/>
        <scheme val="none"/>
      </font>
      <numFmt numFmtId="184" formatCode="h:mm;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510"/>
        <name val="Adobe 繁黑體 Std B"/>
        <scheme val="none"/>
      </font>
      <numFmt numFmtId="184" formatCode="h:mm;@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510"/>
        <name val="Adobe 繁黑體 Std B"/>
        <scheme val="none"/>
      </font>
      <numFmt numFmtId="19" formatCode="yyyy/m/d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510"/>
        <name val="Adobe 繁黑體 Std B"/>
        <scheme val="none"/>
      </font>
    </dxf>
    <dxf>
      <font>
        <strike val="0"/>
        <outline val="0"/>
        <shadow val="0"/>
        <u val="none"/>
        <vertAlign val="baseline"/>
        <sz val="12"/>
        <color rgb="FF000510"/>
        <name val="Adobe 繁黑體 Std B"/>
        <scheme val="none"/>
      </font>
    </dxf>
    <dxf>
      <font>
        <strike val="0"/>
        <outline val="0"/>
        <shadow val="0"/>
        <u val="none"/>
        <vertAlign val="baseline"/>
        <name val="細明體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-0.499984740745262"/>
        <name val="細明體"/>
        <scheme val="none"/>
      </font>
      <numFmt numFmtId="183" formatCode="[$-F800]dddd\,\ mmmm\ dd\,\ yyyy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細明體"/>
        <scheme val="none"/>
      </font>
      <numFmt numFmtId="183" formatCode="[$-F800]dddd\,\ mmmm\ dd\,\ yyyy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細明體"/>
        <scheme val="none"/>
      </font>
      <numFmt numFmtId="183" formatCode="[$-F800]dddd\,\ mmmm\ dd\,\ yyyy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細明體"/>
        <scheme val="none"/>
      </font>
    </dxf>
    <dxf>
      <font>
        <strike val="0"/>
        <outline val="0"/>
        <shadow val="0"/>
        <u val="none"/>
        <vertAlign val="baseline"/>
        <name val="細明體"/>
        <scheme val="none"/>
      </font>
    </dxf>
    <dxf>
      <font>
        <b/>
        <i val="0"/>
        <color theme="5" tint="-0.499984740745262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 style="medium">
          <color theme="4"/>
        </bottom>
        <vertical/>
        <horizontal/>
      </border>
    </dxf>
    <dxf>
      <font>
        <b/>
        <i val="0"/>
        <color theme="5" tint="-0.499984740745262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 style="thick">
          <color theme="4"/>
        </bottom>
        <vertical style="thin">
          <color theme="5"/>
        </vertical>
        <horizontal/>
      </border>
    </dxf>
    <dxf>
      <font>
        <b val="0"/>
        <i val="0"/>
        <color theme="5" tint="-0.499984740745262"/>
      </font>
      <fill>
        <patternFill patternType="none">
          <bgColor auto="1"/>
        </patternFill>
      </fill>
      <border diagonalUp="0" diagonalDown="0">
        <left/>
        <right/>
        <top/>
        <bottom/>
        <vertical style="thin">
          <color theme="5"/>
        </vertical>
        <horizontal style="thin">
          <color theme="5"/>
        </horizontal>
      </border>
    </dxf>
  </dxfs>
  <tableStyles count="1" defaultTableStyle="假期旅遊規劃工具" defaultPivotStyle="PivotStyleLight16">
    <tableStyle name="假期旅遊規劃工具" pivot="0" count="3">
      <tableStyleElement type="wholeTable" dxfId="43"/>
      <tableStyleElement type="headerRow" dxfId="42"/>
      <tableStyleElement type="totalRow" dxfId="41"/>
    </tableStyle>
  </tableStyles>
  <colors>
    <mruColors>
      <color rgb="FF000510"/>
      <color rgb="FF001C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住宿" displayName="住宿" ref="B2:E3" totalsRowShown="0" headerRowDxfId="40" dataDxfId="39">
  <autoFilter ref="B2:E3"/>
  <tableColumns count="4">
    <tableColumn id="1" name="入住" dataDxfId="38" dataCellStyle="日期"/>
    <tableColumn id="4" name="退房" dataDxfId="37" dataCellStyle="日期"/>
    <tableColumn id="3" name="交通" dataDxfId="36" dataCellStyle="日期"/>
    <tableColumn id="2" name="地址" dataDxfId="35" dataCellStyle="表格詳細資料"/>
  </tableColumns>
  <tableStyleInfo name="假期旅遊規劃工具" showFirstColumn="0" showLastColumn="0" showRowStripes="1" showColumnStripes="0"/>
  <extLst>
    <ext xmlns:x14="http://schemas.microsoft.com/office/spreadsheetml/2009/9/main" uri="{504A1905-F514-4f6f-8877-14C23A59335A}">
      <x14:table altTextSummary="住宿詳細資訊，例如入住日期、旅館地址、電話、退房日期和確認編號"/>
    </ext>
  </extLst>
</table>
</file>

<file path=xl/tables/table2.xml><?xml version="1.0" encoding="utf-8"?>
<table xmlns="http://schemas.openxmlformats.org/spreadsheetml/2006/main" id="3" name="活動" displayName="活動" ref="A1:K87" totalsRowShown="0" headerRowDxfId="34" dataDxfId="33">
  <autoFilter ref="A1:K87"/>
  <tableColumns count="11">
    <tableColumn id="2" name="日期" dataDxfId="32" dataCellStyle="日期"/>
    <tableColumn id="3" name="時間" dataDxfId="31" dataCellStyle="時間"/>
    <tableColumn id="1" name="行程" dataDxfId="30" dataCellStyle="表格詳細資料"/>
    <tableColumn id="10" name="預計花費" dataDxfId="29"/>
    <tableColumn id="6" name="門票" dataDxfId="28" dataCellStyle="表格詳細資料"/>
    <tableColumn id="5" name="食物" dataDxfId="27" dataCellStyle="表格詳細資料"/>
    <tableColumn id="11" name="一般消費" dataDxfId="26" dataCellStyle="表格詳細資料"/>
    <tableColumn id="9" name="停留時間" dataDxfId="25"/>
    <tableColumn id="7" name="交通時間" dataDxfId="24"/>
    <tableColumn id="8" name="車費" dataDxfId="23"/>
    <tableColumn id="4" name="交通方式" dataDxfId="22" dataCellStyle="表格詳細資料"/>
  </tableColumns>
  <tableStyleInfo name="假期旅遊規劃工具" showFirstColumn="0" showLastColumn="0" showRowStripes="1" showColumnStripes="0"/>
  <extLst>
    <ext xmlns:x14="http://schemas.microsoft.com/office/spreadsheetml/2009/9/main" uri="{504A1905-F514-4f6f-8877-14C23A59335A}">
      <x14:table altTextSummary="這是一份活動、日期、時間、地點和連絡資訊的清單"/>
    </ext>
  </extLst>
</table>
</file>

<file path=xl/tables/table3.xml><?xml version="1.0" encoding="utf-8"?>
<table xmlns="http://schemas.openxmlformats.org/spreadsheetml/2006/main" id="14" name="預算" displayName="預算" ref="B2:E9" totalsRowCount="1" headerRowDxfId="21" dataDxfId="20" totalsRowDxfId="19">
  <autoFilter ref="B2:E8"/>
  <tableColumns count="4">
    <tableColumn id="1" name="項目" totalsRowLabel="合計" dataDxfId="18" totalsRowDxfId="17" dataCellStyle="表格詳細資料"/>
    <tableColumn id="2" name="說明" dataDxfId="16" totalsRowDxfId="15" dataCellStyle="表格詳細資料"/>
    <tableColumn id="3" name="費用/人" totalsRowFunction="sum" dataDxfId="14" totalsRowDxfId="13" dataCellStyle="金額"/>
    <tableColumn id="5" name="全體金額(6人)" totalsRowFunction="sum" dataDxfId="12" totalsRowDxfId="11" dataCellStyle="金額">
      <calculatedColumnFormula>預算[[#This Row],[費用/人]]*6</calculatedColumnFormula>
    </tableColumn>
  </tableColumns>
  <tableStyleInfo name="假期旅遊規劃工具" showFirstColumn="0" showLastColumn="0" showRowStripes="1" showColumnStripes="0"/>
  <extLst>
    <ext xmlns:x14="http://schemas.microsoft.com/office/spreadsheetml/2009/9/main" uri="{504A1905-F514-4f6f-8877-14C23A59335A}">
      <x14:table altTextSummary="輸入預算項目、說明、費用與數量。金額會自動計算"/>
    </ext>
  </extLst>
</table>
</file>

<file path=xl/tables/table4.xml><?xml version="1.0" encoding="utf-8"?>
<table xmlns="http://schemas.openxmlformats.org/spreadsheetml/2006/main" id="4" name="預算_5" displayName="預算_5" ref="B12:E19" totalsRowCount="1" headerRowDxfId="10" dataDxfId="9" totalsRowDxfId="8">
  <autoFilter ref="B12:E18"/>
  <tableColumns count="4">
    <tableColumn id="1" name="項目" totalsRowLabel="合計" dataDxfId="7" totalsRowDxfId="6" dataCellStyle="表格詳細資料"/>
    <tableColumn id="2" name="說明" dataDxfId="5" totalsRowDxfId="4" dataCellStyle="表格詳細資料"/>
    <tableColumn id="3" name="費用/人" totalsRowFunction="sum" dataDxfId="3" totalsRowDxfId="2" dataCellStyle="金額"/>
    <tableColumn id="5" name="全體金額(6人)" totalsRowFunction="sum" dataDxfId="1" totalsRowDxfId="0" dataCellStyle="金額">
      <calculatedColumnFormula>預算_5[[#This Row],[費用/人]]*6</calculatedColumnFormula>
    </tableColumn>
  </tableColumns>
  <tableStyleInfo name="假期旅遊規劃工具" showFirstColumn="0" showLastColumn="0" showRowStripes="1" showColumnStripes="0"/>
  <extLst>
    <ext xmlns:x14="http://schemas.microsoft.com/office/spreadsheetml/2009/9/main" uri="{504A1905-F514-4f6f-8877-14C23A59335A}">
      <x14:table altTextSummary="輸入預算項目、說明、費用與數量。金額會自動計算"/>
    </ext>
  </extLst>
</table>
</file>

<file path=xl/theme/theme1.xml><?xml version="1.0" encoding="utf-8"?>
<a:theme xmlns:a="http://schemas.openxmlformats.org/drawingml/2006/main" name="Office Theme">
  <a:themeElements>
    <a:clrScheme name="Trip Planner">
      <a:dk1>
        <a:sysClr val="windowText" lastClr="000000"/>
      </a:dk1>
      <a:lt1>
        <a:sysClr val="window" lastClr="FFFFFF"/>
      </a:lt1>
      <a:dk2>
        <a:srgbClr val="3F3F3F"/>
      </a:dk2>
      <a:lt2>
        <a:srgbClr val="E1F6FF"/>
      </a:lt2>
      <a:accent1>
        <a:srgbClr val="D2E658"/>
      </a:accent1>
      <a:accent2>
        <a:srgbClr val="7AA3B0"/>
      </a:accent2>
      <a:accent3>
        <a:srgbClr val="F3D148"/>
      </a:accent3>
      <a:accent4>
        <a:srgbClr val="F1705F"/>
      </a:accent4>
      <a:accent5>
        <a:srgbClr val="87C4B7"/>
      </a:accent5>
      <a:accent6>
        <a:srgbClr val="917AB4"/>
      </a:accent6>
      <a:hlink>
        <a:srgbClr val="87C4B7"/>
      </a:hlink>
      <a:folHlink>
        <a:srgbClr val="917AB4"/>
      </a:folHlink>
    </a:clrScheme>
    <a:fontScheme name="Trip Planner">
      <a:majorFont>
        <a:latin typeface="Arial"/>
        <a:ea typeface=""/>
        <a:cs typeface=""/>
      </a:majorFont>
      <a:minorFont>
        <a:latin typeface="Times New Roman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5" tint="-0.499984740745262"/>
    <pageSetUpPr autoPageBreaks="0" fitToPage="1"/>
  </sheetPr>
  <dimension ref="A1:F13"/>
  <sheetViews>
    <sheetView showGridLines="0" zoomScaleNormal="100" workbookViewId="0">
      <selection activeCell="C9" sqref="C9"/>
    </sheetView>
  </sheetViews>
  <sheetFormatPr defaultColWidth="9.33203125" defaultRowHeight="30" customHeight="1" x14ac:dyDescent="0.25"/>
  <cols>
    <col min="1" max="1" width="2.6640625" style="1" customWidth="1"/>
    <col min="2" max="2" width="23" style="1" bestFit="1" customWidth="1"/>
    <col min="3" max="3" width="28.109375" style="16" bestFit="1" customWidth="1"/>
    <col min="4" max="4" width="8" style="6" bestFit="1" customWidth="1"/>
    <col min="5" max="5" width="23" style="7" bestFit="1" customWidth="1"/>
    <col min="6" max="6" width="28.109375" style="17" bestFit="1" customWidth="1"/>
    <col min="7" max="8" width="10.109375" style="3" bestFit="1" customWidth="1"/>
    <col min="9" max="9" width="2.6640625" style="3" customWidth="1"/>
    <col min="10" max="16384" width="9.33203125" style="3"/>
  </cols>
  <sheetData>
    <row r="1" spans="2:6" ht="30" customHeight="1" x14ac:dyDescent="0.25">
      <c r="B1" s="9" t="s">
        <v>13</v>
      </c>
      <c r="C1" s="11"/>
      <c r="E1" s="9" t="s">
        <v>22</v>
      </c>
      <c r="F1" s="11"/>
    </row>
    <row r="2" spans="2:6" ht="30" customHeight="1" thickBot="1" x14ac:dyDescent="0.3">
      <c r="B2" s="10" t="s">
        <v>0</v>
      </c>
      <c r="C2" s="12">
        <v>43061</v>
      </c>
      <c r="E2" s="10" t="s">
        <v>0</v>
      </c>
      <c r="F2" s="12">
        <v>43067</v>
      </c>
    </row>
    <row r="3" spans="2:6" ht="30" customHeight="1" thickTop="1" thickBot="1" x14ac:dyDescent="0.3">
      <c r="B3" s="10" t="s">
        <v>2</v>
      </c>
      <c r="C3" s="13" t="s">
        <v>60</v>
      </c>
      <c r="E3" s="10" t="s">
        <v>2</v>
      </c>
      <c r="F3" s="13" t="s">
        <v>59</v>
      </c>
    </row>
    <row r="4" spans="2:6" ht="30" customHeight="1" thickTop="1" thickBot="1" x14ac:dyDescent="0.3">
      <c r="B4" s="10" t="s">
        <v>14</v>
      </c>
      <c r="C4" s="13" t="s">
        <v>61</v>
      </c>
      <c r="E4" s="10" t="s">
        <v>14</v>
      </c>
      <c r="F4" s="13" t="s">
        <v>62</v>
      </c>
    </row>
    <row r="5" spans="2:6" ht="30" customHeight="1" thickTop="1" thickBot="1" x14ac:dyDescent="0.3">
      <c r="B5" s="10" t="s">
        <v>3</v>
      </c>
      <c r="C5" s="13" t="s">
        <v>65</v>
      </c>
      <c r="E5" s="10" t="s">
        <v>3</v>
      </c>
      <c r="F5" s="13" t="s">
        <v>64</v>
      </c>
    </row>
    <row r="6" spans="2:6" ht="30" customHeight="1" thickTop="1" thickBot="1" x14ac:dyDescent="0.3">
      <c r="B6" s="10" t="s">
        <v>15</v>
      </c>
      <c r="C6" s="14">
        <v>0.37152777777777773</v>
      </c>
      <c r="E6" s="10" t="s">
        <v>15</v>
      </c>
      <c r="F6" s="14">
        <v>0.80555555555555547</v>
      </c>
    </row>
    <row r="7" spans="2:6" ht="30" customHeight="1" thickTop="1" thickBot="1" x14ac:dyDescent="0.3">
      <c r="B7" s="10" t="s">
        <v>16</v>
      </c>
      <c r="C7" s="13"/>
      <c r="E7" s="10" t="s">
        <v>16</v>
      </c>
      <c r="F7" s="13"/>
    </row>
    <row r="8" spans="2:6" ht="30" customHeight="1" thickTop="1" thickBot="1" x14ac:dyDescent="0.3">
      <c r="B8" s="10" t="s">
        <v>4</v>
      </c>
      <c r="C8" s="13" t="s">
        <v>63</v>
      </c>
      <c r="E8" s="10" t="s">
        <v>4</v>
      </c>
      <c r="F8" s="13" t="s">
        <v>65</v>
      </c>
    </row>
    <row r="9" spans="2:6" ht="30" customHeight="1" thickTop="1" thickBot="1" x14ac:dyDescent="0.3">
      <c r="B9" s="10" t="s">
        <v>17</v>
      </c>
      <c r="C9" s="14">
        <v>0.51736111111111105</v>
      </c>
      <c r="E9" s="10" t="s">
        <v>17</v>
      </c>
      <c r="F9" s="14">
        <v>0.90625</v>
      </c>
    </row>
    <row r="10" spans="2:6" ht="30" customHeight="1" thickTop="1" thickBot="1" x14ac:dyDescent="0.3">
      <c r="B10" s="10" t="s">
        <v>18</v>
      </c>
      <c r="C10" s="13" t="s">
        <v>68</v>
      </c>
      <c r="E10" s="10" t="s">
        <v>18</v>
      </c>
      <c r="F10" s="13" t="s">
        <v>66</v>
      </c>
    </row>
    <row r="11" spans="2:6" ht="30" customHeight="1" thickTop="1" thickBot="1" x14ac:dyDescent="0.3">
      <c r="B11" s="10" t="s">
        <v>19</v>
      </c>
      <c r="C11" s="13" t="s">
        <v>20</v>
      </c>
      <c r="E11" s="10" t="s">
        <v>19</v>
      </c>
      <c r="F11" s="13" t="s">
        <v>20</v>
      </c>
    </row>
    <row r="12" spans="2:6" ht="30" customHeight="1" thickTop="1" thickBot="1" x14ac:dyDescent="0.3">
      <c r="B12" s="10" t="s">
        <v>21</v>
      </c>
      <c r="C12" s="15" t="s">
        <v>67</v>
      </c>
      <c r="E12" s="10" t="s">
        <v>21</v>
      </c>
      <c r="F12" s="15" t="s">
        <v>67</v>
      </c>
    </row>
    <row r="13" spans="2:6" ht="30" customHeight="1" thickTop="1" x14ac:dyDescent="0.25"/>
  </sheetData>
  <dataConsolidate/>
  <phoneticPr fontId="7" type="noConversion"/>
  <printOptions horizontalCentered="1"/>
  <pageMargins left="0.7" right="0.7" top="0.75" bottom="0.75" header="0.3" footer="0.3"/>
  <pageSetup paperSize="9" fitToHeight="0" orientation="portrait" horizontalDpi="4294967293" r:id="rId1"/>
  <headerFooter differentFirst="1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-0.499984740745262"/>
    <pageSetUpPr autoPageBreaks="0" fitToPage="1"/>
  </sheetPr>
  <dimension ref="A1:M5"/>
  <sheetViews>
    <sheetView showGridLines="0" zoomScaleNormal="100" workbookViewId="0">
      <selection activeCell="B3" sqref="B3"/>
    </sheetView>
  </sheetViews>
  <sheetFormatPr defaultColWidth="9.33203125" defaultRowHeight="30" customHeight="1" x14ac:dyDescent="0.25"/>
  <cols>
    <col min="1" max="1" width="2.6640625" style="1" customWidth="1"/>
    <col min="2" max="2" width="18.6640625" style="1" customWidth="1"/>
    <col min="3" max="3" width="18.6640625" style="7" customWidth="1"/>
    <col min="4" max="4" width="46.33203125" style="7" customWidth="1"/>
    <col min="5" max="5" width="99.6640625" style="1" bestFit="1" customWidth="1"/>
    <col min="7" max="7" width="2.6640625" style="3" customWidth="1"/>
    <col min="8" max="16384" width="9.33203125" style="3"/>
  </cols>
  <sheetData>
    <row r="1" spans="2:13" s="1" customFormat="1" ht="39.9" customHeight="1" x14ac:dyDescent="0.4">
      <c r="B1" s="2" t="s">
        <v>5</v>
      </c>
    </row>
    <row r="2" spans="2:13" ht="35.1" customHeight="1" x14ac:dyDescent="0.25">
      <c r="B2" s="8" t="s">
        <v>6</v>
      </c>
      <c r="C2" s="8" t="s">
        <v>8</v>
      </c>
      <c r="D2" s="8" t="s">
        <v>70</v>
      </c>
      <c r="E2" s="1" t="s">
        <v>7</v>
      </c>
      <c r="F2" s="3"/>
    </row>
    <row r="3" spans="2:13" s="1" customFormat="1" ht="30" customHeight="1" x14ac:dyDescent="0.25">
      <c r="B3" s="5">
        <v>43061</v>
      </c>
      <c r="C3" s="5">
        <v>43067</v>
      </c>
      <c r="D3" s="5" t="s">
        <v>77</v>
      </c>
      <c r="E3" s="4" t="s">
        <v>69</v>
      </c>
    </row>
    <row r="5" spans="2:13" ht="30" customHeight="1" x14ac:dyDescent="0.25">
      <c r="B5" s="59" t="s">
        <v>80</v>
      </c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</row>
  </sheetData>
  <dataConsolidate/>
  <mergeCells count="1">
    <mergeCell ref="B5:M5"/>
  </mergeCells>
  <phoneticPr fontId="7" type="noConversion"/>
  <dataValidations count="4">
    <dataValidation allowBlank="1" showInputMessage="1" showErrorMessage="1" prompt="在此欄輸入入住日期" sqref="B2"/>
    <dataValidation allowBlank="1" showInputMessage="1" showErrorMessage="1" prompt="在此欄輸入地址" sqref="E2"/>
    <dataValidation allowBlank="1" showInputMessage="1" showErrorMessage="1" prompt="在此欄輸入退房日期" sqref="C2:D2"/>
    <dataValidation allowBlank="1" showInputMessage="1" showErrorMessage="1" prompt="在此儲存格中輸入旅館名稱" sqref="B1"/>
  </dataValidations>
  <printOptions horizontalCentered="1"/>
  <pageMargins left="0.7" right="0.7" top="0.75" bottom="0.75" header="0.3" footer="0.3"/>
  <pageSetup paperSize="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6" tint="-0.499984740745262"/>
    <pageSetUpPr autoPageBreaks="0" fitToPage="1"/>
  </sheetPr>
  <dimension ref="A1:K91"/>
  <sheetViews>
    <sheetView showGridLines="0" tabSelected="1" topLeftCell="A67" zoomScale="60" zoomScaleNormal="60" workbookViewId="0">
      <selection activeCell="C83" sqref="C83"/>
    </sheetView>
  </sheetViews>
  <sheetFormatPr defaultColWidth="45" defaultRowHeight="25.95" customHeight="1" x14ac:dyDescent="0.25"/>
  <cols>
    <col min="1" max="1" width="15.77734375" style="53" customWidth="1"/>
    <col min="2" max="2" width="7.21875" style="32" customWidth="1"/>
    <col min="3" max="3" width="40.33203125" style="56" customWidth="1"/>
    <col min="4" max="4" width="13.44140625" style="56" customWidth="1"/>
    <col min="5" max="5" width="11" style="56" customWidth="1"/>
    <col min="6" max="6" width="12.44140625" style="56" customWidth="1"/>
    <col min="7" max="7" width="10.5546875" style="56" customWidth="1"/>
    <col min="8" max="8" width="16" style="56" customWidth="1"/>
    <col min="9" max="9" width="28.44140625" style="56" customWidth="1"/>
    <col min="10" max="10" width="14.77734375" style="53" customWidth="1"/>
    <col min="11" max="11" width="232.33203125" style="35" bestFit="1" customWidth="1"/>
    <col min="12" max="16384" width="45" style="35"/>
  </cols>
  <sheetData>
    <row r="1" spans="1:11" ht="25.95" customHeight="1" x14ac:dyDescent="0.25">
      <c r="A1" s="32" t="s">
        <v>0</v>
      </c>
      <c r="B1" s="33" t="s">
        <v>1</v>
      </c>
      <c r="C1" s="34" t="s">
        <v>205</v>
      </c>
      <c r="D1" s="34" t="s">
        <v>220</v>
      </c>
      <c r="E1" s="34" t="s">
        <v>234</v>
      </c>
      <c r="F1" s="34" t="s">
        <v>236</v>
      </c>
      <c r="G1" s="34" t="s">
        <v>238</v>
      </c>
      <c r="H1" s="34" t="s">
        <v>122</v>
      </c>
      <c r="I1" s="34" t="s">
        <v>120</v>
      </c>
      <c r="J1" s="34" t="s">
        <v>119</v>
      </c>
      <c r="K1" s="34" t="s">
        <v>121</v>
      </c>
    </row>
    <row r="2" spans="1:11" ht="25.95" customHeight="1" x14ac:dyDescent="0.25">
      <c r="A2" s="36">
        <v>43061</v>
      </c>
      <c r="B2" s="37">
        <v>0.28819444444444448</v>
      </c>
      <c r="C2" s="38" t="s">
        <v>203</v>
      </c>
      <c r="D2" s="39"/>
      <c r="E2" s="39"/>
      <c r="F2" s="39"/>
      <c r="G2" s="39"/>
      <c r="H2" s="40" t="s">
        <v>131</v>
      </c>
      <c r="I2" s="40"/>
      <c r="J2" s="41"/>
      <c r="K2" s="42"/>
    </row>
    <row r="3" spans="1:11" ht="25.95" customHeight="1" x14ac:dyDescent="0.25">
      <c r="A3" s="36">
        <v>43061</v>
      </c>
      <c r="B3" s="37">
        <v>0.37152777777777773</v>
      </c>
      <c r="C3" s="38" t="s">
        <v>204</v>
      </c>
      <c r="D3" s="39"/>
      <c r="E3" s="39"/>
      <c r="F3" s="39"/>
      <c r="G3" s="39"/>
      <c r="H3" s="40"/>
      <c r="I3" s="38"/>
      <c r="J3" s="43"/>
      <c r="K3" s="42"/>
    </row>
    <row r="4" spans="1:11" ht="25.95" customHeight="1" x14ac:dyDescent="0.25">
      <c r="A4" s="36">
        <v>43061</v>
      </c>
      <c r="B4" s="37">
        <v>0.51736111111111105</v>
      </c>
      <c r="C4" s="38" t="s">
        <v>207</v>
      </c>
      <c r="D4" s="39"/>
      <c r="E4" s="39"/>
      <c r="F4" s="39"/>
      <c r="G4" s="39"/>
      <c r="H4" s="44" t="s">
        <v>136</v>
      </c>
      <c r="I4" s="38" t="s">
        <v>211</v>
      </c>
      <c r="J4" s="45"/>
      <c r="K4" s="42" t="s">
        <v>206</v>
      </c>
    </row>
    <row r="5" spans="1:11" ht="25.95" customHeight="1" x14ac:dyDescent="0.25">
      <c r="A5" s="36">
        <v>43061</v>
      </c>
      <c r="B5" s="37">
        <v>0.73958333333333337</v>
      </c>
      <c r="C5" s="38" t="s">
        <v>208</v>
      </c>
      <c r="D5" s="39"/>
      <c r="E5" s="39"/>
      <c r="F5" s="39"/>
      <c r="G5" s="39"/>
      <c r="H5" s="44"/>
      <c r="I5" s="46" t="s">
        <v>212</v>
      </c>
      <c r="J5" s="45">
        <v>3200</v>
      </c>
      <c r="K5" s="42" t="s">
        <v>216</v>
      </c>
    </row>
    <row r="6" spans="1:11" ht="25.95" customHeight="1" x14ac:dyDescent="0.25">
      <c r="A6" s="36">
        <v>43061</v>
      </c>
      <c r="B6" s="37">
        <v>0.74652777777777779</v>
      </c>
      <c r="C6" s="38" t="s">
        <v>94</v>
      </c>
      <c r="D6" s="39"/>
      <c r="E6" s="39"/>
      <c r="F6" s="39"/>
      <c r="G6" s="39"/>
      <c r="H6" s="44"/>
      <c r="I6" s="46" t="s">
        <v>213</v>
      </c>
      <c r="J6" s="45">
        <v>210</v>
      </c>
      <c r="K6" s="42" t="s">
        <v>222</v>
      </c>
    </row>
    <row r="7" spans="1:11" ht="25.95" customHeight="1" x14ac:dyDescent="0.25">
      <c r="A7" s="36"/>
      <c r="B7" s="37"/>
      <c r="C7" s="38"/>
      <c r="D7" s="39"/>
      <c r="E7" s="39"/>
      <c r="F7" s="39"/>
      <c r="G7" s="39"/>
      <c r="H7" s="38"/>
      <c r="I7" s="46"/>
      <c r="J7" s="43"/>
      <c r="K7" s="42"/>
    </row>
    <row r="8" spans="1:11" ht="25.95" customHeight="1" x14ac:dyDescent="0.25">
      <c r="A8" s="36">
        <v>43062</v>
      </c>
      <c r="B8" s="37">
        <v>0.3611111111111111</v>
      </c>
      <c r="C8" s="38"/>
      <c r="D8" s="39"/>
      <c r="E8" s="39"/>
      <c r="F8" s="39"/>
      <c r="G8" s="39"/>
      <c r="H8" s="38"/>
      <c r="I8" s="42"/>
      <c r="J8" s="43"/>
      <c r="K8" s="42"/>
    </row>
    <row r="9" spans="1:11" s="53" customFormat="1" ht="25.95" customHeight="1" x14ac:dyDescent="0.25">
      <c r="A9" s="47">
        <v>43062</v>
      </c>
      <c r="B9" s="48">
        <v>0.41666666666666669</v>
      </c>
      <c r="C9" s="49" t="s">
        <v>242</v>
      </c>
      <c r="D9" s="50">
        <v>1100</v>
      </c>
      <c r="E9" s="50">
        <v>1100</v>
      </c>
      <c r="F9" s="50"/>
      <c r="G9" s="50"/>
      <c r="H9" s="49" t="s">
        <v>123</v>
      </c>
      <c r="I9" s="51" t="s">
        <v>98</v>
      </c>
      <c r="J9" s="52">
        <v>1270</v>
      </c>
      <c r="K9" s="51" t="s">
        <v>223</v>
      </c>
    </row>
    <row r="10" spans="1:11" s="53" customFormat="1" ht="25.95" customHeight="1" x14ac:dyDescent="0.25">
      <c r="A10" s="47">
        <v>43062</v>
      </c>
      <c r="B10" s="37">
        <v>0.52083333333333337</v>
      </c>
      <c r="C10" s="42" t="s">
        <v>130</v>
      </c>
      <c r="D10" s="39">
        <v>2000</v>
      </c>
      <c r="E10" s="39"/>
      <c r="F10" s="39">
        <v>2000</v>
      </c>
      <c r="G10" s="39"/>
      <c r="H10" s="42" t="s">
        <v>124</v>
      </c>
      <c r="I10" s="51" t="s">
        <v>30</v>
      </c>
      <c r="J10" s="52"/>
      <c r="K10" s="42" t="s">
        <v>33</v>
      </c>
    </row>
    <row r="11" spans="1:11" s="53" customFormat="1" ht="25.95" customHeight="1" x14ac:dyDescent="0.25">
      <c r="A11" s="47">
        <v>43062</v>
      </c>
      <c r="B11" s="37">
        <v>0.58333333333333337</v>
      </c>
      <c r="C11" s="42" t="s">
        <v>129</v>
      </c>
      <c r="D11" s="39">
        <v>1000</v>
      </c>
      <c r="E11" s="39"/>
      <c r="F11" s="39"/>
      <c r="G11" s="39">
        <v>1000</v>
      </c>
      <c r="H11" s="42" t="s">
        <v>125</v>
      </c>
      <c r="I11" s="51" t="s">
        <v>31</v>
      </c>
      <c r="J11" s="52"/>
      <c r="K11" s="42" t="s">
        <v>33</v>
      </c>
    </row>
    <row r="12" spans="1:11" s="53" customFormat="1" ht="25.95" customHeight="1" x14ac:dyDescent="0.25">
      <c r="A12" s="47">
        <v>43062</v>
      </c>
      <c r="B12" s="37">
        <v>0.69444444444444453</v>
      </c>
      <c r="C12" s="42" t="s">
        <v>240</v>
      </c>
      <c r="D12" s="39">
        <v>600</v>
      </c>
      <c r="E12" s="39">
        <v>600</v>
      </c>
      <c r="F12" s="39"/>
      <c r="G12" s="39"/>
      <c r="H12" s="42" t="s">
        <v>126</v>
      </c>
      <c r="I12" s="51" t="s">
        <v>99</v>
      </c>
      <c r="J12" s="52">
        <v>1240</v>
      </c>
      <c r="K12" s="51" t="s">
        <v>96</v>
      </c>
    </row>
    <row r="13" spans="1:11" s="53" customFormat="1" ht="25.95" customHeight="1" x14ac:dyDescent="0.25">
      <c r="A13" s="47">
        <v>43062</v>
      </c>
      <c r="B13" s="37">
        <v>0.77083333333333337</v>
      </c>
      <c r="C13" s="42" t="s">
        <v>128</v>
      </c>
      <c r="D13" s="39">
        <v>2500</v>
      </c>
      <c r="E13" s="39"/>
      <c r="F13" s="39">
        <v>2500</v>
      </c>
      <c r="G13" s="39"/>
      <c r="H13" s="42" t="s">
        <v>127</v>
      </c>
      <c r="I13" s="51" t="s">
        <v>32</v>
      </c>
      <c r="J13" s="52"/>
      <c r="K13" s="42" t="s">
        <v>34</v>
      </c>
    </row>
    <row r="14" spans="1:11" s="53" customFormat="1" ht="25.95" customHeight="1" x14ac:dyDescent="0.25">
      <c r="A14" s="47">
        <v>43062</v>
      </c>
      <c r="B14" s="37">
        <v>0.81944444444444453</v>
      </c>
      <c r="C14" s="42" t="s">
        <v>241</v>
      </c>
      <c r="D14" s="39">
        <v>600</v>
      </c>
      <c r="E14" s="39">
        <v>600</v>
      </c>
      <c r="F14" s="39"/>
      <c r="G14" s="39"/>
      <c r="H14" s="42" t="s">
        <v>124</v>
      </c>
      <c r="I14" s="51" t="s">
        <v>81</v>
      </c>
      <c r="J14" s="52">
        <v>220</v>
      </c>
      <c r="K14" s="51" t="s">
        <v>54</v>
      </c>
    </row>
    <row r="15" spans="1:11" s="53" customFormat="1" ht="25.95" customHeight="1" x14ac:dyDescent="0.25">
      <c r="A15" s="47">
        <v>43062</v>
      </c>
      <c r="B15" s="37">
        <v>0.88194444444444453</v>
      </c>
      <c r="C15" s="38" t="s">
        <v>89</v>
      </c>
      <c r="D15" s="39"/>
      <c r="E15" s="39"/>
      <c r="F15" s="39"/>
      <c r="G15" s="39"/>
      <c r="H15" s="38"/>
      <c r="I15" s="51" t="s">
        <v>100</v>
      </c>
      <c r="J15" s="52">
        <v>320</v>
      </c>
      <c r="K15" s="51" t="s">
        <v>224</v>
      </c>
    </row>
    <row r="16" spans="1:11" s="53" customFormat="1" ht="25.95" customHeight="1" x14ac:dyDescent="0.25">
      <c r="A16" s="47">
        <v>43062</v>
      </c>
      <c r="B16" s="37">
        <v>0.91666666666666663</v>
      </c>
      <c r="C16" s="38" t="s">
        <v>88</v>
      </c>
      <c r="D16" s="39"/>
      <c r="E16" s="39"/>
      <c r="F16" s="39"/>
      <c r="G16" s="39"/>
      <c r="H16" s="38"/>
      <c r="I16" s="51"/>
      <c r="J16" s="54"/>
      <c r="K16" s="42"/>
    </row>
    <row r="17" spans="1:11" s="53" customFormat="1" ht="25.95" customHeight="1" x14ac:dyDescent="0.25">
      <c r="A17" s="36"/>
      <c r="B17" s="37"/>
      <c r="C17" s="38"/>
      <c r="D17" s="39"/>
      <c r="E17" s="39"/>
      <c r="F17" s="39"/>
      <c r="G17" s="39"/>
      <c r="H17" s="38"/>
      <c r="I17" s="46"/>
      <c r="J17" s="54"/>
      <c r="K17" s="42"/>
    </row>
    <row r="18" spans="1:11" s="53" customFormat="1" ht="25.95" customHeight="1" x14ac:dyDescent="0.25">
      <c r="A18" s="47">
        <v>43063</v>
      </c>
      <c r="B18" s="37">
        <v>0.35416666666666669</v>
      </c>
      <c r="C18" s="38"/>
      <c r="D18" s="39"/>
      <c r="E18" s="39"/>
      <c r="F18" s="39"/>
      <c r="G18" s="39"/>
      <c r="H18" s="38"/>
      <c r="I18" s="42"/>
      <c r="J18" s="54"/>
      <c r="K18" s="42"/>
    </row>
    <row r="19" spans="1:11" s="53" customFormat="1" ht="25.95" customHeight="1" x14ac:dyDescent="0.25">
      <c r="A19" s="47">
        <v>43063</v>
      </c>
      <c r="B19" s="37">
        <v>0.375</v>
      </c>
      <c r="C19" s="42" t="s">
        <v>137</v>
      </c>
      <c r="D19" s="39">
        <v>500</v>
      </c>
      <c r="E19" s="39">
        <v>500</v>
      </c>
      <c r="F19" s="39"/>
      <c r="G19" s="39"/>
      <c r="H19" s="42" t="s">
        <v>125</v>
      </c>
      <c r="I19" s="51" t="s">
        <v>97</v>
      </c>
      <c r="J19" s="52">
        <v>230</v>
      </c>
      <c r="K19" s="51" t="s">
        <v>101</v>
      </c>
    </row>
    <row r="20" spans="1:11" s="53" customFormat="1" ht="25.95" customHeight="1" x14ac:dyDescent="0.25">
      <c r="A20" s="47">
        <v>43063</v>
      </c>
      <c r="B20" s="37">
        <v>0.4375</v>
      </c>
      <c r="C20" s="42" t="s">
        <v>138</v>
      </c>
      <c r="D20" s="39"/>
      <c r="E20" s="39"/>
      <c r="F20" s="39"/>
      <c r="G20" s="39"/>
      <c r="H20" s="42" t="s">
        <v>131</v>
      </c>
      <c r="I20" s="51" t="s">
        <v>102</v>
      </c>
      <c r="J20" s="52">
        <v>140</v>
      </c>
      <c r="K20" s="51" t="s">
        <v>225</v>
      </c>
    </row>
    <row r="21" spans="1:11" s="53" customFormat="1" ht="25.95" customHeight="1" x14ac:dyDescent="0.25">
      <c r="A21" s="47">
        <v>43063</v>
      </c>
      <c r="B21" s="37">
        <v>0.52083333333333337</v>
      </c>
      <c r="C21" s="42" t="s">
        <v>139</v>
      </c>
      <c r="D21" s="39">
        <v>2000</v>
      </c>
      <c r="E21" s="39"/>
      <c r="F21" s="39">
        <v>2000</v>
      </c>
      <c r="G21" s="39"/>
      <c r="H21" s="42" t="s">
        <v>125</v>
      </c>
      <c r="I21" s="51" t="s">
        <v>35</v>
      </c>
      <c r="J21" s="52"/>
      <c r="K21" s="51" t="s">
        <v>24</v>
      </c>
    </row>
    <row r="22" spans="1:11" s="53" customFormat="1" ht="25.95" customHeight="1" x14ac:dyDescent="0.25">
      <c r="A22" s="47">
        <v>43063</v>
      </c>
      <c r="B22" s="37">
        <v>0.5625</v>
      </c>
      <c r="C22" s="42" t="s">
        <v>145</v>
      </c>
      <c r="D22" s="39">
        <v>1500</v>
      </c>
      <c r="E22" s="39"/>
      <c r="F22" s="39"/>
      <c r="G22" s="39">
        <v>1500</v>
      </c>
      <c r="H22" s="42" t="s">
        <v>132</v>
      </c>
      <c r="I22" s="51" t="s">
        <v>30</v>
      </c>
      <c r="J22" s="52"/>
      <c r="K22" s="51" t="s">
        <v>24</v>
      </c>
    </row>
    <row r="23" spans="1:11" s="53" customFormat="1" ht="25.95" customHeight="1" x14ac:dyDescent="0.25">
      <c r="A23" s="47">
        <v>43063</v>
      </c>
      <c r="B23" s="37">
        <v>0.60416666666666663</v>
      </c>
      <c r="C23" s="42" t="s">
        <v>144</v>
      </c>
      <c r="D23" s="39">
        <v>500</v>
      </c>
      <c r="E23" s="39">
        <v>500</v>
      </c>
      <c r="F23" s="39"/>
      <c r="G23" s="39"/>
      <c r="H23" s="42" t="s">
        <v>133</v>
      </c>
      <c r="I23" s="51" t="s">
        <v>103</v>
      </c>
      <c r="J23" s="52">
        <v>310</v>
      </c>
      <c r="K23" s="51" t="s">
        <v>24</v>
      </c>
    </row>
    <row r="24" spans="1:11" s="53" customFormat="1" ht="25.95" customHeight="1" x14ac:dyDescent="0.25">
      <c r="A24" s="47">
        <v>43063</v>
      </c>
      <c r="B24" s="37">
        <v>0.64583333333333337</v>
      </c>
      <c r="C24" s="42" t="s">
        <v>143</v>
      </c>
      <c r="D24" s="39"/>
      <c r="E24" s="39"/>
      <c r="F24" s="39"/>
      <c r="G24" s="39"/>
      <c r="H24" s="42" t="s">
        <v>134</v>
      </c>
      <c r="I24" s="51" t="s">
        <v>36</v>
      </c>
      <c r="J24" s="52"/>
      <c r="K24" s="51" t="s">
        <v>24</v>
      </c>
    </row>
    <row r="25" spans="1:11" s="53" customFormat="1" ht="25.95" customHeight="1" x14ac:dyDescent="0.25">
      <c r="A25" s="47">
        <v>43063</v>
      </c>
      <c r="B25" s="37">
        <v>0.67361111111111116</v>
      </c>
      <c r="C25" s="42" t="s">
        <v>142</v>
      </c>
      <c r="D25" s="39">
        <v>600</v>
      </c>
      <c r="E25" s="39">
        <v>600</v>
      </c>
      <c r="F25" s="39"/>
      <c r="G25" s="39"/>
      <c r="H25" s="42" t="s">
        <v>125</v>
      </c>
      <c r="I25" s="51" t="s">
        <v>37</v>
      </c>
      <c r="J25" s="52"/>
      <c r="K25" s="51" t="s">
        <v>24</v>
      </c>
    </row>
    <row r="26" spans="1:11" s="53" customFormat="1" ht="25.95" customHeight="1" x14ac:dyDescent="0.25">
      <c r="A26" s="47">
        <v>43063</v>
      </c>
      <c r="B26" s="37">
        <v>0.71875</v>
      </c>
      <c r="C26" s="38" t="s">
        <v>141</v>
      </c>
      <c r="D26" s="39">
        <v>1000</v>
      </c>
      <c r="E26" s="39"/>
      <c r="F26" s="39"/>
      <c r="G26" s="39">
        <v>1000</v>
      </c>
      <c r="H26" s="38" t="s">
        <v>135</v>
      </c>
      <c r="I26" s="51" t="s">
        <v>32</v>
      </c>
      <c r="J26" s="52"/>
      <c r="K26" s="51" t="s">
        <v>25</v>
      </c>
    </row>
    <row r="27" spans="1:11" s="53" customFormat="1" ht="25.95" customHeight="1" x14ac:dyDescent="0.25">
      <c r="A27" s="47">
        <v>43063</v>
      </c>
      <c r="B27" s="37">
        <v>0.75</v>
      </c>
      <c r="C27" s="42" t="s">
        <v>140</v>
      </c>
      <c r="D27" s="39"/>
      <c r="E27" s="39"/>
      <c r="F27" s="39">
        <v>2000</v>
      </c>
      <c r="G27" s="39"/>
      <c r="H27" s="42" t="s">
        <v>136</v>
      </c>
      <c r="I27" s="51" t="s">
        <v>30</v>
      </c>
      <c r="J27" s="52"/>
      <c r="K27" s="51" t="s">
        <v>25</v>
      </c>
    </row>
    <row r="28" spans="1:11" s="53" customFormat="1" ht="25.95" customHeight="1" x14ac:dyDescent="0.25">
      <c r="A28" s="47">
        <v>43063</v>
      </c>
      <c r="B28" s="37">
        <v>0.83333333333333337</v>
      </c>
      <c r="C28" s="42" t="s">
        <v>78</v>
      </c>
      <c r="D28" s="39"/>
      <c r="E28" s="39"/>
      <c r="F28" s="39"/>
      <c r="G28" s="39"/>
      <c r="H28" s="42"/>
      <c r="I28" s="51" t="s">
        <v>104</v>
      </c>
      <c r="J28" s="52">
        <v>450</v>
      </c>
      <c r="K28" s="51" t="s">
        <v>226</v>
      </c>
    </row>
    <row r="29" spans="1:11" s="53" customFormat="1" ht="25.95" customHeight="1" x14ac:dyDescent="0.25">
      <c r="A29" s="47">
        <v>43063</v>
      </c>
      <c r="B29" s="37">
        <v>0.87152777777777779</v>
      </c>
      <c r="C29" s="38" t="s">
        <v>90</v>
      </c>
      <c r="D29" s="39"/>
      <c r="E29" s="39"/>
      <c r="F29" s="39"/>
      <c r="G29" s="39"/>
      <c r="H29" s="38"/>
      <c r="I29" s="51"/>
      <c r="J29" s="52"/>
      <c r="K29" s="51"/>
    </row>
    <row r="30" spans="1:11" s="53" customFormat="1" ht="25.95" customHeight="1" x14ac:dyDescent="0.25">
      <c r="A30" s="36"/>
      <c r="B30" s="37"/>
      <c r="C30" s="38"/>
      <c r="D30" s="39"/>
      <c r="E30" s="39"/>
      <c r="F30" s="39"/>
      <c r="G30" s="39"/>
      <c r="H30" s="38"/>
      <c r="I30" s="51"/>
      <c r="J30" s="54"/>
      <c r="K30" s="42"/>
    </row>
    <row r="31" spans="1:11" s="53" customFormat="1" ht="25.95" customHeight="1" x14ac:dyDescent="0.25">
      <c r="A31" s="47">
        <v>43064</v>
      </c>
      <c r="B31" s="37">
        <v>0.3611111111111111</v>
      </c>
      <c r="C31" s="38"/>
      <c r="D31" s="39"/>
      <c r="E31" s="39"/>
      <c r="F31" s="39"/>
      <c r="G31" s="39"/>
      <c r="H31" s="38"/>
      <c r="I31" s="51"/>
      <c r="J31" s="52"/>
      <c r="K31" s="51"/>
    </row>
    <row r="32" spans="1:11" s="53" customFormat="1" ht="25.95" customHeight="1" x14ac:dyDescent="0.25">
      <c r="A32" s="47">
        <v>43064</v>
      </c>
      <c r="B32" s="37">
        <v>0.39583333333333331</v>
      </c>
      <c r="C32" s="42" t="s">
        <v>148</v>
      </c>
      <c r="D32" s="39"/>
      <c r="E32" s="39"/>
      <c r="F32" s="39"/>
      <c r="G32" s="39"/>
      <c r="H32" s="42" t="s">
        <v>146</v>
      </c>
      <c r="I32" s="51" t="s">
        <v>82</v>
      </c>
      <c r="J32" s="52">
        <v>450</v>
      </c>
      <c r="K32" s="51" t="s">
        <v>227</v>
      </c>
    </row>
    <row r="33" spans="1:11" s="53" customFormat="1" ht="25.95" customHeight="1" x14ac:dyDescent="0.25">
      <c r="A33" s="47">
        <v>43064</v>
      </c>
      <c r="B33" s="37">
        <v>0.45833333333333331</v>
      </c>
      <c r="C33" s="42" t="s">
        <v>149</v>
      </c>
      <c r="D33" s="39">
        <v>500</v>
      </c>
      <c r="E33" s="39">
        <v>500</v>
      </c>
      <c r="F33" s="39"/>
      <c r="G33" s="39"/>
      <c r="H33" s="42" t="s">
        <v>125</v>
      </c>
      <c r="I33" s="51" t="s">
        <v>83</v>
      </c>
      <c r="J33" s="52">
        <v>170</v>
      </c>
      <c r="K33" s="51" t="s">
        <v>55</v>
      </c>
    </row>
    <row r="34" spans="1:11" s="53" customFormat="1" ht="25.95" customHeight="1" x14ac:dyDescent="0.25">
      <c r="A34" s="47">
        <v>43064</v>
      </c>
      <c r="B34" s="37">
        <v>0.5</v>
      </c>
      <c r="C34" s="42" t="s">
        <v>150</v>
      </c>
      <c r="D34" s="39">
        <v>1500</v>
      </c>
      <c r="E34" s="39"/>
      <c r="F34" s="39">
        <v>1500</v>
      </c>
      <c r="G34" s="39"/>
      <c r="H34" s="42" t="s">
        <v>125</v>
      </c>
      <c r="I34" s="51" t="s">
        <v>30</v>
      </c>
      <c r="J34" s="54"/>
      <c r="K34" s="51" t="s">
        <v>25</v>
      </c>
    </row>
    <row r="35" spans="1:11" s="53" customFormat="1" ht="25.95" customHeight="1" x14ac:dyDescent="0.25">
      <c r="A35" s="47">
        <v>43064</v>
      </c>
      <c r="B35" s="37">
        <v>0.58333333333333337</v>
      </c>
      <c r="C35" s="42" t="s">
        <v>151</v>
      </c>
      <c r="D35" s="39"/>
      <c r="E35" s="39"/>
      <c r="F35" s="39"/>
      <c r="G35" s="39"/>
      <c r="H35" s="42" t="s">
        <v>125</v>
      </c>
      <c r="I35" s="51" t="s">
        <v>84</v>
      </c>
      <c r="J35" s="52">
        <v>650</v>
      </c>
      <c r="K35" s="51" t="s">
        <v>243</v>
      </c>
    </row>
    <row r="36" spans="1:11" s="53" customFormat="1" ht="25.95" customHeight="1" x14ac:dyDescent="0.25">
      <c r="A36" s="47">
        <v>43064</v>
      </c>
      <c r="B36" s="37">
        <v>0.65277777777777779</v>
      </c>
      <c r="C36" s="42" t="s">
        <v>152</v>
      </c>
      <c r="D36" s="39">
        <v>600</v>
      </c>
      <c r="E36" s="39">
        <v>600</v>
      </c>
      <c r="F36" s="39"/>
      <c r="G36" s="39"/>
      <c r="H36" s="42" t="s">
        <v>147</v>
      </c>
      <c r="I36" s="51" t="s">
        <v>95</v>
      </c>
      <c r="J36" s="52">
        <v>410</v>
      </c>
      <c r="K36" s="51" t="s">
        <v>244</v>
      </c>
    </row>
    <row r="37" spans="1:11" s="53" customFormat="1" ht="25.95" customHeight="1" x14ac:dyDescent="0.25">
      <c r="A37" s="47">
        <v>43064</v>
      </c>
      <c r="B37" s="37">
        <v>0.72222222222222221</v>
      </c>
      <c r="C37" s="42" t="s">
        <v>153</v>
      </c>
      <c r="D37" s="39">
        <v>1000</v>
      </c>
      <c r="E37" s="39"/>
      <c r="F37" s="39">
        <v>1000</v>
      </c>
      <c r="G37" s="39"/>
      <c r="H37" s="42" t="s">
        <v>125</v>
      </c>
      <c r="I37" s="51" t="s">
        <v>38</v>
      </c>
      <c r="J37" s="52"/>
      <c r="K37" s="51" t="s">
        <v>26</v>
      </c>
    </row>
    <row r="38" spans="1:11" s="53" customFormat="1" ht="25.95" customHeight="1" x14ac:dyDescent="0.25">
      <c r="A38" s="47">
        <v>43064</v>
      </c>
      <c r="B38" s="37">
        <v>0.76388888888888884</v>
      </c>
      <c r="C38" s="38" t="s">
        <v>91</v>
      </c>
      <c r="D38" s="39"/>
      <c r="E38" s="39"/>
      <c r="F38" s="39"/>
      <c r="G38" s="39"/>
      <c r="H38" s="38"/>
      <c r="I38" s="51" t="s">
        <v>85</v>
      </c>
      <c r="J38" s="52">
        <v>1350</v>
      </c>
      <c r="K38" s="51" t="s">
        <v>228</v>
      </c>
    </row>
    <row r="39" spans="1:11" s="53" customFormat="1" ht="25.95" customHeight="1" x14ac:dyDescent="0.25">
      <c r="A39" s="47">
        <v>43064</v>
      </c>
      <c r="B39" s="37">
        <v>0.83333333333333337</v>
      </c>
      <c r="C39" s="38" t="s">
        <v>92</v>
      </c>
      <c r="D39" s="39"/>
      <c r="E39" s="39"/>
      <c r="F39" s="39"/>
      <c r="G39" s="39"/>
      <c r="H39" s="38"/>
      <c r="I39" s="51"/>
      <c r="J39" s="54"/>
      <c r="K39" s="42"/>
    </row>
    <row r="40" spans="1:11" s="53" customFormat="1" ht="25.2" customHeight="1" x14ac:dyDescent="0.25">
      <c r="A40" s="36"/>
      <c r="B40" s="37"/>
      <c r="C40" s="38"/>
      <c r="D40" s="39"/>
      <c r="E40" s="39"/>
      <c r="F40" s="39"/>
      <c r="G40" s="39"/>
      <c r="H40" s="38"/>
      <c r="I40" s="51"/>
      <c r="J40" s="54"/>
      <c r="K40" s="42"/>
    </row>
    <row r="41" spans="1:11" s="53" customFormat="1" ht="25.95" customHeight="1" x14ac:dyDescent="0.25">
      <c r="A41" s="47">
        <v>43065</v>
      </c>
      <c r="B41" s="37">
        <v>0.33333333333333331</v>
      </c>
      <c r="C41" s="38"/>
      <c r="D41" s="39"/>
      <c r="E41" s="39"/>
      <c r="F41" s="39"/>
      <c r="G41" s="39"/>
      <c r="H41" s="38"/>
      <c r="I41" s="51"/>
      <c r="J41" s="54"/>
      <c r="K41" s="51"/>
    </row>
    <row r="42" spans="1:11" s="53" customFormat="1" ht="25.95" customHeight="1" x14ac:dyDescent="0.25">
      <c r="A42" s="47">
        <v>43065</v>
      </c>
      <c r="B42" s="37">
        <v>0.36805555555555558</v>
      </c>
      <c r="C42" s="38" t="s">
        <v>176</v>
      </c>
      <c r="D42" s="39">
        <v>620</v>
      </c>
      <c r="E42" s="39">
        <v>620</v>
      </c>
      <c r="F42" s="39"/>
      <c r="G42" s="39"/>
      <c r="H42" s="38" t="s">
        <v>154</v>
      </c>
      <c r="I42" s="51" t="s">
        <v>115</v>
      </c>
      <c r="J42" s="52">
        <v>410</v>
      </c>
      <c r="K42" s="51" t="s">
        <v>229</v>
      </c>
    </row>
    <row r="43" spans="1:11" s="53" customFormat="1" ht="25.95" customHeight="1" x14ac:dyDescent="0.25">
      <c r="A43" s="47">
        <v>43065</v>
      </c>
      <c r="B43" s="37">
        <v>0.39930555555555558</v>
      </c>
      <c r="C43" s="42" t="s">
        <v>177</v>
      </c>
      <c r="D43" s="39">
        <v>1000</v>
      </c>
      <c r="E43" s="39">
        <v>1000</v>
      </c>
      <c r="F43" s="39"/>
      <c r="G43" s="39"/>
      <c r="H43" s="42" t="s">
        <v>155</v>
      </c>
      <c r="I43" s="51" t="s">
        <v>117</v>
      </c>
      <c r="J43" s="54"/>
      <c r="K43" s="51" t="s">
        <v>116</v>
      </c>
    </row>
    <row r="44" spans="1:11" s="53" customFormat="1" ht="25.95" customHeight="1" x14ac:dyDescent="0.25">
      <c r="A44" s="47">
        <v>43065</v>
      </c>
      <c r="B44" s="37">
        <v>0.44097222222222227</v>
      </c>
      <c r="C44" s="42" t="s">
        <v>178</v>
      </c>
      <c r="D44" s="39">
        <v>500</v>
      </c>
      <c r="E44" s="39">
        <v>500</v>
      </c>
      <c r="F44" s="39"/>
      <c r="G44" s="39"/>
      <c r="H44" s="42" t="s">
        <v>156</v>
      </c>
      <c r="I44" s="51" t="s">
        <v>39</v>
      </c>
      <c r="J44" s="52"/>
      <c r="K44" s="51" t="s">
        <v>24</v>
      </c>
    </row>
    <row r="45" spans="1:11" s="53" customFormat="1" ht="25.95" customHeight="1" x14ac:dyDescent="0.25">
      <c r="A45" s="47">
        <v>43065</v>
      </c>
      <c r="B45" s="37">
        <v>0.47569444444444442</v>
      </c>
      <c r="C45" s="42" t="s">
        <v>179</v>
      </c>
      <c r="D45" s="39"/>
      <c r="E45" s="39"/>
      <c r="F45" s="39"/>
      <c r="G45" s="39"/>
      <c r="H45" s="42" t="s">
        <v>132</v>
      </c>
      <c r="I45" s="51" t="s">
        <v>118</v>
      </c>
      <c r="J45" s="52"/>
      <c r="K45" s="51" t="s">
        <v>24</v>
      </c>
    </row>
    <row r="46" spans="1:11" s="53" customFormat="1" ht="25.95" customHeight="1" x14ac:dyDescent="0.25">
      <c r="A46" s="47">
        <v>43065</v>
      </c>
      <c r="B46" s="37">
        <v>0.49305555555555558</v>
      </c>
      <c r="C46" s="42" t="s">
        <v>180</v>
      </c>
      <c r="D46" s="39">
        <v>700</v>
      </c>
      <c r="E46" s="39"/>
      <c r="F46" s="39">
        <v>700</v>
      </c>
      <c r="G46" s="39"/>
      <c r="H46" s="42" t="s">
        <v>157</v>
      </c>
      <c r="I46" s="51" t="s">
        <v>41</v>
      </c>
      <c r="J46" s="52"/>
      <c r="K46" s="51" t="s">
        <v>25</v>
      </c>
    </row>
    <row r="47" spans="1:11" s="53" customFormat="1" ht="25.95" customHeight="1" x14ac:dyDescent="0.25">
      <c r="A47" s="47">
        <v>43065</v>
      </c>
      <c r="B47" s="37">
        <v>0.51388888888888895</v>
      </c>
      <c r="C47" s="42" t="s">
        <v>181</v>
      </c>
      <c r="D47" s="39">
        <v>600</v>
      </c>
      <c r="E47" s="39"/>
      <c r="F47" s="39">
        <v>600</v>
      </c>
      <c r="G47" s="39"/>
      <c r="H47" s="42" t="s">
        <v>158</v>
      </c>
      <c r="I47" s="51" t="s">
        <v>30</v>
      </c>
      <c r="J47" s="52"/>
      <c r="K47" s="51" t="s">
        <v>25</v>
      </c>
    </row>
    <row r="48" spans="1:11" s="53" customFormat="1" ht="25.95" customHeight="1" x14ac:dyDescent="0.25">
      <c r="A48" s="47">
        <v>43065</v>
      </c>
      <c r="B48" s="37">
        <v>0.52777777777777779</v>
      </c>
      <c r="C48" s="42" t="s">
        <v>182</v>
      </c>
      <c r="D48" s="39">
        <v>500</v>
      </c>
      <c r="E48" s="39"/>
      <c r="F48" s="39">
        <v>500</v>
      </c>
      <c r="G48" s="39"/>
      <c r="H48" s="42" t="s">
        <v>159</v>
      </c>
      <c r="I48" s="51" t="s">
        <v>42</v>
      </c>
      <c r="J48" s="52"/>
      <c r="K48" s="51" t="s">
        <v>25</v>
      </c>
    </row>
    <row r="49" spans="1:11" s="53" customFormat="1" ht="25.95" customHeight="1" x14ac:dyDescent="0.25">
      <c r="A49" s="47">
        <v>43065</v>
      </c>
      <c r="B49" s="37">
        <v>0.53472222222222221</v>
      </c>
      <c r="C49" s="42" t="s">
        <v>183</v>
      </c>
      <c r="D49" s="39"/>
      <c r="E49" s="39"/>
      <c r="F49" s="39"/>
      <c r="G49" s="39"/>
      <c r="H49" s="42" t="s">
        <v>132</v>
      </c>
      <c r="I49" s="51" t="s">
        <v>43</v>
      </c>
      <c r="J49" s="52"/>
      <c r="K49" s="51" t="s">
        <v>25</v>
      </c>
    </row>
    <row r="50" spans="1:11" s="53" customFormat="1" ht="25.95" customHeight="1" x14ac:dyDescent="0.25">
      <c r="A50" s="47">
        <v>43065</v>
      </c>
      <c r="B50" s="37">
        <v>0.55208333333333337</v>
      </c>
      <c r="C50" s="42" t="s">
        <v>184</v>
      </c>
      <c r="D50" s="39">
        <v>550</v>
      </c>
      <c r="E50" s="39">
        <v>550</v>
      </c>
      <c r="F50" s="39"/>
      <c r="G50" s="39"/>
      <c r="H50" s="42" t="s">
        <v>160</v>
      </c>
      <c r="I50" s="51" t="s">
        <v>44</v>
      </c>
      <c r="J50" s="52"/>
      <c r="K50" s="51" t="s">
        <v>27</v>
      </c>
    </row>
    <row r="51" spans="1:11" s="53" customFormat="1" ht="25.95" customHeight="1" x14ac:dyDescent="0.25">
      <c r="A51" s="47">
        <v>43065</v>
      </c>
      <c r="B51" s="37">
        <v>0.57986111111111105</v>
      </c>
      <c r="C51" s="42" t="s">
        <v>185</v>
      </c>
      <c r="D51" s="39"/>
      <c r="E51" s="39"/>
      <c r="F51" s="39"/>
      <c r="G51" s="39"/>
      <c r="H51" s="42" t="s">
        <v>132</v>
      </c>
      <c r="I51" s="51" t="s">
        <v>45</v>
      </c>
      <c r="J51" s="52"/>
      <c r="K51" s="51" t="s">
        <v>25</v>
      </c>
    </row>
    <row r="52" spans="1:11" s="53" customFormat="1" ht="25.95" customHeight="1" x14ac:dyDescent="0.25">
      <c r="A52" s="47">
        <v>43065</v>
      </c>
      <c r="B52" s="37">
        <v>0.60069444444444442</v>
      </c>
      <c r="C52" s="42" t="s">
        <v>186</v>
      </c>
      <c r="D52" s="39"/>
      <c r="E52" s="39"/>
      <c r="F52" s="39"/>
      <c r="G52" s="39"/>
      <c r="H52" s="42" t="s">
        <v>125</v>
      </c>
      <c r="I52" s="51" t="s">
        <v>46</v>
      </c>
      <c r="J52" s="52"/>
      <c r="K52" s="51" t="s">
        <v>27</v>
      </c>
    </row>
    <row r="53" spans="1:11" s="53" customFormat="1" ht="25.95" customHeight="1" x14ac:dyDescent="0.25">
      <c r="A53" s="47">
        <v>43065</v>
      </c>
      <c r="B53" s="37">
        <v>0.64930555555555558</v>
      </c>
      <c r="C53" s="42" t="s">
        <v>187</v>
      </c>
      <c r="D53" s="39"/>
      <c r="E53" s="39"/>
      <c r="F53" s="39"/>
      <c r="G53" s="39"/>
      <c r="H53" s="42" t="s">
        <v>158</v>
      </c>
      <c r="I53" s="51" t="s">
        <v>40</v>
      </c>
      <c r="J53" s="52"/>
      <c r="K53" s="51" t="s">
        <v>24</v>
      </c>
    </row>
    <row r="54" spans="1:11" s="53" customFormat="1" ht="25.95" customHeight="1" x14ac:dyDescent="0.25">
      <c r="A54" s="47">
        <v>43065</v>
      </c>
      <c r="B54" s="37">
        <v>0.66666666666666663</v>
      </c>
      <c r="C54" s="42" t="s">
        <v>188</v>
      </c>
      <c r="D54" s="39">
        <v>500</v>
      </c>
      <c r="E54" s="39">
        <v>500</v>
      </c>
      <c r="F54" s="39"/>
      <c r="G54" s="39"/>
      <c r="H54" s="42" t="s">
        <v>125</v>
      </c>
      <c r="I54" s="51" t="s">
        <v>38</v>
      </c>
      <c r="J54" s="52"/>
      <c r="K54" s="51" t="s">
        <v>27</v>
      </c>
    </row>
    <row r="55" spans="1:11" s="53" customFormat="1" ht="25.95" customHeight="1" x14ac:dyDescent="0.25">
      <c r="A55" s="47">
        <v>43065</v>
      </c>
      <c r="B55" s="37">
        <v>0.71527777777777779</v>
      </c>
      <c r="C55" s="42" t="s">
        <v>189</v>
      </c>
      <c r="D55" s="39">
        <v>3900</v>
      </c>
      <c r="E55" s="39"/>
      <c r="F55" s="39">
        <v>3900</v>
      </c>
      <c r="G55" s="39"/>
      <c r="H55" s="42" t="s">
        <v>161</v>
      </c>
      <c r="I55" s="51" t="s">
        <v>47</v>
      </c>
      <c r="J55" s="52"/>
      <c r="K55" s="51" t="s">
        <v>25</v>
      </c>
    </row>
    <row r="56" spans="1:11" s="53" customFormat="1" ht="25.95" customHeight="1" x14ac:dyDescent="0.25">
      <c r="A56" s="47">
        <v>43065</v>
      </c>
      <c r="B56" s="37">
        <v>0.77777777777777779</v>
      </c>
      <c r="C56" s="38" t="s">
        <v>93</v>
      </c>
      <c r="D56" s="39"/>
      <c r="E56" s="39"/>
      <c r="F56" s="39"/>
      <c r="G56" s="39"/>
      <c r="H56" s="38"/>
      <c r="I56" s="51" t="s">
        <v>105</v>
      </c>
      <c r="J56" s="52">
        <v>490</v>
      </c>
      <c r="K56" s="51" t="s">
        <v>230</v>
      </c>
    </row>
    <row r="57" spans="1:11" s="53" customFormat="1" ht="25.95" customHeight="1" x14ac:dyDescent="0.25">
      <c r="A57" s="47">
        <v>43065</v>
      </c>
      <c r="B57" s="37">
        <v>0.81944444444444453</v>
      </c>
      <c r="C57" s="38" t="s">
        <v>94</v>
      </c>
      <c r="D57" s="39"/>
      <c r="E57" s="39"/>
      <c r="F57" s="39"/>
      <c r="G57" s="39"/>
      <c r="H57" s="38"/>
      <c r="I57" s="51"/>
      <c r="J57" s="54"/>
      <c r="K57" s="42"/>
    </row>
    <row r="58" spans="1:11" s="53" customFormat="1" ht="25.95" customHeight="1" x14ac:dyDescent="0.25">
      <c r="A58" s="36"/>
      <c r="B58" s="37"/>
      <c r="C58" s="38"/>
      <c r="D58" s="39"/>
      <c r="E58" s="39"/>
      <c r="F58" s="39"/>
      <c r="G58" s="39"/>
      <c r="H58" s="38"/>
      <c r="I58" s="51"/>
      <c r="J58" s="54"/>
      <c r="K58" s="42"/>
    </row>
    <row r="59" spans="1:11" s="53" customFormat="1" ht="25.95" customHeight="1" x14ac:dyDescent="0.25">
      <c r="A59" s="47">
        <v>43066</v>
      </c>
      <c r="B59" s="37">
        <v>0.34027777777777773</v>
      </c>
      <c r="C59" s="38"/>
      <c r="D59" s="39"/>
      <c r="E59" s="39"/>
      <c r="F59" s="39"/>
      <c r="G59" s="39"/>
      <c r="H59" s="38"/>
      <c r="I59" s="42"/>
      <c r="J59" s="54"/>
      <c r="K59" s="42"/>
    </row>
    <row r="60" spans="1:11" s="53" customFormat="1" ht="25.95" customHeight="1" x14ac:dyDescent="0.25">
      <c r="A60" s="47">
        <v>43066</v>
      </c>
      <c r="B60" s="37">
        <v>0.375</v>
      </c>
      <c r="C60" s="42" t="s">
        <v>168</v>
      </c>
      <c r="D60" s="39">
        <v>500</v>
      </c>
      <c r="E60" s="39">
        <v>500</v>
      </c>
      <c r="F60" s="39"/>
      <c r="G60" s="39"/>
      <c r="H60" s="42" t="s">
        <v>124</v>
      </c>
      <c r="I60" s="51" t="s">
        <v>106</v>
      </c>
      <c r="J60" s="52">
        <v>230</v>
      </c>
      <c r="K60" s="51" t="s">
        <v>107</v>
      </c>
    </row>
    <row r="61" spans="1:11" s="53" customFormat="1" ht="25.95" customHeight="1" x14ac:dyDescent="0.25">
      <c r="A61" s="47">
        <v>43066</v>
      </c>
      <c r="B61" s="37">
        <v>0.44097222222222227</v>
      </c>
      <c r="C61" s="42" t="s">
        <v>167</v>
      </c>
      <c r="D61" s="39"/>
      <c r="E61" s="39"/>
      <c r="F61" s="39"/>
      <c r="G61" s="39"/>
      <c r="H61" s="42" t="s">
        <v>162</v>
      </c>
      <c r="I61" s="51" t="s">
        <v>32</v>
      </c>
      <c r="J61" s="52"/>
      <c r="K61" s="51" t="s">
        <v>25</v>
      </c>
    </row>
    <row r="62" spans="1:11" s="53" customFormat="1" ht="25.95" customHeight="1" x14ac:dyDescent="0.25">
      <c r="A62" s="47">
        <v>43066</v>
      </c>
      <c r="B62" s="37">
        <v>0.51041666666666663</v>
      </c>
      <c r="C62" s="42" t="s">
        <v>169</v>
      </c>
      <c r="D62" s="39">
        <v>1000</v>
      </c>
      <c r="E62" s="39"/>
      <c r="F62" s="39">
        <v>1000</v>
      </c>
      <c r="G62" s="39"/>
      <c r="H62" s="42" t="s">
        <v>125</v>
      </c>
      <c r="I62" s="51" t="s">
        <v>50</v>
      </c>
      <c r="J62" s="52"/>
      <c r="K62" s="51" t="s">
        <v>25</v>
      </c>
    </row>
    <row r="63" spans="1:11" s="53" customFormat="1" ht="25.95" customHeight="1" x14ac:dyDescent="0.25">
      <c r="A63" s="47">
        <v>43066</v>
      </c>
      <c r="B63" s="37">
        <v>0.56597222222222221</v>
      </c>
      <c r="C63" s="42" t="s">
        <v>170</v>
      </c>
      <c r="D63" s="57"/>
      <c r="E63" s="39"/>
      <c r="F63" s="39"/>
      <c r="G63" s="39"/>
      <c r="H63" s="42" t="s">
        <v>163</v>
      </c>
      <c r="I63" s="51" t="s">
        <v>108</v>
      </c>
      <c r="J63" s="52">
        <v>230</v>
      </c>
      <c r="K63" s="51" t="s">
        <v>56</v>
      </c>
    </row>
    <row r="64" spans="1:11" s="53" customFormat="1" ht="25.95" customHeight="1" x14ac:dyDescent="0.25">
      <c r="A64" s="47">
        <v>43066</v>
      </c>
      <c r="B64" s="37">
        <v>0.59027777777777779</v>
      </c>
      <c r="C64" s="42" t="s">
        <v>171</v>
      </c>
      <c r="D64" s="39"/>
      <c r="E64" s="39"/>
      <c r="F64" s="39"/>
      <c r="G64" s="39"/>
      <c r="H64" s="42" t="s">
        <v>164</v>
      </c>
      <c r="I64" s="51" t="s">
        <v>51</v>
      </c>
      <c r="J64" s="54"/>
      <c r="K64" s="51" t="s">
        <v>25</v>
      </c>
    </row>
    <row r="65" spans="1:11" s="53" customFormat="1" ht="25.95" customHeight="1" x14ac:dyDescent="0.25">
      <c r="A65" s="47">
        <v>43066</v>
      </c>
      <c r="B65" s="37">
        <v>0.61111111111111105</v>
      </c>
      <c r="C65" s="42" t="s">
        <v>172</v>
      </c>
      <c r="D65" s="39">
        <v>5400</v>
      </c>
      <c r="E65" s="39"/>
      <c r="F65" s="39"/>
      <c r="G65" s="39">
        <v>5400</v>
      </c>
      <c r="H65" s="42" t="s">
        <v>162</v>
      </c>
      <c r="I65" s="51" t="s">
        <v>41</v>
      </c>
      <c r="J65" s="54"/>
      <c r="K65" s="51" t="s">
        <v>25</v>
      </c>
    </row>
    <row r="66" spans="1:11" s="53" customFormat="1" ht="25.95" customHeight="1" x14ac:dyDescent="0.25">
      <c r="A66" s="47">
        <v>43066</v>
      </c>
      <c r="B66" s="37">
        <v>0.67361111111111116</v>
      </c>
      <c r="C66" s="42" t="s">
        <v>173</v>
      </c>
      <c r="D66" s="39"/>
      <c r="E66" s="39"/>
      <c r="F66" s="39"/>
      <c r="G66" s="39"/>
      <c r="H66" s="42" t="s">
        <v>165</v>
      </c>
      <c r="I66" s="51"/>
      <c r="J66" s="54"/>
      <c r="K66" s="51" t="s">
        <v>24</v>
      </c>
    </row>
    <row r="67" spans="1:11" s="53" customFormat="1" ht="25.95" customHeight="1" x14ac:dyDescent="0.25">
      <c r="A67" s="47">
        <v>43066</v>
      </c>
      <c r="B67" s="37">
        <v>0.70833333333333337</v>
      </c>
      <c r="C67" s="42" t="s">
        <v>174</v>
      </c>
      <c r="D67" s="39">
        <v>300</v>
      </c>
      <c r="E67" s="39">
        <v>300</v>
      </c>
      <c r="F67" s="39"/>
      <c r="G67" s="39"/>
      <c r="H67" s="42" t="s">
        <v>166</v>
      </c>
      <c r="I67" s="51" t="s">
        <v>52</v>
      </c>
      <c r="J67" s="54"/>
      <c r="K67" s="51" t="s">
        <v>28</v>
      </c>
    </row>
    <row r="68" spans="1:11" s="53" customFormat="1" ht="25.95" customHeight="1" x14ac:dyDescent="0.25">
      <c r="A68" s="47">
        <v>43066</v>
      </c>
      <c r="B68" s="37">
        <v>0.77083333333333337</v>
      </c>
      <c r="C68" s="42" t="s">
        <v>175</v>
      </c>
      <c r="D68" s="39">
        <v>1000</v>
      </c>
      <c r="E68" s="39"/>
      <c r="F68" s="39">
        <v>1000</v>
      </c>
      <c r="G68" s="39"/>
      <c r="H68" s="42" t="s">
        <v>133</v>
      </c>
      <c r="I68" s="51" t="s">
        <v>53</v>
      </c>
      <c r="J68" s="54"/>
      <c r="K68" s="51" t="s">
        <v>25</v>
      </c>
    </row>
    <row r="69" spans="1:11" s="53" customFormat="1" ht="25.95" customHeight="1" x14ac:dyDescent="0.25">
      <c r="A69" s="47">
        <v>43066</v>
      </c>
      <c r="B69" s="37">
        <v>0.8125</v>
      </c>
      <c r="C69" s="38" t="s">
        <v>114</v>
      </c>
      <c r="D69" s="39"/>
      <c r="E69" s="39"/>
      <c r="F69" s="39"/>
      <c r="G69" s="39"/>
      <c r="H69" s="38"/>
      <c r="I69" s="51" t="s">
        <v>109</v>
      </c>
      <c r="J69" s="54">
        <v>230</v>
      </c>
      <c r="K69" s="51" t="s">
        <v>110</v>
      </c>
    </row>
    <row r="70" spans="1:11" s="53" customFormat="1" ht="25.95" customHeight="1" x14ac:dyDescent="0.25">
      <c r="A70" s="36"/>
      <c r="B70" s="37">
        <v>0.83333333333333337</v>
      </c>
      <c r="C70" s="38" t="s">
        <v>94</v>
      </c>
      <c r="D70" s="39"/>
      <c r="E70" s="39"/>
      <c r="F70" s="39"/>
      <c r="G70" s="39"/>
      <c r="H70" s="38"/>
      <c r="I70" s="42"/>
      <c r="J70" s="54"/>
      <c r="K70" s="42"/>
    </row>
    <row r="71" spans="1:11" s="53" customFormat="1" ht="25.95" customHeight="1" x14ac:dyDescent="0.25">
      <c r="A71" s="36"/>
      <c r="B71" s="37"/>
      <c r="C71" s="38"/>
      <c r="D71" s="39"/>
      <c r="E71" s="39"/>
      <c r="F71" s="39"/>
      <c r="G71" s="39"/>
      <c r="H71" s="38"/>
      <c r="I71" s="46"/>
      <c r="J71" s="54"/>
      <c r="K71" s="42"/>
    </row>
    <row r="72" spans="1:11" s="53" customFormat="1" ht="25.95" customHeight="1" x14ac:dyDescent="0.25">
      <c r="A72" s="36" t="s">
        <v>87</v>
      </c>
      <c r="B72" s="37">
        <v>0.66666666666666663</v>
      </c>
      <c r="C72" s="38" t="s">
        <v>208</v>
      </c>
      <c r="D72" s="39"/>
      <c r="E72" s="39"/>
      <c r="F72" s="39"/>
      <c r="G72" s="39"/>
      <c r="H72" s="44"/>
      <c r="I72" s="46"/>
      <c r="J72" s="55"/>
      <c r="K72" s="42"/>
    </row>
    <row r="73" spans="1:11" s="53" customFormat="1" ht="25.95" customHeight="1" x14ac:dyDescent="0.25">
      <c r="A73" s="36" t="s">
        <v>87</v>
      </c>
      <c r="B73" s="37">
        <v>0.72222222222222221</v>
      </c>
      <c r="C73" s="38" t="s">
        <v>201</v>
      </c>
      <c r="D73" s="39"/>
      <c r="E73" s="39"/>
      <c r="F73" s="39"/>
      <c r="G73" s="39"/>
      <c r="H73" s="44" t="s">
        <v>218</v>
      </c>
      <c r="I73" s="46" t="s">
        <v>212</v>
      </c>
      <c r="J73" s="55"/>
      <c r="K73" s="42" t="s">
        <v>217</v>
      </c>
    </row>
    <row r="74" spans="1:11" s="53" customFormat="1" ht="25.95" customHeight="1" x14ac:dyDescent="0.25">
      <c r="A74" s="36" t="s">
        <v>87</v>
      </c>
      <c r="B74" s="37">
        <v>0.80555555555555547</v>
      </c>
      <c r="C74" s="38" t="s">
        <v>202</v>
      </c>
      <c r="D74" s="39"/>
      <c r="E74" s="39"/>
      <c r="F74" s="39"/>
      <c r="G74" s="39"/>
      <c r="H74" s="38"/>
      <c r="I74" s="46"/>
      <c r="J74" s="54"/>
      <c r="K74" s="42"/>
    </row>
    <row r="75" spans="1:11" s="53" customFormat="1" ht="25.95" customHeight="1" x14ac:dyDescent="0.25">
      <c r="A75" s="36" t="s">
        <v>87</v>
      </c>
      <c r="B75" s="37">
        <v>0.90625</v>
      </c>
      <c r="C75" s="38" t="s">
        <v>209</v>
      </c>
      <c r="D75" s="39"/>
      <c r="E75" s="39"/>
      <c r="F75" s="39"/>
      <c r="G75" s="39"/>
      <c r="H75" s="38" t="s">
        <v>214</v>
      </c>
      <c r="I75" s="46" t="s">
        <v>210</v>
      </c>
      <c r="J75" s="54"/>
      <c r="K75" s="42"/>
    </row>
    <row r="76" spans="1:11" s="53" customFormat="1" ht="25.95" customHeight="1" x14ac:dyDescent="0.25">
      <c r="A76" s="36" t="s">
        <v>87</v>
      </c>
      <c r="B76" s="37">
        <v>0.94791666666666663</v>
      </c>
      <c r="C76" s="38" t="s">
        <v>215</v>
      </c>
      <c r="D76" s="39"/>
      <c r="E76" s="39"/>
      <c r="F76" s="39"/>
      <c r="G76" s="39"/>
      <c r="H76" s="44"/>
      <c r="I76" s="46"/>
      <c r="J76" s="55"/>
      <c r="K76" s="42"/>
    </row>
    <row r="77" spans="1:11" s="53" customFormat="1" ht="25.95" customHeight="1" x14ac:dyDescent="0.25">
      <c r="A77" s="36"/>
      <c r="B77" s="37"/>
      <c r="C77" s="38"/>
      <c r="D77" s="39">
        <f>SUM(D2:D76)</f>
        <v>34570</v>
      </c>
      <c r="E77" s="39">
        <f t="shared" ref="E77:G77" si="0">SUM(E2:E76)</f>
        <v>8970</v>
      </c>
      <c r="F77" s="39">
        <f t="shared" si="0"/>
        <v>18700</v>
      </c>
      <c r="G77" s="39">
        <f t="shared" si="0"/>
        <v>8900</v>
      </c>
      <c r="H77" s="38"/>
      <c r="I77" s="46"/>
      <c r="J77" s="54">
        <f>SUM(J2:J76)</f>
        <v>12210</v>
      </c>
      <c r="K77" s="42"/>
    </row>
    <row r="78" spans="1:11" s="53" customFormat="1" ht="25.95" customHeight="1" x14ac:dyDescent="0.25">
      <c r="A78" s="36" t="s">
        <v>23</v>
      </c>
      <c r="B78" s="37">
        <v>0.375</v>
      </c>
      <c r="C78" s="38"/>
      <c r="D78" s="39"/>
      <c r="E78" s="39"/>
      <c r="F78" s="39"/>
      <c r="G78" s="39"/>
      <c r="H78" s="38"/>
      <c r="I78" s="42"/>
      <c r="J78" s="54"/>
      <c r="K78" s="42"/>
    </row>
    <row r="79" spans="1:11" s="53" customFormat="1" ht="25.95" customHeight="1" x14ac:dyDescent="0.25">
      <c r="A79" s="36" t="s">
        <v>23</v>
      </c>
      <c r="B79" s="37">
        <v>0.3888888888888889</v>
      </c>
      <c r="C79" s="42" t="s">
        <v>191</v>
      </c>
      <c r="D79" s="39">
        <v>600</v>
      </c>
      <c r="E79" s="39">
        <v>600</v>
      </c>
      <c r="F79" s="39"/>
      <c r="G79" s="39"/>
      <c r="H79" s="42" t="s">
        <v>190</v>
      </c>
      <c r="I79" s="51" t="s">
        <v>111</v>
      </c>
      <c r="J79" s="52">
        <v>260</v>
      </c>
      <c r="K79" s="51" t="s">
        <v>231</v>
      </c>
    </row>
    <row r="80" spans="1:11" s="53" customFormat="1" ht="25.95" customHeight="1" x14ac:dyDescent="0.25">
      <c r="A80" s="36" t="s">
        <v>23</v>
      </c>
      <c r="B80" s="37">
        <v>0.51041666666666663</v>
      </c>
      <c r="C80" s="51" t="s">
        <v>192</v>
      </c>
      <c r="D80" s="52">
        <v>1500</v>
      </c>
      <c r="E80" s="52"/>
      <c r="F80" s="52">
        <v>1500</v>
      </c>
      <c r="G80" s="52"/>
      <c r="H80" s="51" t="s">
        <v>133</v>
      </c>
      <c r="I80" s="51" t="s">
        <v>112</v>
      </c>
      <c r="J80" s="52">
        <v>230</v>
      </c>
      <c r="K80" s="51" t="s">
        <v>57</v>
      </c>
    </row>
    <row r="81" spans="1:11" s="53" customFormat="1" ht="25.95" customHeight="1" x14ac:dyDescent="0.25">
      <c r="A81" s="36" t="s">
        <v>23</v>
      </c>
      <c r="B81" s="37">
        <v>0.55902777777777779</v>
      </c>
      <c r="C81" s="51" t="s">
        <v>193</v>
      </c>
      <c r="D81" s="52"/>
      <c r="E81" s="52"/>
      <c r="F81" s="52"/>
      <c r="G81" s="52"/>
      <c r="H81" s="51" t="s">
        <v>124</v>
      </c>
      <c r="I81" s="51" t="s">
        <v>48</v>
      </c>
      <c r="J81" s="52"/>
      <c r="K81" s="51" t="s">
        <v>24</v>
      </c>
    </row>
    <row r="82" spans="1:11" s="53" customFormat="1" ht="25.95" customHeight="1" x14ac:dyDescent="0.25">
      <c r="A82" s="36" t="s">
        <v>23</v>
      </c>
      <c r="B82" s="37">
        <v>0.625</v>
      </c>
      <c r="C82" s="51" t="s">
        <v>194</v>
      </c>
      <c r="D82" s="52"/>
      <c r="E82" s="52"/>
      <c r="F82" s="52"/>
      <c r="G82" s="52"/>
      <c r="H82" s="51" t="s">
        <v>197</v>
      </c>
      <c r="I82" s="51" t="s">
        <v>48</v>
      </c>
      <c r="J82" s="52"/>
      <c r="K82" s="51" t="s">
        <v>25</v>
      </c>
    </row>
    <row r="83" spans="1:11" s="53" customFormat="1" ht="25.95" customHeight="1" x14ac:dyDescent="0.25">
      <c r="A83" s="36" t="s">
        <v>23</v>
      </c>
      <c r="B83" s="37">
        <v>0.66666666666666663</v>
      </c>
      <c r="C83" s="51" t="s">
        <v>195</v>
      </c>
      <c r="D83" s="52">
        <v>400</v>
      </c>
      <c r="E83" s="52">
        <v>400</v>
      </c>
      <c r="F83" s="52"/>
      <c r="G83" s="52"/>
      <c r="H83" s="51" t="s">
        <v>198</v>
      </c>
      <c r="I83" s="51" t="s">
        <v>49</v>
      </c>
      <c r="J83" s="52"/>
      <c r="K83" s="51" t="s">
        <v>29</v>
      </c>
    </row>
    <row r="84" spans="1:11" s="53" customFormat="1" ht="25.95" customHeight="1" x14ac:dyDescent="0.25">
      <c r="A84" s="36" t="s">
        <v>23</v>
      </c>
      <c r="B84" s="37">
        <v>0.75</v>
      </c>
      <c r="C84" s="51" t="s">
        <v>196</v>
      </c>
      <c r="D84" s="52">
        <v>1500</v>
      </c>
      <c r="E84" s="52"/>
      <c r="F84" s="52">
        <v>1500</v>
      </c>
      <c r="G84" s="52"/>
      <c r="H84" s="51" t="s">
        <v>125</v>
      </c>
      <c r="I84" s="51" t="s">
        <v>113</v>
      </c>
      <c r="J84" s="52">
        <v>230</v>
      </c>
      <c r="K84" s="51" t="s">
        <v>58</v>
      </c>
    </row>
    <row r="85" spans="1:11" s="53" customFormat="1" ht="25.95" customHeight="1" x14ac:dyDescent="0.25">
      <c r="A85" s="36" t="s">
        <v>23</v>
      </c>
      <c r="B85" s="37">
        <v>0.79166666666666663</v>
      </c>
      <c r="C85" s="42" t="s">
        <v>199</v>
      </c>
      <c r="D85" s="39"/>
      <c r="E85" s="39"/>
      <c r="F85" s="39"/>
      <c r="G85" s="39"/>
      <c r="H85" s="42"/>
      <c r="I85" s="51" t="s">
        <v>86</v>
      </c>
      <c r="J85" s="52">
        <v>490</v>
      </c>
      <c r="K85" s="51" t="s">
        <v>232</v>
      </c>
    </row>
    <row r="86" spans="1:11" s="53" customFormat="1" ht="25.95" customHeight="1" x14ac:dyDescent="0.25">
      <c r="A86" s="36" t="s">
        <v>23</v>
      </c>
      <c r="B86" s="37">
        <v>0.8125</v>
      </c>
      <c r="C86" s="38" t="s">
        <v>200</v>
      </c>
      <c r="D86" s="39"/>
      <c r="E86" s="39"/>
      <c r="F86" s="39"/>
      <c r="G86" s="39"/>
      <c r="H86" s="46"/>
      <c r="I86" s="51"/>
      <c r="J86" s="52"/>
      <c r="K86" s="42"/>
    </row>
    <row r="87" spans="1:11" s="53" customFormat="1" ht="25.95" customHeight="1" x14ac:dyDescent="0.25">
      <c r="A87" s="36"/>
      <c r="B87" s="37"/>
      <c r="C87" s="42"/>
      <c r="D87" s="39">
        <f>SUM(D78:D86,D2:D6,D8:D16,D18:D29,D31:D39,D59:D70,D72:D76)</f>
        <v>29700</v>
      </c>
      <c r="E87" s="39">
        <f t="shared" ref="E87:G87" si="1">SUM(E78:E86,E2:E6,E8:E16,E18:E29,E31:E39,E59:E70,E72:E76)</f>
        <v>6800</v>
      </c>
      <c r="F87" s="39">
        <f t="shared" si="1"/>
        <v>16000</v>
      </c>
      <c r="G87" s="39">
        <f t="shared" si="1"/>
        <v>8900</v>
      </c>
      <c r="H87" s="42"/>
      <c r="I87" s="42"/>
      <c r="J87" s="54">
        <f>SUM(J79:J85,J2:J6,J9:J15,J19:J28,J32:J38,J60:J69,J72:J76)</f>
        <v>12520</v>
      </c>
      <c r="K87" s="42"/>
    </row>
    <row r="88" spans="1:11" s="53" customFormat="1" ht="25.95" customHeight="1" x14ac:dyDescent="0.25">
      <c r="B88" s="36"/>
      <c r="C88" s="37"/>
      <c r="D88" s="37"/>
      <c r="E88" s="37"/>
      <c r="F88" s="37"/>
      <c r="G88" s="37"/>
      <c r="H88" s="37"/>
      <c r="I88" s="37"/>
      <c r="J88" s="42"/>
    </row>
    <row r="89" spans="1:11" s="53" customFormat="1" ht="25.95" customHeight="1" x14ac:dyDescent="0.25">
      <c r="B89" s="36"/>
      <c r="C89" s="37"/>
      <c r="D89" s="37"/>
      <c r="E89" s="37"/>
      <c r="F89" s="37"/>
      <c r="G89" s="37"/>
      <c r="H89" s="37"/>
      <c r="I89" s="37"/>
      <c r="J89" s="42"/>
    </row>
    <row r="90" spans="1:11" s="53" customFormat="1" ht="25.95" customHeight="1" x14ac:dyDescent="0.25">
      <c r="B90" s="47"/>
      <c r="C90" s="48"/>
      <c r="D90" s="48"/>
      <c r="E90" s="48"/>
      <c r="F90" s="48"/>
      <c r="G90" s="48"/>
      <c r="H90" s="48"/>
      <c r="I90" s="48"/>
      <c r="J90" s="49"/>
    </row>
    <row r="91" spans="1:11" ht="25.95" customHeight="1" x14ac:dyDescent="0.25">
      <c r="A91" s="35"/>
    </row>
  </sheetData>
  <phoneticPr fontId="7" type="noConversion"/>
  <dataValidations count="5">
    <dataValidation allowBlank="1" showInputMessage="1" showErrorMessage="1" prompt="在此欄輸入活動" sqref="H1:J2 H3:I4 H5:H8 C1:G8"/>
    <dataValidation allowBlank="1" showInputMessage="1" showErrorMessage="1" prompt="在此欄輸入日期" sqref="A1:A8"/>
    <dataValidation allowBlank="1" showInputMessage="1" showErrorMessage="1" prompt="在此欄輸入時間" sqref="B1:B8"/>
    <dataValidation allowBlank="1" showInputMessage="1" showErrorMessage="1" prompt="在此欄輸入連絡資訊" sqref="J3:J8"/>
    <dataValidation allowBlank="1" showInputMessage="1" showErrorMessage="1" prompt="在此欄輸入地點" sqref="I5:I8 K1:K8"/>
  </dataValidations>
  <printOptions horizontalCentered="1"/>
  <pageMargins left="0.7" right="0.7" top="0.75" bottom="0.75" header="0.3" footer="0.3"/>
  <pageSetup paperSize="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8" tint="-0.499984740745262"/>
    <pageSetUpPr autoPageBreaks="0" fitToPage="1"/>
  </sheetPr>
  <dimension ref="A1:E19"/>
  <sheetViews>
    <sheetView showGridLines="0" zoomScale="78" zoomScaleNormal="78" workbookViewId="0">
      <selection activeCell="C18" sqref="C18"/>
    </sheetView>
  </sheetViews>
  <sheetFormatPr defaultColWidth="9.33203125" defaultRowHeight="30" customHeight="1" x14ac:dyDescent="0.25"/>
  <cols>
    <col min="1" max="1" width="2.6640625" style="18" customWidth="1"/>
    <col min="2" max="2" width="16" style="18" bestFit="1" customWidth="1"/>
    <col min="3" max="3" width="67.44140625" style="18" bestFit="1" customWidth="1"/>
    <col min="4" max="4" width="17" style="28" bestFit="1" customWidth="1"/>
    <col min="5" max="5" width="18.44140625" style="29" bestFit="1" customWidth="1"/>
    <col min="6" max="6" width="2.6640625" style="20" customWidth="1"/>
    <col min="7" max="16384" width="9.33203125" style="20"/>
  </cols>
  <sheetData>
    <row r="1" spans="2:5" ht="39.9" customHeight="1" x14ac:dyDescent="0.35">
      <c r="B1" s="19" t="s">
        <v>9</v>
      </c>
      <c r="D1" s="23"/>
      <c r="E1" s="23"/>
    </row>
    <row r="2" spans="2:5" ht="35.1" customHeight="1" x14ac:dyDescent="0.25">
      <c r="B2" s="18" t="s">
        <v>10</v>
      </c>
      <c r="C2" s="18" t="s">
        <v>11</v>
      </c>
      <c r="D2" s="24" t="s">
        <v>76</v>
      </c>
      <c r="E2" s="24" t="s">
        <v>221</v>
      </c>
    </row>
    <row r="3" spans="2:5" ht="35.1" customHeight="1" x14ac:dyDescent="0.25">
      <c r="B3" s="21" t="s">
        <v>73</v>
      </c>
      <c r="C3" s="21" t="s">
        <v>74</v>
      </c>
      <c r="D3" s="25">
        <v>9996</v>
      </c>
      <c r="E3" s="25">
        <f>預算[[#This Row],[費用/人]]*6</f>
        <v>59976</v>
      </c>
    </row>
    <row r="4" spans="2:5" ht="30" customHeight="1" x14ac:dyDescent="0.25">
      <c r="B4" s="22" t="s">
        <v>71</v>
      </c>
      <c r="C4" s="22" t="s">
        <v>75</v>
      </c>
      <c r="D4" s="26">
        <v>7044</v>
      </c>
      <c r="E4" s="25">
        <f>預算[[#This Row],[費用/人]]*6</f>
        <v>42264</v>
      </c>
    </row>
    <row r="5" spans="2:5" ht="30" customHeight="1" x14ac:dyDescent="0.25">
      <c r="B5" s="30" t="s">
        <v>233</v>
      </c>
      <c r="C5" s="30"/>
      <c r="D5" s="31">
        <v>2371</v>
      </c>
      <c r="E5" s="31">
        <f>預算[[#This Row],[費用/人]]*6</f>
        <v>14226</v>
      </c>
    </row>
    <row r="6" spans="2:5" ht="30" customHeight="1" x14ac:dyDescent="0.25">
      <c r="B6" s="30" t="s">
        <v>235</v>
      </c>
      <c r="C6" s="30"/>
      <c r="D6" s="31">
        <v>4414</v>
      </c>
      <c r="E6" s="31">
        <f>預算[[#This Row],[費用/人]]*6</f>
        <v>26484</v>
      </c>
    </row>
    <row r="7" spans="2:5" ht="30" customHeight="1" x14ac:dyDescent="0.25">
      <c r="B7" s="30" t="s">
        <v>237</v>
      </c>
      <c r="C7" s="30"/>
      <c r="D7" s="31">
        <v>2352</v>
      </c>
      <c r="E7" s="31">
        <f>預算[[#This Row],[費用/人]]*6</f>
        <v>14112</v>
      </c>
    </row>
    <row r="8" spans="2:5" ht="30" customHeight="1" x14ac:dyDescent="0.25">
      <c r="B8" s="22" t="s">
        <v>72</v>
      </c>
      <c r="C8" s="22"/>
      <c r="D8" s="26">
        <v>3251</v>
      </c>
      <c r="E8" s="25">
        <f>預算[[#This Row],[費用/人]]*6</f>
        <v>19506</v>
      </c>
    </row>
    <row r="9" spans="2:5" ht="30" customHeight="1" x14ac:dyDescent="0.25">
      <c r="B9" s="18" t="s">
        <v>12</v>
      </c>
      <c r="D9" s="27">
        <f>SUBTOTAL(109,預算[費用/人])</f>
        <v>29428</v>
      </c>
      <c r="E9" s="27">
        <f>SUBTOTAL(109,預算[全體金額(6人)])</f>
        <v>176568</v>
      </c>
    </row>
    <row r="10" spans="2:5" ht="30" customHeight="1" x14ac:dyDescent="0.25">
      <c r="D10" s="27"/>
      <c r="E10" s="27"/>
    </row>
    <row r="11" spans="2:5" ht="30" customHeight="1" x14ac:dyDescent="0.25">
      <c r="B11" s="18" t="s">
        <v>219</v>
      </c>
    </row>
    <row r="12" spans="2:5" ht="35.1" customHeight="1" x14ac:dyDescent="0.25">
      <c r="B12" s="18" t="s">
        <v>10</v>
      </c>
      <c r="C12" s="18" t="s">
        <v>11</v>
      </c>
      <c r="D12" s="24" t="s">
        <v>76</v>
      </c>
      <c r="E12" s="24" t="s">
        <v>221</v>
      </c>
    </row>
    <row r="13" spans="2:5" ht="35.1" customHeight="1" x14ac:dyDescent="0.25">
      <c r="B13" s="21" t="s">
        <v>73</v>
      </c>
      <c r="C13" s="21" t="s">
        <v>74</v>
      </c>
      <c r="D13" s="25">
        <v>9996</v>
      </c>
      <c r="E13" s="25">
        <f>預算_5[[#This Row],[費用/人]]*6</f>
        <v>59976</v>
      </c>
    </row>
    <row r="14" spans="2:5" ht="30" customHeight="1" x14ac:dyDescent="0.25">
      <c r="B14" s="22" t="s">
        <v>71</v>
      </c>
      <c r="C14" s="22" t="s">
        <v>75</v>
      </c>
      <c r="D14" s="26">
        <v>7044</v>
      </c>
      <c r="E14" s="25">
        <f>預算_5[[#This Row],[費用/人]]*6</f>
        <v>42264</v>
      </c>
    </row>
    <row r="15" spans="2:5" ht="30" customHeight="1" x14ac:dyDescent="0.25">
      <c r="B15" s="30" t="s">
        <v>233</v>
      </c>
      <c r="C15" s="30" t="s">
        <v>239</v>
      </c>
      <c r="D15" s="31">
        <v>1797</v>
      </c>
      <c r="E15" s="25">
        <f>預算_5[[#This Row],[費用/人]]*6</f>
        <v>10782</v>
      </c>
    </row>
    <row r="16" spans="2:5" ht="30" customHeight="1" x14ac:dyDescent="0.25">
      <c r="B16" s="30" t="s">
        <v>235</v>
      </c>
      <c r="C16" s="30" t="s">
        <v>239</v>
      </c>
      <c r="D16" s="31">
        <v>3700</v>
      </c>
      <c r="E16" s="25">
        <f>預算_5[[#This Row],[費用/人]]*6</f>
        <v>22200</v>
      </c>
    </row>
    <row r="17" spans="2:5" ht="30" customHeight="1" x14ac:dyDescent="0.25">
      <c r="B17" s="30" t="s">
        <v>237</v>
      </c>
      <c r="C17" s="30" t="s">
        <v>239</v>
      </c>
      <c r="D17" s="31">
        <v>2352</v>
      </c>
      <c r="E17" s="25">
        <f>預算_5[[#This Row],[費用/人]]*6</f>
        <v>14112</v>
      </c>
    </row>
    <row r="18" spans="2:5" ht="30" customHeight="1" x14ac:dyDescent="0.25">
      <c r="B18" s="30" t="s">
        <v>79</v>
      </c>
      <c r="C18" s="30" t="s">
        <v>239</v>
      </c>
      <c r="D18" s="31">
        <v>3333</v>
      </c>
      <c r="E18" s="31">
        <f>預算_5[[#This Row],[費用/人]]*6</f>
        <v>19998</v>
      </c>
    </row>
    <row r="19" spans="2:5" ht="30" customHeight="1" x14ac:dyDescent="0.25">
      <c r="B19" s="18" t="s">
        <v>12</v>
      </c>
      <c r="D19" s="58">
        <f>SUBTOTAL(109,預算_5[費用/人])</f>
        <v>28222</v>
      </c>
      <c r="E19" s="58">
        <f>SUBTOTAL(109,預算_5[全體金額(6人)])</f>
        <v>169332</v>
      </c>
    </row>
  </sheetData>
  <phoneticPr fontId="7" type="noConversion"/>
  <dataValidations xWindow="526" yWindow="400" count="4">
    <dataValidation allowBlank="1" showInputMessage="1" showErrorMessage="1" prompt="在此欄輸入預算項目" sqref="B2:B3 B12:B13"/>
    <dataValidation allowBlank="1" showInputMessage="1" showErrorMessage="1" prompt="在此欄為每個項目輸入說明" sqref="C2:C3 C12:C13"/>
    <dataValidation allowBlank="1" showInputMessage="1" showErrorMessage="1" prompt="在此欄為每個項目輸入費用" sqref="D2:D3 D12:D13"/>
    <dataValidation allowBlank="1" showInputMessage="1" showErrorMessage="1" prompt="此為自動計算結果欄" sqref="E2:E8 E12:E18"/>
  </dataValidations>
  <printOptions horizontalCentered="1"/>
  <pageMargins left="0.7" right="0.7" top="0.75" bottom="0.75" header="0.3" footer="0.3"/>
  <pageSetup paperSize="9" fitToHeight="0" orientation="portrait" horizontalDpi="4294967293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5</vt:i4>
      </vt:variant>
    </vt:vector>
  </HeadingPairs>
  <TitlesOfParts>
    <vt:vector size="9" baseType="lpstr">
      <vt:lpstr>飛機</vt:lpstr>
      <vt:lpstr>住宿</vt:lpstr>
      <vt:lpstr>活動</vt:lpstr>
      <vt:lpstr>預算</vt:lpstr>
      <vt:lpstr>住宿!Print_Titles</vt:lpstr>
      <vt:lpstr>活動!Print_Titles</vt:lpstr>
      <vt:lpstr>預算!Print_Titles</vt:lpstr>
      <vt:lpstr>欄標題2</vt:lpstr>
      <vt:lpstr>欄標題4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李宜旻</dc:creator>
  <cp:lastModifiedBy>zenyoung</cp:lastModifiedBy>
  <dcterms:created xsi:type="dcterms:W3CDTF">2016-09-22T18:54:55Z</dcterms:created>
  <dcterms:modified xsi:type="dcterms:W3CDTF">2017-11-03T17:08:56Z</dcterms:modified>
</cp:coreProperties>
</file>