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q/Desktop/InProgress-Hwy-Simulation/"/>
    </mc:Choice>
  </mc:AlternateContent>
  <xr:revisionPtr revIDLastSave="0" documentId="13_ncr:1_{7CBCD819-7B77-8F42-9058-3F9C7B898E26}" xr6:coauthVersionLast="31" xr6:coauthVersionMax="31" xr10:uidLastSave="{00000000-0000-0000-0000-000000000000}"/>
  <bookViews>
    <workbookView xWindow="8440" yWindow="460" windowWidth="19980" windowHeight="17040" xr2:uid="{E0E0BC84-8A9D-A04D-A89C-7F4722BDBB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H39" i="1"/>
  <c r="J39" i="1"/>
  <c r="G39" i="1"/>
  <c r="J35" i="1"/>
  <c r="S28" i="1" l="1"/>
  <c r="U28" i="1" s="1"/>
  <c r="R28" i="1"/>
  <c r="R29" i="1"/>
  <c r="S29" i="1" s="1"/>
  <c r="R27" i="1"/>
  <c r="S27" i="1" s="1"/>
  <c r="U27" i="1" s="1"/>
  <c r="J27" i="1"/>
  <c r="M27" i="1" s="1"/>
  <c r="Q27" i="1" s="1"/>
  <c r="J28" i="1"/>
  <c r="M28" i="1" s="1"/>
  <c r="Q28" i="1" s="1"/>
  <c r="J29" i="1"/>
  <c r="M29" i="1" s="1"/>
  <c r="Q29" i="1" s="1"/>
  <c r="J26" i="1"/>
  <c r="M26" i="1" s="1"/>
  <c r="Q26" i="1" s="1"/>
  <c r="I27" i="1"/>
  <c r="L27" i="1" s="1"/>
  <c r="N27" i="1" s="1"/>
  <c r="I28" i="1"/>
  <c r="L28" i="1" s="1"/>
  <c r="N28" i="1" s="1"/>
  <c r="I29" i="1"/>
  <c r="L29" i="1" s="1"/>
  <c r="N29" i="1" s="1"/>
  <c r="I26" i="1"/>
  <c r="E13" i="1"/>
  <c r="E14" i="1"/>
  <c r="E15" i="1"/>
  <c r="E16" i="1"/>
  <c r="E12" i="1"/>
  <c r="E9" i="1"/>
  <c r="E6" i="1"/>
  <c r="E7" i="1"/>
  <c r="E8" i="1"/>
  <c r="F5" i="1"/>
  <c r="G5" i="1"/>
  <c r="E5" i="1"/>
  <c r="R35" i="1" l="1"/>
  <c r="U29" i="1"/>
  <c r="L26" i="1"/>
  <c r="N26" i="1" s="1"/>
  <c r="R19" i="1"/>
</calcChain>
</file>

<file path=xl/sharedStrings.xml><?xml version="1.0" encoding="utf-8"?>
<sst xmlns="http://schemas.openxmlformats.org/spreadsheetml/2006/main" count="38" uniqueCount="29">
  <si>
    <t>Horizontal</t>
  </si>
  <si>
    <t>Vertical</t>
  </si>
  <si>
    <t>Bottom</t>
  </si>
  <si>
    <t>Level 2</t>
  </si>
  <si>
    <t>Level 3</t>
  </si>
  <si>
    <t>Level 4</t>
  </si>
  <si>
    <t>Level 5</t>
  </si>
  <si>
    <t>Top</t>
  </si>
  <si>
    <t>(px)</t>
  </si>
  <si>
    <t>Conversion</t>
  </si>
  <si>
    <t>x</t>
  </si>
  <si>
    <t>y</t>
  </si>
  <si>
    <t>Cell_Size</t>
  </si>
  <si>
    <t>L</t>
  </si>
  <si>
    <t>( 2478 , 914 ) ( 2747 , 0 ) 47.6381412315804</t>
  </si>
  <si>
    <t>( 602.1505376 , 2865.591398 ) ( 2478 , 914 ) 135.3469633048149</t>
  </si>
  <si>
    <t>( 0 , 3252.688172 ) ( 602.1505376 , 2865.591398 ) 35.7920795139503</t>
  </si>
  <si>
    <t>Origin</t>
  </si>
  <si>
    <t>L1</t>
  </si>
  <si>
    <t>X</t>
  </si>
  <si>
    <t>Y</t>
  </si>
  <si>
    <t>*5.7</t>
  </si>
  <si>
    <t>*5.61</t>
  </si>
  <si>
    <t>*5.8</t>
  </si>
  <si>
    <t>Len</t>
  </si>
  <si>
    <t>#</t>
  </si>
  <si>
    <t>L2</t>
  </si>
  <si>
    <t>L3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</si>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</sst>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1"/>
      <name val="Courier New"/>
      <family val="1"/>
    </font>
    <font>
      <sz val="13"/>
      <color rgb="FFC00000"/>
      <name val="Calibri"/>
      <family val="2"/>
      <scheme val="minor"/>
    </font>
    <font>
      <i/>
      <sz val="13"/>
      <color rgb="FF0070C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i/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3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rgb="FFA9B7C6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1" fontId="0" fillId="0" borderId="0" xfId="0" applyNumberFormat="1"/>
    <xf numFmtId="0" fontId="8" fillId="0" borderId="0" xfId="0" applyFont="1"/>
    <xf numFmtId="0" fontId="10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9" fillId="0" borderId="3" xfId="0" applyFont="1" applyBorder="1"/>
    <xf numFmtId="0" fontId="9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2" borderId="0" xfId="0" applyFill="1"/>
    <xf numFmtId="0" fontId="0" fillId="0" borderId="0" xfId="0" applyFill="1"/>
    <xf numFmtId="0" fontId="14" fillId="0" borderId="0" xfId="0" applyFont="1" applyFill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62DB-C855-1446-98D2-24A732CB0282}">
  <dimension ref="A1:Y40"/>
  <sheetViews>
    <sheetView tabSelected="1" topLeftCell="A17" workbookViewId="0">
      <selection activeCell="D39" sqref="D39"/>
    </sheetView>
  </sheetViews>
  <sheetFormatPr baseColWidth="10" defaultRowHeight="16" x14ac:dyDescent="0.2"/>
  <cols>
    <col min="17" max="17" width="10.83203125" customWidth="1"/>
    <col min="20" max="20" width="12.6640625" customWidth="1"/>
    <col min="21" max="22" width="12.6640625" bestFit="1" customWidth="1"/>
    <col min="23" max="23" width="12.6640625" customWidth="1"/>
  </cols>
  <sheetData>
    <row r="1" spans="1:19" ht="21" x14ac:dyDescent="0.25">
      <c r="A1" s="2" t="s">
        <v>9</v>
      </c>
    </row>
    <row r="2" spans="1:19" ht="19" x14ac:dyDescent="0.25">
      <c r="A2" s="1">
        <v>93</v>
      </c>
      <c r="B2" s="1">
        <v>500</v>
      </c>
      <c r="C2" s="1"/>
      <c r="P2" t="s">
        <v>12</v>
      </c>
      <c r="Q2">
        <v>20</v>
      </c>
    </row>
    <row r="4" spans="1:19" s="4" customFormat="1" ht="20" x14ac:dyDescent="0.25">
      <c r="A4" s="5" t="s">
        <v>0</v>
      </c>
      <c r="B4" s="5" t="s">
        <v>8</v>
      </c>
      <c r="C4" s="6"/>
      <c r="I4" s="4" t="s">
        <v>13</v>
      </c>
      <c r="J4" s="10" t="s">
        <v>14</v>
      </c>
      <c r="S4" s="4">
        <v>48</v>
      </c>
    </row>
    <row r="5" spans="1:19" ht="19" x14ac:dyDescent="0.25">
      <c r="A5" s="1" t="s">
        <v>2</v>
      </c>
      <c r="B5" s="1">
        <v>511</v>
      </c>
      <c r="C5" s="1">
        <v>543</v>
      </c>
      <c r="D5" s="1">
        <v>557</v>
      </c>
      <c r="E5" s="7">
        <f>B5/$A$2*$B$2</f>
        <v>2747.311827956989</v>
      </c>
      <c r="F5" s="7">
        <f t="shared" ref="F5:G5" si="0">C5/$A$2*$B$2</f>
        <v>2919.3548387096776</v>
      </c>
      <c r="G5" s="7">
        <f t="shared" si="0"/>
        <v>2994.6236559139784</v>
      </c>
      <c r="H5" s="7"/>
      <c r="I5" s="6"/>
      <c r="J5" s="10" t="s">
        <v>15</v>
      </c>
      <c r="Q5" s="9"/>
      <c r="S5" s="4">
        <v>135</v>
      </c>
    </row>
    <row r="6" spans="1:19" ht="19" x14ac:dyDescent="0.25">
      <c r="A6" s="1" t="s">
        <v>3</v>
      </c>
      <c r="B6" s="1">
        <v>461</v>
      </c>
      <c r="C6" s="1"/>
      <c r="D6" s="1"/>
      <c r="E6" s="7">
        <f>B6/$A$2*$B$2</f>
        <v>2478.494623655914</v>
      </c>
      <c r="F6" s="7"/>
      <c r="G6" s="7"/>
      <c r="H6" s="7"/>
      <c r="I6" s="6"/>
      <c r="J6" s="10" t="s">
        <v>16</v>
      </c>
      <c r="S6" s="4">
        <v>36</v>
      </c>
    </row>
    <row r="7" spans="1:19" ht="19" x14ac:dyDescent="0.25">
      <c r="A7" s="1" t="s">
        <v>4</v>
      </c>
      <c r="B7" s="1">
        <v>344</v>
      </c>
      <c r="C7" s="1"/>
      <c r="D7" s="1"/>
      <c r="E7" s="7">
        <f>B7/$A$2*$B$2</f>
        <v>1849.4623655913977</v>
      </c>
      <c r="F7" s="7"/>
      <c r="G7" s="7"/>
      <c r="H7" s="7"/>
      <c r="I7" s="6"/>
    </row>
    <row r="8" spans="1:19" ht="19" x14ac:dyDescent="0.25">
      <c r="A8" s="1" t="s">
        <v>5</v>
      </c>
      <c r="B8" s="1">
        <v>112</v>
      </c>
      <c r="C8" s="1"/>
      <c r="D8" s="1"/>
      <c r="E8" s="7">
        <f>B8/$A$2*$B$2</f>
        <v>602.15053763440858</v>
      </c>
      <c r="F8" s="7"/>
      <c r="G8" s="7"/>
      <c r="H8" s="7"/>
      <c r="I8" s="6"/>
    </row>
    <row r="9" spans="1:19" ht="19" x14ac:dyDescent="0.25">
      <c r="A9" s="1" t="s">
        <v>6</v>
      </c>
      <c r="B9" s="1">
        <v>34</v>
      </c>
      <c r="C9" s="1"/>
      <c r="D9" s="1"/>
      <c r="E9" s="7">
        <f>B9/$A$2*$B$2</f>
        <v>182.7956989247312</v>
      </c>
      <c r="F9" s="7"/>
      <c r="G9" s="7"/>
      <c r="H9" s="7"/>
      <c r="I9" s="6"/>
    </row>
    <row r="10" spans="1:19" ht="19" x14ac:dyDescent="0.25">
      <c r="E10" s="7"/>
      <c r="F10" s="7"/>
      <c r="G10" s="7"/>
      <c r="H10" s="7"/>
      <c r="I10" s="6"/>
    </row>
    <row r="11" spans="1:19" s="4" customFormat="1" ht="20" x14ac:dyDescent="0.25">
      <c r="A11" s="5" t="s">
        <v>1</v>
      </c>
      <c r="B11" s="5" t="s">
        <v>8</v>
      </c>
      <c r="E11" s="7"/>
      <c r="F11" s="7"/>
      <c r="G11" s="7"/>
      <c r="H11" s="7"/>
      <c r="I11" s="6"/>
      <c r="J11"/>
      <c r="K11"/>
    </row>
    <row r="12" spans="1:19" ht="19" x14ac:dyDescent="0.25">
      <c r="A12" s="1" t="s">
        <v>3</v>
      </c>
      <c r="B12" s="1">
        <v>170</v>
      </c>
      <c r="C12" s="1"/>
      <c r="D12" s="1"/>
      <c r="E12" s="7">
        <f>B12/$A$2*$B$2</f>
        <v>913.97849462365593</v>
      </c>
      <c r="F12" s="7"/>
      <c r="G12" s="7"/>
      <c r="H12" s="7"/>
      <c r="I12" s="6"/>
    </row>
    <row r="13" spans="1:19" ht="19" x14ac:dyDescent="0.25">
      <c r="A13" s="1" t="s">
        <v>4</v>
      </c>
      <c r="B13" s="1">
        <v>190</v>
      </c>
      <c r="C13" s="1"/>
      <c r="D13" s="1"/>
      <c r="E13" s="7">
        <f t="shared" ref="E13:E16" si="1">B13/$A$2*$B$2</f>
        <v>1021.505376344086</v>
      </c>
      <c r="F13" s="7"/>
      <c r="G13" s="7"/>
      <c r="H13" s="7"/>
      <c r="I13" s="6"/>
      <c r="J13" s="4"/>
      <c r="K13" s="4"/>
    </row>
    <row r="14" spans="1:19" ht="19" x14ac:dyDescent="0.25">
      <c r="A14" s="1" t="s">
        <v>5</v>
      </c>
      <c r="B14" s="1">
        <v>533</v>
      </c>
      <c r="C14" s="1"/>
      <c r="D14" s="1"/>
      <c r="E14" s="7">
        <f t="shared" si="1"/>
        <v>2865.5913978494623</v>
      </c>
      <c r="F14" s="7"/>
      <c r="G14" s="7"/>
      <c r="H14" s="7"/>
      <c r="I14" s="6"/>
    </row>
    <row r="15" spans="1:19" ht="19" x14ac:dyDescent="0.25">
      <c r="A15" s="1" t="s">
        <v>6</v>
      </c>
      <c r="B15" s="1">
        <v>605</v>
      </c>
      <c r="C15" s="1"/>
      <c r="D15" s="1"/>
      <c r="E15" s="7">
        <f t="shared" si="1"/>
        <v>3252.688172043011</v>
      </c>
      <c r="F15" s="7"/>
      <c r="G15" s="7"/>
      <c r="H15" s="7"/>
      <c r="I15" s="6"/>
    </row>
    <row r="16" spans="1:19" ht="19" x14ac:dyDescent="0.25">
      <c r="A16" s="1" t="s">
        <v>7</v>
      </c>
      <c r="B16" s="1">
        <v>660</v>
      </c>
      <c r="C16" s="1"/>
      <c r="D16" s="1"/>
      <c r="E16" s="7">
        <f t="shared" si="1"/>
        <v>3548.3870967741937</v>
      </c>
      <c r="F16" s="7"/>
      <c r="G16" s="7"/>
      <c r="H16" s="7"/>
      <c r="I16" s="6"/>
    </row>
    <row r="17" spans="4:25" ht="19" x14ac:dyDescent="0.25">
      <c r="I17" s="6"/>
    </row>
    <row r="18" spans="4:25" ht="19" x14ac:dyDescent="0.25">
      <c r="I18" s="6"/>
    </row>
    <row r="19" spans="4:25" x14ac:dyDescent="0.2">
      <c r="I19" s="8"/>
      <c r="R19">
        <f>180/245*S27</f>
        <v>985.06164784727457</v>
      </c>
    </row>
    <row r="22" spans="4:25" ht="17" x14ac:dyDescent="0.2">
      <c r="I22" t="s">
        <v>24</v>
      </c>
      <c r="T22" s="3"/>
      <c r="U22" s="3"/>
    </row>
    <row r="23" spans="4:25" ht="19" x14ac:dyDescent="0.25">
      <c r="E23" s="3"/>
      <c r="F23" s="3"/>
      <c r="G23" s="3"/>
      <c r="H23" s="3"/>
      <c r="I23" s="3"/>
      <c r="J23" s="3"/>
      <c r="K23" s="1" t="s">
        <v>22</v>
      </c>
      <c r="L23" s="1" t="s">
        <v>21</v>
      </c>
      <c r="M23" s="26" t="s">
        <v>23</v>
      </c>
    </row>
    <row r="24" spans="4:25" ht="18" thickBot="1" x14ac:dyDescent="0.25">
      <c r="D24" s="4"/>
      <c r="E24" s="3" t="s">
        <v>17</v>
      </c>
      <c r="F24" s="3">
        <v>609.86013986013904</v>
      </c>
      <c r="G24" s="3">
        <v>861.29370629370601</v>
      </c>
      <c r="H24" s="3"/>
      <c r="I24" s="3"/>
      <c r="J24" s="3"/>
      <c r="K24" s="3"/>
      <c r="L24" s="3"/>
      <c r="M24" s="3"/>
      <c r="N24" s="4"/>
      <c r="O24" s="4"/>
      <c r="P24" s="4"/>
    </row>
    <row r="25" spans="4:25" ht="17" x14ac:dyDescent="0.2">
      <c r="D25" s="4"/>
      <c r="E25" s="3" t="s">
        <v>18</v>
      </c>
      <c r="F25" s="3" t="s">
        <v>10</v>
      </c>
      <c r="G25" s="3" t="s">
        <v>11</v>
      </c>
      <c r="H25" s="3"/>
      <c r="I25" s="3"/>
      <c r="J25" s="3"/>
      <c r="K25" s="3"/>
      <c r="L25" s="3" t="s">
        <v>19</v>
      </c>
      <c r="M25" s="3" t="s">
        <v>20</v>
      </c>
      <c r="N25" s="21"/>
      <c r="O25" s="12" t="s">
        <v>19</v>
      </c>
      <c r="P25" s="13" t="s">
        <v>20</v>
      </c>
      <c r="Q25" s="22"/>
      <c r="S25" t="s">
        <v>24</v>
      </c>
      <c r="U25" s="20" t="s">
        <v>25</v>
      </c>
    </row>
    <row r="26" spans="4:25" ht="17" x14ac:dyDescent="0.2">
      <c r="D26" s="4"/>
      <c r="E26" s="3"/>
      <c r="F26" s="3">
        <v>1132</v>
      </c>
      <c r="G26" s="3">
        <v>916.57342657342599</v>
      </c>
      <c r="H26" s="3"/>
      <c r="I26" s="3">
        <f>F26-$F$24</f>
        <v>522.13986013986096</v>
      </c>
      <c r="J26" s="3">
        <f>$G$24-G26</f>
        <v>-55.279720279719982</v>
      </c>
      <c r="K26" s="3"/>
      <c r="L26" s="3">
        <f>I26*5.8</f>
        <v>3028.4111888111934</v>
      </c>
      <c r="M26" s="3">
        <f>J26*5.8</f>
        <v>-320.62237762237589</v>
      </c>
      <c r="N26" s="11">
        <f>O26-L26</f>
        <v>0</v>
      </c>
      <c r="O26" s="14">
        <v>3028.4111888111934</v>
      </c>
      <c r="P26" s="15">
        <v>-320.62237762237601</v>
      </c>
      <c r="Q26" s="11">
        <f>P26-M26</f>
        <v>0</v>
      </c>
      <c r="U26" s="20"/>
      <c r="W26" t="s">
        <v>28</v>
      </c>
    </row>
    <row r="27" spans="4:25" ht="17" x14ac:dyDescent="0.2">
      <c r="D27" s="4"/>
      <c r="E27" s="3"/>
      <c r="F27" s="3">
        <v>1064.5804195804101</v>
      </c>
      <c r="G27" s="3">
        <v>695.45454545454504</v>
      </c>
      <c r="H27" s="3"/>
      <c r="I27" s="3">
        <f t="shared" ref="I27:I29" si="2">F27-$F$24</f>
        <v>454.72027972027104</v>
      </c>
      <c r="J27" s="3">
        <f t="shared" ref="J27:J29" si="3">$G$24-G27</f>
        <v>165.83916083916097</v>
      </c>
      <c r="K27" s="3"/>
      <c r="L27" s="3">
        <f t="shared" ref="L27:L29" si="4">I27*5.8</f>
        <v>2637.3776223775722</v>
      </c>
      <c r="M27" s="3">
        <f t="shared" ref="M27:M29" si="5">J27*5.8</f>
        <v>961.86713286713359</v>
      </c>
      <c r="N27" s="11">
        <f t="shared" ref="N27:N29" si="6">O27-L27</f>
        <v>0</v>
      </c>
      <c r="O27" s="16">
        <v>2637.3776223775722</v>
      </c>
      <c r="P27" s="17">
        <v>961.86713286713359</v>
      </c>
      <c r="Q27" s="11">
        <f t="shared" ref="Q27:Q29" si="7">P27-M27</f>
        <v>0</v>
      </c>
      <c r="R27">
        <f>(O27-O26)*(O27-O26)+(P27-P26)*(P27-P26)</f>
        <v>1797686.594593419</v>
      </c>
      <c r="S27" s="23">
        <f>SQRT(R27)</f>
        <v>1340.778354014346</v>
      </c>
      <c r="T27" t="s">
        <v>18</v>
      </c>
      <c r="U27" s="20">
        <f>S27/20</f>
        <v>67.038917700717292</v>
      </c>
      <c r="V27" s="23">
        <v>67</v>
      </c>
      <c r="W27" s="24"/>
      <c r="X27" s="25">
        <v>2637</v>
      </c>
      <c r="Y27" s="25">
        <v>962</v>
      </c>
    </row>
    <row r="28" spans="4:25" ht="17" x14ac:dyDescent="0.2">
      <c r="D28" s="4"/>
      <c r="E28" s="3"/>
      <c r="F28" s="3">
        <v>722.202797202797</v>
      </c>
      <c r="G28" s="3">
        <v>338.811188811188</v>
      </c>
      <c r="H28" s="3"/>
      <c r="I28" s="3">
        <f t="shared" si="2"/>
        <v>112.34265734265796</v>
      </c>
      <c r="J28" s="3">
        <f t="shared" si="3"/>
        <v>522.48251748251801</v>
      </c>
      <c r="K28" s="3"/>
      <c r="L28" s="3">
        <f t="shared" si="4"/>
        <v>651.58741258741611</v>
      </c>
      <c r="M28" s="3">
        <f t="shared" si="5"/>
        <v>3030.3986013986041</v>
      </c>
      <c r="N28" s="11">
        <f t="shared" si="6"/>
        <v>0</v>
      </c>
      <c r="O28" s="16">
        <v>651.58741258741611</v>
      </c>
      <c r="P28" s="17">
        <v>3030.3986013986041</v>
      </c>
      <c r="Q28" s="11">
        <f t="shared" si="7"/>
        <v>0</v>
      </c>
      <c r="R28">
        <f t="shared" ref="R28:R29" si="8">(O28-O27)*(O28-O27)+(P28-P27)*(P28-P27)</f>
        <v>8222185.1936033946</v>
      </c>
      <c r="S28" s="23">
        <f t="shared" ref="S28:S29" si="9">SQRT(R28)</f>
        <v>2867.4352989393492</v>
      </c>
      <c r="T28" t="s">
        <v>26</v>
      </c>
      <c r="U28" s="20">
        <f>S28/20</f>
        <v>143.37176494696746</v>
      </c>
      <c r="V28" s="23">
        <v>144</v>
      </c>
      <c r="W28" s="24"/>
      <c r="X28" s="24"/>
      <c r="Y28" s="24"/>
    </row>
    <row r="29" spans="4:25" ht="18" thickBot="1" x14ac:dyDescent="0.25">
      <c r="D29" s="4"/>
      <c r="E29" s="3"/>
      <c r="F29" s="3">
        <v>538.53146853146802</v>
      </c>
      <c r="G29" s="3">
        <v>219.33566433566401</v>
      </c>
      <c r="H29" s="3"/>
      <c r="I29" s="3">
        <f t="shared" si="2"/>
        <v>-71.328671328671021</v>
      </c>
      <c r="J29" s="3">
        <f t="shared" si="3"/>
        <v>641.95804195804203</v>
      </c>
      <c r="K29" s="3"/>
      <c r="L29" s="3">
        <f t="shared" si="4"/>
        <v>-413.70629370629189</v>
      </c>
      <c r="M29" s="3">
        <f t="shared" si="5"/>
        <v>3723.3566433566439</v>
      </c>
      <c r="N29" s="11">
        <f t="shared" si="6"/>
        <v>0</v>
      </c>
      <c r="O29" s="18">
        <v>-413.70629370629189</v>
      </c>
      <c r="P29" s="19">
        <v>3723.3566433566439</v>
      </c>
      <c r="Q29" s="11">
        <f t="shared" si="7"/>
        <v>0</v>
      </c>
      <c r="R29">
        <f t="shared" si="8"/>
        <v>1615041.5285833054</v>
      </c>
      <c r="S29" s="23">
        <f t="shared" si="9"/>
        <v>1270.842841811412</v>
      </c>
      <c r="T29" t="s">
        <v>27</v>
      </c>
      <c r="U29" s="20">
        <f>S29/20</f>
        <v>63.5421420905706</v>
      </c>
      <c r="V29" s="23">
        <v>64</v>
      </c>
      <c r="W29" s="24"/>
      <c r="X29" s="24"/>
      <c r="Y29" s="24"/>
    </row>
    <row r="35" spans="2:18" x14ac:dyDescent="0.2">
      <c r="J35">
        <f>166/499</f>
        <v>0.33266533066132264</v>
      </c>
      <c r="R35">
        <f>149/208*S29</f>
        <v>910.36338187452111</v>
      </c>
    </row>
    <row r="38" spans="2:18" x14ac:dyDescent="0.2">
      <c r="D38">
        <v>1150</v>
      </c>
      <c r="E38">
        <f>E39+(D38-D39)*J39</f>
        <v>936.88059701492534</v>
      </c>
    </row>
    <row r="39" spans="2:18" x14ac:dyDescent="0.2">
      <c r="B39" s="27"/>
      <c r="D39">
        <v>1144</v>
      </c>
      <c r="E39">
        <v>917</v>
      </c>
      <c r="G39">
        <f>D39-D40</f>
        <v>67</v>
      </c>
      <c r="H39">
        <f>E39-E40</f>
        <v>222</v>
      </c>
      <c r="J39">
        <f>H39/G39</f>
        <v>3.3134328358208953</v>
      </c>
    </row>
    <row r="40" spans="2:18" x14ac:dyDescent="0.2">
      <c r="D40">
        <v>1077</v>
      </c>
      <c r="E40">
        <v>695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Qi</dc:creator>
  <cp:lastModifiedBy>Zheng, Qi</cp:lastModifiedBy>
  <dcterms:created xsi:type="dcterms:W3CDTF">2018-04-06T01:36:47Z</dcterms:created>
  <dcterms:modified xsi:type="dcterms:W3CDTF">2018-04-06T20:52:43Z</dcterms:modified>
</cp:coreProperties>
</file>