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LADIN_Orga\_documents\Anträge\SMWK\"/>
    </mc:Choice>
  </mc:AlternateContent>
  <xr:revisionPtr revIDLastSave="0" documentId="13_ncr:1_{0BF53A4C-B6CE-4459-85CC-EDA19D3F04C9}" xr6:coauthVersionLast="47" xr6:coauthVersionMax="47" xr10:uidLastSave="{00000000-0000-0000-0000-000000000000}"/>
  <bookViews>
    <workbookView xWindow="-90" yWindow="-16320" windowWidth="29040" windowHeight="15720" xr2:uid="{2E4BF3EF-605E-4278-8FEA-5D76CF5A6598}"/>
  </bookViews>
  <sheets>
    <sheet name="Balkendiagram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7" i="1" l="1"/>
  <c r="AT31" i="1"/>
  <c r="AT33" i="1"/>
  <c r="AT10" i="1"/>
  <c r="AT11" i="1"/>
  <c r="AT12" i="1"/>
  <c r="AT14" i="1"/>
  <c r="AT15" i="1"/>
  <c r="AT16" i="1"/>
  <c r="AT17" i="1"/>
  <c r="AT18" i="1"/>
  <c r="AT19" i="1"/>
  <c r="AT20" i="1"/>
  <c r="AT22" i="1"/>
  <c r="AT23" i="1"/>
  <c r="AT24" i="1"/>
  <c r="AT25" i="1"/>
  <c r="AT27" i="1"/>
  <c r="AT28" i="1"/>
  <c r="AT29" i="1"/>
  <c r="AT30" i="1"/>
  <c r="AT32" i="1"/>
  <c r="AT8" i="1"/>
  <c r="AT6" i="1"/>
  <c r="E34" i="1"/>
  <c r="G37" i="1"/>
  <c r="H34" i="1" s="1"/>
  <c r="AT34" i="1" l="1"/>
  <c r="Q34" i="1"/>
  <c r="U34" i="1"/>
  <c r="O34" i="1"/>
  <c r="K34" i="1"/>
  <c r="W34" i="1"/>
  <c r="V34" i="1"/>
  <c r="T34" i="1"/>
  <c r="S34" i="1"/>
  <c r="R34" i="1"/>
  <c r="G34" i="1"/>
  <c r="P34" i="1"/>
  <c r="N34" i="1"/>
  <c r="M34" i="1"/>
  <c r="L34" i="1"/>
  <c r="AL34" i="1"/>
  <c r="AI34" i="1"/>
  <c r="AG34" i="1"/>
  <c r="AC34" i="1"/>
  <c r="AR34" i="1"/>
  <c r="AQ34" i="1"/>
  <c r="AA34" i="1"/>
  <c r="AP34" i="1"/>
  <c r="Z34" i="1"/>
  <c r="J34" i="1"/>
  <c r="I34" i="1"/>
  <c r="AM34" i="1"/>
  <c r="AK34" i="1"/>
  <c r="AJ34" i="1"/>
  <c r="AH34" i="1"/>
  <c r="AF34" i="1"/>
  <c r="AE34" i="1"/>
  <c r="AD34" i="1"/>
  <c r="AS34" i="1"/>
  <c r="AB34" i="1"/>
  <c r="AO34" i="1"/>
  <c r="Y34" i="1"/>
  <c r="AN34" i="1"/>
  <c r="X34" i="1"/>
  <c r="AT26" i="1"/>
  <c r="AT21" i="1"/>
  <c r="AT13" i="1"/>
  <c r="AT9" i="1"/>
  <c r="AU22" i="1" l="1"/>
  <c r="AU27" i="1"/>
  <c r="AU10" i="1"/>
  <c r="AU14" i="1"/>
  <c r="AU6" i="1"/>
</calcChain>
</file>

<file path=xl/sharedStrings.xml><?xml version="1.0" encoding="utf-8"?>
<sst xmlns="http://schemas.openxmlformats.org/spreadsheetml/2006/main" count="62" uniqueCount="62">
  <si>
    <t>Arbeitspaket</t>
  </si>
  <si>
    <t>Meilenstein</t>
  </si>
  <si>
    <t>AP1</t>
  </si>
  <si>
    <t>AP2</t>
  </si>
  <si>
    <t>AP3</t>
  </si>
  <si>
    <t>Design und Entwicklung von AiLADIN</t>
  </si>
  <si>
    <t>AP4</t>
  </si>
  <si>
    <t>AP5</t>
  </si>
  <si>
    <t>1.1</t>
  </si>
  <si>
    <t>1.2</t>
  </si>
  <si>
    <t>1.3</t>
  </si>
  <si>
    <t>2.1</t>
  </si>
  <si>
    <t>2.2</t>
  </si>
  <si>
    <t>2.3</t>
  </si>
  <si>
    <t>3.1</t>
  </si>
  <si>
    <t>3.2</t>
  </si>
  <si>
    <t>3.3</t>
  </si>
  <si>
    <t>3.4</t>
  </si>
  <si>
    <t>3.5</t>
  </si>
  <si>
    <t>4.1</t>
  </si>
  <si>
    <t>4.2</t>
  </si>
  <si>
    <t>4.3</t>
  </si>
  <si>
    <t>5.1</t>
  </si>
  <si>
    <t>5.2</t>
  </si>
  <si>
    <t>5.3</t>
  </si>
  <si>
    <t>5.4</t>
  </si>
  <si>
    <t>5.5</t>
  </si>
  <si>
    <t>Stellenumfang</t>
  </si>
  <si>
    <t>Content-Erstellung in AiLADIN mit den affiliierten Partnern</t>
  </si>
  <si>
    <t>Anforderungsanalyse mit den affiliierten Partnern</t>
  </si>
  <si>
    <t>Evaluierung, Nutzerstudie und Transfer mit den affiliierten Partnern</t>
  </si>
  <si>
    <t>Kosten-Nutzen-Analyse von Open Source, proprietären und selbsttrainierten KI-Lösungen</t>
  </si>
  <si>
    <t>SotA-Analyse existierender AIG-Lösungen</t>
  </si>
  <si>
    <t>Gegenüberstellung/Zuordnung und Ranking der Anforderungen, existierender Lösungen und potentieller Eigenentwicklung</t>
  </si>
  <si>
    <t>Design und Entwicklung des grafischen Autorentools unter Berücksichtigung der Lehrendenanforderungen</t>
  </si>
  <si>
    <t>Erstellen der Befragungsbögen für Lehrende zur Ermittlung der Anforderungen an Autorentool, Aufgabengeneratoren, Aufgabenrepräsentationen und Lösungs- und Bewertungsverfahren und 
Lernende zur Ermittlung der Anforderungen an die Lerneradaption, Personalisierung, Feedback und Endgeräteunterstützung</t>
  </si>
  <si>
    <t>3.6</t>
  </si>
  <si>
    <t>3.7</t>
  </si>
  <si>
    <t>Design und Entwicklung KI-basierter Feedbacksysteme unter Berücksichtigung der Lernendenbedürfnisse</t>
  </si>
  <si>
    <t>Bestimmung von für AiLADIN geeigneten Assessments der jeweiligen Fachbereiche</t>
  </si>
  <si>
    <t xml:space="preserve">Sammeln von Feedback für das Autorentool </t>
  </si>
  <si>
    <t>Gemeinsame/Geführte Erstellung der Assessments mit den affillierten Partnern</t>
  </si>
  <si>
    <t>4.4</t>
  </si>
  <si>
    <t>Einbindung der erstellten Assessments in existierende Vorlesungen, Übungen, Praktika und Prüfungen</t>
  </si>
  <si>
    <t>Evaluierung des Feedbacks zum Autorentool</t>
  </si>
  <si>
    <t>Planung einer Nutzerstudie zur Evaluierung von AiLADIN durch affiliierte Partner als Lehrende und deren Lernenden im regulären Lehrbetrieb / Vorlesungskontext / Übungen (?)</t>
  </si>
  <si>
    <t>Durchführung und Auswertung der Nutzerstudie</t>
  </si>
  <si>
    <t>Synthetisierung der Ergebnisse der Nutzerstudie als Ausgangspunkt für Folgeprojekte</t>
  </si>
  <si>
    <t>Design und Entwicklung der KI-basierten Assessmentgenerator- und generischen Interaktionselemente unter Berücksichtigung der Lehrenden- und Lernendenanforderungen</t>
  </si>
  <si>
    <t>Literaturrecherche zu häufigen Problemen beim Lehren und Lernen</t>
  </si>
  <si>
    <t>Durchführung und Auswertung der Befragung und Synthese der Ergebnisse</t>
  </si>
  <si>
    <t>SotA-Analyse zu KI-Modellen, Pädagogik zu digitalen Assessments und Automatic Item Generation (AIG)</t>
  </si>
  <si>
    <t xml:space="preserve">Recherche zu pädagogischen Prinzipien digitaler Lehre und elektronischer Tests </t>
  </si>
  <si>
    <t>Design und Entwicklung von Personalisierungs- und Adaptionsalgorithmen unter Berücksichtigung der Lernendenanforderungen</t>
  </si>
  <si>
    <t>Ausbildung der affilliierten Partner als Multiplikatoren zur Verbreitung von AiLADIN</t>
  </si>
  <si>
    <t>Erweiterung von AiLADIN hinsichtlich nachträglich aufgekommener Anforderungen</t>
  </si>
  <si>
    <t>Dokumentation der Teilsysteme von AiLADIN</t>
  </si>
  <si>
    <t>5.6</t>
  </si>
  <si>
    <t>Wissenschaftlicher Transfer (Präsentationen, Publikationen, Workshops)</t>
  </si>
  <si>
    <t>M</t>
  </si>
  <si>
    <t>Ideale Verteilung</t>
  </si>
  <si>
    <t>Geplante 
Verteilung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</si>
</sst>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charset val="1"/>
      <scheme val="minor"/>
    </font>
    <font>
      <sz val="8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ck">
        <color indexed="64"/>
      </left>
      <right style="thin">
        <color rgb="FF000000"/>
      </right>
      <top/>
      <bottom style="thin">
        <color rgb="FF000000"/>
      </bottom>
      <diagonal/>
    </border>
    <border>
      <left style="thick">
        <color indexed="64"/>
      </left>
      <right style="thin">
        <color rgb="FF000000"/>
      </right>
      <top style="thin">
        <color rgb="FF000000"/>
      </top>
      <bottom style="thick">
        <color indexed="64"/>
      </bottom>
      <diagonal/>
    </border>
    <border>
      <left/>
      <right style="thin">
        <color rgb="FF000000"/>
      </right>
      <top style="thin">
        <color rgb="FF000000"/>
      </top>
      <bottom style="thick">
        <color indexed="64"/>
      </bottom>
      <diagonal/>
    </border>
    <border>
      <left/>
      <right style="medium">
        <color rgb="FF000000"/>
      </right>
      <top style="thin">
        <color rgb="FF000000"/>
      </top>
      <bottom style="thick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indexed="64"/>
      </bottom>
      <diagonal/>
    </border>
    <border>
      <left/>
      <right style="thick">
        <color indexed="64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indexed="64"/>
      </right>
      <top/>
      <bottom style="thin">
        <color rgb="FF000000"/>
      </bottom>
      <diagonal/>
    </border>
    <border>
      <left style="thin">
        <color rgb="FF000000"/>
      </left>
      <right style="thick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indexed="64"/>
      </right>
      <top style="thin">
        <color rgb="FF000000"/>
      </top>
      <bottom style="thick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ck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indexed="64"/>
      </right>
      <top style="thin">
        <color rgb="FF000000"/>
      </top>
      <bottom/>
      <diagonal/>
    </border>
    <border>
      <left style="thin">
        <color rgb="FF000000"/>
      </left>
      <right style="thick">
        <color indexed="64"/>
      </right>
      <top/>
      <bottom/>
      <diagonal/>
    </border>
    <border>
      <left style="thick">
        <color indexed="64"/>
      </left>
      <right style="thin">
        <color rgb="FF000000"/>
      </right>
      <top style="thick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ck">
        <color indexed="64"/>
      </right>
      <top style="thick">
        <color rgb="FF000000"/>
      </top>
      <bottom/>
      <diagonal/>
    </border>
    <border>
      <left style="thin">
        <color rgb="FF000000"/>
      </left>
      <right style="medium">
        <color indexed="64"/>
      </right>
      <top style="thick">
        <color rgb="FF000000"/>
      </top>
      <bottom/>
      <diagonal/>
    </border>
    <border>
      <left style="thick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14">
    <xf numFmtId="0" fontId="0" fillId="0" borderId="0" xfId="0"/>
    <xf numFmtId="0" fontId="5" fillId="0" borderId="0" xfId="0" applyFont="1"/>
    <xf numFmtId="0" fontId="0" fillId="0" borderId="0" xfId="0" applyAlignment="1">
      <alignment horizontal="center" vertical="center"/>
    </xf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9" xfId="0" applyFont="1" applyBorder="1"/>
    <xf numFmtId="0" fontId="5" fillId="0" borderId="7" xfId="0" applyFont="1" applyBorder="1"/>
    <xf numFmtId="0" fontId="5" fillId="0" borderId="23" xfId="0" applyFont="1" applyBorder="1" applyAlignment="1">
      <alignment horizontal="center"/>
    </xf>
    <xf numFmtId="0" fontId="7" fillId="7" borderId="9" xfId="0" applyFont="1" applyFill="1" applyBorder="1"/>
    <xf numFmtId="49" fontId="5" fillId="6" borderId="4" xfId="0" applyNumberFormat="1" applyFont="1" applyFill="1" applyBorder="1"/>
    <xf numFmtId="49" fontId="6" fillId="6" borderId="4" xfId="0" applyNumberFormat="1" applyFont="1" applyFill="1" applyBorder="1" applyAlignment="1">
      <alignment wrapText="1"/>
    </xf>
    <xf numFmtId="0" fontId="6" fillId="6" borderId="17" xfId="0" applyFont="1" applyFill="1" applyBorder="1" applyAlignment="1">
      <alignment wrapText="1"/>
    </xf>
    <xf numFmtId="49" fontId="9" fillId="6" borderId="4" xfId="0" applyNumberFormat="1" applyFont="1" applyFill="1" applyBorder="1"/>
    <xf numFmtId="49" fontId="6" fillId="6" borderId="4" xfId="0" applyNumberFormat="1" applyFont="1" applyFill="1" applyBorder="1"/>
    <xf numFmtId="0" fontId="5" fillId="6" borderId="6" xfId="0" applyFont="1" applyFill="1" applyBorder="1"/>
    <xf numFmtId="0" fontId="5" fillId="6" borderId="16" xfId="0" applyFont="1" applyFill="1" applyBorder="1"/>
    <xf numFmtId="0" fontId="5" fillId="5" borderId="40" xfId="0" applyFont="1" applyFill="1" applyBorder="1"/>
    <xf numFmtId="0" fontId="5" fillId="0" borderId="40" xfId="0" applyFont="1" applyBorder="1"/>
    <xf numFmtId="0" fontId="6" fillId="6" borderId="15" xfId="0" applyFont="1" applyFill="1" applyBorder="1"/>
    <xf numFmtId="0" fontId="5" fillId="5" borderId="42" xfId="0" applyFont="1" applyFill="1" applyBorder="1"/>
    <xf numFmtId="0" fontId="5" fillId="0" borderId="43" xfId="0" applyFont="1" applyBorder="1"/>
    <xf numFmtId="2" fontId="0" fillId="0" borderId="0" xfId="0" applyNumberFormat="1"/>
    <xf numFmtId="0" fontId="5" fillId="0" borderId="32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5" borderId="34" xfId="0" applyFont="1" applyFill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6" borderId="15" xfId="0" applyFont="1" applyFill="1" applyBorder="1"/>
    <xf numFmtId="0" fontId="7" fillId="7" borderId="44" xfId="0" applyFont="1" applyFill="1" applyBorder="1"/>
    <xf numFmtId="0" fontId="6" fillId="6" borderId="17" xfId="0" applyFont="1" applyFill="1" applyBorder="1" applyAlignment="1"/>
    <xf numFmtId="0" fontId="11" fillId="0" borderId="5" xfId="0" applyFont="1" applyBorder="1" applyAlignment="1">
      <alignment horizontal="center" vertical="center"/>
    </xf>
    <xf numFmtId="0" fontId="5" fillId="6" borderId="15" xfId="0" applyFont="1" applyFill="1" applyBorder="1" applyAlignment="1">
      <alignment wrapText="1"/>
    </xf>
    <xf numFmtId="0" fontId="6" fillId="6" borderId="15" xfId="0" applyFont="1" applyFill="1" applyBorder="1" applyAlignment="1">
      <alignment wrapText="1"/>
    </xf>
    <xf numFmtId="0" fontId="6" fillId="0" borderId="17" xfId="0" applyFont="1" applyBorder="1" applyAlignment="1">
      <alignment wrapText="1"/>
    </xf>
    <xf numFmtId="0" fontId="5" fillId="6" borderId="45" xfId="0" applyFont="1" applyFill="1" applyBorder="1" applyAlignment="1"/>
    <xf numFmtId="0" fontId="5" fillId="6" borderId="0" xfId="0" applyFont="1" applyFill="1" applyBorder="1" applyAlignment="1"/>
    <xf numFmtId="9" fontId="5" fillId="6" borderId="45" xfId="0" applyNumberFormat="1" applyFont="1" applyFill="1" applyBorder="1" applyAlignment="1"/>
    <xf numFmtId="0" fontId="5" fillId="6" borderId="40" xfId="0" applyFont="1" applyFill="1" applyBorder="1" applyAlignment="1"/>
    <xf numFmtId="0" fontId="5" fillId="6" borderId="46" xfId="0" applyFont="1" applyFill="1" applyBorder="1" applyAlignment="1">
      <alignment horizontal="center"/>
    </xf>
    <xf numFmtId="0" fontId="5" fillId="6" borderId="47" xfId="0" applyFont="1" applyFill="1" applyBorder="1" applyAlignment="1"/>
    <xf numFmtId="0" fontId="5" fillId="6" borderId="46" xfId="0" applyFont="1" applyFill="1" applyBorder="1" applyAlignment="1"/>
    <xf numFmtId="0" fontId="5" fillId="6" borderId="48" xfId="0" applyFont="1" applyFill="1" applyBorder="1" applyAlignment="1"/>
    <xf numFmtId="10" fontId="8" fillId="7" borderId="14" xfId="0" applyNumberFormat="1" applyFont="1" applyFill="1" applyBorder="1" applyAlignment="1">
      <alignment horizontal="center" vertical="center"/>
    </xf>
    <xf numFmtId="10" fontId="5" fillId="6" borderId="3" xfId="0" applyNumberFormat="1" applyFont="1" applyFill="1" applyBorder="1" applyAlignment="1">
      <alignment horizontal="center" vertical="center" wrapText="1"/>
    </xf>
    <xf numFmtId="10" fontId="5" fillId="6" borderId="14" xfId="0" applyNumberFormat="1" applyFont="1" applyFill="1" applyBorder="1" applyAlignment="1">
      <alignment horizontal="center" vertical="center" wrapText="1"/>
    </xf>
    <xf numFmtId="10" fontId="5" fillId="6" borderId="3" xfId="0" applyNumberFormat="1" applyFont="1" applyFill="1" applyBorder="1" applyAlignment="1">
      <alignment horizontal="center" vertical="center"/>
    </xf>
    <xf numFmtId="10" fontId="5" fillId="6" borderId="14" xfId="0" applyNumberFormat="1" applyFont="1" applyFill="1" applyBorder="1" applyAlignment="1">
      <alignment horizontal="center" vertical="center"/>
    </xf>
    <xf numFmtId="10" fontId="5" fillId="6" borderId="10" xfId="0" applyNumberFormat="1" applyFont="1" applyFill="1" applyBorder="1" applyAlignment="1">
      <alignment horizontal="center" vertical="center"/>
    </xf>
    <xf numFmtId="10" fontId="0" fillId="0" borderId="0" xfId="0" applyNumberFormat="1"/>
    <xf numFmtId="10" fontId="8" fillId="7" borderId="38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vertical="center"/>
    </xf>
    <xf numFmtId="0" fontId="12" fillId="5" borderId="18" xfId="0" applyFont="1" applyFill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2" fillId="5" borderId="24" xfId="0" applyFont="1" applyFill="1" applyBorder="1" applyAlignment="1">
      <alignment horizontal="center" vertical="center"/>
    </xf>
    <xf numFmtId="0" fontId="12" fillId="5" borderId="27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12" fillId="5" borderId="2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5" borderId="42" xfId="0" applyFont="1" applyFill="1" applyBorder="1" applyAlignment="1">
      <alignment horizontal="center" vertical="center"/>
    </xf>
    <xf numFmtId="0" fontId="12" fillId="5" borderId="40" xfId="0" applyFont="1" applyFill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0" fontId="12" fillId="0" borderId="43" xfId="0" applyFont="1" applyBorder="1" applyAlignment="1">
      <alignment horizontal="center" vertical="center"/>
    </xf>
    <xf numFmtId="0" fontId="13" fillId="5" borderId="7" xfId="0" applyFont="1" applyFill="1" applyBorder="1" applyAlignment="1">
      <alignment horizontal="center" vertical="center"/>
    </xf>
    <xf numFmtId="0" fontId="13" fillId="5" borderId="8" xfId="0" applyFont="1" applyFill="1" applyBorder="1" applyAlignment="1">
      <alignment horizontal="center" vertical="center"/>
    </xf>
    <xf numFmtId="0" fontId="12" fillId="5" borderId="38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12" fillId="5" borderId="39" xfId="0" applyFont="1" applyFill="1" applyBorder="1" applyAlignment="1">
      <alignment horizontal="center" vertical="center"/>
    </xf>
    <xf numFmtId="0" fontId="12" fillId="0" borderId="38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2" fillId="5" borderId="36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2" fillId="5" borderId="33" xfId="0" applyFont="1" applyFill="1" applyBorder="1" applyAlignment="1">
      <alignment horizontal="center" vertical="center"/>
    </xf>
    <xf numFmtId="0" fontId="12" fillId="5" borderId="31" xfId="0" applyFont="1" applyFill="1" applyBorder="1" applyAlignment="1">
      <alignment horizontal="center" vertical="center"/>
    </xf>
    <xf numFmtId="0" fontId="12" fillId="5" borderId="37" xfId="0" applyFont="1" applyFill="1" applyBorder="1" applyAlignment="1">
      <alignment horizontal="center" vertical="center"/>
    </xf>
    <xf numFmtId="0" fontId="12" fillId="5" borderId="19" xfId="0" applyFont="1" applyFill="1" applyBorder="1" applyAlignment="1">
      <alignment horizontal="center" vertical="center"/>
    </xf>
    <xf numFmtId="0" fontId="12" fillId="5" borderId="20" xfId="0" applyFont="1" applyFill="1" applyBorder="1" applyAlignment="1">
      <alignment horizontal="center" vertical="center"/>
    </xf>
    <xf numFmtId="0" fontId="12" fillId="5" borderId="21" xfId="0" applyFont="1" applyFill="1" applyBorder="1" applyAlignment="1">
      <alignment horizontal="center" vertical="center"/>
    </xf>
    <xf numFmtId="0" fontId="12" fillId="5" borderId="26" xfId="0" applyFont="1" applyFill="1" applyBorder="1" applyAlignment="1">
      <alignment horizontal="center" vertical="center"/>
    </xf>
    <xf numFmtId="0" fontId="12" fillId="5" borderId="28" xfId="0" applyFont="1" applyFill="1" applyBorder="1" applyAlignment="1">
      <alignment horizontal="center" vertical="center"/>
    </xf>
    <xf numFmtId="0" fontId="12" fillId="5" borderId="22" xfId="0" applyFont="1" applyFill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4" fillId="0" borderId="0" xfId="0" applyFont="1"/>
    <xf numFmtId="2" fontId="14" fillId="0" borderId="0" xfId="0" applyNumberFormat="1" applyFont="1"/>
    <xf numFmtId="0" fontId="12" fillId="5" borderId="7" xfId="0" quotePrefix="1" applyFont="1" applyFill="1" applyBorder="1" applyAlignment="1">
      <alignment horizontal="center" vertical="center"/>
    </xf>
    <xf numFmtId="0" fontId="12" fillId="5" borderId="21" xfId="0" quotePrefix="1" applyFont="1" applyFill="1" applyBorder="1" applyAlignment="1">
      <alignment horizontal="center" vertical="center"/>
    </xf>
    <xf numFmtId="0" fontId="12" fillId="5" borderId="0" xfId="0" applyFont="1" applyFill="1" applyBorder="1" applyAlignment="1">
      <alignment horizontal="center" vertical="center"/>
    </xf>
    <xf numFmtId="0" fontId="12" fillId="5" borderId="41" xfId="0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horizontal="center" vertical="center"/>
    </xf>
    <xf numFmtId="0" fontId="12" fillId="5" borderId="49" xfId="0" applyFont="1" applyFill="1" applyBorder="1" applyAlignment="1">
      <alignment horizontal="center" vertical="center"/>
    </xf>
    <xf numFmtId="0" fontId="12" fillId="5" borderId="50" xfId="0" applyFont="1" applyFill="1" applyBorder="1" applyAlignment="1">
      <alignment horizontal="center" vertical="center"/>
    </xf>
    <xf numFmtId="0" fontId="4" fillId="0" borderId="0" xfId="0" applyFont="1"/>
    <xf numFmtId="0" fontId="6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0" fontId="3" fillId="4" borderId="0" xfId="3" applyNumberFormat="1" applyAlignment="1">
      <alignment horizontal="center" vertical="center"/>
    </xf>
    <xf numFmtId="10" fontId="2" fillId="3" borderId="0" xfId="2" applyNumberFormat="1" applyAlignment="1">
      <alignment horizontal="center" vertical="center"/>
    </xf>
    <xf numFmtId="10" fontId="1" fillId="2" borderId="0" xfId="1" applyNumberFormat="1" applyAlignment="1">
      <alignment horizontal="center" vertical="center"/>
    </xf>
  </cellXfs>
  <cellStyles count="4">
    <cellStyle name="Gut" xfId="1" builtinId="26"/>
    <cellStyle name="Neutral" xfId="3" builtinId="28"/>
    <cellStyle name="Schlecht" xfId="2" builtinId="27"/>
    <cellStyle name="Standard" xfId="0" builtinId="0"/>
  </cellStyles>
  <dxfs count="1"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5A298-94D0-4563-805D-F4D5A717846C}">
  <dimension ref="B2:AU37"/>
  <sheetViews>
    <sheetView tabSelected="1" zoomScaleNormal="100" workbookViewId="0">
      <pane xSplit="4" ySplit="25" topLeftCell="E32" activePane="bottomRight" state="frozen"/>
      <selection pane="topRight" activeCell="E1" sqref="E1"/>
      <selection pane="bottomLeft" activeCell="A27" sqref="A27"/>
      <selection pane="bottomRight" activeCell="D5" sqref="D5"/>
    </sheetView>
  </sheetViews>
  <sheetFormatPr baseColWidth="10" defaultRowHeight="14.4" x14ac:dyDescent="0.3"/>
  <cols>
    <col min="1" max="1" width="1.77734375" customWidth="1"/>
    <col min="2" max="2" width="4.33203125" bestFit="1" customWidth="1"/>
    <col min="3" max="3" width="3.5546875" bestFit="1" customWidth="1"/>
    <col min="4" max="4" width="166.109375" customWidth="1"/>
    <col min="5" max="5" width="10.109375" bestFit="1" customWidth="1"/>
    <col min="6" max="6" width="11.6640625" customWidth="1"/>
    <col min="7" max="45" width="4.33203125" customWidth="1"/>
    <col min="46" max="46" width="5" bestFit="1" customWidth="1"/>
    <col min="47" max="47" width="13.5546875" bestFit="1" customWidth="1"/>
    <col min="48" max="48" width="4.44140625" bestFit="1" customWidth="1"/>
  </cols>
  <sheetData>
    <row r="2" spans="2:47" ht="15" thickBot="1" x14ac:dyDescent="0.35"/>
    <row r="3" spans="2:47" ht="15.6" thickTop="1" thickBot="1" x14ac:dyDescent="0.35">
      <c r="B3" s="3"/>
      <c r="C3" s="3"/>
      <c r="D3" s="1"/>
      <c r="E3" s="1"/>
      <c r="F3" s="1"/>
      <c r="G3" s="4">
        <v>2024</v>
      </c>
      <c r="H3" s="5"/>
      <c r="I3" s="5"/>
      <c r="J3" s="5"/>
      <c r="K3" s="5"/>
      <c r="L3" s="5"/>
      <c r="M3" s="5"/>
      <c r="N3" s="5"/>
      <c r="O3" s="9"/>
      <c r="P3" s="5">
        <v>2025</v>
      </c>
      <c r="Q3" s="5"/>
      <c r="R3" s="5"/>
      <c r="S3" s="5"/>
      <c r="T3" s="5"/>
      <c r="U3" s="5"/>
      <c r="V3" s="5"/>
      <c r="W3" s="5"/>
      <c r="X3" s="5"/>
      <c r="Y3" s="5"/>
      <c r="Z3" s="5"/>
      <c r="AA3" s="6"/>
      <c r="AB3" s="4">
        <v>2026</v>
      </c>
      <c r="AC3" s="5"/>
      <c r="AD3" s="5"/>
      <c r="AE3" s="5"/>
      <c r="AF3" s="5"/>
      <c r="AG3" s="5"/>
      <c r="AH3" s="5"/>
      <c r="AI3" s="5"/>
      <c r="AJ3" s="5"/>
      <c r="AK3" s="5"/>
      <c r="AL3" s="5"/>
      <c r="AM3" s="6"/>
      <c r="AN3" s="4">
        <v>2027</v>
      </c>
      <c r="AO3" s="5"/>
      <c r="AP3" s="5"/>
      <c r="AQ3" s="5"/>
      <c r="AR3" s="5"/>
      <c r="AS3" s="9"/>
      <c r="AT3" s="2" t="s">
        <v>59</v>
      </c>
    </row>
    <row r="4" spans="2:47" ht="30" thickTop="1" thickBot="1" x14ac:dyDescent="0.35">
      <c r="B4" s="7"/>
      <c r="C4" s="8"/>
      <c r="D4" s="34" t="s">
        <v>0</v>
      </c>
      <c r="E4" s="109" t="s">
        <v>60</v>
      </c>
      <c r="F4" s="37" t="s">
        <v>1</v>
      </c>
      <c r="G4" s="24">
        <v>4</v>
      </c>
      <c r="H4" s="25">
        <v>5</v>
      </c>
      <c r="I4" s="26">
        <v>6</v>
      </c>
      <c r="J4" s="25">
        <v>7</v>
      </c>
      <c r="K4" s="25">
        <v>8</v>
      </c>
      <c r="L4" s="26">
        <v>9</v>
      </c>
      <c r="M4" s="25">
        <v>10</v>
      </c>
      <c r="N4" s="25">
        <v>11</v>
      </c>
      <c r="O4" s="27">
        <v>12</v>
      </c>
      <c r="P4" s="25">
        <v>1</v>
      </c>
      <c r="Q4" s="25">
        <v>2</v>
      </c>
      <c r="R4" s="28">
        <v>3</v>
      </c>
      <c r="S4" s="25">
        <v>4</v>
      </c>
      <c r="T4" s="25">
        <v>5</v>
      </c>
      <c r="U4" s="26">
        <v>6</v>
      </c>
      <c r="V4" s="25">
        <v>7</v>
      </c>
      <c r="W4" s="25">
        <v>8</v>
      </c>
      <c r="X4" s="26">
        <v>9</v>
      </c>
      <c r="Y4" s="25">
        <v>10</v>
      </c>
      <c r="Z4" s="25">
        <v>11</v>
      </c>
      <c r="AA4" s="29">
        <v>12</v>
      </c>
      <c r="AB4" s="25">
        <v>1</v>
      </c>
      <c r="AC4" s="25">
        <v>2</v>
      </c>
      <c r="AD4" s="28">
        <v>3</v>
      </c>
      <c r="AE4" s="25">
        <v>4</v>
      </c>
      <c r="AF4" s="25">
        <v>5</v>
      </c>
      <c r="AG4" s="26">
        <v>6</v>
      </c>
      <c r="AH4" s="25">
        <v>7</v>
      </c>
      <c r="AI4" s="25">
        <v>8</v>
      </c>
      <c r="AJ4" s="26">
        <v>9</v>
      </c>
      <c r="AK4" s="25">
        <v>10</v>
      </c>
      <c r="AL4" s="25">
        <v>11</v>
      </c>
      <c r="AM4" s="27">
        <v>12</v>
      </c>
      <c r="AN4" s="25">
        <v>1</v>
      </c>
      <c r="AO4" s="30">
        <v>2</v>
      </c>
      <c r="AP4" s="28">
        <v>3</v>
      </c>
      <c r="AQ4" s="25">
        <v>4</v>
      </c>
      <c r="AR4" s="25">
        <v>5</v>
      </c>
      <c r="AS4" s="29">
        <v>6</v>
      </c>
      <c r="AU4" s="110" t="s">
        <v>61</v>
      </c>
    </row>
    <row r="5" spans="2:47" ht="15" thickBot="1" x14ac:dyDescent="0.35">
      <c r="B5" s="54" t="s">
        <v>2</v>
      </c>
      <c r="C5" s="31"/>
      <c r="D5" s="32" t="s">
        <v>29</v>
      </c>
      <c r="E5" s="53">
        <v>0.1</v>
      </c>
      <c r="F5" s="10"/>
      <c r="G5" s="21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9"/>
      <c r="AR5" s="19"/>
      <c r="AS5" s="22"/>
    </row>
    <row r="6" spans="2:47" x14ac:dyDescent="0.3">
      <c r="B6" s="54"/>
      <c r="C6" s="11" t="s">
        <v>8</v>
      </c>
      <c r="D6" s="17" t="s">
        <v>49</v>
      </c>
      <c r="E6" s="46"/>
      <c r="F6" s="38"/>
      <c r="G6" s="58">
        <v>1</v>
      </c>
      <c r="H6" s="59">
        <v>0.5</v>
      </c>
      <c r="I6" s="60"/>
      <c r="J6" s="59"/>
      <c r="K6" s="59"/>
      <c r="L6" s="60"/>
      <c r="M6" s="59"/>
      <c r="N6" s="59"/>
      <c r="O6" s="61"/>
      <c r="P6" s="59"/>
      <c r="Q6" s="59"/>
      <c r="R6" s="62"/>
      <c r="S6" s="59"/>
      <c r="T6" s="59"/>
      <c r="U6" s="60"/>
      <c r="V6" s="59"/>
      <c r="W6" s="59"/>
      <c r="X6" s="60"/>
      <c r="Y6" s="59"/>
      <c r="Z6" s="59"/>
      <c r="AA6" s="61"/>
      <c r="AB6" s="59"/>
      <c r="AC6" s="59"/>
      <c r="AD6" s="62"/>
      <c r="AE6" s="59"/>
      <c r="AF6" s="59"/>
      <c r="AG6" s="60"/>
      <c r="AH6" s="59"/>
      <c r="AI6" s="59"/>
      <c r="AJ6" s="60"/>
      <c r="AK6" s="59"/>
      <c r="AL6" s="59"/>
      <c r="AM6" s="61"/>
      <c r="AN6" s="59"/>
      <c r="AO6" s="63"/>
      <c r="AP6" s="62"/>
      <c r="AQ6" s="64"/>
      <c r="AR6" s="65"/>
      <c r="AS6" s="66"/>
      <c r="AT6">
        <f>SUM(G6:AS6)</f>
        <v>1.5</v>
      </c>
      <c r="AU6" s="56">
        <f>AT9/$AT$34</f>
        <v>0.10256410256410256</v>
      </c>
    </row>
    <row r="7" spans="2:47" ht="28.8" x14ac:dyDescent="0.3">
      <c r="B7" s="54"/>
      <c r="C7" s="11" t="s">
        <v>9</v>
      </c>
      <c r="D7" s="35" t="s">
        <v>35</v>
      </c>
      <c r="E7" s="46"/>
      <c r="F7" s="39"/>
      <c r="G7" s="58"/>
      <c r="H7" s="59">
        <v>0.5</v>
      </c>
      <c r="I7" s="60">
        <v>1</v>
      </c>
      <c r="J7" s="59"/>
      <c r="K7" s="59"/>
      <c r="L7" s="60"/>
      <c r="M7" s="59"/>
      <c r="N7" s="59"/>
      <c r="O7" s="61"/>
      <c r="P7" s="59"/>
      <c r="Q7" s="59"/>
      <c r="R7" s="62"/>
      <c r="S7" s="59"/>
      <c r="T7" s="59"/>
      <c r="U7" s="60"/>
      <c r="V7" s="59"/>
      <c r="W7" s="59"/>
      <c r="X7" s="60"/>
      <c r="Y7" s="59"/>
      <c r="Z7" s="59"/>
      <c r="AA7" s="61"/>
      <c r="AB7" s="59"/>
      <c r="AC7" s="59"/>
      <c r="AD7" s="62"/>
      <c r="AE7" s="59"/>
      <c r="AF7" s="59"/>
      <c r="AG7" s="60"/>
      <c r="AH7" s="59"/>
      <c r="AI7" s="59"/>
      <c r="AJ7" s="60"/>
      <c r="AK7" s="59"/>
      <c r="AL7" s="59"/>
      <c r="AM7" s="61"/>
      <c r="AN7" s="67"/>
      <c r="AO7" s="68"/>
      <c r="AP7" s="69"/>
      <c r="AQ7" s="70"/>
      <c r="AR7" s="71"/>
      <c r="AS7" s="72"/>
      <c r="AT7">
        <f t="shared" ref="AT7:AT32" si="0">SUM(G7:AS7)</f>
        <v>1.5</v>
      </c>
      <c r="AU7" s="56"/>
    </row>
    <row r="8" spans="2:47" x14ac:dyDescent="0.3">
      <c r="B8" s="54"/>
      <c r="C8" s="11" t="s">
        <v>10</v>
      </c>
      <c r="D8" s="31" t="s">
        <v>50</v>
      </c>
      <c r="E8" s="46"/>
      <c r="F8" s="39"/>
      <c r="G8" s="58"/>
      <c r="H8" s="59"/>
      <c r="I8" s="60"/>
      <c r="J8" s="59">
        <v>1</v>
      </c>
      <c r="K8" s="59"/>
      <c r="L8" s="60"/>
      <c r="M8" s="59"/>
      <c r="N8" s="59"/>
      <c r="O8" s="61"/>
      <c r="P8" s="59"/>
      <c r="Q8" s="59"/>
      <c r="R8" s="62"/>
      <c r="S8" s="59"/>
      <c r="T8" s="59"/>
      <c r="U8" s="60"/>
      <c r="V8" s="59"/>
      <c r="W8" s="59"/>
      <c r="X8" s="60"/>
      <c r="Y8" s="59"/>
      <c r="Z8" s="59"/>
      <c r="AA8" s="61"/>
      <c r="AB8" s="59"/>
      <c r="AC8" s="59"/>
      <c r="AD8" s="62"/>
      <c r="AE8" s="59"/>
      <c r="AF8" s="59"/>
      <c r="AG8" s="60"/>
      <c r="AH8" s="59"/>
      <c r="AI8" s="59"/>
      <c r="AJ8" s="60"/>
      <c r="AK8" s="59"/>
      <c r="AL8" s="59"/>
      <c r="AM8" s="61"/>
      <c r="AN8" s="67"/>
      <c r="AO8" s="68"/>
      <c r="AP8" s="69"/>
      <c r="AQ8" s="70"/>
      <c r="AR8" s="71"/>
      <c r="AS8" s="72"/>
      <c r="AT8">
        <f t="shared" si="0"/>
        <v>1</v>
      </c>
      <c r="AU8" s="56"/>
    </row>
    <row r="9" spans="2:47" x14ac:dyDescent="0.3">
      <c r="B9" s="54" t="s">
        <v>3</v>
      </c>
      <c r="C9" s="12"/>
      <c r="D9" s="36" t="s">
        <v>51</v>
      </c>
      <c r="E9" s="47">
        <v>0.1</v>
      </c>
      <c r="F9" s="13"/>
      <c r="G9" s="73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5"/>
      <c r="AR9" s="75"/>
      <c r="AS9" s="76"/>
      <c r="AT9">
        <f>SUM(AT6:AT8)</f>
        <v>4</v>
      </c>
      <c r="AU9" s="57"/>
    </row>
    <row r="10" spans="2:47" x14ac:dyDescent="0.3">
      <c r="B10" s="54"/>
      <c r="C10" s="11" t="s">
        <v>11</v>
      </c>
      <c r="D10" s="35" t="s">
        <v>31</v>
      </c>
      <c r="E10" s="48"/>
      <c r="F10" s="38"/>
      <c r="G10" s="58"/>
      <c r="H10" s="59"/>
      <c r="I10" s="60"/>
      <c r="J10" s="59"/>
      <c r="K10" s="59">
        <v>1</v>
      </c>
      <c r="L10" s="60"/>
      <c r="M10" s="59"/>
      <c r="N10" s="59"/>
      <c r="O10" s="61"/>
      <c r="P10" s="59"/>
      <c r="Q10" s="59"/>
      <c r="R10" s="62"/>
      <c r="S10" s="59"/>
      <c r="T10" s="77"/>
      <c r="U10" s="78"/>
      <c r="V10" s="59"/>
      <c r="W10" s="59"/>
      <c r="X10" s="60"/>
      <c r="Y10" s="59"/>
      <c r="Z10" s="59"/>
      <c r="AA10" s="61"/>
      <c r="AB10" s="59"/>
      <c r="AC10" s="59"/>
      <c r="AD10" s="62"/>
      <c r="AE10" s="59"/>
      <c r="AF10" s="77"/>
      <c r="AG10" s="78"/>
      <c r="AH10" s="59"/>
      <c r="AI10" s="59"/>
      <c r="AJ10" s="60"/>
      <c r="AK10" s="59"/>
      <c r="AL10" s="59"/>
      <c r="AM10" s="61"/>
      <c r="AN10" s="59"/>
      <c r="AO10" s="63"/>
      <c r="AP10" s="62"/>
      <c r="AQ10" s="64"/>
      <c r="AR10" s="65"/>
      <c r="AS10" s="66"/>
      <c r="AT10">
        <f t="shared" si="0"/>
        <v>1</v>
      </c>
      <c r="AU10" s="112">
        <f>AT13/$AT$34</f>
        <v>7.6923076923076927E-2</v>
      </c>
    </row>
    <row r="11" spans="2:47" x14ac:dyDescent="0.3">
      <c r="B11" s="54"/>
      <c r="C11" s="11" t="s">
        <v>12</v>
      </c>
      <c r="D11" s="31" t="s">
        <v>52</v>
      </c>
      <c r="E11" s="48"/>
      <c r="F11" s="39"/>
      <c r="G11" s="58"/>
      <c r="H11" s="59"/>
      <c r="I11" s="60"/>
      <c r="J11" s="59"/>
      <c r="K11" s="59"/>
      <c r="L11" s="60">
        <v>1</v>
      </c>
      <c r="M11" s="59"/>
      <c r="N11" s="59"/>
      <c r="O11" s="61"/>
      <c r="P11" s="59"/>
      <c r="Q11" s="59"/>
      <c r="R11" s="62"/>
      <c r="S11" s="59"/>
      <c r="T11" s="59"/>
      <c r="U11" s="60"/>
      <c r="V11" s="59"/>
      <c r="W11" s="59"/>
      <c r="X11" s="60"/>
      <c r="Y11" s="59"/>
      <c r="Z11" s="59"/>
      <c r="AA11" s="61"/>
      <c r="AB11" s="59"/>
      <c r="AC11" s="59"/>
      <c r="AD11" s="62"/>
      <c r="AE11" s="59"/>
      <c r="AF11" s="59"/>
      <c r="AG11" s="60"/>
      <c r="AH11" s="59"/>
      <c r="AI11" s="59"/>
      <c r="AJ11" s="60"/>
      <c r="AK11" s="59"/>
      <c r="AL11" s="59"/>
      <c r="AM11" s="61"/>
      <c r="AN11" s="67"/>
      <c r="AO11" s="68"/>
      <c r="AP11" s="69"/>
      <c r="AQ11" s="70"/>
      <c r="AR11" s="71"/>
      <c r="AS11" s="72"/>
      <c r="AT11">
        <f t="shared" si="0"/>
        <v>1</v>
      </c>
      <c r="AU11" s="112"/>
    </row>
    <row r="12" spans="2:47" x14ac:dyDescent="0.3">
      <c r="B12" s="54"/>
      <c r="C12" s="11" t="s">
        <v>13</v>
      </c>
      <c r="D12" s="31" t="s">
        <v>32</v>
      </c>
      <c r="E12" s="48"/>
      <c r="F12" s="39"/>
      <c r="G12" s="58"/>
      <c r="H12" s="59"/>
      <c r="I12" s="60"/>
      <c r="J12" s="59"/>
      <c r="K12" s="59"/>
      <c r="L12" s="60"/>
      <c r="M12" s="59">
        <v>1</v>
      </c>
      <c r="N12" s="59"/>
      <c r="O12" s="61"/>
      <c r="P12" s="59"/>
      <c r="Q12" s="59"/>
      <c r="R12" s="62"/>
      <c r="S12" s="59"/>
      <c r="T12" s="59"/>
      <c r="U12" s="60"/>
      <c r="V12" s="59"/>
      <c r="W12" s="59"/>
      <c r="X12" s="60"/>
      <c r="Y12" s="59"/>
      <c r="Z12" s="59"/>
      <c r="AA12" s="61"/>
      <c r="AB12" s="59"/>
      <c r="AC12" s="59"/>
      <c r="AD12" s="62"/>
      <c r="AE12" s="59"/>
      <c r="AF12" s="59"/>
      <c r="AG12" s="60"/>
      <c r="AH12" s="59"/>
      <c r="AI12" s="59"/>
      <c r="AJ12" s="60"/>
      <c r="AK12" s="59"/>
      <c r="AL12" s="59"/>
      <c r="AM12" s="61"/>
      <c r="AN12" s="67"/>
      <c r="AO12" s="68"/>
      <c r="AP12" s="69"/>
      <c r="AQ12" s="70"/>
      <c r="AR12" s="71"/>
      <c r="AS12" s="72"/>
      <c r="AT12">
        <f t="shared" si="0"/>
        <v>1</v>
      </c>
      <c r="AU12" s="112"/>
    </row>
    <row r="13" spans="2:47" x14ac:dyDescent="0.3">
      <c r="B13" s="54" t="s">
        <v>4</v>
      </c>
      <c r="C13" s="14"/>
      <c r="D13" s="20" t="s">
        <v>5</v>
      </c>
      <c r="E13" s="49">
        <v>0.5</v>
      </c>
      <c r="F13" s="33"/>
      <c r="G13" s="73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5"/>
      <c r="AR13" s="75"/>
      <c r="AS13" s="76"/>
      <c r="AT13">
        <f>SUM(AT10:AT12)</f>
        <v>3</v>
      </c>
      <c r="AU13" s="57"/>
    </row>
    <row r="14" spans="2:47" x14ac:dyDescent="0.3">
      <c r="B14" s="54"/>
      <c r="C14" s="11" t="s">
        <v>14</v>
      </c>
      <c r="D14" s="31" t="s">
        <v>33</v>
      </c>
      <c r="E14" s="50"/>
      <c r="F14" s="40"/>
      <c r="G14" s="58"/>
      <c r="H14" s="59"/>
      <c r="I14" s="60"/>
      <c r="J14" s="59"/>
      <c r="K14" s="59"/>
      <c r="L14" s="60"/>
      <c r="M14" s="59"/>
      <c r="N14" s="59">
        <v>0.5</v>
      </c>
      <c r="O14" s="61"/>
      <c r="P14" s="59"/>
      <c r="Q14" s="59"/>
      <c r="R14" s="62"/>
      <c r="S14" s="59"/>
      <c r="T14" s="59"/>
      <c r="U14" s="60"/>
      <c r="V14" s="59"/>
      <c r="W14" s="59"/>
      <c r="X14" s="60"/>
      <c r="Y14" s="59"/>
      <c r="Z14" s="59"/>
      <c r="AA14" s="61"/>
      <c r="AB14" s="59"/>
      <c r="AC14" s="59"/>
      <c r="AD14" s="62"/>
      <c r="AE14" s="59"/>
      <c r="AF14" s="59"/>
      <c r="AG14" s="60"/>
      <c r="AH14" s="59"/>
      <c r="AI14" s="59"/>
      <c r="AJ14" s="60"/>
      <c r="AK14" s="59"/>
      <c r="AL14" s="59"/>
      <c r="AM14" s="61"/>
      <c r="AN14" s="59"/>
      <c r="AO14" s="63"/>
      <c r="AP14" s="62"/>
      <c r="AQ14" s="64"/>
      <c r="AR14" s="65"/>
      <c r="AS14" s="66"/>
      <c r="AT14">
        <f t="shared" si="0"/>
        <v>0.5</v>
      </c>
      <c r="AU14" s="111">
        <f>AT21/$AT$34</f>
        <v>0.51282051282051277</v>
      </c>
    </row>
    <row r="15" spans="2:47" x14ac:dyDescent="0.3">
      <c r="B15" s="54"/>
      <c r="C15" s="11" t="s">
        <v>15</v>
      </c>
      <c r="D15" s="31" t="s">
        <v>48</v>
      </c>
      <c r="E15" s="50"/>
      <c r="F15" s="39"/>
      <c r="G15" s="58"/>
      <c r="H15" s="59"/>
      <c r="I15" s="60"/>
      <c r="J15" s="59"/>
      <c r="K15" s="59"/>
      <c r="L15" s="60"/>
      <c r="M15" s="59"/>
      <c r="N15" s="59">
        <v>0.5</v>
      </c>
      <c r="O15" s="61">
        <v>1</v>
      </c>
      <c r="P15" s="59">
        <v>1</v>
      </c>
      <c r="Q15" s="59">
        <v>1</v>
      </c>
      <c r="R15" s="62">
        <v>1</v>
      </c>
      <c r="S15" s="59"/>
      <c r="T15" s="59"/>
      <c r="U15" s="60"/>
      <c r="V15" s="59"/>
      <c r="W15" s="59"/>
      <c r="X15" s="60"/>
      <c r="Y15" s="59"/>
      <c r="Z15" s="59"/>
      <c r="AA15" s="61"/>
      <c r="AB15" s="59"/>
      <c r="AC15" s="59"/>
      <c r="AD15" s="62"/>
      <c r="AE15" s="59"/>
      <c r="AF15" s="59"/>
      <c r="AG15" s="60"/>
      <c r="AH15" s="59"/>
      <c r="AI15" s="59"/>
      <c r="AJ15" s="60"/>
      <c r="AK15" s="59"/>
      <c r="AL15" s="59"/>
      <c r="AM15" s="61"/>
      <c r="AN15" s="67"/>
      <c r="AO15" s="68"/>
      <c r="AP15" s="69"/>
      <c r="AQ15" s="70"/>
      <c r="AR15" s="71"/>
      <c r="AS15" s="72"/>
      <c r="AT15">
        <f t="shared" si="0"/>
        <v>4.5</v>
      </c>
      <c r="AU15" s="111"/>
    </row>
    <row r="16" spans="2:47" x14ac:dyDescent="0.3">
      <c r="B16" s="54"/>
      <c r="C16" s="11" t="s">
        <v>16</v>
      </c>
      <c r="D16" s="31" t="s">
        <v>34</v>
      </c>
      <c r="E16" s="50"/>
      <c r="F16" s="39"/>
      <c r="G16" s="58"/>
      <c r="H16" s="59"/>
      <c r="I16" s="60"/>
      <c r="J16" s="59"/>
      <c r="K16" s="59"/>
      <c r="L16" s="60"/>
      <c r="M16" s="59"/>
      <c r="N16" s="59"/>
      <c r="O16" s="61"/>
      <c r="P16" s="59"/>
      <c r="Q16" s="59"/>
      <c r="R16" s="62"/>
      <c r="S16" s="59">
        <v>1</v>
      </c>
      <c r="T16" s="59">
        <v>1</v>
      </c>
      <c r="U16" s="60">
        <v>1</v>
      </c>
      <c r="V16" s="59">
        <v>1</v>
      </c>
      <c r="W16" s="59">
        <v>0.5</v>
      </c>
      <c r="X16" s="60"/>
      <c r="Y16" s="59"/>
      <c r="Z16" s="59"/>
      <c r="AA16" s="61"/>
      <c r="AB16" s="59"/>
      <c r="AC16" s="59"/>
      <c r="AD16" s="62"/>
      <c r="AE16" s="59"/>
      <c r="AF16" s="59"/>
      <c r="AG16" s="60"/>
      <c r="AH16" s="59"/>
      <c r="AI16" s="59"/>
      <c r="AJ16" s="60"/>
      <c r="AK16" s="59"/>
      <c r="AL16" s="59"/>
      <c r="AM16" s="61"/>
      <c r="AN16" s="67"/>
      <c r="AO16" s="68"/>
      <c r="AP16" s="69"/>
      <c r="AQ16" s="70"/>
      <c r="AR16" s="71"/>
      <c r="AS16" s="72"/>
      <c r="AT16">
        <f t="shared" si="0"/>
        <v>4.5</v>
      </c>
      <c r="AU16" s="111"/>
    </row>
    <row r="17" spans="2:47" x14ac:dyDescent="0.3">
      <c r="B17" s="54"/>
      <c r="C17" s="11" t="s">
        <v>17</v>
      </c>
      <c r="D17" s="31" t="s">
        <v>53</v>
      </c>
      <c r="E17" s="50"/>
      <c r="F17" s="39"/>
      <c r="G17" s="58"/>
      <c r="H17" s="59"/>
      <c r="I17" s="60"/>
      <c r="J17" s="59"/>
      <c r="K17" s="59"/>
      <c r="L17" s="60"/>
      <c r="M17" s="59"/>
      <c r="N17" s="59"/>
      <c r="O17" s="61"/>
      <c r="P17" s="59"/>
      <c r="Q17" s="59"/>
      <c r="R17" s="62"/>
      <c r="S17" s="59"/>
      <c r="T17" s="59"/>
      <c r="U17" s="60"/>
      <c r="V17" s="59"/>
      <c r="W17" s="59"/>
      <c r="X17" s="60">
        <v>1</v>
      </c>
      <c r="Y17" s="59">
        <v>1</v>
      </c>
      <c r="Z17" s="59">
        <v>1</v>
      </c>
      <c r="AA17" s="61">
        <v>1</v>
      </c>
      <c r="AB17" s="59"/>
      <c r="AC17" s="59"/>
      <c r="AD17" s="62"/>
      <c r="AE17" s="59"/>
      <c r="AF17" s="59"/>
      <c r="AG17" s="60"/>
      <c r="AH17" s="59"/>
      <c r="AI17" s="59"/>
      <c r="AJ17" s="60"/>
      <c r="AK17" s="59"/>
      <c r="AL17" s="59"/>
      <c r="AM17" s="61"/>
      <c r="AN17" s="67"/>
      <c r="AO17" s="68"/>
      <c r="AP17" s="69"/>
      <c r="AQ17" s="70"/>
      <c r="AR17" s="71"/>
      <c r="AS17" s="72"/>
      <c r="AT17">
        <f t="shared" si="0"/>
        <v>4</v>
      </c>
      <c r="AU17" s="111"/>
    </row>
    <row r="18" spans="2:47" x14ac:dyDescent="0.3">
      <c r="B18" s="54"/>
      <c r="C18" s="11" t="s">
        <v>18</v>
      </c>
      <c r="D18" s="31" t="s">
        <v>38</v>
      </c>
      <c r="E18" s="50"/>
      <c r="F18" s="39"/>
      <c r="G18" s="58"/>
      <c r="H18" s="59"/>
      <c r="I18" s="60"/>
      <c r="J18" s="59"/>
      <c r="K18" s="59"/>
      <c r="L18" s="60"/>
      <c r="M18" s="59"/>
      <c r="N18" s="59"/>
      <c r="O18" s="61"/>
      <c r="P18" s="59"/>
      <c r="Q18" s="59"/>
      <c r="R18" s="62"/>
      <c r="S18" s="59"/>
      <c r="T18" s="59"/>
      <c r="U18" s="60"/>
      <c r="V18" s="59"/>
      <c r="W18" s="59"/>
      <c r="X18" s="60"/>
      <c r="Y18" s="59"/>
      <c r="Z18" s="59"/>
      <c r="AA18" s="61"/>
      <c r="AB18" s="59">
        <v>1</v>
      </c>
      <c r="AC18" s="59">
        <v>1</v>
      </c>
      <c r="AD18" s="62">
        <v>1</v>
      </c>
      <c r="AE18" s="59">
        <v>1</v>
      </c>
      <c r="AF18" s="59">
        <v>0.5</v>
      </c>
      <c r="AG18" s="60"/>
      <c r="AH18" s="59"/>
      <c r="AI18" s="59"/>
      <c r="AJ18" s="60"/>
      <c r="AK18" s="59"/>
      <c r="AL18" s="59"/>
      <c r="AM18" s="61"/>
      <c r="AN18" s="79"/>
      <c r="AO18" s="80"/>
      <c r="AP18" s="81"/>
      <c r="AQ18" s="82"/>
      <c r="AR18" s="83"/>
      <c r="AS18" s="84"/>
      <c r="AT18">
        <f t="shared" si="0"/>
        <v>4.5</v>
      </c>
      <c r="AU18" s="111"/>
    </row>
    <row r="19" spans="2:47" x14ac:dyDescent="0.3">
      <c r="B19" s="54"/>
      <c r="C19" s="11" t="s">
        <v>36</v>
      </c>
      <c r="D19" s="31" t="s">
        <v>55</v>
      </c>
      <c r="E19" s="50"/>
      <c r="F19" s="39"/>
      <c r="G19" s="58"/>
      <c r="H19" s="59"/>
      <c r="I19" s="60"/>
      <c r="J19" s="59"/>
      <c r="K19" s="59"/>
      <c r="L19" s="60"/>
      <c r="M19" s="59"/>
      <c r="N19" s="59"/>
      <c r="O19" s="61"/>
      <c r="P19" s="59"/>
      <c r="Q19" s="59"/>
      <c r="R19" s="62"/>
      <c r="S19" s="59"/>
      <c r="T19" s="59"/>
      <c r="U19" s="60"/>
      <c r="V19" s="59"/>
      <c r="W19" s="59"/>
      <c r="X19" s="60"/>
      <c r="Y19" s="59"/>
      <c r="Z19" s="59"/>
      <c r="AA19" s="61"/>
      <c r="AB19" s="59"/>
      <c r="AC19" s="59"/>
      <c r="AD19" s="89"/>
      <c r="AE19" s="86"/>
      <c r="AF19" s="59"/>
      <c r="AG19" s="60"/>
      <c r="AH19" s="59"/>
      <c r="AI19" s="59">
        <v>0.5</v>
      </c>
      <c r="AJ19" s="87">
        <v>0.25</v>
      </c>
      <c r="AK19" s="86">
        <v>0.25</v>
      </c>
      <c r="AL19" s="59">
        <v>1</v>
      </c>
      <c r="AM19" s="61"/>
      <c r="AN19" s="79"/>
      <c r="AO19" s="80"/>
      <c r="AP19" s="81"/>
      <c r="AQ19" s="82"/>
      <c r="AR19" s="83"/>
      <c r="AS19" s="84"/>
      <c r="AT19">
        <f t="shared" si="0"/>
        <v>2</v>
      </c>
      <c r="AU19" s="111"/>
    </row>
    <row r="20" spans="2:47" x14ac:dyDescent="0.3">
      <c r="B20" s="54"/>
      <c r="C20" s="11" t="s">
        <v>37</v>
      </c>
      <c r="D20" s="16" t="s">
        <v>56</v>
      </c>
      <c r="E20" s="51"/>
      <c r="F20" s="39"/>
      <c r="G20" s="58"/>
      <c r="H20" s="59"/>
      <c r="I20" s="60"/>
      <c r="J20" s="59"/>
      <c r="K20" s="59"/>
      <c r="L20" s="60"/>
      <c r="M20" s="59"/>
      <c r="N20" s="59"/>
      <c r="O20" s="61"/>
      <c r="P20" s="59"/>
      <c r="Q20" s="59"/>
      <c r="R20" s="62"/>
      <c r="S20" s="59"/>
      <c r="T20" s="59"/>
      <c r="U20" s="60"/>
      <c r="V20" s="59"/>
      <c r="W20" s="59"/>
      <c r="X20" s="60"/>
      <c r="Y20" s="59"/>
      <c r="Z20" s="59"/>
      <c r="AA20" s="61"/>
      <c r="AB20" s="59"/>
      <c r="AC20" s="105"/>
      <c r="AD20" s="107"/>
      <c r="AE20" s="104"/>
      <c r="AF20" s="86"/>
      <c r="AG20" s="87"/>
      <c r="AH20" s="86"/>
      <c r="AI20" s="103"/>
      <c r="AJ20" s="106"/>
      <c r="AK20" s="104"/>
      <c r="AL20" s="59"/>
      <c r="AM20" s="61"/>
      <c r="AN20" s="79"/>
      <c r="AO20" s="80"/>
      <c r="AP20" s="81"/>
      <c r="AQ20" s="82"/>
      <c r="AR20" s="83"/>
      <c r="AS20" s="84"/>
      <c r="AT20">
        <f t="shared" si="0"/>
        <v>0</v>
      </c>
      <c r="AU20" s="111"/>
    </row>
    <row r="21" spans="2:47" x14ac:dyDescent="0.3">
      <c r="B21" s="54" t="s">
        <v>6</v>
      </c>
      <c r="C21" s="14"/>
      <c r="D21" s="20" t="s">
        <v>28</v>
      </c>
      <c r="E21" s="49">
        <v>0.1</v>
      </c>
      <c r="F21" s="41"/>
      <c r="G21" s="73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103"/>
      <c r="AE21" s="103"/>
      <c r="AF21" s="74"/>
      <c r="AG21" s="74"/>
      <c r="AH21" s="74"/>
      <c r="AI21" s="74"/>
      <c r="AJ21" s="103"/>
      <c r="AK21" s="103"/>
      <c r="AL21" s="74"/>
      <c r="AM21" s="74"/>
      <c r="AN21" s="74"/>
      <c r="AO21" s="74"/>
      <c r="AP21" s="74"/>
      <c r="AQ21" s="75"/>
      <c r="AR21" s="75"/>
      <c r="AS21" s="76"/>
      <c r="AT21">
        <f>SUM(AT14:AT20)</f>
        <v>20</v>
      </c>
      <c r="AU21" s="57"/>
    </row>
    <row r="22" spans="2:47" x14ac:dyDescent="0.3">
      <c r="B22" s="54"/>
      <c r="C22" s="11" t="s">
        <v>19</v>
      </c>
      <c r="D22" s="31" t="s">
        <v>39</v>
      </c>
      <c r="E22" s="50"/>
      <c r="F22" s="42"/>
      <c r="G22" s="58"/>
      <c r="H22" s="59"/>
      <c r="I22" s="60"/>
      <c r="J22" s="59"/>
      <c r="K22" s="59"/>
      <c r="L22" s="60"/>
      <c r="M22" s="59"/>
      <c r="N22" s="59"/>
      <c r="O22" s="61"/>
      <c r="P22" s="59"/>
      <c r="Q22" s="59"/>
      <c r="R22" s="62"/>
      <c r="S22" s="59"/>
      <c r="T22" s="59"/>
      <c r="U22" s="60"/>
      <c r="V22" s="59"/>
      <c r="W22" s="59"/>
      <c r="X22" s="60"/>
      <c r="Y22" s="59"/>
      <c r="Z22" s="59"/>
      <c r="AA22" s="61"/>
      <c r="AB22" s="59"/>
      <c r="AC22" s="105"/>
      <c r="AD22" s="107"/>
      <c r="AE22" s="104"/>
      <c r="AF22" s="59"/>
      <c r="AG22" s="60">
        <v>0.5</v>
      </c>
      <c r="AH22" s="59">
        <v>0.5</v>
      </c>
      <c r="AI22" s="105"/>
      <c r="AJ22" s="106"/>
      <c r="AK22" s="104"/>
      <c r="AL22" s="59"/>
      <c r="AM22" s="61"/>
      <c r="AN22" s="59"/>
      <c r="AO22" s="63"/>
      <c r="AP22" s="62"/>
      <c r="AQ22" s="64"/>
      <c r="AR22" s="65"/>
      <c r="AS22" s="66"/>
      <c r="AT22">
        <f t="shared" si="0"/>
        <v>1</v>
      </c>
      <c r="AU22" s="113">
        <f>AT26/$AT$34</f>
        <v>0.10256410256410256</v>
      </c>
    </row>
    <row r="23" spans="2:47" x14ac:dyDescent="0.3">
      <c r="B23" s="54"/>
      <c r="C23" s="11" t="s">
        <v>20</v>
      </c>
      <c r="D23" s="31" t="s">
        <v>41</v>
      </c>
      <c r="E23" s="50"/>
      <c r="F23" s="42"/>
      <c r="G23" s="58"/>
      <c r="H23" s="59"/>
      <c r="I23" s="60"/>
      <c r="J23" s="59"/>
      <c r="K23" s="59"/>
      <c r="L23" s="60"/>
      <c r="M23" s="59"/>
      <c r="N23" s="59"/>
      <c r="O23" s="61"/>
      <c r="P23" s="59"/>
      <c r="Q23" s="59"/>
      <c r="R23" s="62"/>
      <c r="S23" s="59"/>
      <c r="T23" s="59"/>
      <c r="U23" s="60"/>
      <c r="V23" s="59"/>
      <c r="W23" s="59"/>
      <c r="X23" s="60"/>
      <c r="Y23" s="59"/>
      <c r="Z23" s="59"/>
      <c r="AA23" s="61"/>
      <c r="AB23" s="59"/>
      <c r="AC23" s="59"/>
      <c r="AD23" s="62"/>
      <c r="AE23" s="59"/>
      <c r="AF23" s="59"/>
      <c r="AG23" s="60">
        <v>0.5</v>
      </c>
      <c r="AH23" s="59">
        <v>0.5</v>
      </c>
      <c r="AI23" s="59">
        <v>0.25</v>
      </c>
      <c r="AJ23" s="60"/>
      <c r="AK23" s="59"/>
      <c r="AL23" s="59"/>
      <c r="AM23" s="61"/>
      <c r="AN23" s="59"/>
      <c r="AO23" s="63"/>
      <c r="AP23" s="62"/>
      <c r="AQ23" s="64"/>
      <c r="AR23" s="65"/>
      <c r="AS23" s="66"/>
      <c r="AT23">
        <f t="shared" si="0"/>
        <v>1.25</v>
      </c>
      <c r="AU23" s="113"/>
    </row>
    <row r="24" spans="2:47" x14ac:dyDescent="0.3">
      <c r="B24" s="54"/>
      <c r="C24" s="11" t="s">
        <v>21</v>
      </c>
      <c r="D24" s="31" t="s">
        <v>43</v>
      </c>
      <c r="E24" s="50"/>
      <c r="F24" s="42"/>
      <c r="G24" s="58"/>
      <c r="H24" s="59"/>
      <c r="I24" s="60"/>
      <c r="J24" s="59"/>
      <c r="K24" s="59"/>
      <c r="L24" s="60"/>
      <c r="M24" s="59"/>
      <c r="N24" s="59"/>
      <c r="O24" s="61"/>
      <c r="P24" s="59"/>
      <c r="Q24" s="59"/>
      <c r="R24" s="62"/>
      <c r="S24" s="59"/>
      <c r="T24" s="59"/>
      <c r="U24" s="60"/>
      <c r="V24" s="59"/>
      <c r="W24" s="59"/>
      <c r="X24" s="60"/>
      <c r="Y24" s="59"/>
      <c r="Z24" s="59"/>
      <c r="AA24" s="61"/>
      <c r="AB24" s="59"/>
      <c r="AC24" s="101"/>
      <c r="AD24" s="62"/>
      <c r="AE24" s="59"/>
      <c r="AF24" s="59"/>
      <c r="AG24" s="60"/>
      <c r="AH24" s="59"/>
      <c r="AI24" s="59"/>
      <c r="AJ24" s="60">
        <v>0.5</v>
      </c>
      <c r="AK24" s="59">
        <v>0.5</v>
      </c>
      <c r="AL24" s="59"/>
      <c r="AM24" s="61"/>
      <c r="AN24" s="59"/>
      <c r="AO24" s="63"/>
      <c r="AP24" s="62"/>
      <c r="AQ24" s="64"/>
      <c r="AR24" s="65"/>
      <c r="AS24" s="66"/>
      <c r="AT24">
        <f t="shared" si="0"/>
        <v>1</v>
      </c>
      <c r="AU24" s="113"/>
    </row>
    <row r="25" spans="2:47" x14ac:dyDescent="0.3">
      <c r="B25" s="54"/>
      <c r="C25" s="11" t="s">
        <v>42</v>
      </c>
      <c r="D25" s="31" t="s">
        <v>40</v>
      </c>
      <c r="E25" s="50"/>
      <c r="F25" s="42"/>
      <c r="G25" s="58"/>
      <c r="H25" s="59"/>
      <c r="I25" s="60"/>
      <c r="J25" s="59"/>
      <c r="K25" s="59"/>
      <c r="L25" s="60"/>
      <c r="M25" s="59"/>
      <c r="N25" s="59"/>
      <c r="O25" s="61"/>
      <c r="P25" s="59"/>
      <c r="Q25" s="59"/>
      <c r="R25" s="62"/>
      <c r="S25" s="59"/>
      <c r="T25" s="59"/>
      <c r="U25" s="60"/>
      <c r="V25" s="59"/>
      <c r="W25" s="59"/>
      <c r="X25" s="60"/>
      <c r="Y25" s="59"/>
      <c r="Z25" s="59"/>
      <c r="AA25" s="61"/>
      <c r="AB25" s="59"/>
      <c r="AC25" s="59"/>
      <c r="AD25" s="62"/>
      <c r="AE25" s="59"/>
      <c r="AF25" s="59"/>
      <c r="AG25" s="60"/>
      <c r="AH25" s="59"/>
      <c r="AI25" s="59">
        <v>0.25</v>
      </c>
      <c r="AJ25" s="60">
        <v>0.25</v>
      </c>
      <c r="AK25" s="59">
        <v>0.25</v>
      </c>
      <c r="AL25" s="59"/>
      <c r="AM25" s="61"/>
      <c r="AN25" s="67"/>
      <c r="AO25" s="68"/>
      <c r="AP25" s="69"/>
      <c r="AQ25" s="70"/>
      <c r="AR25" s="71"/>
      <c r="AS25" s="72"/>
      <c r="AT25">
        <f t="shared" si="0"/>
        <v>0.75</v>
      </c>
      <c r="AU25" s="113"/>
    </row>
    <row r="26" spans="2:47" x14ac:dyDescent="0.3">
      <c r="B26" s="54" t="s">
        <v>7</v>
      </c>
      <c r="C26" s="15"/>
      <c r="D26" s="20" t="s">
        <v>30</v>
      </c>
      <c r="E26" s="49">
        <v>0.2</v>
      </c>
      <c r="F26" s="33"/>
      <c r="G26" s="73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5"/>
      <c r="AR26" s="75"/>
      <c r="AS26" s="76"/>
      <c r="AT26">
        <f>SUM(AT22:AT25)</f>
        <v>4</v>
      </c>
      <c r="AU26" s="57"/>
    </row>
    <row r="27" spans="2:47" x14ac:dyDescent="0.3">
      <c r="B27" s="54"/>
      <c r="C27" s="11" t="s">
        <v>22</v>
      </c>
      <c r="D27" s="31" t="s">
        <v>44</v>
      </c>
      <c r="E27" s="50"/>
      <c r="F27" s="43"/>
      <c r="G27" s="58"/>
      <c r="H27" s="59"/>
      <c r="I27" s="60"/>
      <c r="J27" s="59"/>
      <c r="K27" s="59"/>
      <c r="L27" s="60"/>
      <c r="M27" s="59"/>
      <c r="N27" s="59"/>
      <c r="O27" s="61"/>
      <c r="P27" s="59"/>
      <c r="Q27" s="59"/>
      <c r="R27" s="62"/>
      <c r="S27" s="59"/>
      <c r="T27" s="59"/>
      <c r="U27" s="60"/>
      <c r="V27" s="59"/>
      <c r="W27" s="59"/>
      <c r="X27" s="60"/>
      <c r="Y27" s="59"/>
      <c r="Z27" s="59"/>
      <c r="AA27" s="61"/>
      <c r="AB27" s="59"/>
      <c r="AC27" s="59"/>
      <c r="AD27" s="62"/>
      <c r="AE27" s="59"/>
      <c r="AF27" s="59"/>
      <c r="AG27" s="60"/>
      <c r="AH27" s="59"/>
      <c r="AI27" s="59"/>
      <c r="AJ27" s="60"/>
      <c r="AK27" s="59"/>
      <c r="AL27" s="59"/>
      <c r="AM27" s="61">
        <v>1</v>
      </c>
      <c r="AN27" s="59"/>
      <c r="AO27" s="63"/>
      <c r="AP27" s="62"/>
      <c r="AQ27" s="64"/>
      <c r="AR27" s="65"/>
      <c r="AS27" s="66"/>
      <c r="AT27">
        <f t="shared" si="0"/>
        <v>1</v>
      </c>
      <c r="AU27" s="113">
        <f>SUM(AT27:AT32)/$AT$34</f>
        <v>0.20512820512820512</v>
      </c>
    </row>
    <row r="28" spans="2:47" x14ac:dyDescent="0.3">
      <c r="B28" s="54"/>
      <c r="C28" s="11" t="s">
        <v>23</v>
      </c>
      <c r="D28" s="31" t="s">
        <v>45</v>
      </c>
      <c r="E28" s="50"/>
      <c r="F28" s="44"/>
      <c r="G28" s="58"/>
      <c r="H28" s="59"/>
      <c r="I28" s="60"/>
      <c r="J28" s="59"/>
      <c r="K28" s="59"/>
      <c r="L28" s="60"/>
      <c r="M28" s="59"/>
      <c r="N28" s="59"/>
      <c r="O28" s="61"/>
      <c r="P28" s="59"/>
      <c r="Q28" s="59"/>
      <c r="R28" s="62"/>
      <c r="S28" s="59"/>
      <c r="T28" s="59"/>
      <c r="U28" s="60"/>
      <c r="V28" s="59"/>
      <c r="W28" s="59"/>
      <c r="X28" s="60"/>
      <c r="Y28" s="59"/>
      <c r="Z28" s="59"/>
      <c r="AA28" s="61"/>
      <c r="AB28" s="59"/>
      <c r="AC28" s="59"/>
      <c r="AD28" s="62"/>
      <c r="AE28" s="59"/>
      <c r="AF28" s="59"/>
      <c r="AG28" s="60"/>
      <c r="AH28" s="59"/>
      <c r="AI28" s="59"/>
      <c r="AJ28" s="60"/>
      <c r="AK28" s="59"/>
      <c r="AL28" s="59"/>
      <c r="AM28" s="61"/>
      <c r="AN28" s="67">
        <v>1</v>
      </c>
      <c r="AO28" s="68">
        <v>0.5</v>
      </c>
      <c r="AP28" s="69"/>
      <c r="AQ28" s="70"/>
      <c r="AR28" s="71"/>
      <c r="AS28" s="72"/>
      <c r="AT28">
        <f t="shared" si="0"/>
        <v>1.5</v>
      </c>
      <c r="AU28" s="113"/>
    </row>
    <row r="29" spans="2:47" x14ac:dyDescent="0.3">
      <c r="B29" s="54"/>
      <c r="C29" s="11" t="s">
        <v>24</v>
      </c>
      <c r="D29" s="31" t="s">
        <v>46</v>
      </c>
      <c r="E29" s="50"/>
      <c r="F29" s="44"/>
      <c r="G29" s="58"/>
      <c r="H29" s="59"/>
      <c r="I29" s="60"/>
      <c r="J29" s="59"/>
      <c r="K29" s="59"/>
      <c r="L29" s="60"/>
      <c r="M29" s="59"/>
      <c r="N29" s="59"/>
      <c r="O29" s="61"/>
      <c r="P29" s="59"/>
      <c r="Q29" s="59"/>
      <c r="R29" s="62"/>
      <c r="S29" s="59"/>
      <c r="T29" s="59"/>
      <c r="U29" s="60"/>
      <c r="V29" s="59"/>
      <c r="W29" s="59"/>
      <c r="X29" s="60"/>
      <c r="Y29" s="59"/>
      <c r="Z29" s="59"/>
      <c r="AA29" s="61"/>
      <c r="AB29" s="59"/>
      <c r="AC29" s="59"/>
      <c r="AD29" s="62"/>
      <c r="AE29" s="59"/>
      <c r="AF29" s="59"/>
      <c r="AG29" s="60"/>
      <c r="AH29" s="59"/>
      <c r="AI29" s="59"/>
      <c r="AJ29" s="60"/>
      <c r="AK29" s="59"/>
      <c r="AL29" s="59"/>
      <c r="AM29" s="61"/>
      <c r="AN29" s="67"/>
      <c r="AO29" s="68">
        <v>0.5</v>
      </c>
      <c r="AP29" s="69">
        <v>1</v>
      </c>
      <c r="AQ29" s="70"/>
      <c r="AR29" s="71"/>
      <c r="AS29" s="72"/>
      <c r="AT29">
        <f t="shared" si="0"/>
        <v>1.5</v>
      </c>
      <c r="AU29" s="113"/>
    </row>
    <row r="30" spans="2:47" x14ac:dyDescent="0.3">
      <c r="B30" s="54"/>
      <c r="C30" s="11" t="s">
        <v>25</v>
      </c>
      <c r="D30" s="35" t="s">
        <v>47</v>
      </c>
      <c r="E30" s="50"/>
      <c r="F30" s="44"/>
      <c r="G30" s="58"/>
      <c r="H30" s="59"/>
      <c r="I30" s="60"/>
      <c r="J30" s="59"/>
      <c r="K30" s="59"/>
      <c r="L30" s="60"/>
      <c r="M30" s="59"/>
      <c r="N30" s="59"/>
      <c r="O30" s="61"/>
      <c r="P30" s="59"/>
      <c r="Q30" s="59"/>
      <c r="R30" s="62"/>
      <c r="S30" s="59"/>
      <c r="T30" s="59"/>
      <c r="U30" s="60"/>
      <c r="V30" s="59"/>
      <c r="W30" s="59"/>
      <c r="X30" s="60"/>
      <c r="Y30" s="59"/>
      <c r="Z30" s="59"/>
      <c r="AA30" s="61"/>
      <c r="AB30" s="59"/>
      <c r="AC30" s="59"/>
      <c r="AD30" s="62"/>
      <c r="AE30" s="59"/>
      <c r="AF30" s="59"/>
      <c r="AG30" s="60"/>
      <c r="AH30" s="59"/>
      <c r="AI30" s="59"/>
      <c r="AJ30" s="60"/>
      <c r="AK30" s="59"/>
      <c r="AL30" s="59"/>
      <c r="AM30" s="61"/>
      <c r="AN30" s="67"/>
      <c r="AO30" s="68"/>
      <c r="AP30" s="69"/>
      <c r="AQ30" s="70">
        <v>1</v>
      </c>
      <c r="AR30" s="71"/>
      <c r="AS30" s="72"/>
      <c r="AT30">
        <f t="shared" si="0"/>
        <v>1</v>
      </c>
      <c r="AU30" s="113"/>
    </row>
    <row r="31" spans="2:47" x14ac:dyDescent="0.3">
      <c r="B31" s="54"/>
      <c r="C31" s="11" t="s">
        <v>26</v>
      </c>
      <c r="D31" s="35" t="s">
        <v>54</v>
      </c>
      <c r="E31" s="50"/>
      <c r="F31" s="44"/>
      <c r="G31" s="85"/>
      <c r="H31" s="86"/>
      <c r="I31" s="87"/>
      <c r="J31" s="86"/>
      <c r="K31" s="86"/>
      <c r="L31" s="87"/>
      <c r="M31" s="86"/>
      <c r="N31" s="86"/>
      <c r="O31" s="88"/>
      <c r="P31" s="86"/>
      <c r="Q31" s="86"/>
      <c r="R31" s="89"/>
      <c r="S31" s="86"/>
      <c r="T31" s="86"/>
      <c r="U31" s="87"/>
      <c r="V31" s="86"/>
      <c r="W31" s="86"/>
      <c r="X31" s="87"/>
      <c r="Y31" s="86"/>
      <c r="Z31" s="86"/>
      <c r="AA31" s="88"/>
      <c r="AB31" s="86"/>
      <c r="AC31" s="86"/>
      <c r="AD31" s="89"/>
      <c r="AE31" s="86"/>
      <c r="AF31" s="86"/>
      <c r="AG31" s="87"/>
      <c r="AH31" s="86"/>
      <c r="AI31" s="86"/>
      <c r="AJ31" s="87"/>
      <c r="AK31" s="86"/>
      <c r="AL31" s="86"/>
      <c r="AM31" s="88"/>
      <c r="AN31" s="79"/>
      <c r="AO31" s="80"/>
      <c r="AP31" s="81"/>
      <c r="AQ31" s="82"/>
      <c r="AR31" s="83">
        <v>1</v>
      </c>
      <c r="AS31" s="84"/>
      <c r="AT31">
        <f t="shared" si="0"/>
        <v>1</v>
      </c>
      <c r="AU31" s="113"/>
    </row>
    <row r="32" spans="2:47" ht="15" thickBot="1" x14ac:dyDescent="0.35">
      <c r="B32" s="54"/>
      <c r="C32" s="11" t="s">
        <v>57</v>
      </c>
      <c r="D32" s="35" t="s">
        <v>58</v>
      </c>
      <c r="E32" s="51"/>
      <c r="F32" s="45"/>
      <c r="G32" s="90"/>
      <c r="H32" s="91"/>
      <c r="I32" s="92"/>
      <c r="J32" s="91"/>
      <c r="K32" s="91"/>
      <c r="L32" s="92"/>
      <c r="M32" s="91"/>
      <c r="N32" s="91"/>
      <c r="O32" s="93"/>
      <c r="P32" s="91"/>
      <c r="Q32" s="91"/>
      <c r="R32" s="94"/>
      <c r="S32" s="91"/>
      <c r="T32" s="91"/>
      <c r="U32" s="92"/>
      <c r="V32" s="91"/>
      <c r="W32" s="91">
        <v>0.5</v>
      </c>
      <c r="X32" s="92"/>
      <c r="Y32" s="91"/>
      <c r="Z32" s="91"/>
      <c r="AA32" s="93"/>
      <c r="AB32" s="91"/>
      <c r="AC32" s="91"/>
      <c r="AD32" s="94"/>
      <c r="AE32" s="91"/>
      <c r="AF32" s="91">
        <v>0.5</v>
      </c>
      <c r="AG32" s="92"/>
      <c r="AH32" s="91"/>
      <c r="AI32" s="91"/>
      <c r="AJ32" s="102"/>
      <c r="AK32" s="91"/>
      <c r="AL32" s="91"/>
      <c r="AM32" s="93"/>
      <c r="AN32" s="91"/>
      <c r="AO32" s="95"/>
      <c r="AP32" s="94"/>
      <c r="AQ32" s="96"/>
      <c r="AR32" s="97"/>
      <c r="AS32" s="98">
        <v>1</v>
      </c>
      <c r="AT32">
        <f t="shared" si="0"/>
        <v>2</v>
      </c>
      <c r="AU32" s="113"/>
    </row>
    <row r="33" spans="5:46" ht="15" thickTop="1" x14ac:dyDescent="0.3">
      <c r="E33" s="52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  <c r="AI33" s="99"/>
      <c r="AJ33" s="99"/>
      <c r="AK33" s="99"/>
      <c r="AL33" s="99"/>
      <c r="AM33" s="99"/>
      <c r="AN33" s="99"/>
      <c r="AO33" s="99"/>
      <c r="AP33" s="99"/>
      <c r="AQ33" s="99"/>
      <c r="AR33" s="99"/>
      <c r="AS33" s="99"/>
      <c r="AT33">
        <f>SUM(AT22:AT25)</f>
        <v>4</v>
      </c>
    </row>
    <row r="34" spans="5:46" x14ac:dyDescent="0.3">
      <c r="E34" s="52">
        <f>SUM(E5:E32)</f>
        <v>1</v>
      </c>
      <c r="G34" s="100">
        <f>SUM(G6:G32) * $G$37</f>
        <v>0.66666666666666663</v>
      </c>
      <c r="H34" s="100">
        <f>SUM(H6:H32) * $G$37</f>
        <v>0.66666666666666663</v>
      </c>
      <c r="I34" s="100">
        <f>SUM(I6:I32) * $G$37</f>
        <v>0.66666666666666663</v>
      </c>
      <c r="J34" s="100">
        <f>SUM(J6:J32) * $G$37</f>
        <v>0.66666666666666663</v>
      </c>
      <c r="K34" s="100">
        <f>SUM(K6:K32) * $G$37</f>
        <v>0.66666666666666663</v>
      </c>
      <c r="L34" s="100">
        <f>SUM(L6:L32) * $G$37</f>
        <v>0.66666666666666663</v>
      </c>
      <c r="M34" s="100">
        <f>SUM(M6:M32) * $G$37</f>
        <v>0.66666666666666663</v>
      </c>
      <c r="N34" s="100">
        <f>SUM(N6:N32) * $G$37</f>
        <v>0.66666666666666663</v>
      </c>
      <c r="O34" s="100">
        <f>SUM(O6:O32) * $G$37</f>
        <v>0.66666666666666663</v>
      </c>
      <c r="P34" s="100">
        <f>SUM(P6:P32) * $G$37</f>
        <v>0.66666666666666663</v>
      </c>
      <c r="Q34" s="100">
        <f>SUM(Q6:Q32) * $G$37</f>
        <v>0.66666666666666663</v>
      </c>
      <c r="R34" s="100">
        <f>SUM(R6:R32) * $G$37</f>
        <v>0.66666666666666663</v>
      </c>
      <c r="S34" s="100">
        <f>SUM(S6:S32) * $G$37</f>
        <v>0.66666666666666663</v>
      </c>
      <c r="T34" s="100">
        <f>SUM(T6:T32) * $G$37</f>
        <v>0.66666666666666663</v>
      </c>
      <c r="U34" s="100">
        <f>SUM(U6:U32) * $G$37</f>
        <v>0.66666666666666663</v>
      </c>
      <c r="V34" s="100">
        <f>SUM(V6:V32) * $G$37</f>
        <v>0.66666666666666663</v>
      </c>
      <c r="W34" s="100">
        <f>SUM(W6:W32) * $G$37</f>
        <v>0.66666666666666663</v>
      </c>
      <c r="X34" s="100">
        <f>SUM(X6:X32) * $G$37</f>
        <v>0.66666666666666663</v>
      </c>
      <c r="Y34" s="100">
        <f>SUM(Y6:Y32) * $G$37</f>
        <v>0.66666666666666663</v>
      </c>
      <c r="Z34" s="100">
        <f>SUM(Z6:Z32) * $G$37</f>
        <v>0.66666666666666663</v>
      </c>
      <c r="AA34" s="100">
        <f>SUM(AA6:AA32) * $G$37</f>
        <v>0.66666666666666663</v>
      </c>
      <c r="AB34" s="100">
        <f>SUM(AB6:AB32) * $G$37</f>
        <v>0.66666666666666663</v>
      </c>
      <c r="AC34" s="100">
        <f>SUM(AC6:AC32) * $G$37</f>
        <v>0.66666666666666663</v>
      </c>
      <c r="AD34" s="100">
        <f>SUM(AD6:AD32) * $G$37</f>
        <v>0.66666666666666663</v>
      </c>
      <c r="AE34" s="100">
        <f>SUM(AE6:AE32) * $G$37</f>
        <v>0.66666666666666663</v>
      </c>
      <c r="AF34" s="100">
        <f>SUM(AF6:AF32) * $G$37</f>
        <v>0.66666666666666663</v>
      </c>
      <c r="AG34" s="100">
        <f>SUM(AG6:AG32) * $G$37</f>
        <v>0.66666666666666663</v>
      </c>
      <c r="AH34" s="100">
        <f>SUM(AH6:AH32) * $G$37</f>
        <v>0.66666666666666663</v>
      </c>
      <c r="AI34" s="100">
        <f>SUM(AI6:AI32) * $G$37</f>
        <v>0.66666666666666663</v>
      </c>
      <c r="AJ34" s="100">
        <f>SUM(AJ6:AJ32) * $G$37</f>
        <v>0.66666666666666663</v>
      </c>
      <c r="AK34" s="100">
        <f>SUM(AK6:AK32) * $G$37</f>
        <v>0.66666666666666663</v>
      </c>
      <c r="AL34" s="100">
        <f>SUM(AL6:AL32) * $G$37</f>
        <v>0.66666666666666663</v>
      </c>
      <c r="AM34" s="100">
        <f>SUM(AM6:AM32) * $G$37</f>
        <v>0.66666666666666663</v>
      </c>
      <c r="AN34" s="100">
        <f>SUM(AN6:AN32) * $G$37</f>
        <v>0.66666666666666663</v>
      </c>
      <c r="AO34" s="100">
        <f>SUM(AO6:AO32) * $G$37</f>
        <v>0.66666666666666663</v>
      </c>
      <c r="AP34" s="100">
        <f>SUM(AP6:AP32) * $G$37</f>
        <v>0.66666666666666663</v>
      </c>
      <c r="AQ34" s="100">
        <f>SUM(AQ6:AQ32) * $G$37</f>
        <v>0.66666666666666663</v>
      </c>
      <c r="AR34" s="100">
        <f>SUM(AR6:AR32) * $G$37</f>
        <v>0.66666666666666663</v>
      </c>
      <c r="AS34" s="100">
        <f>SUM(AS6:AS32) * $G$37</f>
        <v>0.66666666666666663</v>
      </c>
      <c r="AT34" s="108">
        <f>SUM(AT27:AT32) + SUM(AT22:AT25) + SUM(AT14:AT20) + SUM(AT10:AT12) + SUM(AT6:AT8)</f>
        <v>39</v>
      </c>
    </row>
    <row r="37" spans="5:46" x14ac:dyDescent="0.3">
      <c r="E37" s="55" t="s">
        <v>27</v>
      </c>
      <c r="F37" s="55"/>
      <c r="G37" s="23">
        <f>2/3</f>
        <v>0.66666666666666663</v>
      </c>
    </row>
  </sheetData>
  <mergeCells count="27">
    <mergeCell ref="AU6:AU8"/>
    <mergeCell ref="AU10:AU12"/>
    <mergeCell ref="AU14:AU20"/>
    <mergeCell ref="AU22:AU25"/>
    <mergeCell ref="AU27:AU32"/>
    <mergeCell ref="E37:F37"/>
    <mergeCell ref="B21:B25"/>
    <mergeCell ref="E21:E25"/>
    <mergeCell ref="B26:B32"/>
    <mergeCell ref="F27:F32"/>
    <mergeCell ref="F22:F25"/>
    <mergeCell ref="E5:E8"/>
    <mergeCell ref="E9:E12"/>
    <mergeCell ref="E13:E20"/>
    <mergeCell ref="E26:E32"/>
    <mergeCell ref="P3:AA3"/>
    <mergeCell ref="AB3:AM3"/>
    <mergeCell ref="AN3:AS3"/>
    <mergeCell ref="B4:C4"/>
    <mergeCell ref="B5:B8"/>
    <mergeCell ref="F6:F8"/>
    <mergeCell ref="B3:C3"/>
    <mergeCell ref="G3:O3"/>
    <mergeCell ref="B9:B12"/>
    <mergeCell ref="F10:F12"/>
    <mergeCell ref="B13:B20"/>
    <mergeCell ref="F14:F20"/>
  </mergeCells>
  <phoneticPr fontId="10" type="noConversion"/>
  <conditionalFormatting sqref="AU6:AU8">
    <cfRule type="expression" dxfId="0" priority="1">
      <formula>AU6 - E6 &lt;= 0.5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Balkendiagramm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Christ</dc:creator>
  <cp:lastModifiedBy>Paul Christ</cp:lastModifiedBy>
  <dcterms:created xsi:type="dcterms:W3CDTF">2023-09-27T07:38:25Z</dcterms:created>
  <dcterms:modified xsi:type="dcterms:W3CDTF">2023-09-29T07:04:17Z</dcterms:modified>
</cp:coreProperties>
</file>