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24468\Desktop\数学建模培训作业\第四次\研发创新对碳排放的影响研究（数据不要外漏\数据（数据不要外漏）\"/>
    </mc:Choice>
  </mc:AlternateContent>
  <xr:revisionPtr revIDLastSave="0" documentId="13_ncr:1_{2A66E1FC-DB6F-4D58-B2BD-F1028278C924}" xr6:coauthVersionLast="47" xr6:coauthVersionMax="47" xr10:uidLastSave="{00000000-0000-0000-0000-000000000000}"/>
  <bookViews>
    <workbookView xWindow="-120" yWindow="-120" windowWidth="29040" windowHeight="15720" tabRatio="873" activeTab="3" xr2:uid="{00000000-000D-0000-FFFF-FFFF00000000}"/>
  </bookViews>
  <sheets>
    <sheet name="分三类品种能源消费量" sheetId="4" r:id="rId1"/>
    <sheet name="分行业能耗" sheetId="3" r:id="rId2"/>
    <sheet name="分行业能耗占比" sheetId="6" r:id="rId3"/>
    <sheet name="Sheet1" sheetId="9" r:id="rId4"/>
    <sheet name="分行业碳排放量" sheetId="7" r:id="rId5"/>
    <sheet name="碳排放因子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" i="9"/>
  <c r="C9" i="7"/>
  <c r="AA8" i="7"/>
  <c r="Z8" i="7"/>
  <c r="Y8" i="7"/>
  <c r="X8" i="7"/>
  <c r="W8" i="7"/>
  <c r="V8" i="7"/>
  <c r="U8" i="7"/>
  <c r="T8" i="7"/>
  <c r="S8" i="7"/>
  <c r="R8" i="7"/>
  <c r="Q8" i="7"/>
  <c r="P8" i="7"/>
  <c r="L47" i="7"/>
  <c r="M46" i="7"/>
  <c r="L46" i="7"/>
  <c r="K46" i="7"/>
  <c r="G41" i="7"/>
  <c r="I40" i="7"/>
  <c r="D36" i="7"/>
  <c r="D35" i="7"/>
  <c r="K30" i="7"/>
  <c r="M29" i="7"/>
  <c r="L29" i="7"/>
  <c r="I29" i="7"/>
  <c r="H23" i="7"/>
  <c r="D19" i="7"/>
  <c r="M18" i="7"/>
  <c r="D18" i="7"/>
  <c r="K12" i="7"/>
  <c r="I12" i="7"/>
  <c r="G7" i="7"/>
  <c r="G55" i="7" s="1"/>
  <c r="M55" i="6"/>
  <c r="L55" i="6"/>
  <c r="K55" i="6"/>
  <c r="J55" i="6"/>
  <c r="I55" i="6"/>
  <c r="H55" i="6"/>
  <c r="G55" i="6"/>
  <c r="F55" i="6"/>
  <c r="D55" i="6"/>
  <c r="D55" i="7" s="1"/>
  <c r="C55" i="6"/>
  <c r="N54" i="6"/>
  <c r="M54" i="6"/>
  <c r="L54" i="6"/>
  <c r="K54" i="6"/>
  <c r="J54" i="6"/>
  <c r="I54" i="6"/>
  <c r="H54" i="6"/>
  <c r="G54" i="6"/>
  <c r="F54" i="6"/>
  <c r="E54" i="6"/>
  <c r="D54" i="6"/>
  <c r="C54" i="6"/>
  <c r="N53" i="6"/>
  <c r="M53" i="6"/>
  <c r="M53" i="7" s="1"/>
  <c r="L53" i="6"/>
  <c r="L53" i="7" s="1"/>
  <c r="K53" i="6"/>
  <c r="J53" i="6"/>
  <c r="I53" i="6"/>
  <c r="H53" i="6"/>
  <c r="G53" i="6"/>
  <c r="F53" i="6"/>
  <c r="E53" i="6"/>
  <c r="D53" i="6"/>
  <c r="D53" i="7" s="1"/>
  <c r="C53" i="6"/>
  <c r="N52" i="6"/>
  <c r="M52" i="6"/>
  <c r="L52" i="6"/>
  <c r="K52" i="6"/>
  <c r="J52" i="6"/>
  <c r="I52" i="6"/>
  <c r="H52" i="6"/>
  <c r="G52" i="6"/>
  <c r="F52" i="6"/>
  <c r="E52" i="6"/>
  <c r="D52" i="6"/>
  <c r="C52" i="6"/>
  <c r="N51" i="6"/>
  <c r="M51" i="6"/>
  <c r="M51" i="7" s="1"/>
  <c r="L51" i="6"/>
  <c r="L51" i="7" s="1"/>
  <c r="K51" i="6"/>
  <c r="J51" i="6"/>
  <c r="I51" i="6"/>
  <c r="H51" i="6"/>
  <c r="G51" i="6"/>
  <c r="F51" i="6"/>
  <c r="E51" i="6"/>
  <c r="D51" i="6"/>
  <c r="C51" i="6"/>
  <c r="N50" i="6"/>
  <c r="M50" i="6"/>
  <c r="L50" i="6"/>
  <c r="K50" i="6"/>
  <c r="J50" i="6"/>
  <c r="I50" i="6"/>
  <c r="H50" i="6"/>
  <c r="H50" i="7" s="1"/>
  <c r="G50" i="6"/>
  <c r="F50" i="6"/>
  <c r="E50" i="6"/>
  <c r="D50" i="6"/>
  <c r="C50" i="6"/>
  <c r="N49" i="6"/>
  <c r="M49" i="6"/>
  <c r="M49" i="7" s="1"/>
  <c r="L49" i="6"/>
  <c r="L49" i="7" s="1"/>
  <c r="K49" i="6"/>
  <c r="J49" i="6"/>
  <c r="I49" i="6"/>
  <c r="H49" i="6"/>
  <c r="G49" i="6"/>
  <c r="F49" i="6"/>
  <c r="E49" i="6"/>
  <c r="D49" i="6"/>
  <c r="C49" i="6"/>
  <c r="N48" i="6"/>
  <c r="M48" i="6"/>
  <c r="L48" i="6"/>
  <c r="K48" i="6"/>
  <c r="J48" i="6"/>
  <c r="I48" i="6"/>
  <c r="I48" i="7" s="1"/>
  <c r="H48" i="6"/>
  <c r="H48" i="7" s="1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D47" i="7" s="1"/>
  <c r="C47" i="6"/>
  <c r="N46" i="6"/>
  <c r="M46" i="6"/>
  <c r="L46" i="6"/>
  <c r="K46" i="6"/>
  <c r="J46" i="6"/>
  <c r="I46" i="6"/>
  <c r="I46" i="7" s="1"/>
  <c r="H46" i="6"/>
  <c r="H46" i="7" s="1"/>
  <c r="G46" i="6"/>
  <c r="F46" i="6"/>
  <c r="E46" i="6"/>
  <c r="D46" i="6"/>
  <c r="C46" i="6"/>
  <c r="N45" i="6"/>
  <c r="M45" i="6"/>
  <c r="L45" i="6"/>
  <c r="K45" i="6"/>
  <c r="J45" i="6"/>
  <c r="I45" i="6"/>
  <c r="H45" i="6"/>
  <c r="G45" i="6"/>
  <c r="F45" i="6"/>
  <c r="E45" i="6"/>
  <c r="D45" i="6"/>
  <c r="D45" i="7" s="1"/>
  <c r="C45" i="6"/>
  <c r="N44" i="6"/>
  <c r="M44" i="6"/>
  <c r="L44" i="6"/>
  <c r="K44" i="6"/>
  <c r="J44" i="6"/>
  <c r="I44" i="6"/>
  <c r="H44" i="6"/>
  <c r="H44" i="7" s="1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D43" i="7" s="1"/>
  <c r="C43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M41" i="7" s="1"/>
  <c r="L41" i="6"/>
  <c r="L41" i="7" s="1"/>
  <c r="K41" i="6"/>
  <c r="K41" i="7" s="1"/>
  <c r="J41" i="6"/>
  <c r="I41" i="6"/>
  <c r="H41" i="6"/>
  <c r="G41" i="6"/>
  <c r="F41" i="6"/>
  <c r="E41" i="6"/>
  <c r="D41" i="6"/>
  <c r="D41" i="7" s="1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M39" i="7" s="1"/>
  <c r="L39" i="6"/>
  <c r="L39" i="7" s="1"/>
  <c r="K39" i="6"/>
  <c r="K39" i="7" s="1"/>
  <c r="J39" i="6"/>
  <c r="I39" i="6"/>
  <c r="H39" i="6"/>
  <c r="G39" i="6"/>
  <c r="F39" i="6"/>
  <c r="E39" i="6"/>
  <c r="D39" i="6"/>
  <c r="D39" i="7" s="1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M37" i="7" s="1"/>
  <c r="L37" i="6"/>
  <c r="L37" i="7" s="1"/>
  <c r="K37" i="6"/>
  <c r="K37" i="7" s="1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I36" i="7" s="1"/>
  <c r="H36" i="6"/>
  <c r="H36" i="7" s="1"/>
  <c r="G36" i="6"/>
  <c r="F36" i="6"/>
  <c r="E36" i="6"/>
  <c r="D36" i="6"/>
  <c r="C36" i="6"/>
  <c r="N35" i="6"/>
  <c r="M35" i="6"/>
  <c r="M35" i="7" s="1"/>
  <c r="L35" i="6"/>
  <c r="L35" i="7" s="1"/>
  <c r="K35" i="6"/>
  <c r="K35" i="7" s="1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I34" i="7" s="1"/>
  <c r="H34" i="6"/>
  <c r="H34" i="7" s="1"/>
  <c r="G34" i="6"/>
  <c r="F34" i="6"/>
  <c r="E34" i="6"/>
  <c r="D34" i="6"/>
  <c r="C34" i="6"/>
  <c r="N33" i="6"/>
  <c r="M33" i="6"/>
  <c r="L33" i="6"/>
  <c r="L33" i="7" s="1"/>
  <c r="K33" i="6"/>
  <c r="K33" i="7" s="1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I32" i="7" s="1"/>
  <c r="H32" i="6"/>
  <c r="H32" i="7" s="1"/>
  <c r="G32" i="6"/>
  <c r="F32" i="6"/>
  <c r="E32" i="6"/>
  <c r="D32" i="6"/>
  <c r="C32" i="6"/>
  <c r="N31" i="6"/>
  <c r="M31" i="6"/>
  <c r="L31" i="6"/>
  <c r="K31" i="6"/>
  <c r="K31" i="7" s="1"/>
  <c r="J31" i="6"/>
  <c r="I31" i="6"/>
  <c r="H31" i="6"/>
  <c r="G31" i="6"/>
  <c r="F31" i="6"/>
  <c r="E31" i="6"/>
  <c r="D31" i="6"/>
  <c r="D31" i="7" s="1"/>
  <c r="C31" i="6"/>
  <c r="N30" i="6"/>
  <c r="M30" i="6"/>
  <c r="L30" i="6"/>
  <c r="K30" i="6"/>
  <c r="J30" i="6"/>
  <c r="I30" i="6"/>
  <c r="I30" i="7" s="1"/>
  <c r="H30" i="6"/>
  <c r="H30" i="7" s="1"/>
  <c r="G30" i="6"/>
  <c r="F30" i="6"/>
  <c r="E30" i="6"/>
  <c r="D30" i="6"/>
  <c r="C30" i="6"/>
  <c r="N29" i="6"/>
  <c r="M29" i="6"/>
  <c r="L29" i="6"/>
  <c r="K29" i="6"/>
  <c r="K29" i="7" s="1"/>
  <c r="J29" i="6"/>
  <c r="I29" i="6"/>
  <c r="H29" i="6"/>
  <c r="G29" i="6"/>
  <c r="F29" i="6"/>
  <c r="E29" i="6"/>
  <c r="D29" i="6"/>
  <c r="D29" i="7" s="1"/>
  <c r="C29" i="6"/>
  <c r="N28" i="6"/>
  <c r="M28" i="6"/>
  <c r="L28" i="6"/>
  <c r="K28" i="6"/>
  <c r="J28" i="6"/>
  <c r="I28" i="6"/>
  <c r="H28" i="6"/>
  <c r="H28" i="7" s="1"/>
  <c r="G28" i="6"/>
  <c r="G28" i="7" s="1"/>
  <c r="F28" i="6"/>
  <c r="E28" i="6"/>
  <c r="D28" i="6"/>
  <c r="C28" i="6"/>
  <c r="N27" i="6"/>
  <c r="M27" i="6"/>
  <c r="L27" i="6"/>
  <c r="K27" i="6"/>
  <c r="K27" i="7" s="1"/>
  <c r="J27" i="6"/>
  <c r="I27" i="6"/>
  <c r="H27" i="6"/>
  <c r="G27" i="6"/>
  <c r="F27" i="6"/>
  <c r="E27" i="6"/>
  <c r="D27" i="6"/>
  <c r="D27" i="7" s="1"/>
  <c r="C27" i="6"/>
  <c r="N26" i="6"/>
  <c r="M26" i="6"/>
  <c r="L26" i="6"/>
  <c r="K26" i="6"/>
  <c r="J26" i="6"/>
  <c r="I26" i="6"/>
  <c r="H26" i="6"/>
  <c r="G26" i="6"/>
  <c r="G26" i="7" s="1"/>
  <c r="F26" i="6"/>
  <c r="E26" i="6"/>
  <c r="D26" i="6"/>
  <c r="C26" i="6"/>
  <c r="N25" i="6"/>
  <c r="M25" i="6"/>
  <c r="M25" i="7" s="1"/>
  <c r="L25" i="6"/>
  <c r="L25" i="7" s="1"/>
  <c r="K25" i="6"/>
  <c r="K25" i="7" s="1"/>
  <c r="J25" i="6"/>
  <c r="I25" i="6"/>
  <c r="H25" i="6"/>
  <c r="G25" i="6"/>
  <c r="F25" i="6"/>
  <c r="E25" i="6"/>
  <c r="D25" i="6"/>
  <c r="D25" i="7" s="1"/>
  <c r="C25" i="6"/>
  <c r="N24" i="6"/>
  <c r="M24" i="6"/>
  <c r="L24" i="6"/>
  <c r="K24" i="6"/>
  <c r="J24" i="6"/>
  <c r="I24" i="6"/>
  <c r="H24" i="6"/>
  <c r="G24" i="6"/>
  <c r="G24" i="7" s="1"/>
  <c r="F24" i="6"/>
  <c r="E24" i="6"/>
  <c r="D24" i="6"/>
  <c r="C24" i="6"/>
  <c r="N23" i="6"/>
  <c r="M23" i="6"/>
  <c r="M23" i="7" s="1"/>
  <c r="L23" i="6"/>
  <c r="L23" i="7" s="1"/>
  <c r="K23" i="6"/>
  <c r="K23" i="7" s="1"/>
  <c r="J23" i="6"/>
  <c r="I23" i="6"/>
  <c r="H23" i="6"/>
  <c r="G23" i="6"/>
  <c r="F23" i="6"/>
  <c r="E23" i="6"/>
  <c r="D23" i="6"/>
  <c r="D23" i="7" s="1"/>
  <c r="C23" i="6"/>
  <c r="N22" i="6"/>
  <c r="M22" i="6"/>
  <c r="L22" i="6"/>
  <c r="K22" i="6"/>
  <c r="J22" i="6"/>
  <c r="I22" i="6"/>
  <c r="H22" i="6"/>
  <c r="G22" i="6"/>
  <c r="G22" i="7" s="1"/>
  <c r="F22" i="6"/>
  <c r="E22" i="6"/>
  <c r="D22" i="6"/>
  <c r="C22" i="6"/>
  <c r="N21" i="6"/>
  <c r="M21" i="6"/>
  <c r="M21" i="7" s="1"/>
  <c r="L21" i="6"/>
  <c r="L21" i="7" s="1"/>
  <c r="K21" i="6"/>
  <c r="K21" i="7" s="1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I20" i="7" s="1"/>
  <c r="H20" i="6"/>
  <c r="H20" i="7" s="1"/>
  <c r="G20" i="6"/>
  <c r="G20" i="7" s="1"/>
  <c r="F20" i="6"/>
  <c r="E20" i="6"/>
  <c r="D20" i="6"/>
  <c r="C20" i="6"/>
  <c r="N19" i="6"/>
  <c r="M19" i="6"/>
  <c r="M19" i="7" s="1"/>
  <c r="L19" i="6"/>
  <c r="L19" i="7" s="1"/>
  <c r="K19" i="6"/>
  <c r="K19" i="7" s="1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I18" i="7" s="1"/>
  <c r="H18" i="6"/>
  <c r="H18" i="7" s="1"/>
  <c r="G18" i="6"/>
  <c r="G18" i="7" s="1"/>
  <c r="F18" i="6"/>
  <c r="E18" i="6"/>
  <c r="D18" i="6"/>
  <c r="C18" i="6"/>
  <c r="N17" i="6"/>
  <c r="M17" i="6"/>
  <c r="L17" i="6"/>
  <c r="L17" i="7" s="1"/>
  <c r="K17" i="6"/>
  <c r="K17" i="7" s="1"/>
  <c r="J17" i="6"/>
  <c r="I17" i="6"/>
  <c r="H17" i="6"/>
  <c r="G17" i="6"/>
  <c r="F17" i="6"/>
  <c r="E17" i="6"/>
  <c r="D17" i="6"/>
  <c r="C17" i="6"/>
  <c r="M16" i="6"/>
  <c r="H16" i="6"/>
  <c r="G16" i="6"/>
  <c r="F16" i="6"/>
  <c r="E16" i="6"/>
  <c r="D16" i="6"/>
  <c r="D16" i="7" s="1"/>
  <c r="C16" i="6"/>
  <c r="N15" i="6"/>
  <c r="M15" i="6"/>
  <c r="L15" i="6"/>
  <c r="K15" i="6"/>
  <c r="J15" i="6"/>
  <c r="I15" i="6"/>
  <c r="I15" i="7" s="1"/>
  <c r="H15" i="6"/>
  <c r="H15" i="7" s="1"/>
  <c r="G15" i="6"/>
  <c r="F15" i="6"/>
  <c r="E15" i="6"/>
  <c r="D15" i="6"/>
  <c r="C15" i="6"/>
  <c r="N14" i="6"/>
  <c r="M14" i="6"/>
  <c r="M14" i="7" s="1"/>
  <c r="L14" i="6"/>
  <c r="L14" i="7" s="1"/>
  <c r="K14" i="6"/>
  <c r="J14" i="6"/>
  <c r="I14" i="6"/>
  <c r="H14" i="6"/>
  <c r="G14" i="6"/>
  <c r="F14" i="6"/>
  <c r="E14" i="6"/>
  <c r="D14" i="6"/>
  <c r="D14" i="7" s="1"/>
  <c r="C14" i="6"/>
  <c r="N13" i="6"/>
  <c r="M13" i="6"/>
  <c r="L13" i="6"/>
  <c r="K13" i="6"/>
  <c r="J13" i="6"/>
  <c r="I13" i="6"/>
  <c r="I13" i="7" s="1"/>
  <c r="H13" i="6"/>
  <c r="H13" i="7" s="1"/>
  <c r="G13" i="6"/>
  <c r="F13" i="6"/>
  <c r="E13" i="6"/>
  <c r="D13" i="6"/>
  <c r="C13" i="6"/>
  <c r="N12" i="6"/>
  <c r="M12" i="6"/>
  <c r="M12" i="7" s="1"/>
  <c r="L12" i="6"/>
  <c r="L12" i="7" s="1"/>
  <c r="K12" i="6"/>
  <c r="J12" i="6"/>
  <c r="I12" i="6"/>
  <c r="H12" i="6"/>
  <c r="G12" i="6"/>
  <c r="F12" i="6"/>
  <c r="E12" i="6"/>
  <c r="D12" i="6"/>
  <c r="D12" i="7" s="1"/>
  <c r="C12" i="6"/>
  <c r="N11" i="6"/>
  <c r="M11" i="6"/>
  <c r="L11" i="6"/>
  <c r="K11" i="6"/>
  <c r="J11" i="6"/>
  <c r="I11" i="6"/>
  <c r="I11" i="7" s="1"/>
  <c r="H11" i="6"/>
  <c r="H11" i="7" s="1"/>
  <c r="G11" i="6"/>
  <c r="F11" i="6"/>
  <c r="E11" i="6"/>
  <c r="D11" i="6"/>
  <c r="C11" i="6"/>
  <c r="N10" i="6"/>
  <c r="M10" i="6"/>
  <c r="M10" i="7" s="1"/>
  <c r="L10" i="6"/>
  <c r="L10" i="7" s="1"/>
  <c r="K10" i="6"/>
  <c r="J10" i="6"/>
  <c r="I10" i="6"/>
  <c r="H10" i="6"/>
  <c r="G10" i="6"/>
  <c r="F10" i="6"/>
  <c r="E10" i="6"/>
  <c r="D10" i="6"/>
  <c r="D10" i="7" s="1"/>
  <c r="C10" i="6"/>
  <c r="H9" i="6"/>
  <c r="F9" i="6"/>
  <c r="E9" i="6"/>
  <c r="D9" i="6"/>
  <c r="C9" i="6"/>
  <c r="D8" i="6"/>
  <c r="D8" i="7" s="1"/>
  <c r="N7" i="6"/>
  <c r="N55" i="6" s="1"/>
  <c r="M7" i="6"/>
  <c r="M7" i="7" s="1"/>
  <c r="M55" i="7" s="1"/>
  <c r="L7" i="6"/>
  <c r="K7" i="6"/>
  <c r="J7" i="6"/>
  <c r="I7" i="6"/>
  <c r="H7" i="6"/>
  <c r="G7" i="6"/>
  <c r="F7" i="6"/>
  <c r="E7" i="6"/>
  <c r="D7" i="6"/>
  <c r="C7" i="6"/>
  <c r="N16" i="3"/>
  <c r="N16" i="6" s="1"/>
  <c r="M16" i="3"/>
  <c r="L16" i="3"/>
  <c r="L16" i="6" s="1"/>
  <c r="L16" i="7" s="1"/>
  <c r="K16" i="3"/>
  <c r="K16" i="6" s="1"/>
  <c r="K16" i="7" s="1"/>
  <c r="J16" i="3"/>
  <c r="J16" i="6" s="1"/>
  <c r="I16" i="3"/>
  <c r="I16" i="6" s="1"/>
  <c r="I16" i="7" s="1"/>
  <c r="H16" i="3"/>
  <c r="G16" i="3"/>
  <c r="N9" i="3"/>
  <c r="N9" i="6" s="1"/>
  <c r="M9" i="3"/>
  <c r="M9" i="6" s="1"/>
  <c r="L9" i="3"/>
  <c r="L9" i="6" s="1"/>
  <c r="L9" i="7" s="1"/>
  <c r="K9" i="3"/>
  <c r="K9" i="6" s="1"/>
  <c r="K9" i="7" s="1"/>
  <c r="J9" i="3"/>
  <c r="J9" i="6" s="1"/>
  <c r="I9" i="3"/>
  <c r="I9" i="6" s="1"/>
  <c r="I9" i="7" s="1"/>
  <c r="H9" i="3"/>
  <c r="G9" i="3"/>
  <c r="G9" i="6" s="1"/>
  <c r="J28" i="4"/>
  <c r="I28" i="4"/>
  <c r="J27" i="4"/>
  <c r="I27" i="4"/>
  <c r="J26" i="4"/>
  <c r="I26" i="4"/>
  <c r="J25" i="4"/>
  <c r="I25" i="4"/>
  <c r="J24" i="4"/>
  <c r="I24" i="4"/>
  <c r="J23" i="4"/>
  <c r="I23" i="4"/>
  <c r="H23" i="4"/>
  <c r="G23" i="4"/>
  <c r="Q22" i="4"/>
  <c r="P22" i="4"/>
  <c r="J22" i="4"/>
  <c r="I22" i="4"/>
  <c r="H22" i="4"/>
  <c r="G22" i="4"/>
  <c r="O22" i="4" s="1"/>
  <c r="Q21" i="4"/>
  <c r="P21" i="4"/>
  <c r="J21" i="4"/>
  <c r="I21" i="4"/>
  <c r="H21" i="4"/>
  <c r="G21" i="4"/>
  <c r="O21" i="4" s="1"/>
  <c r="R21" i="4" s="1"/>
  <c r="R20" i="4"/>
  <c r="Q20" i="4"/>
  <c r="P20" i="4"/>
  <c r="J20" i="4"/>
  <c r="I20" i="4"/>
  <c r="H20" i="4"/>
  <c r="G20" i="4"/>
  <c r="O20" i="4" s="1"/>
  <c r="R19" i="4"/>
  <c r="L43" i="7" s="1"/>
  <c r="Q19" i="4"/>
  <c r="P19" i="4"/>
  <c r="J19" i="4"/>
  <c r="I19" i="4"/>
  <c r="H19" i="4"/>
  <c r="G19" i="4"/>
  <c r="O19" i="4" s="1"/>
  <c r="R18" i="4"/>
  <c r="K26" i="7" s="1"/>
  <c r="Q18" i="4"/>
  <c r="P18" i="4"/>
  <c r="J18" i="4"/>
  <c r="I18" i="4"/>
  <c r="H18" i="4"/>
  <c r="G18" i="4"/>
  <c r="O18" i="4" s="1"/>
  <c r="Q17" i="4"/>
  <c r="P17" i="4"/>
  <c r="J17" i="4"/>
  <c r="I17" i="4"/>
  <c r="H17" i="4"/>
  <c r="G17" i="4"/>
  <c r="O17" i="4" s="1"/>
  <c r="R17" i="4" s="1"/>
  <c r="Q16" i="4"/>
  <c r="P16" i="4"/>
  <c r="J16" i="4"/>
  <c r="I16" i="4"/>
  <c r="H16" i="4"/>
  <c r="G16" i="4"/>
  <c r="O16" i="4" s="1"/>
  <c r="R16" i="4" s="1"/>
  <c r="R15" i="4"/>
  <c r="H24" i="7" s="1"/>
  <c r="Q15" i="4"/>
  <c r="P15" i="4"/>
  <c r="J15" i="4"/>
  <c r="I15" i="4"/>
  <c r="H15" i="4"/>
  <c r="G15" i="4"/>
  <c r="O15" i="4" s="1"/>
  <c r="R14" i="4"/>
  <c r="Q14" i="4"/>
  <c r="P14" i="4"/>
  <c r="J14" i="4"/>
  <c r="I14" i="4"/>
  <c r="H14" i="4"/>
  <c r="G14" i="4"/>
  <c r="O14" i="4" s="1"/>
  <c r="Q13" i="4"/>
  <c r="M13" i="4"/>
  <c r="J13" i="4"/>
  <c r="I13" i="4"/>
  <c r="H13" i="4"/>
  <c r="P13" i="4" s="1"/>
  <c r="R13" i="4" s="1"/>
  <c r="G13" i="4"/>
  <c r="O13" i="4" s="1"/>
  <c r="Q12" i="4"/>
  <c r="J12" i="4"/>
  <c r="I12" i="4"/>
  <c r="H12" i="4"/>
  <c r="P12" i="4" s="1"/>
  <c r="G12" i="4"/>
  <c r="O12" i="4" s="1"/>
  <c r="Q11" i="4"/>
  <c r="J11" i="4"/>
  <c r="I11" i="4"/>
  <c r="H11" i="4"/>
  <c r="P11" i="4" s="1"/>
  <c r="G11" i="4"/>
  <c r="O11" i="4" s="1"/>
  <c r="R11" i="4" s="1"/>
  <c r="Q10" i="4"/>
  <c r="Q23" i="4" s="1"/>
  <c r="J10" i="4"/>
  <c r="I10" i="4"/>
  <c r="H10" i="4"/>
  <c r="P10" i="4" s="1"/>
  <c r="G10" i="4"/>
  <c r="O10" i="4" s="1"/>
  <c r="F53" i="7" l="1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F21" i="7"/>
  <c r="F19" i="7"/>
  <c r="F17" i="7"/>
  <c r="F15" i="7"/>
  <c r="F13" i="7"/>
  <c r="F11" i="7"/>
  <c r="F9" i="7"/>
  <c r="F8" i="7"/>
  <c r="J54" i="7"/>
  <c r="J52" i="7"/>
  <c r="J50" i="7"/>
  <c r="J48" i="7"/>
  <c r="J46" i="7"/>
  <c r="J44" i="7"/>
  <c r="J42" i="7"/>
  <c r="J40" i="7"/>
  <c r="J38" i="7"/>
  <c r="J36" i="7"/>
  <c r="J34" i="7"/>
  <c r="J32" i="7"/>
  <c r="J30" i="7"/>
  <c r="J28" i="7"/>
  <c r="J26" i="7"/>
  <c r="J24" i="7"/>
  <c r="J22" i="7"/>
  <c r="J20" i="7"/>
  <c r="J18" i="7"/>
  <c r="J14" i="7"/>
  <c r="J12" i="7"/>
  <c r="J10" i="7"/>
  <c r="J8" i="7"/>
  <c r="J9" i="7"/>
  <c r="E14" i="7"/>
  <c r="E16" i="7"/>
  <c r="I22" i="7"/>
  <c r="I54" i="7"/>
  <c r="I38" i="7"/>
  <c r="I8" i="7"/>
  <c r="I42" i="7"/>
  <c r="I28" i="7"/>
  <c r="I52" i="7"/>
  <c r="I7" i="7"/>
  <c r="I24" i="7"/>
  <c r="N53" i="7"/>
  <c r="N51" i="7"/>
  <c r="N49" i="7"/>
  <c r="N47" i="7"/>
  <c r="N45" i="7"/>
  <c r="N43" i="7"/>
  <c r="N41" i="7"/>
  <c r="N39" i="7"/>
  <c r="N37" i="7"/>
  <c r="N35" i="7"/>
  <c r="N33" i="7"/>
  <c r="N31" i="7"/>
  <c r="N29" i="7"/>
  <c r="N27" i="7"/>
  <c r="N25" i="7"/>
  <c r="N23" i="7"/>
  <c r="N21" i="7"/>
  <c r="N19" i="7"/>
  <c r="N17" i="7"/>
  <c r="N15" i="7"/>
  <c r="N13" i="7"/>
  <c r="N11" i="7"/>
  <c r="N8" i="7"/>
  <c r="I43" i="7"/>
  <c r="N16" i="7"/>
  <c r="I25" i="7"/>
  <c r="M30" i="7"/>
  <c r="I45" i="7"/>
  <c r="L15" i="7"/>
  <c r="L32" i="7"/>
  <c r="I50" i="7"/>
  <c r="F7" i="7"/>
  <c r="F55" i="7" s="1"/>
  <c r="E53" i="7"/>
  <c r="H47" i="7"/>
  <c r="H14" i="7"/>
  <c r="H53" i="7"/>
  <c r="H37" i="7"/>
  <c r="H51" i="7"/>
  <c r="H35" i="7"/>
  <c r="H19" i="7"/>
  <c r="H49" i="7"/>
  <c r="H21" i="7"/>
  <c r="H54" i="7"/>
  <c r="H43" i="7"/>
  <c r="H40" i="7"/>
  <c r="H26" i="7"/>
  <c r="H39" i="7"/>
  <c r="H25" i="7"/>
  <c r="H22" i="7"/>
  <c r="H8" i="7"/>
  <c r="H42" i="7"/>
  <c r="H7" i="7"/>
  <c r="H55" i="7" s="1"/>
  <c r="H41" i="7"/>
  <c r="G8" i="7"/>
  <c r="G53" i="7"/>
  <c r="G51" i="7"/>
  <c r="G43" i="7"/>
  <c r="G27" i="7"/>
  <c r="G11" i="7"/>
  <c r="G45" i="7"/>
  <c r="G29" i="7"/>
  <c r="G13" i="7"/>
  <c r="G19" i="7"/>
  <c r="G47" i="7"/>
  <c r="G31" i="7"/>
  <c r="G15" i="7"/>
  <c r="G35" i="7"/>
  <c r="G33" i="7"/>
  <c r="G17" i="7"/>
  <c r="G37" i="7"/>
  <c r="G23" i="7"/>
  <c r="G9" i="7"/>
  <c r="G39" i="7"/>
  <c r="G25" i="7"/>
  <c r="M43" i="7"/>
  <c r="M8" i="7"/>
  <c r="M27" i="7"/>
  <c r="M11" i="7"/>
  <c r="M45" i="7"/>
  <c r="M34" i="7"/>
  <c r="M31" i="7"/>
  <c r="M17" i="7"/>
  <c r="M13" i="7"/>
  <c r="M47" i="7"/>
  <c r="M33" i="7"/>
  <c r="I41" i="7"/>
  <c r="D50" i="7"/>
  <c r="D42" i="7"/>
  <c r="D9" i="7"/>
  <c r="D7" i="7"/>
  <c r="D13" i="7"/>
  <c r="D32" i="7"/>
  <c r="D46" i="7"/>
  <c r="D30" i="7"/>
  <c r="D48" i="7"/>
  <c r="D15" i="7"/>
  <c r="D51" i="7"/>
  <c r="D54" i="7"/>
  <c r="D49" i="7"/>
  <c r="D34" i="7"/>
  <c r="D20" i="7"/>
  <c r="D17" i="7"/>
  <c r="D37" i="7"/>
  <c r="L26" i="7"/>
  <c r="L7" i="7"/>
  <c r="L55" i="7" s="1"/>
  <c r="L8" i="7"/>
  <c r="L54" i="7"/>
  <c r="L42" i="7"/>
  <c r="L40" i="7"/>
  <c r="L24" i="7"/>
  <c r="L28" i="7"/>
  <c r="L11" i="7"/>
  <c r="L45" i="7"/>
  <c r="L31" i="7"/>
  <c r="L13" i="7"/>
  <c r="L52" i="7"/>
  <c r="L44" i="7"/>
  <c r="L30" i="7"/>
  <c r="L27" i="7"/>
  <c r="M9" i="7"/>
  <c r="H9" i="7"/>
  <c r="D21" i="7"/>
  <c r="I26" i="7"/>
  <c r="D38" i="7"/>
  <c r="G49" i="7"/>
  <c r="K54" i="7"/>
  <c r="K52" i="7"/>
  <c r="K50" i="7"/>
  <c r="K32" i="7"/>
  <c r="K48" i="7"/>
  <c r="K34" i="7"/>
  <c r="K18" i="7"/>
  <c r="K40" i="7"/>
  <c r="K36" i="7"/>
  <c r="K20" i="7"/>
  <c r="K24" i="7"/>
  <c r="K8" i="7"/>
  <c r="K38" i="7"/>
  <c r="K22" i="7"/>
  <c r="K42" i="7"/>
  <c r="K28" i="7"/>
  <c r="K14" i="7"/>
  <c r="K10" i="7"/>
  <c r="N9" i="7"/>
  <c r="M16" i="7"/>
  <c r="H10" i="7"/>
  <c r="M15" i="7"/>
  <c r="G21" i="7"/>
  <c r="H27" i="7"/>
  <c r="M32" i="7"/>
  <c r="H38" i="7"/>
  <c r="I44" i="7"/>
  <c r="L50" i="7"/>
  <c r="E7" i="7"/>
  <c r="R10" i="4"/>
  <c r="C45" i="7" s="1"/>
  <c r="O23" i="4"/>
  <c r="C19" i="7"/>
  <c r="C21" i="7"/>
  <c r="C23" i="7"/>
  <c r="C25" i="7"/>
  <c r="C27" i="7"/>
  <c r="C29" i="7"/>
  <c r="G30" i="7"/>
  <c r="G32" i="7"/>
  <c r="C33" i="7"/>
  <c r="G34" i="7"/>
  <c r="C35" i="7"/>
  <c r="G36" i="7"/>
  <c r="C37" i="7"/>
  <c r="G38" i="7"/>
  <c r="G40" i="7"/>
  <c r="C41" i="7"/>
  <c r="G42" i="7"/>
  <c r="C43" i="7"/>
  <c r="K43" i="7"/>
  <c r="G44" i="7"/>
  <c r="K45" i="7"/>
  <c r="G46" i="7"/>
  <c r="C47" i="7"/>
  <c r="K47" i="7"/>
  <c r="G48" i="7"/>
  <c r="C49" i="7"/>
  <c r="K49" i="7"/>
  <c r="G50" i="7"/>
  <c r="K51" i="7"/>
  <c r="G52" i="7"/>
  <c r="C53" i="7"/>
  <c r="K53" i="7"/>
  <c r="G54" i="7"/>
  <c r="I10" i="7"/>
  <c r="D22" i="7"/>
  <c r="I27" i="7"/>
  <c r="D33" i="7"/>
  <c r="K44" i="7"/>
  <c r="H52" i="7"/>
  <c r="E9" i="7"/>
  <c r="H12" i="7"/>
  <c r="H17" i="7"/>
  <c r="L18" i="7"/>
  <c r="L22" i="7"/>
  <c r="D26" i="7"/>
  <c r="H29" i="7"/>
  <c r="H33" i="7"/>
  <c r="L36" i="7"/>
  <c r="L38" i="7"/>
  <c r="D40" i="7"/>
  <c r="D44" i="7"/>
  <c r="H45" i="7"/>
  <c r="L48" i="7"/>
  <c r="D52" i="7"/>
  <c r="I55" i="7"/>
  <c r="P23" i="4"/>
  <c r="C7" i="7"/>
  <c r="C55" i="7" s="1"/>
  <c r="K7" i="7"/>
  <c r="K55" i="7" s="1"/>
  <c r="I14" i="7"/>
  <c r="I17" i="7"/>
  <c r="E18" i="7"/>
  <c r="I19" i="7"/>
  <c r="M20" i="7"/>
  <c r="I21" i="7"/>
  <c r="M22" i="7"/>
  <c r="I23" i="7"/>
  <c r="M24" i="7"/>
  <c r="M26" i="7"/>
  <c r="E28" i="7"/>
  <c r="M28" i="7"/>
  <c r="I31" i="7"/>
  <c r="I33" i="7"/>
  <c r="I35" i="7"/>
  <c r="M36" i="7"/>
  <c r="I37" i="7"/>
  <c r="M38" i="7"/>
  <c r="I39" i="7"/>
  <c r="M40" i="7"/>
  <c r="M42" i="7"/>
  <c r="E44" i="7"/>
  <c r="M44" i="7"/>
  <c r="E46" i="7"/>
  <c r="I47" i="7"/>
  <c r="M48" i="7"/>
  <c r="I49" i="7"/>
  <c r="M50" i="7"/>
  <c r="I51" i="7"/>
  <c r="E52" i="7"/>
  <c r="M52" i="7"/>
  <c r="I53" i="7"/>
  <c r="M54" i="7"/>
  <c r="J7" i="7"/>
  <c r="J55" i="7" s="1"/>
  <c r="D11" i="7"/>
  <c r="H16" i="7"/>
  <c r="L20" i="7"/>
  <c r="D24" i="7"/>
  <c r="D28" i="7"/>
  <c r="H31" i="7"/>
  <c r="L34" i="7"/>
  <c r="R12" i="4"/>
  <c r="E29" i="7" s="1"/>
  <c r="J17" i="7"/>
  <c r="F18" i="7"/>
  <c r="N18" i="7"/>
  <c r="J19" i="7"/>
  <c r="F20" i="7"/>
  <c r="N20" i="7"/>
  <c r="J21" i="7"/>
  <c r="F22" i="7"/>
  <c r="N22" i="7"/>
  <c r="J23" i="7"/>
  <c r="F24" i="7"/>
  <c r="N24" i="7"/>
  <c r="J25" i="7"/>
  <c r="F26" i="7"/>
  <c r="N26" i="7"/>
  <c r="J27" i="7"/>
  <c r="F28" i="7"/>
  <c r="N28" i="7"/>
  <c r="J29" i="7"/>
  <c r="F30" i="7"/>
  <c r="N30" i="7"/>
  <c r="J31" i="7"/>
  <c r="F32" i="7"/>
  <c r="N32" i="7"/>
  <c r="J33" i="7"/>
  <c r="F34" i="7"/>
  <c r="N34" i="7"/>
  <c r="J35" i="7"/>
  <c r="F36" i="7"/>
  <c r="N36" i="7"/>
  <c r="J37" i="7"/>
  <c r="F38" i="7"/>
  <c r="N38" i="7"/>
  <c r="J39" i="7"/>
  <c r="F40" i="7"/>
  <c r="N40" i="7"/>
  <c r="J41" i="7"/>
  <c r="F42" i="7"/>
  <c r="N42" i="7"/>
  <c r="J43" i="7"/>
  <c r="F44" i="7"/>
  <c r="N44" i="7"/>
  <c r="J45" i="7"/>
  <c r="F46" i="7"/>
  <c r="N46" i="7"/>
  <c r="J47" i="7"/>
  <c r="F48" i="7"/>
  <c r="N48" i="7"/>
  <c r="J49" i="7"/>
  <c r="F50" i="7"/>
  <c r="N50" i="7"/>
  <c r="J51" i="7"/>
  <c r="F52" i="7"/>
  <c r="N52" i="7"/>
  <c r="J53" i="7"/>
  <c r="F54" i="7"/>
  <c r="N54" i="7"/>
  <c r="N10" i="7"/>
  <c r="N12" i="7"/>
  <c r="N14" i="7"/>
  <c r="J16" i="7"/>
  <c r="G10" i="7"/>
  <c r="K11" i="7"/>
  <c r="C13" i="7"/>
  <c r="C15" i="7"/>
  <c r="F10" i="7"/>
  <c r="J11" i="7"/>
  <c r="J13" i="7"/>
  <c r="F16" i="7"/>
  <c r="C11" i="7"/>
  <c r="K13" i="7"/>
  <c r="G16" i="7"/>
  <c r="N7" i="7"/>
  <c r="N55" i="7" s="1"/>
  <c r="F12" i="7"/>
  <c r="F14" i="7"/>
  <c r="J15" i="7"/>
  <c r="G12" i="7"/>
  <c r="G14" i="7"/>
  <c r="K15" i="7"/>
  <c r="E55" i="6"/>
  <c r="E55" i="7" s="1"/>
  <c r="E26" i="7" l="1"/>
  <c r="E43" i="7"/>
  <c r="E42" i="7"/>
  <c r="E41" i="7"/>
  <c r="E40" i="7"/>
  <c r="E47" i="7"/>
  <c r="E34" i="7"/>
  <c r="C51" i="7"/>
  <c r="C39" i="7"/>
  <c r="C31" i="7"/>
  <c r="C17" i="7"/>
  <c r="E31" i="7"/>
  <c r="E45" i="7"/>
  <c r="E50" i="7"/>
  <c r="E54" i="7"/>
  <c r="E32" i="7"/>
  <c r="E13" i="7"/>
  <c r="E48" i="7"/>
  <c r="E11" i="7"/>
  <c r="R23" i="4"/>
  <c r="E27" i="7"/>
  <c r="E33" i="7"/>
  <c r="E17" i="7"/>
  <c r="E15" i="7"/>
  <c r="E51" i="7"/>
  <c r="E49" i="7"/>
  <c r="E20" i="7"/>
  <c r="E37" i="7"/>
  <c r="E23" i="7"/>
  <c r="E36" i="7"/>
  <c r="E22" i="7"/>
  <c r="E19" i="7"/>
  <c r="E8" i="7"/>
  <c r="E39" i="7"/>
  <c r="E24" i="7"/>
  <c r="E38" i="7"/>
  <c r="E21" i="7"/>
  <c r="E35" i="7"/>
  <c r="E12" i="7"/>
  <c r="E30" i="7"/>
  <c r="C54" i="7"/>
  <c r="C52" i="7"/>
  <c r="C50" i="7"/>
  <c r="C38" i="7"/>
  <c r="C22" i="7"/>
  <c r="C40" i="7"/>
  <c r="C24" i="7"/>
  <c r="C8" i="7"/>
  <c r="C46" i="7"/>
  <c r="C30" i="7"/>
  <c r="C42" i="7"/>
  <c r="C26" i="7"/>
  <c r="C10" i="7"/>
  <c r="C28" i="7"/>
  <c r="C14" i="7"/>
  <c r="C44" i="7"/>
  <c r="C12" i="7"/>
  <c r="C48" i="7"/>
  <c r="C34" i="7"/>
  <c r="C20" i="7"/>
  <c r="C16" i="7"/>
  <c r="C18" i="7"/>
  <c r="C32" i="7"/>
  <c r="C36" i="7"/>
  <c r="E10" i="7"/>
  <c r="E25" i="7"/>
</calcChain>
</file>

<file path=xl/sharedStrings.xml><?xml version="1.0" encoding="utf-8"?>
<sst xmlns="http://schemas.openxmlformats.org/spreadsheetml/2006/main" count="389" uniqueCount="150">
  <si>
    <t>8-2  能源消费总量及构成</t>
  </si>
  <si>
    <t>Primary Energy Consumption and Its Composition</t>
  </si>
  <si>
    <t>能源消费总量</t>
  </si>
  <si>
    <r>
      <rPr>
        <sz val="10"/>
        <rFont val="宋体"/>
        <family val="3"/>
        <charset val="134"/>
      </rPr>
      <t>占能源消费总量的比重</t>
    </r>
    <r>
      <rPr>
        <sz val="10"/>
        <rFont val="Times New Roman"/>
        <family val="1"/>
      </rPr>
      <t>(%)</t>
    </r>
  </si>
  <si>
    <t>分品种能源消费量（万吨标准煤）</t>
  </si>
  <si>
    <t>碳排放因子</t>
  </si>
  <si>
    <t>碳排放量</t>
  </si>
  <si>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份</t>
    </r>
  </si>
  <si>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万吨标准煤</t>
    </r>
    <r>
      <rPr>
        <sz val="10"/>
        <rFont val="Times New Roman"/>
        <family val="1"/>
      </rPr>
      <t>)</t>
    </r>
  </si>
  <si>
    <t>As Percentage of Primary Energy Consumption (%)</t>
  </si>
  <si>
    <t>Total Energy</t>
  </si>
  <si>
    <r>
      <rPr>
        <sz val="10"/>
        <rFont val="宋体"/>
        <family val="3"/>
        <charset val="134"/>
      </rPr>
      <t>煤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炭</t>
    </r>
  </si>
  <si>
    <r>
      <rPr>
        <sz val="10"/>
        <rFont val="宋体"/>
        <family val="3"/>
        <charset val="134"/>
      </rPr>
      <t>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油</t>
    </r>
  </si>
  <si>
    <t>天然气</t>
  </si>
  <si>
    <t>一次电力及其他能源</t>
  </si>
  <si>
    <t>煤炭</t>
  </si>
  <si>
    <t>石油</t>
  </si>
  <si>
    <t>总量</t>
  </si>
  <si>
    <t>Year</t>
  </si>
  <si>
    <t>Consumption</t>
  </si>
  <si>
    <t>Coal</t>
  </si>
  <si>
    <t>Petroleum</t>
  </si>
  <si>
    <t>Natural Gas</t>
  </si>
  <si>
    <t>Primary Electricity</t>
  </si>
  <si>
    <t>（万吨标准煤）</t>
  </si>
  <si>
    <t>(吨CO2/吨标准煤)</t>
  </si>
  <si>
    <t>(万吨C02)</t>
  </si>
  <si>
    <t>(10000 tons of SCE)</t>
  </si>
  <si>
    <t>and Other Energy</t>
  </si>
  <si>
    <t>25.00亿吨CO2</t>
  </si>
  <si>
    <r>
      <rPr>
        <sz val="10"/>
        <rFont val="宋体"/>
        <family val="3"/>
        <charset val="134"/>
      </rPr>
      <t>注：</t>
    </r>
    <r>
      <rPr>
        <sz val="10"/>
        <rFont val="Times New Roman"/>
        <family val="1"/>
      </rPr>
      <t>1.2010</t>
    </r>
    <r>
      <rPr>
        <sz val="10"/>
        <rFont val="宋体"/>
        <family val="3"/>
        <charset val="134"/>
      </rPr>
      <t>年至</t>
    </r>
    <r>
      <rPr>
        <sz val="10"/>
        <rFont val="Times New Roman"/>
        <family val="1"/>
      </rPr>
      <t>2014</t>
    </r>
    <r>
      <rPr>
        <sz val="10"/>
        <rFont val="宋体"/>
        <family val="3"/>
        <charset val="134"/>
      </rPr>
      <t>年数据在第三次经济普查后作了修订，能源消费总量为不包括回收能的商品能源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以下相关表同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。</t>
    </r>
  </si>
  <si>
    <r>
      <rPr>
        <sz val="10"/>
        <rFont val="Times New Roman"/>
        <family val="1"/>
      </rPr>
      <t xml:space="preserve">         2.</t>
    </r>
    <r>
      <rPr>
        <sz val="10"/>
        <rFont val="宋体"/>
        <family val="3"/>
        <charset val="134"/>
      </rPr>
      <t>一次电力未包含省际间调入调出数据。</t>
    </r>
  </si>
  <si>
    <t xml:space="preserve">a) Adjustment has been done for the data from 2010 to 2014, due to the 3rd Economic Census. Total energy consumption do not </t>
  </si>
  <si>
    <t xml:space="preserve">    include recycle energy used for commercial purposes. The same applies to the tables following.</t>
  </si>
  <si>
    <t xml:space="preserve">b) The primary electricity does not include inter provincial transfer in and transfer out data. </t>
  </si>
  <si>
    <t>规模以上工业企业分行业能源消耗情况</t>
  </si>
  <si>
    <t>Consumption of Main Energy Sources in above Designated Size Industrial Enterprises by Industrial Sector</t>
  </si>
  <si>
    <t>单位：万吨标准煤</t>
  </si>
  <si>
    <r>
      <rPr>
        <sz val="10"/>
        <rFont val="宋体"/>
        <family val="3"/>
        <charset val="134"/>
      </rPr>
      <t>行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业</t>
    </r>
  </si>
  <si>
    <t>Item</t>
  </si>
  <si>
    <t>规模以上工业综合能源消费量</t>
  </si>
  <si>
    <t xml:space="preserve">Consumption of Energy Sources in above Designated  </t>
  </si>
  <si>
    <t xml:space="preserve">  Size Industrial Enterprises</t>
  </si>
  <si>
    <t>六大高耗能行业能耗</t>
  </si>
  <si>
    <t>Energy Consumption of the top-6 Energy-consuming Industries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</si>
  <si>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煤炭开采和洗选业</t>
    </r>
  </si>
  <si>
    <t xml:space="preserve">  Mining and Washing of Coal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</si>
  <si>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石油、煤炭及其他燃料加工业</t>
    </r>
    <r>
      <rPr>
        <sz val="10"/>
        <rFont val="Times New Roman"/>
        <family val="1"/>
      </rPr>
      <t xml:space="preserve"> </t>
    </r>
  </si>
  <si>
    <t xml:space="preserve">  Processing of Petroleum, Coal and Other Fuels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</si>
  <si>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化学原料及化学制品制造业</t>
    </r>
  </si>
  <si>
    <t xml:space="preserve">  Manufacture of Raw Chemical Material and Chemical Products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</si>
  <si>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非金属矿物制品业</t>
    </r>
  </si>
  <si>
    <t xml:space="preserve">  Manufacture of Non-metallic Mineral Products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</si>
  <si>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黑色金属冶炼及压延加工业</t>
    </r>
  </si>
  <si>
    <t xml:space="preserve">  Smelting and Pressing of Ferrous Metals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</si>
  <si>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电力、热力生产和供应业</t>
    </r>
  </si>
  <si>
    <t xml:space="preserve">  Production and Distribution of Electric Power and Heat Power</t>
  </si>
  <si>
    <t>其他行业能耗</t>
  </si>
  <si>
    <t>Energy Sources Consumption of Other Industrial Sectors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</si>
  <si>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石油和天然气开采业</t>
    </r>
  </si>
  <si>
    <t xml:space="preserve">  Extraction of Petroleum and Natural Gas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</si>
  <si>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黑色金属矿采选业</t>
    </r>
  </si>
  <si>
    <t xml:space="preserve">  Mining of Ferrous Metal Ores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</si>
  <si>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有色金属矿采选业</t>
    </r>
  </si>
  <si>
    <t xml:space="preserve">  Mining of Non-ferrous Metal Ores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</si>
  <si>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非金属矿采选业</t>
    </r>
  </si>
  <si>
    <t xml:space="preserve">  Mining and Processing of Nonmetal Ores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</si>
  <si>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农副食品加工业</t>
    </r>
  </si>
  <si>
    <t xml:space="preserve">  Processing of Food from Agricultural Products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</si>
  <si>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食品制造业</t>
    </r>
  </si>
  <si>
    <t xml:space="preserve">  Manufacture of Foods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</si>
  <si>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酒、饮料和精制茶制造业</t>
    </r>
  </si>
  <si>
    <t xml:space="preserve">  Manufacture of Wine, Soft Drinks and Refined Tea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</si>
  <si>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烟草制品业</t>
    </r>
  </si>
  <si>
    <t xml:space="preserve">  Manufacture of Tobacco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</si>
  <si>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纺织业</t>
    </r>
  </si>
  <si>
    <t xml:space="preserve">  Manufacture of Textile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</si>
  <si>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纺织服装、服饰业</t>
    </r>
  </si>
  <si>
    <t xml:space="preserve">  Manufacture of Textile, Apparel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</si>
  <si>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皮革、毛皮、羽毛及其制品</t>
    </r>
  </si>
  <si>
    <t xml:space="preserve">  Manufacture of Leather, Fur, Feather and Its Products and 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</si>
  <si>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和制鞋业</t>
    </r>
  </si>
  <si>
    <t xml:space="preserve">     Footware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</si>
  <si>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木材加工和木、竹、藤、</t>
    </r>
  </si>
  <si>
    <t xml:space="preserve">  Processing of Timbers, Manufacture of Wood, Bamboo, Rattan, 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</si>
  <si>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棕、草制品业</t>
    </r>
  </si>
  <si>
    <t xml:space="preserve">     Palm, and Straw Products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</si>
  <si>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家具制造业</t>
    </r>
  </si>
  <si>
    <t xml:space="preserve">  Manufacture of Furniture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</si>
  <si>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造纸和纸制品业</t>
    </r>
  </si>
  <si>
    <t xml:space="preserve">  Manufacture of Paper and Paper Products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</si>
  <si>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印刷和记录媒介复制业</t>
    </r>
  </si>
  <si>
    <t xml:space="preserve">  Printing, Reproduction of Recording Media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</si>
  <si>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文教、工美、体育和</t>
    </r>
  </si>
  <si>
    <t xml:space="preserve">  Manufacture of Articles for Culture, Arts and Crafts, Education, 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</si>
  <si>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娱乐用品制造业</t>
    </r>
    <r>
      <rPr>
        <sz val="10"/>
        <rFont val="Times New Roman"/>
        <family val="1"/>
      </rPr>
      <t xml:space="preserve">  </t>
    </r>
  </si>
  <si>
    <t xml:space="preserve">     Sport Activities and Entertainment Goods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</si>
  <si>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医药制造业</t>
    </r>
  </si>
  <si>
    <t xml:space="preserve">  Manufacture of Medicines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</si>
  <si>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化学纤维制造业</t>
    </r>
  </si>
  <si>
    <t xml:space="preserve">  Manufacture of Chemical Fiber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</si>
  <si>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橡胶和塑料制品业</t>
    </r>
  </si>
  <si>
    <t xml:space="preserve">  Manufacture of Rubber and Plastic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</si>
  <si>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有色金属冶炼和压延加工业</t>
    </r>
  </si>
  <si>
    <t xml:space="preserve">  Manufacture &amp; Processing of Non-ferrous Metals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</si>
  <si>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金属制品业</t>
    </r>
  </si>
  <si>
    <t xml:space="preserve">  Manufacture of Metal Products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</si>
  <si>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通用设备制造业</t>
    </r>
  </si>
  <si>
    <t xml:space="preserve">  Manufacture of General Purpose Machinery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</si>
  <si>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专用设备制造业</t>
    </r>
  </si>
  <si>
    <t xml:space="preserve">  Manufacture of Special Purpose Machinery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</si>
  <si>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汽车制造业</t>
    </r>
  </si>
  <si>
    <t xml:space="preserve">  Manufacture of Automotive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</si>
  <si>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铁路、船舶、航空航天和</t>
    </r>
  </si>
  <si>
    <t xml:space="preserve">  Manufacture of Railroad, Marine, Aerospace and 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</si>
  <si>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其他运输设备制造业</t>
    </r>
  </si>
  <si>
    <t xml:space="preserve">     Other Transportation Equipment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</si>
  <si>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电气机械和器材制造业</t>
    </r>
  </si>
  <si>
    <t xml:space="preserve">  Manufacture of Electrical Machinery and Equipment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</si>
  <si>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计算机、通信和其他</t>
    </r>
  </si>
  <si>
    <t xml:space="preserve">  Manufacture of Computer, Communications and Other 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</si>
  <si>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电子设备制造</t>
    </r>
  </si>
  <si>
    <t xml:space="preserve">     Electronic Equipment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</si>
  <si>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仪器仪表制造业</t>
    </r>
  </si>
  <si>
    <t xml:space="preserve">  Manufacture of Measuring Instrument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</si>
  <si>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其他制造业</t>
    </r>
  </si>
  <si>
    <t xml:space="preserve">  Manufacture of Others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</si>
  <si>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废弃资源综合利用业</t>
    </r>
  </si>
  <si>
    <t xml:space="preserve">  Recycling and Disposal of Waste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</si>
  <si>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金属制品、机械和设备修理业</t>
    </r>
  </si>
  <si>
    <t xml:space="preserve">  Metal Products, Machinery and Equipment Repair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</si>
  <si>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燃气生产和供应业</t>
    </r>
  </si>
  <si>
    <t xml:space="preserve">  Production and Distribution of Gas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</si>
  <si>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水的生产和供应业</t>
    </r>
  </si>
  <si>
    <t xml:space="preserve">  Production and Distribution of Water</t>
  </si>
  <si>
    <t>规模以上工业C02排放量（万吨）</t>
  </si>
  <si>
    <t>美国能源部</t>
  </si>
  <si>
    <t>日本能源经济研究所</t>
  </si>
  <si>
    <t>国家科委气候变化项目</t>
  </si>
  <si>
    <t>发改委能源研究所</t>
  </si>
  <si>
    <t>平均值
（单位：吨CO2/吨标煤）</t>
  </si>
  <si>
    <t>全省RD</t>
    <phoneticPr fontId="16" type="noConversion"/>
  </si>
  <si>
    <t>企业类别</t>
    <phoneticPr fontId="16" type="noConversion"/>
  </si>
  <si>
    <t>六大高耗能行业能耗</t>
    <phoneticPr fontId="16" type="noConversion"/>
  </si>
  <si>
    <t>高耗能行业</t>
    <phoneticPr fontId="16" type="noConversion"/>
  </si>
  <si>
    <t>其他行业</t>
    <phoneticPr fontId="16" type="noConversion"/>
  </si>
  <si>
    <t>年份</t>
    <phoneticPr fontId="16" type="noConversion"/>
  </si>
  <si>
    <t>分行业碳排放总量（万吨）</t>
    <phoneticPr fontId="16" type="noConversion"/>
  </si>
  <si>
    <t>分行业能耗（万吨标准煤）</t>
    <phoneticPr fontId="16" type="noConversion"/>
  </si>
  <si>
    <t>CO2排放量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</si>
</sst>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;[Red]0"/>
    <numFmt numFmtId="179" formatCode="0.00_ "/>
    <numFmt numFmtId="180" formatCode="0.00;[Red]0.00"/>
  </numFmts>
  <fonts count="17" x14ac:knownFonts="1">
    <font>
      <sz val="12"/>
      <name val="宋体"/>
      <charset val="134"/>
    </font>
    <font>
      <sz val="12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6"/>
      <name val="Times New Roman"/>
      <family val="1"/>
    </font>
    <font>
      <sz val="10"/>
      <color indexed="8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Arial"/>
      <family val="2"/>
    </font>
    <font>
      <b/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8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indexed="8"/>
      </bottom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178" fontId="4" fillId="3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left" vertical="center"/>
    </xf>
    <xf numFmtId="179" fontId="7" fillId="2" borderId="7" xfId="2" applyNumberFormat="1" applyFont="1" applyFill="1" applyBorder="1" applyAlignment="1">
      <alignment horizontal="right" vertical="center"/>
    </xf>
    <xf numFmtId="179" fontId="7" fillId="2" borderId="7" xfId="0" applyNumberFormat="1" applyFont="1" applyFill="1" applyBorder="1" applyAlignment="1">
      <alignment horizontal="right" vertical="center"/>
    </xf>
    <xf numFmtId="49" fontId="8" fillId="4" borderId="0" xfId="0" applyNumberFormat="1" applyFont="1" applyFill="1" applyAlignment="1">
      <alignment horizontal="left" vertical="center"/>
    </xf>
    <xf numFmtId="49" fontId="9" fillId="4" borderId="9" xfId="0" applyNumberFormat="1" applyFont="1" applyFill="1" applyBorder="1" applyAlignment="1">
      <alignment horizontal="left" vertical="center"/>
    </xf>
    <xf numFmtId="179" fontId="7" fillId="0" borderId="0" xfId="0" applyNumberFormat="1" applyFont="1" applyAlignment="1">
      <alignment horizontal="right"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9" xfId="0" applyNumberFormat="1" applyFont="1" applyFill="1" applyBorder="1" applyAlignment="1">
      <alignment horizontal="left" vertical="center"/>
    </xf>
    <xf numFmtId="179" fontId="10" fillId="0" borderId="0" xfId="0" applyNumberFormat="1" applyFont="1" applyAlignment="1">
      <alignment horizontal="right" vertical="center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179" fontId="7" fillId="0" borderId="12" xfId="0" applyNumberFormat="1" applyFont="1" applyBorder="1" applyAlignment="1">
      <alignment horizontal="right" vertical="center"/>
    </xf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179" fontId="0" fillId="0" borderId="0" xfId="0" applyNumberFormat="1"/>
    <xf numFmtId="179" fontId="3" fillId="2" borderId="0" xfId="0" applyNumberFormat="1" applyFont="1" applyFill="1" applyAlignment="1">
      <alignment vertical="center"/>
    </xf>
    <xf numFmtId="178" fontId="4" fillId="3" borderId="6" xfId="2" applyNumberFormat="1" applyFont="1" applyFill="1" applyBorder="1" applyAlignment="1">
      <alignment horizontal="center" vertical="center" wrapText="1"/>
    </xf>
    <xf numFmtId="179" fontId="10" fillId="2" borderId="0" xfId="1" applyNumberFormat="1" applyFont="1" applyFill="1" applyAlignment="1">
      <alignment horizontal="right" vertical="center"/>
    </xf>
    <xf numFmtId="179" fontId="10" fillId="2" borderId="0" xfId="0" applyNumberFormat="1" applyFont="1" applyFill="1" applyAlignment="1">
      <alignment horizontal="right" vertical="center"/>
    </xf>
    <xf numFmtId="179" fontId="7" fillId="2" borderId="0" xfId="0" applyNumberFormat="1" applyFont="1" applyFill="1" applyAlignment="1">
      <alignment horizontal="right" vertical="center"/>
    </xf>
    <xf numFmtId="49" fontId="4" fillId="4" borderId="13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179" fontId="7" fillId="2" borderId="0" xfId="1" applyNumberFormat="1" applyFont="1" applyFill="1" applyAlignment="1">
      <alignment horizontal="right" vertical="center"/>
    </xf>
    <xf numFmtId="0" fontId="11" fillId="0" borderId="0" xfId="0" applyFont="1"/>
    <xf numFmtId="2" fontId="7" fillId="2" borderId="7" xfId="2" applyNumberFormat="1" applyFont="1" applyFill="1" applyBorder="1" applyAlignment="1">
      <alignment horizontal="right" vertical="center"/>
    </xf>
    <xf numFmtId="2" fontId="7" fillId="2" borderId="7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80" fontId="7" fillId="2" borderId="0" xfId="0" applyNumberFormat="1" applyFont="1" applyFill="1" applyAlignment="1">
      <alignment horizontal="right" vertical="center"/>
    </xf>
    <xf numFmtId="2" fontId="10" fillId="2" borderId="0" xfId="1" applyNumberFormat="1" applyFont="1" applyFill="1" applyAlignment="1">
      <alignment horizontal="right" vertical="center"/>
    </xf>
    <xf numFmtId="180" fontId="10" fillId="2" borderId="0" xfId="0" applyNumberFormat="1" applyFont="1" applyFill="1" applyAlignment="1">
      <alignment horizontal="right" vertical="center"/>
    </xf>
    <xf numFmtId="2" fontId="7" fillId="2" borderId="0" xfId="1" applyNumberFormat="1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3" fillId="2" borderId="12" xfId="0" applyFont="1" applyFill="1" applyBorder="1" applyAlignment="1">
      <alignment vertical="center"/>
    </xf>
    <xf numFmtId="180" fontId="7" fillId="2" borderId="0" xfId="1" applyNumberFormat="1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80" fontId="10" fillId="2" borderId="0" xfId="1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right" vertical="center"/>
    </xf>
    <xf numFmtId="0" fontId="10" fillId="2" borderId="7" xfId="0" applyFont="1" applyFill="1" applyBorder="1" applyAlignment="1">
      <alignment horizontal="right" vertical="center"/>
    </xf>
    <xf numFmtId="49" fontId="4" fillId="4" borderId="0" xfId="0" applyNumberFormat="1" applyFont="1" applyFill="1" applyAlignment="1">
      <alignment horizontal="center" vertical="center"/>
    </xf>
    <xf numFmtId="2" fontId="10" fillId="2" borderId="22" xfId="0" applyNumberFormat="1" applyFont="1" applyFill="1" applyBorder="1" applyAlignment="1">
      <alignment horizontal="right" vertical="center"/>
    </xf>
    <xf numFmtId="2" fontId="10" fillId="2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2" fontId="10" fillId="2" borderId="23" xfId="0" applyNumberFormat="1" applyFont="1" applyFill="1" applyBorder="1" applyAlignment="1">
      <alignment horizontal="right" vertical="center"/>
    </xf>
    <xf numFmtId="2" fontId="10" fillId="2" borderId="12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left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179" fontId="10" fillId="0" borderId="0" xfId="0" applyNumberFormat="1" applyFont="1" applyAlignment="1">
      <alignment horizontal="center" vertical="center"/>
    </xf>
  </cellXfs>
  <cellStyles count="4">
    <cellStyle name="常规" xfId="0" builtinId="0"/>
    <cellStyle name="常规 2" xfId="3" xr:uid="{CD3B0932-89B6-483E-A4E1-BD21B5EAAE3B}"/>
    <cellStyle name="常规 3_200711-能源" xfId="1" xr:uid="{00000000-0005-0000-0000-000011000000}"/>
    <cellStyle name="常规 3_200811-能源" xfId="2" xr:uid="{00000000-0005-0000-0000-00002D000000}"/>
  </cellStyles>
  <dxfs count="0"/>
  <tableStyles count="0" defaultTableStyle="TableStyleMedium2" defaultPivotStyle="PivotStyleLight16"/>
  <colors>
    <mruColors>
      <color rgb="FFFF0000"/>
      <color rgb="FFA9D08E"/>
      <color rgb="FF99CCFF"/>
      <color rgb="FFFFFF99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showZeros="0" workbookViewId="0">
      <selection activeCell="L14" sqref="L14"/>
    </sheetView>
  </sheetViews>
  <sheetFormatPr defaultColWidth="9" defaultRowHeight="24" customHeight="1" x14ac:dyDescent="0.15"/>
  <cols>
    <col min="1" max="1" width="11.875" style="7" customWidth="1"/>
    <col min="2" max="5" width="14.5" style="7" customWidth="1"/>
    <col min="6" max="6" width="16.125" style="7" customWidth="1"/>
    <col min="7" max="7" width="11.125" style="6"/>
    <col min="8" max="8" width="10.125" style="6"/>
    <col min="9" max="9" width="10.375" style="6" customWidth="1"/>
    <col min="10" max="10" width="16.875" style="6" customWidth="1"/>
    <col min="11" max="13" width="13.875" style="6" customWidth="1"/>
    <col min="14" max="14" width="15.25" style="6" customWidth="1"/>
    <col min="15" max="17" width="11.125" style="6"/>
    <col min="18" max="18" width="15.25" style="6" customWidth="1"/>
    <col min="19" max="19" width="11.125" style="6"/>
    <col min="20" max="16384" width="9" style="6"/>
  </cols>
  <sheetData>
    <row r="1" spans="1:18" s="5" customFormat="1" ht="24" customHeight="1" x14ac:dyDescent="0.15">
      <c r="A1" s="83" t="s">
        <v>0</v>
      </c>
      <c r="B1" s="83"/>
      <c r="C1" s="83"/>
      <c r="D1" s="83"/>
      <c r="E1" s="83"/>
      <c r="F1" s="83"/>
    </row>
    <row r="2" spans="1:18" ht="24" customHeight="1" x14ac:dyDescent="0.15">
      <c r="A2" s="84" t="s">
        <v>1</v>
      </c>
      <c r="B2" s="84"/>
      <c r="C2" s="84"/>
      <c r="D2" s="84"/>
      <c r="E2" s="84"/>
      <c r="F2" s="84"/>
    </row>
    <row r="3" spans="1:18" ht="24" customHeight="1" x14ac:dyDescent="0.15">
      <c r="A3" s="53"/>
      <c r="B3" s="54"/>
      <c r="C3" s="54"/>
      <c r="D3" s="54"/>
      <c r="E3" s="54"/>
      <c r="F3" s="55"/>
    </row>
    <row r="4" spans="1:18" ht="15.75" customHeight="1" x14ac:dyDescent="0.15">
      <c r="A4" s="12"/>
      <c r="B4" s="56" t="s">
        <v>2</v>
      </c>
      <c r="C4" s="85" t="s">
        <v>3</v>
      </c>
      <c r="D4" s="86"/>
      <c r="E4" s="86"/>
      <c r="F4" s="86"/>
      <c r="G4" s="85" t="s">
        <v>4</v>
      </c>
      <c r="H4" s="86"/>
      <c r="I4" s="86"/>
      <c r="J4" s="86"/>
      <c r="K4" s="87" t="s">
        <v>5</v>
      </c>
      <c r="L4" s="88"/>
      <c r="M4" s="88"/>
      <c r="N4" s="88"/>
      <c r="O4" s="87" t="s">
        <v>6</v>
      </c>
      <c r="P4" s="88"/>
      <c r="Q4" s="88"/>
      <c r="R4" s="88"/>
    </row>
    <row r="5" spans="1:18" ht="15.75" customHeight="1" x14ac:dyDescent="0.15">
      <c r="A5" s="57" t="s">
        <v>7</v>
      </c>
      <c r="B5" s="58" t="s">
        <v>8</v>
      </c>
      <c r="C5" s="89" t="s">
        <v>9</v>
      </c>
      <c r="D5" s="90"/>
      <c r="E5" s="90"/>
      <c r="F5" s="90"/>
      <c r="G5" s="89"/>
      <c r="H5" s="90"/>
      <c r="I5" s="90"/>
      <c r="J5" s="90"/>
      <c r="K5" s="91"/>
      <c r="L5" s="92"/>
      <c r="M5" s="92"/>
      <c r="N5" s="92"/>
      <c r="O5" s="91"/>
      <c r="P5" s="92"/>
      <c r="Q5" s="92"/>
      <c r="R5" s="92"/>
    </row>
    <row r="6" spans="1:18" ht="15.75" customHeight="1" x14ac:dyDescent="0.15">
      <c r="A6" s="59"/>
      <c r="B6" s="58" t="s">
        <v>10</v>
      </c>
      <c r="C6" s="60" t="s">
        <v>11</v>
      </c>
      <c r="D6" s="60" t="s">
        <v>12</v>
      </c>
      <c r="E6" s="60" t="s">
        <v>13</v>
      </c>
      <c r="F6" s="60" t="s">
        <v>14</v>
      </c>
      <c r="G6" s="60" t="s">
        <v>15</v>
      </c>
      <c r="H6" s="60" t="s">
        <v>16</v>
      </c>
      <c r="I6" s="60" t="s">
        <v>13</v>
      </c>
      <c r="J6" s="60" t="s">
        <v>14</v>
      </c>
      <c r="K6" s="77" t="s">
        <v>15</v>
      </c>
      <c r="L6" s="77" t="s">
        <v>16</v>
      </c>
      <c r="M6" s="77" t="s">
        <v>13</v>
      </c>
      <c r="N6" s="77" t="s">
        <v>14</v>
      </c>
      <c r="O6" s="77" t="s">
        <v>15</v>
      </c>
      <c r="P6" s="77" t="s">
        <v>16</v>
      </c>
      <c r="Q6" s="77" t="s">
        <v>13</v>
      </c>
      <c r="R6" s="77" t="s">
        <v>17</v>
      </c>
    </row>
    <row r="7" spans="1:18" ht="15.75" customHeight="1" x14ac:dyDescent="0.15">
      <c r="A7" s="59" t="s">
        <v>18</v>
      </c>
      <c r="B7" s="58" t="s">
        <v>19</v>
      </c>
      <c r="C7" s="58" t="s">
        <v>20</v>
      </c>
      <c r="D7" s="58" t="s">
        <v>21</v>
      </c>
      <c r="E7" s="58" t="s">
        <v>22</v>
      </c>
      <c r="F7" s="58" t="s">
        <v>23</v>
      </c>
      <c r="G7" s="61" t="s">
        <v>24</v>
      </c>
      <c r="H7" s="61" t="s">
        <v>24</v>
      </c>
      <c r="I7" s="61" t="s">
        <v>24</v>
      </c>
      <c r="J7" s="61" t="s">
        <v>24</v>
      </c>
      <c r="K7" s="78" t="s">
        <v>25</v>
      </c>
      <c r="L7" s="78" t="s">
        <v>25</v>
      </c>
      <c r="M7" s="78" t="s">
        <v>25</v>
      </c>
      <c r="N7" s="79"/>
      <c r="O7" s="78" t="s">
        <v>26</v>
      </c>
      <c r="P7" s="79" t="s">
        <v>26</v>
      </c>
      <c r="Q7" s="79" t="s">
        <v>26</v>
      </c>
      <c r="R7" s="79" t="s">
        <v>26</v>
      </c>
    </row>
    <row r="8" spans="1:18" ht="15.75" customHeight="1" x14ac:dyDescent="0.15">
      <c r="A8" s="62"/>
      <c r="B8" s="58" t="s">
        <v>27</v>
      </c>
      <c r="C8" s="63"/>
      <c r="D8" s="63"/>
      <c r="E8" s="63"/>
      <c r="F8" s="63" t="s">
        <v>28</v>
      </c>
      <c r="G8" s="63"/>
      <c r="H8" s="63"/>
      <c r="I8" s="63"/>
      <c r="J8" s="63"/>
      <c r="K8" s="80"/>
      <c r="L8" s="80"/>
      <c r="M8" s="80"/>
      <c r="N8" s="80"/>
      <c r="O8" s="80"/>
      <c r="P8" s="80"/>
      <c r="Q8" s="80"/>
      <c r="R8" s="80"/>
    </row>
    <row r="9" spans="1:18" ht="24" customHeight="1" x14ac:dyDescent="0.15">
      <c r="A9" s="64"/>
      <c r="B9" s="65"/>
      <c r="C9" s="66"/>
      <c r="D9" s="66"/>
      <c r="E9" s="66"/>
      <c r="F9" s="66"/>
      <c r="O9" s="31"/>
      <c r="P9" s="31"/>
      <c r="Q9" s="31"/>
      <c r="R9" s="31"/>
    </row>
    <row r="10" spans="1:18" ht="24" customHeight="1" x14ac:dyDescent="0.15">
      <c r="A10" s="67">
        <v>2010</v>
      </c>
      <c r="B10" s="68">
        <v>26201.406433820899</v>
      </c>
      <c r="C10" s="69">
        <v>89.71</v>
      </c>
      <c r="D10" s="69">
        <v>7.7467409317996596</v>
      </c>
      <c r="E10" s="69">
        <v>1.5090922859378</v>
      </c>
      <c r="F10" s="69">
        <v>1.03</v>
      </c>
      <c r="G10" s="31">
        <f>B10*C10/100</f>
        <v>23505.281711780728</v>
      </c>
      <c r="H10" s="31">
        <f>B10*D10/100</f>
        <v>2029.7550769159932</v>
      </c>
      <c r="I10" s="31">
        <f>B10*E10/100</f>
        <v>395.40340330000157</v>
      </c>
      <c r="J10" s="31">
        <f>B10*F10/100</f>
        <v>269.87448626835527</v>
      </c>
      <c r="K10" s="6">
        <v>0.7329</v>
      </c>
      <c r="L10" s="6">
        <v>0.55740000000000001</v>
      </c>
      <c r="M10" s="6">
        <v>0.42259999999999998</v>
      </c>
      <c r="O10" s="31">
        <f>G10*$K$10</f>
        <v>17227.020966564094</v>
      </c>
      <c r="P10" s="31">
        <f>H10*$L$10</f>
        <v>1131.3854798729747</v>
      </c>
      <c r="Q10" s="31">
        <f>I10*$M$10</f>
        <v>167.09747823458065</v>
      </c>
      <c r="R10" s="31">
        <f>SUM(O10:Q10)</f>
        <v>18525.503924671648</v>
      </c>
    </row>
    <row r="11" spans="1:18" ht="24" customHeight="1" x14ac:dyDescent="0.15">
      <c r="A11" s="67">
        <v>2011</v>
      </c>
      <c r="B11" s="68">
        <v>28075.032069029799</v>
      </c>
      <c r="C11" s="69">
        <v>89.09</v>
      </c>
      <c r="D11" s="69">
        <v>8.1228830792741</v>
      </c>
      <c r="E11" s="69">
        <v>1.6620712174172201</v>
      </c>
      <c r="F11" s="69">
        <v>1.12969007156552</v>
      </c>
      <c r="G11" s="31">
        <f>B11*C11/100</f>
        <v>25012.046070298649</v>
      </c>
      <c r="H11" s="31">
        <f>B11*D11/100</f>
        <v>2280.5020294359988</v>
      </c>
      <c r="I11" s="31">
        <f>B11*E11/100</f>
        <v>466.62702729999853</v>
      </c>
      <c r="J11" s="31">
        <f>B11*F11/100</f>
        <v>317.16084987266544</v>
      </c>
      <c r="O11" s="31">
        <f>G11*$K$10</f>
        <v>18331.328564921881</v>
      </c>
      <c r="P11" s="31">
        <f>H11*$L$10</f>
        <v>1271.1518312076257</v>
      </c>
      <c r="Q11" s="31">
        <f t="shared" ref="Q11:Q22" si="0">I11*$M$10</f>
        <v>197.19658173697937</v>
      </c>
      <c r="R11" s="31">
        <f>SUM(O11:Q11)</f>
        <v>19799.676977866486</v>
      </c>
    </row>
    <row r="12" spans="1:18" ht="24" customHeight="1" x14ac:dyDescent="0.15">
      <c r="A12" s="67">
        <v>2012</v>
      </c>
      <c r="B12" s="68">
        <v>28762.4699531556</v>
      </c>
      <c r="C12" s="69">
        <v>88.86</v>
      </c>
      <c r="D12" s="69">
        <v>7.4757249295910499</v>
      </c>
      <c r="E12" s="69">
        <v>2.0428200810185801</v>
      </c>
      <c r="F12" s="69">
        <v>1.62450711237627</v>
      </c>
      <c r="G12" s="31">
        <f>B12*C12/100</f>
        <v>25558.330800374068</v>
      </c>
      <c r="H12" s="31">
        <f>B12*D12/100</f>
        <v>2150.2031366541883</v>
      </c>
      <c r="I12" s="31">
        <f>B12*E12/100</f>
        <v>587.56551199999797</v>
      </c>
      <c r="J12" s="31">
        <f>B12*F12/100</f>
        <v>467.24837008410032</v>
      </c>
      <c r="O12" s="31">
        <f>G12*$K$10</f>
        <v>18731.700643594155</v>
      </c>
      <c r="P12" s="31">
        <f t="shared" ref="P12:P22" si="1">H12*$L$10</f>
        <v>1198.5232283710445</v>
      </c>
      <c r="Q12" s="31">
        <f t="shared" si="0"/>
        <v>248.30518537119912</v>
      </c>
      <c r="R12" s="31">
        <f t="shared" ref="R12:R21" si="2">SUM(O12:Q12)</f>
        <v>20178.529057336396</v>
      </c>
    </row>
    <row r="13" spans="1:18" ht="24" customHeight="1" x14ac:dyDescent="0.15">
      <c r="A13" s="67">
        <v>2013</v>
      </c>
      <c r="B13" s="68">
        <v>29664.377000193301</v>
      </c>
      <c r="C13" s="69">
        <v>88.689220416102302</v>
      </c>
      <c r="D13" s="69">
        <v>7.2167595496310204</v>
      </c>
      <c r="E13" s="69">
        <v>2.2344114356275901</v>
      </c>
      <c r="F13" s="69">
        <v>1.85960859863912</v>
      </c>
      <c r="G13" s="31">
        <f t="shared" ref="G13:G23" si="3">B13*C13/100</f>
        <v>26309.104702764991</v>
      </c>
      <c r="H13" s="31">
        <f>B13*D13/100</f>
        <v>2140.8067599999981</v>
      </c>
      <c r="I13" s="31">
        <f t="shared" ref="I13:I21" si="4">B13*E13/100</f>
        <v>662.82423199999971</v>
      </c>
      <c r="J13" s="31">
        <f t="shared" ref="J13:J21" si="5">B13*F13/100</f>
        <v>551.64130542832004</v>
      </c>
      <c r="M13" s="6">
        <f>SUM(K11:N11)</f>
        <v>0</v>
      </c>
      <c r="O13" s="31">
        <f t="shared" ref="O13:O22" si="6">G13*$K$10</f>
        <v>19281.942836656461</v>
      </c>
      <c r="P13" s="31">
        <f t="shared" si="1"/>
        <v>1193.285688023999</v>
      </c>
      <c r="Q13" s="31">
        <f t="shared" si="0"/>
        <v>280.10952044319987</v>
      </c>
      <c r="R13" s="31">
        <f t="shared" si="2"/>
        <v>20755.338045123659</v>
      </c>
    </row>
    <row r="14" spans="1:18" ht="24" customHeight="1" x14ac:dyDescent="0.15">
      <c r="A14" s="67">
        <v>2014</v>
      </c>
      <c r="B14" s="68">
        <v>29320.211855121299</v>
      </c>
      <c r="C14" s="69">
        <v>88.456710972889397</v>
      </c>
      <c r="D14" s="69">
        <v>6.97933196430116</v>
      </c>
      <c r="E14" s="69">
        <v>2.5421898848585802</v>
      </c>
      <c r="F14" s="69">
        <v>2.0217671779508302</v>
      </c>
      <c r="G14" s="31">
        <f t="shared" si="3"/>
        <v>25935.695057323501</v>
      </c>
      <c r="H14" s="31">
        <f>B14*D14/100</f>
        <v>2046.3549180052987</v>
      </c>
      <c r="I14" s="31">
        <f t="shared" si="4"/>
        <v>745.37545999999986</v>
      </c>
      <c r="J14" s="31">
        <f t="shared" si="5"/>
        <v>592.78641979249062</v>
      </c>
      <c r="O14" s="31">
        <f t="shared" si="6"/>
        <v>19008.270907512393</v>
      </c>
      <c r="P14" s="31">
        <f t="shared" si="1"/>
        <v>1140.6382312961534</v>
      </c>
      <c r="Q14" s="31">
        <f t="shared" si="0"/>
        <v>314.99566939599993</v>
      </c>
      <c r="R14" s="31">
        <f t="shared" si="2"/>
        <v>20463.904808204548</v>
      </c>
    </row>
    <row r="15" spans="1:18" ht="24" customHeight="1" x14ac:dyDescent="0.15">
      <c r="A15" s="67">
        <v>2015</v>
      </c>
      <c r="B15" s="68">
        <v>31036.733172903401</v>
      </c>
      <c r="C15" s="69">
        <v>88.83</v>
      </c>
      <c r="D15" s="69">
        <v>5.9893723435522999</v>
      </c>
      <c r="E15" s="69">
        <v>3.1255623154531</v>
      </c>
      <c r="F15" s="69">
        <v>2.0516786683288499</v>
      </c>
      <c r="G15" s="31">
        <f t="shared" si="3"/>
        <v>27569.930077490091</v>
      </c>
      <c r="H15" s="31">
        <f t="shared" ref="H15:H23" si="7">B15*D15/100</f>
        <v>1858.9055129999986</v>
      </c>
      <c r="I15" s="31">
        <f t="shared" si="4"/>
        <v>970.07243600000004</v>
      </c>
      <c r="J15" s="31">
        <f t="shared" si="5"/>
        <v>636.77403385460286</v>
      </c>
      <c r="O15" s="31">
        <f t="shared" si="6"/>
        <v>20206.001753792487</v>
      </c>
      <c r="P15" s="31">
        <f t="shared" si="1"/>
        <v>1036.1539329461991</v>
      </c>
      <c r="Q15" s="31">
        <f t="shared" si="0"/>
        <v>409.95261145360001</v>
      </c>
      <c r="R15" s="31">
        <f t="shared" si="2"/>
        <v>21652.108298192285</v>
      </c>
    </row>
    <row r="16" spans="1:18" ht="24" customHeight="1" x14ac:dyDescent="0.15">
      <c r="A16" s="67">
        <v>2016</v>
      </c>
      <c r="B16" s="68">
        <v>31458.052270257402</v>
      </c>
      <c r="C16" s="69">
        <v>87.33</v>
      </c>
      <c r="D16" s="69">
        <v>6.2302667037114796</v>
      </c>
      <c r="E16" s="69">
        <v>3.4191769368282001</v>
      </c>
      <c r="F16" s="69">
        <v>3.02</v>
      </c>
      <c r="G16" s="31">
        <f t="shared" si="3"/>
        <v>27472.317047615787</v>
      </c>
      <c r="H16" s="31">
        <f t="shared" si="7"/>
        <v>1959.9205562300003</v>
      </c>
      <c r="I16" s="31">
        <f t="shared" si="4"/>
        <v>1075.6064680000011</v>
      </c>
      <c r="J16" s="31">
        <f t="shared" si="5"/>
        <v>950.03317856177352</v>
      </c>
      <c r="O16" s="31">
        <f t="shared" si="6"/>
        <v>20134.461164197612</v>
      </c>
      <c r="P16" s="31">
        <f t="shared" si="1"/>
        <v>1092.4597180426022</v>
      </c>
      <c r="Q16" s="31">
        <f t="shared" si="0"/>
        <v>454.55129337680046</v>
      </c>
      <c r="R16" s="31">
        <f t="shared" si="2"/>
        <v>21681.472175617015</v>
      </c>
    </row>
    <row r="17" spans="1:18" ht="24" customHeight="1" x14ac:dyDescent="0.15">
      <c r="A17" s="67">
        <v>2017</v>
      </c>
      <c r="B17" s="68">
        <v>32082.560620145901</v>
      </c>
      <c r="C17" s="69">
        <v>86.05</v>
      </c>
      <c r="D17" s="69">
        <v>6.1374019723505704</v>
      </c>
      <c r="E17" s="69">
        <v>3.9432900061773499</v>
      </c>
      <c r="F17" s="69">
        <v>3.87</v>
      </c>
      <c r="G17" s="31">
        <f t="shared" si="3"/>
        <v>27607.043413635547</v>
      </c>
      <c r="H17" s="31">
        <f t="shared" si="7"/>
        <v>1969.0357082814019</v>
      </c>
      <c r="I17" s="31">
        <f t="shared" si="4"/>
        <v>1265.1084066600033</v>
      </c>
      <c r="J17" s="31">
        <f t="shared" si="5"/>
        <v>1241.5950959996464</v>
      </c>
      <c r="O17" s="31">
        <f t="shared" si="6"/>
        <v>20233.202117853492</v>
      </c>
      <c r="P17" s="31">
        <f t="shared" si="1"/>
        <v>1097.5405037960534</v>
      </c>
      <c r="Q17" s="31">
        <f t="shared" si="0"/>
        <v>534.63481265451742</v>
      </c>
      <c r="R17" s="31">
        <f t="shared" si="2"/>
        <v>21865.37743430406</v>
      </c>
    </row>
    <row r="18" spans="1:18" ht="24" customHeight="1" x14ac:dyDescent="0.15">
      <c r="A18" s="67">
        <v>2018</v>
      </c>
      <c r="B18" s="68">
        <v>32185.236548818601</v>
      </c>
      <c r="C18" s="69">
        <v>83.61</v>
      </c>
      <c r="D18" s="69">
        <v>6.4662907090609103</v>
      </c>
      <c r="E18" s="69">
        <v>5.4911754845091298</v>
      </c>
      <c r="F18" s="69">
        <v>4.43</v>
      </c>
      <c r="G18" s="31">
        <f t="shared" si="3"/>
        <v>26910.07627846723</v>
      </c>
      <c r="H18" s="31">
        <f t="shared" si="7"/>
        <v>2081.1909606455338</v>
      </c>
      <c r="I18" s="31">
        <f t="shared" si="4"/>
        <v>1767.3478189999994</v>
      </c>
      <c r="J18" s="31">
        <f t="shared" si="5"/>
        <v>1425.8059791126639</v>
      </c>
      <c r="O18" s="31">
        <f t="shared" si="6"/>
        <v>19722.394904488632</v>
      </c>
      <c r="P18" s="31">
        <f t="shared" si="1"/>
        <v>1160.0558414638206</v>
      </c>
      <c r="Q18" s="31">
        <f t="shared" si="0"/>
        <v>746.8811883093997</v>
      </c>
      <c r="R18" s="31">
        <f t="shared" si="2"/>
        <v>21629.331934261852</v>
      </c>
    </row>
    <row r="19" spans="1:18" ht="24" customHeight="1" x14ac:dyDescent="0.15">
      <c r="A19" s="67">
        <v>2019</v>
      </c>
      <c r="B19" s="68">
        <v>32545.429878160299</v>
      </c>
      <c r="C19" s="69">
        <v>81.96</v>
      </c>
      <c r="D19" s="69">
        <v>5.8565914867334197</v>
      </c>
      <c r="E19" s="69">
        <v>6.6118059835147402</v>
      </c>
      <c r="F19" s="69">
        <v>5.57</v>
      </c>
      <c r="G19" s="31">
        <f t="shared" si="3"/>
        <v>26674.234328140177</v>
      </c>
      <c r="H19" s="31">
        <f t="shared" si="7"/>
        <v>1906.052875565131</v>
      </c>
      <c r="I19" s="31">
        <f t="shared" si="4"/>
        <v>2151.8406800447965</v>
      </c>
      <c r="J19" s="31">
        <f t="shared" si="5"/>
        <v>1812.7804442135289</v>
      </c>
      <c r="O19" s="31">
        <f t="shared" si="6"/>
        <v>19549.546339093937</v>
      </c>
      <c r="P19" s="31">
        <f t="shared" si="1"/>
        <v>1062.4338728400039</v>
      </c>
      <c r="Q19" s="31">
        <f t="shared" si="0"/>
        <v>909.36787138693091</v>
      </c>
      <c r="R19" s="31">
        <f t="shared" si="2"/>
        <v>21521.348083320871</v>
      </c>
    </row>
    <row r="20" spans="1:18" ht="24" customHeight="1" x14ac:dyDescent="0.15">
      <c r="A20" s="70">
        <v>2020</v>
      </c>
      <c r="B20" s="68">
        <v>32782.76</v>
      </c>
      <c r="C20" s="69">
        <v>80.510000000000005</v>
      </c>
      <c r="D20" s="69">
        <v>5.67</v>
      </c>
      <c r="E20" s="69">
        <v>7</v>
      </c>
      <c r="F20" s="69">
        <v>6.82</v>
      </c>
      <c r="G20" s="31">
        <f t="shared" si="3"/>
        <v>26393.400076000002</v>
      </c>
      <c r="H20" s="31">
        <f t="shared" si="7"/>
        <v>1858.7824920000003</v>
      </c>
      <c r="I20" s="31">
        <f t="shared" si="4"/>
        <v>2294.7932000000001</v>
      </c>
      <c r="J20" s="31">
        <f t="shared" si="5"/>
        <v>2235.784232</v>
      </c>
      <c r="O20" s="31">
        <f t="shared" si="6"/>
        <v>19343.7229157004</v>
      </c>
      <c r="P20" s="31">
        <f t="shared" si="1"/>
        <v>1036.0853610408001</v>
      </c>
      <c r="Q20" s="31">
        <f t="shared" si="0"/>
        <v>969.77960631999997</v>
      </c>
      <c r="R20" s="31">
        <f t="shared" si="2"/>
        <v>21349.587883061202</v>
      </c>
    </row>
    <row r="21" spans="1:18" ht="24" customHeight="1" x14ac:dyDescent="0.15">
      <c r="A21" s="70">
        <v>2021</v>
      </c>
      <c r="B21" s="68">
        <v>32590.07</v>
      </c>
      <c r="C21" s="69">
        <v>76.58</v>
      </c>
      <c r="D21" s="69">
        <v>6.63</v>
      </c>
      <c r="E21" s="69">
        <v>7.59</v>
      </c>
      <c r="F21" s="69">
        <v>9.1999999999999993</v>
      </c>
      <c r="G21" s="31">
        <f t="shared" si="3"/>
        <v>24957.475606</v>
      </c>
      <c r="H21" s="31">
        <f t="shared" si="7"/>
        <v>2160.7216410000001</v>
      </c>
      <c r="I21" s="31">
        <f t="shared" si="4"/>
        <v>2473.5863129999998</v>
      </c>
      <c r="J21" s="31">
        <f t="shared" si="5"/>
        <v>2998.2864399999999</v>
      </c>
      <c r="O21" s="31">
        <f t="shared" si="6"/>
        <v>18291.333871637398</v>
      </c>
      <c r="P21" s="31">
        <f t="shared" si="1"/>
        <v>1204.3862426934002</v>
      </c>
      <c r="Q21" s="31">
        <f t="shared" si="0"/>
        <v>1045.3375758737998</v>
      </c>
      <c r="R21" s="31">
        <f t="shared" si="2"/>
        <v>20541.057690204598</v>
      </c>
    </row>
    <row r="22" spans="1:18" ht="24" customHeight="1" x14ac:dyDescent="0.15">
      <c r="A22" s="70">
        <v>2022</v>
      </c>
      <c r="B22" s="68"/>
      <c r="C22" s="69"/>
      <c r="D22" s="69"/>
      <c r="E22" s="69"/>
      <c r="F22" s="69"/>
      <c r="G22" s="31">
        <f t="shared" si="3"/>
        <v>0</v>
      </c>
      <c r="H22" s="31">
        <f t="shared" si="7"/>
        <v>0</v>
      </c>
      <c r="I22" s="69">
        <f>$B$10*E22/100</f>
        <v>0</v>
      </c>
      <c r="J22" s="69">
        <f>$B$10*F22/100</f>
        <v>0</v>
      </c>
      <c r="O22" s="31">
        <f t="shared" si="6"/>
        <v>0</v>
      </c>
      <c r="P22" s="31">
        <f t="shared" si="1"/>
        <v>0</v>
      </c>
      <c r="Q22" s="31">
        <f t="shared" si="0"/>
        <v>0</v>
      </c>
      <c r="R22" s="31"/>
    </row>
    <row r="23" spans="1:18" ht="24" customHeight="1" x14ac:dyDescent="0.15">
      <c r="A23" s="71"/>
      <c r="B23" s="72"/>
      <c r="C23" s="73"/>
      <c r="D23" s="73"/>
      <c r="E23" s="73"/>
      <c r="F23" s="73"/>
      <c r="G23" s="73">
        <f t="shared" si="3"/>
        <v>0</v>
      </c>
      <c r="H23" s="73">
        <f t="shared" si="7"/>
        <v>0</v>
      </c>
      <c r="I23" s="73">
        <f>$B$10*E23/100</f>
        <v>0</v>
      </c>
      <c r="J23" s="73">
        <f>$B$10*F23/100</f>
        <v>0</v>
      </c>
      <c r="K23" s="73"/>
      <c r="L23" s="73"/>
      <c r="M23" s="73"/>
      <c r="N23" s="81" t="s">
        <v>17</v>
      </c>
      <c r="O23" s="81">
        <f>SUM(O10:O22)</f>
        <v>230060.92698601302</v>
      </c>
      <c r="P23" s="81">
        <f>SUM(P10:P22)</f>
        <v>13624.099931594676</v>
      </c>
      <c r="Q23" s="81">
        <f>SUM(Q10:Q22)</f>
        <v>6278.2093945570068</v>
      </c>
      <c r="R23" s="81">
        <f>SUM(O23:Q23)</f>
        <v>249963.23631216469</v>
      </c>
    </row>
    <row r="24" spans="1:18" ht="24" customHeight="1" x14ac:dyDescent="0.15">
      <c r="A24" s="74"/>
      <c r="B24" s="75"/>
      <c r="C24" s="75"/>
      <c r="D24" s="75"/>
      <c r="E24" s="75"/>
      <c r="F24" s="75"/>
      <c r="I24" s="31">
        <f t="shared" ref="I24:I28" si="8">D24*E24/100</f>
        <v>0</v>
      </c>
      <c r="J24" s="31">
        <f t="shared" ref="J24:J28" si="9">E24*F24/100</f>
        <v>0</v>
      </c>
      <c r="O24" s="31"/>
      <c r="P24" s="31"/>
      <c r="Q24" s="31"/>
      <c r="R24" s="82" t="s">
        <v>29</v>
      </c>
    </row>
    <row r="25" spans="1:18" ht="24" customHeight="1" x14ac:dyDescent="0.15">
      <c r="A25" s="76" t="s">
        <v>30</v>
      </c>
      <c r="I25" s="31">
        <f t="shared" si="8"/>
        <v>0</v>
      </c>
      <c r="J25" s="31">
        <f t="shared" si="9"/>
        <v>0</v>
      </c>
      <c r="O25" s="31"/>
      <c r="P25" s="31"/>
      <c r="Q25" s="31"/>
      <c r="R25" s="31"/>
    </row>
    <row r="26" spans="1:18" ht="24" customHeight="1" x14ac:dyDescent="0.15">
      <c r="A26" s="74" t="s">
        <v>31</v>
      </c>
      <c r="B26" s="74"/>
      <c r="C26" s="74"/>
      <c r="D26" s="74"/>
      <c r="E26" s="74"/>
      <c r="F26" s="74"/>
      <c r="I26" s="31">
        <f t="shared" si="8"/>
        <v>0</v>
      </c>
      <c r="J26" s="31">
        <f t="shared" si="9"/>
        <v>0</v>
      </c>
      <c r="O26" s="31"/>
      <c r="P26" s="31"/>
      <c r="Q26" s="31"/>
      <c r="R26" s="31"/>
    </row>
    <row r="27" spans="1:18" ht="24" customHeight="1" x14ac:dyDescent="0.15">
      <c r="A27" s="74" t="s">
        <v>32</v>
      </c>
      <c r="B27" s="74"/>
      <c r="C27" s="74"/>
      <c r="D27" s="74"/>
      <c r="E27" s="74"/>
      <c r="F27" s="74"/>
      <c r="I27" s="31">
        <f t="shared" si="8"/>
        <v>0</v>
      </c>
      <c r="J27" s="31">
        <f t="shared" si="9"/>
        <v>0</v>
      </c>
      <c r="O27" s="31"/>
      <c r="P27" s="31"/>
      <c r="Q27" s="31"/>
      <c r="R27" s="31"/>
    </row>
    <row r="28" spans="1:18" ht="24" customHeight="1" x14ac:dyDescent="0.15">
      <c r="A28" s="74" t="s">
        <v>33</v>
      </c>
      <c r="B28" s="74"/>
      <c r="C28" s="74"/>
      <c r="D28" s="74"/>
      <c r="E28" s="74"/>
      <c r="F28" s="74"/>
      <c r="I28" s="31">
        <f t="shared" si="8"/>
        <v>0</v>
      </c>
      <c r="J28" s="31">
        <f t="shared" si="9"/>
        <v>0</v>
      </c>
      <c r="O28" s="31"/>
      <c r="P28" s="31"/>
      <c r="Q28" s="31"/>
      <c r="R28" s="31"/>
    </row>
    <row r="29" spans="1:18" ht="24" customHeight="1" x14ac:dyDescent="0.15">
      <c r="A29" s="74" t="s">
        <v>34</v>
      </c>
      <c r="B29" s="74"/>
      <c r="C29" s="74"/>
      <c r="D29" s="74"/>
      <c r="E29" s="74"/>
      <c r="F29" s="74"/>
      <c r="O29" s="31"/>
      <c r="P29" s="31"/>
      <c r="Q29" s="31"/>
      <c r="R29" s="31"/>
    </row>
  </sheetData>
  <mergeCells count="10">
    <mergeCell ref="O4:R4"/>
    <mergeCell ref="C5:F5"/>
    <mergeCell ref="G5:J5"/>
    <mergeCell ref="K5:N5"/>
    <mergeCell ref="O5:R5"/>
    <mergeCell ref="A1:F1"/>
    <mergeCell ref="A2:F2"/>
    <mergeCell ref="C4:F4"/>
    <mergeCell ref="G4:J4"/>
    <mergeCell ref="K4:N4"/>
  </mergeCells>
  <phoneticPr fontId="16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Q57"/>
  <sheetViews>
    <sheetView showGridLines="0" showZeros="0" workbookViewId="0">
      <selection activeCell="C16" sqref="C16:N16"/>
    </sheetView>
  </sheetViews>
  <sheetFormatPr defaultColWidth="9" defaultRowHeight="24" customHeight="1" x14ac:dyDescent="0.15"/>
  <cols>
    <col min="1" max="1" width="26.125" style="7" customWidth="1"/>
    <col min="2" max="2" width="49.75" style="7" customWidth="1"/>
    <col min="3" max="250" width="9" style="6"/>
  </cols>
  <sheetData>
    <row r="1" spans="1:251" s="5" customFormat="1" ht="24" customHeight="1" x14ac:dyDescent="0.15">
      <c r="A1" s="83" t="s">
        <v>35</v>
      </c>
      <c r="B1" s="83"/>
    </row>
    <row r="2" spans="1:251" ht="24" customHeight="1" x14ac:dyDescent="0.15">
      <c r="A2" s="93" t="s">
        <v>36</v>
      </c>
      <c r="B2" s="93"/>
    </row>
    <row r="3" spans="1:251" ht="24" customHeight="1" x14ac:dyDescent="0.15">
      <c r="A3" s="8"/>
      <c r="B3" s="8"/>
    </row>
    <row r="4" spans="1:251" ht="24" customHeight="1" x14ac:dyDescent="0.15">
      <c r="A4" s="9" t="s">
        <v>37</v>
      </c>
      <c r="B4" s="10"/>
    </row>
    <row r="5" spans="1:251" ht="22.15" customHeight="1" x14ac:dyDescent="0.15">
      <c r="A5" s="11" t="s">
        <v>38</v>
      </c>
      <c r="B5" s="12" t="s">
        <v>39</v>
      </c>
      <c r="C5" s="13">
        <v>2010</v>
      </c>
      <c r="D5" s="14">
        <v>2011</v>
      </c>
      <c r="E5" s="13">
        <v>2012</v>
      </c>
      <c r="F5" s="13">
        <v>2013</v>
      </c>
      <c r="G5" s="13">
        <v>2014</v>
      </c>
      <c r="H5" s="14">
        <v>2015</v>
      </c>
      <c r="I5" s="32">
        <v>2016</v>
      </c>
      <c r="J5" s="32">
        <v>2017</v>
      </c>
      <c r="K5" s="32">
        <v>2018</v>
      </c>
      <c r="L5" s="32">
        <v>2019</v>
      </c>
      <c r="M5" s="14">
        <v>2020</v>
      </c>
      <c r="N5" s="14">
        <v>2021</v>
      </c>
      <c r="IQ5" s="6"/>
    </row>
    <row r="6" spans="1:251" s="6" customFormat="1" ht="24" customHeight="1" x14ac:dyDescent="0.15">
      <c r="A6" s="15"/>
      <c r="B6" s="16"/>
      <c r="C6" s="40"/>
      <c r="D6" s="40"/>
      <c r="E6" s="40"/>
      <c r="F6" s="40"/>
      <c r="G6" s="41"/>
      <c r="H6" s="41"/>
    </row>
    <row r="7" spans="1:251" ht="24" customHeight="1" x14ac:dyDescent="0.15">
      <c r="A7" s="19" t="s">
        <v>40</v>
      </c>
      <c r="B7" s="20" t="s">
        <v>41</v>
      </c>
      <c r="C7" s="42">
        <v>18117.87</v>
      </c>
      <c r="D7" s="42">
        <v>19996.330000000002</v>
      </c>
      <c r="E7" s="43">
        <v>20457.519107</v>
      </c>
      <c r="F7" s="43">
        <v>20895.791195999998</v>
      </c>
      <c r="G7" s="43">
        <v>20343.229112000001</v>
      </c>
      <c r="H7" s="43">
        <v>20269.643693000002</v>
      </c>
      <c r="I7" s="46">
        <v>20544.022102999999</v>
      </c>
      <c r="J7" s="46">
        <v>20292.111316999999</v>
      </c>
      <c r="K7" s="49">
        <v>23200.249316000001</v>
      </c>
      <c r="L7" s="49">
        <v>23181.069109</v>
      </c>
      <c r="M7" s="43">
        <v>23394.211200000002</v>
      </c>
      <c r="N7" s="43">
        <v>22383.16</v>
      </c>
      <c r="IQ7" s="6"/>
    </row>
    <row r="8" spans="1:251" ht="24" customHeight="1" x14ac:dyDescent="0.15">
      <c r="A8" s="22"/>
      <c r="B8" s="20" t="s">
        <v>42</v>
      </c>
      <c r="C8" s="42"/>
      <c r="D8" s="42"/>
      <c r="E8" s="44"/>
      <c r="F8" s="45"/>
      <c r="G8" s="45"/>
      <c r="H8" s="43"/>
      <c r="I8" s="46"/>
      <c r="J8" s="46"/>
      <c r="K8" s="49"/>
      <c r="L8" s="49"/>
      <c r="M8" s="43"/>
      <c r="N8" s="43"/>
      <c r="IQ8" s="6"/>
    </row>
    <row r="9" spans="1:251" s="39" customFormat="1" ht="24" customHeight="1" x14ac:dyDescent="0.15">
      <c r="A9" s="19" t="s">
        <v>143</v>
      </c>
      <c r="B9" s="20" t="s">
        <v>44</v>
      </c>
      <c r="C9" s="42">
        <v>16291.02</v>
      </c>
      <c r="D9" s="42">
        <v>18092.66</v>
      </c>
      <c r="E9" s="46">
        <v>18568.849999999999</v>
      </c>
      <c r="F9" s="43">
        <v>18981.838431</v>
      </c>
      <c r="G9" s="43">
        <f>SUM(G10:G15)</f>
        <v>18531.605510000001</v>
      </c>
      <c r="H9" s="43">
        <f t="shared" ref="H9:N9" si="0">SUM(H10:H15)</f>
        <v>18550.750048999998</v>
      </c>
      <c r="I9" s="43">
        <f t="shared" si="0"/>
        <v>18698.697980000001</v>
      </c>
      <c r="J9" s="43">
        <f t="shared" si="0"/>
        <v>18495.894278</v>
      </c>
      <c r="K9" s="43">
        <f t="shared" si="0"/>
        <v>21349.754305000002</v>
      </c>
      <c r="L9" s="43">
        <f t="shared" si="0"/>
        <v>21345.186726</v>
      </c>
      <c r="M9" s="43">
        <f t="shared" si="0"/>
        <v>21670.944100000001</v>
      </c>
      <c r="N9" s="43">
        <f t="shared" si="0"/>
        <v>20522.830000000002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</row>
    <row r="10" spans="1:251" ht="24" customHeight="1" x14ac:dyDescent="0.15">
      <c r="A10" s="22" t="s">
        <v>45</v>
      </c>
      <c r="B10" s="23" t="s">
        <v>46</v>
      </c>
      <c r="C10" s="47">
        <v>868.84</v>
      </c>
      <c r="D10" s="47">
        <v>938.46</v>
      </c>
      <c r="E10" s="44">
        <v>943.95969400000001</v>
      </c>
      <c r="F10" s="45">
        <v>911.972487</v>
      </c>
      <c r="G10" s="45">
        <v>909.21466499999997</v>
      </c>
      <c r="H10" s="45">
        <v>929.52683200000001</v>
      </c>
      <c r="I10" s="44">
        <v>923.38146700000004</v>
      </c>
      <c r="J10" s="44">
        <v>817.58896500000003</v>
      </c>
      <c r="K10" s="51">
        <v>737.73903900000005</v>
      </c>
      <c r="L10" s="51">
        <v>720.39249700000005</v>
      </c>
      <c r="M10" s="45">
        <v>527.79899999999998</v>
      </c>
      <c r="N10" s="45">
        <v>536.20000000000005</v>
      </c>
      <c r="IQ10" s="6"/>
    </row>
    <row r="11" spans="1:251" ht="24" customHeight="1" x14ac:dyDescent="0.15">
      <c r="A11" s="22" t="s">
        <v>47</v>
      </c>
      <c r="B11" s="23" t="s">
        <v>48</v>
      </c>
      <c r="C11" s="47">
        <v>625.66999999999996</v>
      </c>
      <c r="D11" s="47">
        <v>779.89</v>
      </c>
      <c r="E11" s="44">
        <v>811.09937600000001</v>
      </c>
      <c r="F11" s="45">
        <v>831.05319799999995</v>
      </c>
      <c r="G11" s="45">
        <v>699.24387400000001</v>
      </c>
      <c r="H11" s="45">
        <v>762.77803800000004</v>
      </c>
      <c r="I11" s="44">
        <v>719.89730899999995</v>
      </c>
      <c r="J11" s="44">
        <v>693.37565600000005</v>
      </c>
      <c r="K11" s="51">
        <v>735.32297900000003</v>
      </c>
      <c r="L11" s="51">
        <v>805.44389200000001</v>
      </c>
      <c r="M11" s="45">
        <v>897.31110000000001</v>
      </c>
      <c r="N11" s="45">
        <v>783.1</v>
      </c>
      <c r="IQ11" s="6"/>
    </row>
    <row r="12" spans="1:251" ht="24" customHeight="1" x14ac:dyDescent="0.15">
      <c r="A12" s="22" t="s">
        <v>49</v>
      </c>
      <c r="B12" s="23" t="s">
        <v>50</v>
      </c>
      <c r="C12" s="47">
        <v>986.55</v>
      </c>
      <c r="D12" s="47">
        <v>1083.3800000000001</v>
      </c>
      <c r="E12" s="44">
        <v>1119.841381</v>
      </c>
      <c r="F12" s="45">
        <v>1237.93824</v>
      </c>
      <c r="G12" s="45">
        <v>1296.31152</v>
      </c>
      <c r="H12" s="45">
        <v>1288.4311760000001</v>
      </c>
      <c r="I12" s="44">
        <v>1164.730947</v>
      </c>
      <c r="J12" s="44">
        <v>1104.5229019999999</v>
      </c>
      <c r="K12" s="51">
        <v>1110.4726740000001</v>
      </c>
      <c r="L12" s="51">
        <v>1076.0985909999999</v>
      </c>
      <c r="M12" s="45">
        <v>1234.4014</v>
      </c>
      <c r="N12" s="45">
        <v>1362.29</v>
      </c>
      <c r="IQ12" s="6"/>
    </row>
    <row r="13" spans="1:251" ht="24" customHeight="1" x14ac:dyDescent="0.15">
      <c r="A13" s="22" t="s">
        <v>51</v>
      </c>
      <c r="B13" s="23" t="s">
        <v>52</v>
      </c>
      <c r="C13" s="47">
        <v>1115.42</v>
      </c>
      <c r="D13" s="47">
        <v>1305.76</v>
      </c>
      <c r="E13" s="44">
        <v>1190.4183640000001</v>
      </c>
      <c r="F13" s="45">
        <v>1124.0118769999999</v>
      </c>
      <c r="G13" s="45">
        <v>1110.856835</v>
      </c>
      <c r="H13" s="45">
        <v>1011.223971</v>
      </c>
      <c r="I13" s="44">
        <v>1012.079776</v>
      </c>
      <c r="J13" s="44">
        <v>1047.0463749999999</v>
      </c>
      <c r="K13" s="51">
        <v>1208.1408019999999</v>
      </c>
      <c r="L13" s="51">
        <v>1345.245735</v>
      </c>
      <c r="M13" s="45">
        <v>1421.3755000000001</v>
      </c>
      <c r="N13" s="45">
        <v>1428.92</v>
      </c>
      <c r="IQ13" s="6"/>
    </row>
    <row r="14" spans="1:251" ht="24" customHeight="1" x14ac:dyDescent="0.15">
      <c r="A14" s="22" t="s">
        <v>53</v>
      </c>
      <c r="B14" s="23" t="s">
        <v>54</v>
      </c>
      <c r="C14" s="47">
        <v>8812.5499999999993</v>
      </c>
      <c r="D14" s="47">
        <v>9910.9500000000007</v>
      </c>
      <c r="E14" s="44">
        <v>10424.225404000001</v>
      </c>
      <c r="F14" s="45">
        <v>10765.106549</v>
      </c>
      <c r="G14" s="45">
        <v>10497.62357</v>
      </c>
      <c r="H14" s="45">
        <v>10686.814058</v>
      </c>
      <c r="I14" s="44">
        <v>10938.734391</v>
      </c>
      <c r="J14" s="44">
        <v>10732.443034</v>
      </c>
      <c r="K14" s="51">
        <v>13121.468593</v>
      </c>
      <c r="L14" s="51">
        <v>12977.888145000001</v>
      </c>
      <c r="M14" s="45">
        <v>13232.7384</v>
      </c>
      <c r="N14" s="45">
        <v>12041.41</v>
      </c>
      <c r="IQ14" s="6"/>
    </row>
    <row r="15" spans="1:251" ht="24" customHeight="1" x14ac:dyDescent="0.15">
      <c r="A15" s="22" t="s">
        <v>55</v>
      </c>
      <c r="B15" s="23" t="s">
        <v>56</v>
      </c>
      <c r="C15" s="47">
        <v>3881.98</v>
      </c>
      <c r="D15" s="47">
        <v>4074.22</v>
      </c>
      <c r="E15" s="44">
        <v>4079.305374</v>
      </c>
      <c r="F15" s="45">
        <v>4111.7560800000001</v>
      </c>
      <c r="G15" s="45">
        <v>4018.3550460000001</v>
      </c>
      <c r="H15" s="45">
        <v>3871.975974</v>
      </c>
      <c r="I15" s="44">
        <v>3939.8740899999998</v>
      </c>
      <c r="J15" s="44">
        <v>4100.9173460000002</v>
      </c>
      <c r="K15" s="51">
        <v>4436.6102179999998</v>
      </c>
      <c r="L15" s="51">
        <v>4420.1178659999996</v>
      </c>
      <c r="M15" s="45">
        <v>4357.3186999999998</v>
      </c>
      <c r="N15" s="45">
        <v>4370.91</v>
      </c>
      <c r="IQ15" s="6"/>
    </row>
    <row r="16" spans="1:251" s="39" customFormat="1" ht="24" customHeight="1" x14ac:dyDescent="0.15">
      <c r="A16" s="19" t="s">
        <v>57</v>
      </c>
      <c r="B16" s="20" t="s">
        <v>58</v>
      </c>
      <c r="C16" s="42">
        <v>1826.86</v>
      </c>
      <c r="D16" s="42">
        <v>1903.67</v>
      </c>
      <c r="E16" s="46">
        <v>1888.67</v>
      </c>
      <c r="F16" s="43">
        <v>1913.952765</v>
      </c>
      <c r="G16" s="43">
        <f>SUM(G17:G55)</f>
        <v>1811.6236020000006</v>
      </c>
      <c r="H16" s="43">
        <f t="shared" ref="H16:N16" si="1">SUM(H17:H55)</f>
        <v>1718.8936439999995</v>
      </c>
      <c r="I16" s="43">
        <f t="shared" si="1"/>
        <v>1845.3241230000001</v>
      </c>
      <c r="J16" s="43">
        <f t="shared" si="1"/>
        <v>1796.2170390000001</v>
      </c>
      <c r="K16" s="43">
        <f t="shared" si="1"/>
        <v>1850.4950109999997</v>
      </c>
      <c r="L16" s="43">
        <f t="shared" si="1"/>
        <v>1835.8823830000001</v>
      </c>
      <c r="M16" s="43">
        <f t="shared" si="1"/>
        <v>1723.2669999999998</v>
      </c>
      <c r="N16" s="43">
        <f t="shared" si="1"/>
        <v>1860.2999999999997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</row>
    <row r="17" spans="1:251" ht="24" customHeight="1" x14ac:dyDescent="0.15">
      <c r="A17" s="22" t="s">
        <v>59</v>
      </c>
      <c r="B17" s="23" t="s">
        <v>60</v>
      </c>
      <c r="C17" s="47">
        <v>64.930000000000007</v>
      </c>
      <c r="D17" s="47">
        <v>61.36</v>
      </c>
      <c r="E17" s="44">
        <v>53.758611000000002</v>
      </c>
      <c r="F17" s="45">
        <v>54.363588</v>
      </c>
      <c r="G17" s="45">
        <v>56.008325999999997</v>
      </c>
      <c r="H17" s="45">
        <v>53.509096</v>
      </c>
      <c r="I17" s="44">
        <v>52.962923000000004</v>
      </c>
      <c r="J17" s="44">
        <v>54.449191999999996</v>
      </c>
      <c r="K17" s="51">
        <v>54.925654999999999</v>
      </c>
      <c r="L17" s="51">
        <v>56.270274000000001</v>
      </c>
      <c r="M17" s="45">
        <v>57.0717</v>
      </c>
      <c r="N17" s="45">
        <v>54.07</v>
      </c>
      <c r="IQ17" s="6"/>
    </row>
    <row r="18" spans="1:251" ht="24" customHeight="1" x14ac:dyDescent="0.15">
      <c r="A18" s="22" t="s">
        <v>61</v>
      </c>
      <c r="B18" s="23" t="s">
        <v>62</v>
      </c>
      <c r="C18" s="47">
        <v>217.41</v>
      </c>
      <c r="D18" s="47">
        <v>231.01</v>
      </c>
      <c r="E18" s="44">
        <v>278.37690400000002</v>
      </c>
      <c r="F18" s="45">
        <v>291.87627600000002</v>
      </c>
      <c r="G18" s="45">
        <v>262.89513499999998</v>
      </c>
      <c r="H18" s="45">
        <v>211.165391</v>
      </c>
      <c r="I18" s="44">
        <v>186.06921399999999</v>
      </c>
      <c r="J18" s="44">
        <v>174.83115599999999</v>
      </c>
      <c r="K18" s="51">
        <v>139.73209199999999</v>
      </c>
      <c r="L18" s="51">
        <v>143.607968</v>
      </c>
      <c r="M18" s="45">
        <v>150.0787</v>
      </c>
      <c r="N18" s="45">
        <v>164.16</v>
      </c>
      <c r="IQ18" s="6"/>
    </row>
    <row r="19" spans="1:251" ht="24" customHeight="1" x14ac:dyDescent="0.15">
      <c r="A19" s="22" t="s">
        <v>63</v>
      </c>
      <c r="B19" s="23" t="s">
        <v>64</v>
      </c>
      <c r="C19" s="47">
        <v>7.13</v>
      </c>
      <c r="D19" s="47">
        <v>4.78</v>
      </c>
      <c r="E19" s="44">
        <v>5.5913589999999997</v>
      </c>
      <c r="F19" s="45">
        <v>5.8087249999999999</v>
      </c>
      <c r="G19" s="45">
        <v>4.2773969999999997</v>
      </c>
      <c r="H19" s="45">
        <v>4.0514489999999999</v>
      </c>
      <c r="I19" s="44">
        <v>4.4808849999999998</v>
      </c>
      <c r="J19" s="44">
        <v>4.5638860000000001</v>
      </c>
      <c r="K19" s="51">
        <v>4.5954509999999997</v>
      </c>
      <c r="L19" s="51">
        <v>4.6886710000000003</v>
      </c>
      <c r="M19" s="45">
        <v>4.7084999999999999</v>
      </c>
      <c r="N19" s="45">
        <v>5.42</v>
      </c>
      <c r="IQ19" s="6"/>
    </row>
    <row r="20" spans="1:251" ht="24" customHeight="1" x14ac:dyDescent="0.15">
      <c r="A20" s="22" t="s">
        <v>65</v>
      </c>
      <c r="B20" s="23" t="s">
        <v>66</v>
      </c>
      <c r="C20" s="47">
        <v>21.48</v>
      </c>
      <c r="D20" s="47">
        <v>19.239999999999998</v>
      </c>
      <c r="E20" s="44">
        <v>18.022566000000001</v>
      </c>
      <c r="F20" s="45">
        <v>16.710158</v>
      </c>
      <c r="G20" s="45">
        <v>19.995750999999998</v>
      </c>
      <c r="H20" s="45">
        <v>21.918935999999999</v>
      </c>
      <c r="I20" s="44">
        <v>19.733426999999999</v>
      </c>
      <c r="J20" s="44">
        <v>13.986547</v>
      </c>
      <c r="K20" s="51">
        <v>13.113657</v>
      </c>
      <c r="L20" s="51">
        <v>10.691284</v>
      </c>
      <c r="M20" s="45">
        <v>12.974299999999999</v>
      </c>
      <c r="N20" s="45">
        <v>14.55</v>
      </c>
      <c r="IQ20" s="6"/>
    </row>
    <row r="21" spans="1:251" ht="24" customHeight="1" x14ac:dyDescent="0.15">
      <c r="A21" s="22" t="s">
        <v>67</v>
      </c>
      <c r="B21" s="23" t="s">
        <v>68</v>
      </c>
      <c r="C21" s="47">
        <v>202.3</v>
      </c>
      <c r="D21" s="47">
        <v>215.17</v>
      </c>
      <c r="E21" s="44">
        <v>221.39176599999999</v>
      </c>
      <c r="F21" s="45">
        <v>224.81539599999999</v>
      </c>
      <c r="G21" s="45">
        <v>202.60464200000001</v>
      </c>
      <c r="H21" s="45">
        <v>180.10707400000001</v>
      </c>
      <c r="I21" s="44">
        <v>157.93398199999999</v>
      </c>
      <c r="J21" s="44">
        <v>158.17247399999999</v>
      </c>
      <c r="K21" s="51">
        <v>147.19906800000001</v>
      </c>
      <c r="L21" s="51">
        <v>147.55454700000001</v>
      </c>
      <c r="M21" s="45">
        <v>156.65029999999999</v>
      </c>
      <c r="N21" s="45">
        <v>171.5</v>
      </c>
      <c r="IQ21" s="6"/>
    </row>
    <row r="22" spans="1:251" ht="24" customHeight="1" x14ac:dyDescent="0.15">
      <c r="A22" s="22" t="s">
        <v>69</v>
      </c>
      <c r="B22" s="23" t="s">
        <v>70</v>
      </c>
      <c r="C22" s="47">
        <v>55.27</v>
      </c>
      <c r="D22" s="47">
        <v>64.64</v>
      </c>
      <c r="E22" s="44">
        <v>74.548708000000005</v>
      </c>
      <c r="F22" s="45">
        <v>79.296109000000001</v>
      </c>
      <c r="G22" s="45">
        <v>74.873985000000005</v>
      </c>
      <c r="H22" s="45">
        <v>74.688982999999993</v>
      </c>
      <c r="I22" s="44">
        <v>82.720071000000004</v>
      </c>
      <c r="J22" s="44">
        <v>83.512231</v>
      </c>
      <c r="K22" s="51">
        <v>54.986172000000003</v>
      </c>
      <c r="L22" s="51">
        <v>58.691203999999999</v>
      </c>
      <c r="M22" s="45">
        <v>61.557600000000001</v>
      </c>
      <c r="N22" s="45">
        <v>60.72</v>
      </c>
      <c r="IQ22" s="6"/>
    </row>
    <row r="23" spans="1:251" ht="24" customHeight="1" x14ac:dyDescent="0.15">
      <c r="A23" s="22" t="s">
        <v>71</v>
      </c>
      <c r="B23" s="23" t="s">
        <v>72</v>
      </c>
      <c r="C23" s="47">
        <v>51.82</v>
      </c>
      <c r="D23" s="47">
        <v>52.74</v>
      </c>
      <c r="E23" s="44">
        <v>47.074368</v>
      </c>
      <c r="F23" s="45">
        <v>41.998019999999997</v>
      </c>
      <c r="G23" s="45">
        <v>43.929983</v>
      </c>
      <c r="H23" s="45">
        <v>41.3748</v>
      </c>
      <c r="I23" s="44">
        <v>38.058985999999997</v>
      </c>
      <c r="J23" s="44">
        <v>40.112572</v>
      </c>
      <c r="K23" s="51">
        <v>32.385496000000003</v>
      </c>
      <c r="L23" s="51">
        <v>29.076476</v>
      </c>
      <c r="M23" s="45">
        <v>27.0016</v>
      </c>
      <c r="N23" s="45">
        <v>26.78</v>
      </c>
      <c r="IQ23" s="6"/>
    </row>
    <row r="24" spans="1:251" ht="24" customHeight="1" x14ac:dyDescent="0.15">
      <c r="A24" s="22" t="s">
        <v>73</v>
      </c>
      <c r="B24" s="23" t="s">
        <v>74</v>
      </c>
      <c r="C24" s="47">
        <v>3.11</v>
      </c>
      <c r="D24" s="47">
        <v>2.9</v>
      </c>
      <c r="E24" s="44">
        <v>2.8227530000000001</v>
      </c>
      <c r="F24" s="45">
        <v>2.5868920000000002</v>
      </c>
      <c r="G24" s="45">
        <v>2.6565639999999999</v>
      </c>
      <c r="H24" s="45">
        <v>2.6553149999999999</v>
      </c>
      <c r="I24" s="44">
        <v>2.2355510000000001</v>
      </c>
      <c r="J24" s="44">
        <v>2.290886</v>
      </c>
      <c r="K24" s="51">
        <v>2.2683800000000001</v>
      </c>
      <c r="L24" s="51">
        <v>2.1467990000000001</v>
      </c>
      <c r="M24" s="45">
        <v>2.1095000000000002</v>
      </c>
      <c r="N24" s="45">
        <v>2.17</v>
      </c>
      <c r="IQ24" s="6"/>
    </row>
    <row r="25" spans="1:251" ht="24" customHeight="1" x14ac:dyDescent="0.15">
      <c r="A25" s="22" t="s">
        <v>75</v>
      </c>
      <c r="B25" s="23" t="s">
        <v>76</v>
      </c>
      <c r="C25" s="47">
        <v>131.88</v>
      </c>
      <c r="D25" s="47">
        <v>129.61000000000001</v>
      </c>
      <c r="E25" s="44">
        <v>133.141572</v>
      </c>
      <c r="F25" s="45">
        <v>131.37343799999999</v>
      </c>
      <c r="G25" s="45">
        <v>126.708189</v>
      </c>
      <c r="H25" s="45">
        <v>113.634283</v>
      </c>
      <c r="I25" s="44">
        <v>101.12884200000001</v>
      </c>
      <c r="J25" s="44">
        <v>95.105879000000002</v>
      </c>
      <c r="K25" s="51">
        <v>70.649540000000002</v>
      </c>
      <c r="L25" s="51">
        <v>59.998719999999999</v>
      </c>
      <c r="M25" s="45">
        <v>55.418599999999998</v>
      </c>
      <c r="N25" s="45">
        <v>60.37</v>
      </c>
      <c r="IQ25" s="6"/>
    </row>
    <row r="26" spans="1:251" ht="24" customHeight="1" x14ac:dyDescent="0.15">
      <c r="A26" s="22" t="s">
        <v>77</v>
      </c>
      <c r="B26" s="23" t="s">
        <v>78</v>
      </c>
      <c r="C26" s="47">
        <v>13.01</v>
      </c>
      <c r="D26" s="47">
        <v>11.57</v>
      </c>
      <c r="E26" s="44">
        <v>12.470726000000001</v>
      </c>
      <c r="F26" s="45">
        <v>16.869824999999999</v>
      </c>
      <c r="G26" s="45">
        <v>15.157805</v>
      </c>
      <c r="H26" s="45">
        <v>16.698712</v>
      </c>
      <c r="I26" s="44">
        <v>16.471496999999999</v>
      </c>
      <c r="J26" s="44">
        <v>17.246905000000002</v>
      </c>
      <c r="K26" s="51">
        <v>13.980554</v>
      </c>
      <c r="L26" s="51">
        <v>9.4012019999999996</v>
      </c>
      <c r="M26" s="45">
        <v>5.4607999999999999</v>
      </c>
      <c r="N26" s="45">
        <v>5.0599999999999996</v>
      </c>
      <c r="IQ26" s="6"/>
    </row>
    <row r="27" spans="1:251" ht="24" customHeight="1" x14ac:dyDescent="0.15">
      <c r="A27" s="22" t="s">
        <v>79</v>
      </c>
      <c r="B27" s="23" t="s">
        <v>80</v>
      </c>
      <c r="C27" s="47">
        <v>40.54</v>
      </c>
      <c r="D27" s="47">
        <v>38.380000000000003</v>
      </c>
      <c r="E27" s="44">
        <v>40.574238000000001</v>
      </c>
      <c r="F27" s="45">
        <v>37.238734000000001</v>
      </c>
      <c r="G27" s="45">
        <v>34.009869999999999</v>
      </c>
      <c r="H27" s="45">
        <v>31.173627</v>
      </c>
      <c r="I27" s="44">
        <v>27.417997</v>
      </c>
      <c r="J27" s="44">
        <v>29.544270999999998</v>
      </c>
      <c r="K27" s="51">
        <v>17.666219999999999</v>
      </c>
      <c r="L27" s="51">
        <v>12.590973999999999</v>
      </c>
      <c r="M27" s="45">
        <v>9.3150999999999993</v>
      </c>
      <c r="N27" s="45">
        <v>8.44</v>
      </c>
      <c r="IQ27" s="6"/>
    </row>
    <row r="28" spans="1:251" ht="24" customHeight="1" x14ac:dyDescent="0.15">
      <c r="A28" s="22" t="s">
        <v>81</v>
      </c>
      <c r="B28" s="23" t="s">
        <v>82</v>
      </c>
      <c r="C28" s="47"/>
      <c r="D28" s="47"/>
      <c r="F28" s="45"/>
      <c r="G28" s="45"/>
      <c r="H28" s="45"/>
      <c r="I28" s="44"/>
      <c r="J28" s="44"/>
      <c r="K28" s="51"/>
      <c r="L28" s="51"/>
      <c r="M28" s="45"/>
      <c r="N28" s="45"/>
      <c r="IQ28" s="6"/>
    </row>
    <row r="29" spans="1:251" ht="24" customHeight="1" x14ac:dyDescent="0.15">
      <c r="A29" s="22" t="s">
        <v>83</v>
      </c>
      <c r="B29" s="23" t="s">
        <v>84</v>
      </c>
      <c r="C29" s="47">
        <v>43.26</v>
      </c>
      <c r="D29" s="47">
        <v>44.66</v>
      </c>
      <c r="E29" s="44">
        <v>43.157870000000003</v>
      </c>
      <c r="F29" s="45">
        <v>43.878779999999999</v>
      </c>
      <c r="G29" s="45">
        <v>44.213411999999998</v>
      </c>
      <c r="H29" s="45">
        <v>40.552748999999999</v>
      </c>
      <c r="I29" s="44">
        <v>34.102417000000003</v>
      </c>
      <c r="J29" s="44">
        <v>30.375820000000001</v>
      </c>
      <c r="K29" s="51">
        <v>25.775631000000001</v>
      </c>
      <c r="L29" s="51">
        <v>23.530615000000001</v>
      </c>
      <c r="M29" s="45">
        <v>28.925799999999999</v>
      </c>
      <c r="N29" s="45">
        <v>33.15</v>
      </c>
      <c r="IQ29" s="6"/>
    </row>
    <row r="30" spans="1:251" ht="24" customHeight="1" x14ac:dyDescent="0.15">
      <c r="A30" s="22" t="s">
        <v>85</v>
      </c>
      <c r="B30" s="23" t="s">
        <v>86</v>
      </c>
      <c r="C30" s="47"/>
      <c r="D30" s="47"/>
      <c r="E30" s="44"/>
      <c r="F30" s="45"/>
      <c r="G30" s="45"/>
      <c r="H30" s="45"/>
      <c r="I30" s="52"/>
      <c r="J30" s="52"/>
      <c r="K30" s="45"/>
      <c r="L30" s="45"/>
      <c r="M30" s="45"/>
      <c r="N30" s="45"/>
      <c r="IQ30" s="6"/>
    </row>
    <row r="31" spans="1:251" ht="24" customHeight="1" x14ac:dyDescent="0.15">
      <c r="A31" s="22" t="s">
        <v>87</v>
      </c>
      <c r="B31" s="23" t="s">
        <v>88</v>
      </c>
      <c r="C31" s="47">
        <v>14.48</v>
      </c>
      <c r="D31" s="47">
        <v>14.24</v>
      </c>
      <c r="E31" s="44">
        <v>14.236903999999999</v>
      </c>
      <c r="F31" s="45">
        <v>14.363628</v>
      </c>
      <c r="G31" s="45">
        <v>13.61162</v>
      </c>
      <c r="H31" s="45">
        <v>14.061424000000001</v>
      </c>
      <c r="I31" s="44">
        <v>14.032163000000001</v>
      </c>
      <c r="J31" s="44">
        <v>7.9080779999999997</v>
      </c>
      <c r="K31" s="45">
        <v>5.270664</v>
      </c>
      <c r="L31" s="51">
        <v>4.2280699999999998</v>
      </c>
      <c r="M31" s="45">
        <v>4.2412999999999998</v>
      </c>
      <c r="N31" s="45">
        <v>5.16</v>
      </c>
      <c r="IQ31" s="6"/>
    </row>
    <row r="32" spans="1:251" ht="24" customHeight="1" x14ac:dyDescent="0.15">
      <c r="A32" s="22" t="s">
        <v>89</v>
      </c>
      <c r="B32" s="23" t="s">
        <v>90</v>
      </c>
      <c r="C32" s="47">
        <v>138.96</v>
      </c>
      <c r="D32" s="47">
        <v>130.72</v>
      </c>
      <c r="E32" s="44">
        <v>125.519001</v>
      </c>
      <c r="F32" s="45">
        <v>118.937438</v>
      </c>
      <c r="G32" s="45">
        <v>106.35238</v>
      </c>
      <c r="H32" s="45">
        <v>107.00051000000001</v>
      </c>
      <c r="I32" s="44">
        <v>101.35050699999999</v>
      </c>
      <c r="J32" s="44">
        <v>94.864993999999996</v>
      </c>
      <c r="K32" s="51">
        <v>95.295456000000001</v>
      </c>
      <c r="L32" s="51">
        <v>107.42703</v>
      </c>
      <c r="M32" s="45">
        <v>121.929</v>
      </c>
      <c r="N32" s="45">
        <v>155.58000000000001</v>
      </c>
      <c r="IQ32" s="6"/>
    </row>
    <row r="33" spans="1:251" ht="24" customHeight="1" x14ac:dyDescent="0.15">
      <c r="A33" s="22" t="s">
        <v>91</v>
      </c>
      <c r="B33" s="23" t="s">
        <v>92</v>
      </c>
      <c r="C33" s="47">
        <v>8.7799999999999994</v>
      </c>
      <c r="D33" s="47">
        <v>7.29</v>
      </c>
      <c r="E33" s="44">
        <v>9.1878799999999998</v>
      </c>
      <c r="F33" s="45">
        <v>11.644876</v>
      </c>
      <c r="G33" s="45">
        <v>13.710868</v>
      </c>
      <c r="H33" s="45">
        <v>12.841956</v>
      </c>
      <c r="I33" s="44">
        <v>16.755251999999999</v>
      </c>
      <c r="J33" s="44">
        <v>17.398885</v>
      </c>
      <c r="K33" s="51">
        <v>12.988905000000001</v>
      </c>
      <c r="L33" s="51">
        <v>8.2336240000000007</v>
      </c>
      <c r="M33" s="45">
        <v>9.1207999999999991</v>
      </c>
      <c r="N33" s="45">
        <v>8.19</v>
      </c>
      <c r="IQ33" s="6"/>
    </row>
    <row r="34" spans="1:251" ht="24" customHeight="1" x14ac:dyDescent="0.15">
      <c r="A34" s="22" t="s">
        <v>93</v>
      </c>
      <c r="B34" s="23" t="s">
        <v>94</v>
      </c>
      <c r="C34" s="47">
        <v>2.11</v>
      </c>
      <c r="D34" s="47">
        <v>1.87</v>
      </c>
      <c r="E34" s="44">
        <v>7.1757840000000002</v>
      </c>
      <c r="F34" s="45">
        <v>8.848573</v>
      </c>
      <c r="G34" s="45">
        <v>10.387147000000001</v>
      </c>
      <c r="H34" s="45">
        <v>10.261108</v>
      </c>
      <c r="I34" s="44">
        <v>10.319317</v>
      </c>
      <c r="J34" s="44">
        <v>9.8404609999999995</v>
      </c>
      <c r="K34" s="51">
        <v>6.7961539999999996</v>
      </c>
      <c r="L34" s="51">
        <v>7.8963130000000001</v>
      </c>
      <c r="M34" s="45">
        <v>7.3983999999999996</v>
      </c>
      <c r="N34" s="45">
        <v>6.04</v>
      </c>
      <c r="IQ34" s="6"/>
    </row>
    <row r="35" spans="1:251" ht="24" customHeight="1" x14ac:dyDescent="0.15">
      <c r="A35" s="22" t="s">
        <v>95</v>
      </c>
      <c r="B35" s="23" t="s">
        <v>96</v>
      </c>
      <c r="C35" s="47"/>
      <c r="D35" s="47"/>
      <c r="F35" s="45"/>
      <c r="G35" s="45"/>
      <c r="H35" s="45"/>
      <c r="I35" s="44"/>
      <c r="J35" s="44"/>
      <c r="K35" s="51"/>
      <c r="L35" s="51"/>
      <c r="M35" s="45"/>
      <c r="N35" s="45"/>
      <c r="IQ35" s="6"/>
    </row>
    <row r="36" spans="1:251" ht="24" customHeight="1" x14ac:dyDescent="0.15">
      <c r="A36" s="22" t="s">
        <v>97</v>
      </c>
      <c r="B36" s="23" t="s">
        <v>98</v>
      </c>
      <c r="C36" s="47">
        <v>118.78</v>
      </c>
      <c r="D36" s="47">
        <v>124.09</v>
      </c>
      <c r="E36" s="44">
        <v>112.996332</v>
      </c>
      <c r="F36" s="45">
        <v>95.562683000000007</v>
      </c>
      <c r="G36" s="45">
        <v>95.660516999999999</v>
      </c>
      <c r="H36" s="45">
        <v>92.444772</v>
      </c>
      <c r="I36" s="44">
        <v>88.266204000000002</v>
      </c>
      <c r="J36" s="44">
        <v>87.878057999999996</v>
      </c>
      <c r="K36" s="51">
        <v>91.931871999999998</v>
      </c>
      <c r="L36" s="51">
        <v>90.535584999999998</v>
      </c>
      <c r="M36" s="45">
        <v>95.717100000000002</v>
      </c>
      <c r="N36" s="45">
        <v>108.49</v>
      </c>
      <c r="IQ36" s="6"/>
    </row>
    <row r="37" spans="1:251" ht="24" customHeight="1" x14ac:dyDescent="0.15">
      <c r="A37" s="22" t="s">
        <v>99</v>
      </c>
      <c r="B37" s="23" t="s">
        <v>100</v>
      </c>
      <c r="C37" s="47">
        <v>27.6</v>
      </c>
      <c r="D37" s="47">
        <v>27.14</v>
      </c>
      <c r="E37" s="44">
        <v>26.224201000000001</v>
      </c>
      <c r="F37" s="45">
        <v>26.624025</v>
      </c>
      <c r="G37" s="45">
        <v>23.350854000000002</v>
      </c>
      <c r="H37" s="45">
        <v>19.668907000000001</v>
      </c>
      <c r="I37" s="44">
        <v>222.18880100000001</v>
      </c>
      <c r="J37" s="44">
        <v>229.71061599999999</v>
      </c>
      <c r="K37" s="51">
        <v>229.46828300000001</v>
      </c>
      <c r="L37" s="51">
        <v>246.75671199999999</v>
      </c>
      <c r="M37" s="45">
        <v>83.517799999999994</v>
      </c>
      <c r="N37" s="45">
        <v>79.099999999999994</v>
      </c>
      <c r="IQ37" s="6"/>
    </row>
    <row r="38" spans="1:251" ht="24" customHeight="1" x14ac:dyDescent="0.15">
      <c r="A38" s="22" t="s">
        <v>101</v>
      </c>
      <c r="B38" s="23" t="s">
        <v>102</v>
      </c>
      <c r="C38" s="47">
        <v>56.74</v>
      </c>
      <c r="D38" s="47">
        <v>49.32</v>
      </c>
      <c r="E38" s="44">
        <v>96.508803</v>
      </c>
      <c r="F38" s="45">
        <v>94.888633999999996</v>
      </c>
      <c r="G38" s="45">
        <v>92.171986000000004</v>
      </c>
      <c r="H38" s="45">
        <v>91.334395000000001</v>
      </c>
      <c r="I38" s="44">
        <v>86.098423999999994</v>
      </c>
      <c r="J38" s="44">
        <v>82.414204999999995</v>
      </c>
      <c r="K38" s="51">
        <v>69.260200999999995</v>
      </c>
      <c r="L38" s="51">
        <v>68.532867999999993</v>
      </c>
      <c r="M38" s="45">
        <v>80.016000000000005</v>
      </c>
      <c r="N38" s="45">
        <v>101.94</v>
      </c>
      <c r="IQ38" s="6"/>
    </row>
    <row r="39" spans="1:251" ht="24" customHeight="1" x14ac:dyDescent="0.15">
      <c r="A39" s="22" t="s">
        <v>103</v>
      </c>
      <c r="B39" s="23" t="s">
        <v>104</v>
      </c>
      <c r="C39" s="47">
        <v>63.37</v>
      </c>
      <c r="D39" s="47">
        <v>48.31</v>
      </c>
      <c r="E39" s="44">
        <v>36.230215999999999</v>
      </c>
      <c r="F39" s="45">
        <v>42.741639999999997</v>
      </c>
      <c r="G39" s="45">
        <v>38.328218</v>
      </c>
      <c r="H39" s="45">
        <v>36.609299</v>
      </c>
      <c r="I39" s="44">
        <v>34.908374999999999</v>
      </c>
      <c r="J39" s="44">
        <v>32.437351999999997</v>
      </c>
      <c r="K39" s="51">
        <v>53.830637000000003</v>
      </c>
      <c r="L39" s="51">
        <v>67.486001999999999</v>
      </c>
      <c r="M39" s="45">
        <v>72.541200000000003</v>
      </c>
      <c r="N39" s="45">
        <v>85.06</v>
      </c>
      <c r="IQ39" s="6"/>
    </row>
    <row r="40" spans="1:251" ht="24" customHeight="1" x14ac:dyDescent="0.15">
      <c r="A40" s="22" t="s">
        <v>105</v>
      </c>
      <c r="B40" s="23" t="s">
        <v>106</v>
      </c>
      <c r="C40" s="47">
        <v>35.47</v>
      </c>
      <c r="D40" s="47">
        <v>38.58</v>
      </c>
      <c r="E40" s="44">
        <v>166.05179999999999</v>
      </c>
      <c r="F40" s="45">
        <v>190.20739900000001</v>
      </c>
      <c r="G40" s="45">
        <v>168.66094200000001</v>
      </c>
      <c r="H40" s="45">
        <v>182.58557400000001</v>
      </c>
      <c r="I40" s="44">
        <v>172.40812700000001</v>
      </c>
      <c r="J40" s="44">
        <v>158.90105700000001</v>
      </c>
      <c r="K40" s="51">
        <v>318.80908699999998</v>
      </c>
      <c r="L40" s="51">
        <v>325.70162699999997</v>
      </c>
      <c r="M40" s="45">
        <v>353.1044</v>
      </c>
      <c r="N40" s="45">
        <v>344.14</v>
      </c>
      <c r="IQ40" s="6"/>
    </row>
    <row r="41" spans="1:251" ht="24" customHeight="1" x14ac:dyDescent="0.15">
      <c r="A41" s="22" t="s">
        <v>107</v>
      </c>
      <c r="B41" s="23" t="s">
        <v>108</v>
      </c>
      <c r="C41" s="47">
        <v>84.82</v>
      </c>
      <c r="D41" s="47">
        <v>98.85</v>
      </c>
      <c r="E41" s="44">
        <v>77.710125000000005</v>
      </c>
      <c r="F41" s="45">
        <v>69.985335000000006</v>
      </c>
      <c r="G41" s="45">
        <v>66.807385999999994</v>
      </c>
      <c r="H41" s="45">
        <v>65.466116999999997</v>
      </c>
      <c r="I41" s="44">
        <v>79.432845</v>
      </c>
      <c r="J41" s="44">
        <v>55.391767000000002</v>
      </c>
      <c r="K41" s="51">
        <v>61.615347</v>
      </c>
      <c r="L41" s="51">
        <v>43.500216000000002</v>
      </c>
      <c r="M41" s="45">
        <v>40.717100000000002</v>
      </c>
      <c r="N41" s="45">
        <v>33.18</v>
      </c>
      <c r="IQ41" s="6"/>
    </row>
    <row r="42" spans="1:251" ht="24" customHeight="1" x14ac:dyDescent="0.15">
      <c r="A42" s="22" t="s">
        <v>109</v>
      </c>
      <c r="B42" s="23" t="s">
        <v>110</v>
      </c>
      <c r="C42" s="47">
        <v>189.81</v>
      </c>
      <c r="D42" s="47">
        <v>245.27</v>
      </c>
      <c r="E42" s="44">
        <v>74.719995999999995</v>
      </c>
      <c r="F42" s="45">
        <v>88.302166999999997</v>
      </c>
      <c r="G42" s="45">
        <v>90.417207000000005</v>
      </c>
      <c r="H42" s="45">
        <v>69.059573</v>
      </c>
      <c r="I42" s="44">
        <v>72.281192000000004</v>
      </c>
      <c r="J42" s="44">
        <v>78.597678999999999</v>
      </c>
      <c r="K42" s="51">
        <v>60.11683</v>
      </c>
      <c r="L42" s="51">
        <v>61.703806</v>
      </c>
      <c r="M42" s="45">
        <v>41.824199999999998</v>
      </c>
      <c r="N42" s="45">
        <v>47.51</v>
      </c>
      <c r="IQ42" s="6"/>
    </row>
    <row r="43" spans="1:251" ht="24" customHeight="1" x14ac:dyDescent="0.15">
      <c r="A43" s="22" t="s">
        <v>111</v>
      </c>
      <c r="B43" s="23" t="s">
        <v>112</v>
      </c>
      <c r="C43" s="47">
        <v>66.09</v>
      </c>
      <c r="D43" s="47">
        <v>63.46</v>
      </c>
      <c r="E43" s="44">
        <v>69.320975000000004</v>
      </c>
      <c r="F43" s="45">
        <v>71.911933000000005</v>
      </c>
      <c r="G43" s="45">
        <v>71.738304999999997</v>
      </c>
      <c r="H43" s="45">
        <v>72.204466999999994</v>
      </c>
      <c r="I43" s="44">
        <v>72.826471999999995</v>
      </c>
      <c r="J43" s="44">
        <v>79.955695000000006</v>
      </c>
      <c r="K43" s="51">
        <v>93.851027000000002</v>
      </c>
      <c r="L43" s="51">
        <v>78.149173000000005</v>
      </c>
      <c r="M43" s="45">
        <v>77.9178</v>
      </c>
      <c r="N43" s="45">
        <v>79.849999999999994</v>
      </c>
      <c r="IQ43" s="6"/>
    </row>
    <row r="44" spans="1:251" ht="24" customHeight="1" x14ac:dyDescent="0.15">
      <c r="A44" s="22" t="s">
        <v>113</v>
      </c>
      <c r="B44" s="23" t="s">
        <v>114</v>
      </c>
      <c r="C44" s="47">
        <v>73.03</v>
      </c>
      <c r="D44" s="47">
        <v>81.83</v>
      </c>
      <c r="E44" s="44">
        <v>24.252175000000001</v>
      </c>
      <c r="F44" s="45">
        <v>22.369610000000002</v>
      </c>
      <c r="G44" s="45">
        <v>21.731496</v>
      </c>
      <c r="H44" s="45">
        <v>26.862169000000002</v>
      </c>
      <c r="I44" s="44">
        <v>18.644539999999999</v>
      </c>
      <c r="J44" s="44">
        <v>16.693557999999999</v>
      </c>
      <c r="K44" s="51">
        <v>37.296688000000003</v>
      </c>
      <c r="L44" s="51">
        <v>14.216836000000001</v>
      </c>
      <c r="M44" s="45">
        <v>13.195</v>
      </c>
      <c r="N44" s="45">
        <v>12.52</v>
      </c>
      <c r="IQ44" s="6"/>
    </row>
    <row r="45" spans="1:251" ht="24" customHeight="1" x14ac:dyDescent="0.15">
      <c r="A45" s="22" t="s">
        <v>115</v>
      </c>
      <c r="B45" s="23" t="s">
        <v>116</v>
      </c>
      <c r="C45" s="47"/>
      <c r="D45" s="47"/>
      <c r="F45" s="45"/>
      <c r="G45" s="45"/>
      <c r="H45" s="45"/>
      <c r="I45" s="52"/>
      <c r="J45" s="52"/>
      <c r="K45" s="45"/>
      <c r="L45" s="45"/>
      <c r="M45" s="45"/>
      <c r="N45" s="45"/>
      <c r="IQ45" s="6"/>
    </row>
    <row r="46" spans="1:251" ht="24" customHeight="1" x14ac:dyDescent="0.15">
      <c r="A46" s="22" t="s">
        <v>117</v>
      </c>
      <c r="B46" s="23" t="s">
        <v>118</v>
      </c>
      <c r="C46" s="47">
        <v>56.03</v>
      </c>
      <c r="D46" s="47">
        <v>62.76</v>
      </c>
      <c r="E46" s="44">
        <v>66.325203999999999</v>
      </c>
      <c r="F46" s="45">
        <v>66.904625999999993</v>
      </c>
      <c r="G46" s="45">
        <v>69.455167000000003</v>
      </c>
      <c r="H46" s="45">
        <v>65.717213000000001</v>
      </c>
      <c r="I46" s="44">
        <v>66.045495000000003</v>
      </c>
      <c r="J46" s="44">
        <v>64.208518999999995</v>
      </c>
      <c r="K46" s="45">
        <v>51.686903000000001</v>
      </c>
      <c r="L46" s="51">
        <v>47.759607000000003</v>
      </c>
      <c r="M46" s="45">
        <v>42.905200000000001</v>
      </c>
      <c r="N46" s="45">
        <v>50.94</v>
      </c>
      <c r="IQ46" s="6"/>
    </row>
    <row r="47" spans="1:251" ht="24" customHeight="1" x14ac:dyDescent="0.15">
      <c r="A47" s="22" t="s">
        <v>119</v>
      </c>
      <c r="B47" s="23" t="s">
        <v>120</v>
      </c>
      <c r="C47" s="47">
        <v>18.72</v>
      </c>
      <c r="D47" s="47">
        <v>17.79</v>
      </c>
      <c r="E47" s="44">
        <v>17.85962</v>
      </c>
      <c r="F47" s="45">
        <v>17.782810000000001</v>
      </c>
      <c r="G47" s="45">
        <v>15.598679000000001</v>
      </c>
      <c r="H47" s="45">
        <v>17.299423000000001</v>
      </c>
      <c r="I47" s="44">
        <v>16.666263000000001</v>
      </c>
      <c r="J47" s="44">
        <v>19.395674</v>
      </c>
      <c r="K47" s="51">
        <v>17.806961999999999</v>
      </c>
      <c r="L47" s="51">
        <v>25.846183</v>
      </c>
      <c r="M47" s="45">
        <v>32.175400000000003</v>
      </c>
      <c r="N47" s="45">
        <v>36.65</v>
      </c>
      <c r="IQ47" s="6"/>
    </row>
    <row r="48" spans="1:251" ht="24" customHeight="1" x14ac:dyDescent="0.15">
      <c r="A48" s="22" t="s">
        <v>121</v>
      </c>
      <c r="B48" s="23" t="s">
        <v>122</v>
      </c>
      <c r="C48" s="47"/>
      <c r="D48" s="47"/>
      <c r="E48" s="44"/>
      <c r="F48" s="45"/>
      <c r="G48" s="45"/>
      <c r="H48" s="45"/>
      <c r="I48" s="52"/>
      <c r="J48" s="52"/>
      <c r="K48" s="45"/>
      <c r="L48" s="45"/>
      <c r="M48" s="45"/>
      <c r="N48" s="45"/>
      <c r="IQ48" s="6"/>
    </row>
    <row r="49" spans="1:251" ht="24" customHeight="1" x14ac:dyDescent="0.15">
      <c r="A49" s="22" t="s">
        <v>123</v>
      </c>
      <c r="B49" s="23" t="s">
        <v>124</v>
      </c>
      <c r="C49" s="47">
        <v>3.99</v>
      </c>
      <c r="D49" s="47">
        <v>1.97</v>
      </c>
      <c r="E49" s="44">
        <v>1.7333229999999999</v>
      </c>
      <c r="F49" s="45">
        <v>1.4739549999999999</v>
      </c>
      <c r="G49" s="45">
        <v>1.578684</v>
      </c>
      <c r="H49" s="45">
        <v>1.7863599999999999</v>
      </c>
      <c r="I49" s="44">
        <v>1.631969</v>
      </c>
      <c r="J49" s="44">
        <v>2.045293</v>
      </c>
      <c r="K49" s="51">
        <v>0.95403899999999997</v>
      </c>
      <c r="L49" s="51">
        <v>1.2535700000000001</v>
      </c>
      <c r="M49" s="45">
        <v>1.4781</v>
      </c>
      <c r="N49" s="45">
        <v>1.71</v>
      </c>
      <c r="IQ49" s="6"/>
    </row>
    <row r="50" spans="1:251" ht="24" customHeight="1" x14ac:dyDescent="0.15">
      <c r="A50" s="22" t="s">
        <v>125</v>
      </c>
      <c r="B50" s="23" t="s">
        <v>126</v>
      </c>
      <c r="C50" s="47">
        <v>5</v>
      </c>
      <c r="D50" s="47">
        <v>4.99</v>
      </c>
      <c r="E50" s="44">
        <v>1.2262949999999999</v>
      </c>
      <c r="F50" s="45">
        <v>1.861445</v>
      </c>
      <c r="G50" s="45">
        <v>1.3693850000000001</v>
      </c>
      <c r="H50" s="45">
        <v>3.104895</v>
      </c>
      <c r="I50" s="44">
        <v>13.087037</v>
      </c>
      <c r="J50" s="44">
        <v>8.1809650000000005</v>
      </c>
      <c r="K50" s="45">
        <v>1.3087500000000001</v>
      </c>
      <c r="L50" s="51">
        <v>0.77331899999999998</v>
      </c>
      <c r="M50" s="45">
        <v>2.9769000000000001</v>
      </c>
      <c r="N50" s="45">
        <v>0.6</v>
      </c>
      <c r="IQ50" s="6"/>
    </row>
    <row r="51" spans="1:251" ht="24" customHeight="1" x14ac:dyDescent="0.15">
      <c r="A51" s="22" t="s">
        <v>127</v>
      </c>
      <c r="B51" s="23" t="s">
        <v>128</v>
      </c>
      <c r="C51" s="47">
        <v>3.28</v>
      </c>
      <c r="D51" s="47">
        <v>2.46</v>
      </c>
      <c r="E51" s="44">
        <v>7.806387</v>
      </c>
      <c r="F51" s="45">
        <v>6.7040090000000001</v>
      </c>
      <c r="G51" s="45">
        <v>10.988841000000001</v>
      </c>
      <c r="H51" s="45">
        <v>10.655875</v>
      </c>
      <c r="I51" s="44">
        <v>11.480489</v>
      </c>
      <c r="J51" s="44">
        <v>13.237056000000001</v>
      </c>
      <c r="K51" s="51">
        <v>36.592013000000001</v>
      </c>
      <c r="L51" s="51">
        <v>42.802359000000003</v>
      </c>
      <c r="M51" s="45">
        <v>45.5503</v>
      </c>
      <c r="N51" s="45">
        <v>48.43</v>
      </c>
      <c r="IQ51" s="6"/>
    </row>
    <row r="52" spans="1:251" ht="24" customHeight="1" x14ac:dyDescent="0.15">
      <c r="A52" s="22" t="s">
        <v>129</v>
      </c>
      <c r="B52" s="23" t="s">
        <v>130</v>
      </c>
      <c r="C52" s="7"/>
      <c r="E52" s="44">
        <v>15.155576</v>
      </c>
      <c r="F52" s="45">
        <v>2.9119329999999999</v>
      </c>
      <c r="G52" s="45">
        <v>2.4289179999999999</v>
      </c>
      <c r="H52" s="45">
        <v>1.6907289999999999</v>
      </c>
      <c r="I52" s="44">
        <v>0.77347299999999997</v>
      </c>
      <c r="J52" s="44">
        <v>0.74679099999999998</v>
      </c>
      <c r="K52" s="51">
        <v>0.69198700000000002</v>
      </c>
      <c r="L52" s="51">
        <v>0.69617899999999999</v>
      </c>
      <c r="M52" s="45">
        <v>0.62209999999999999</v>
      </c>
      <c r="N52" s="45">
        <v>0.55000000000000004</v>
      </c>
      <c r="IQ52" s="6"/>
    </row>
    <row r="53" spans="1:251" ht="24" customHeight="1" x14ac:dyDescent="0.15">
      <c r="A53" s="22" t="s">
        <v>131</v>
      </c>
      <c r="B53" s="23" t="s">
        <v>132</v>
      </c>
      <c r="C53" s="47">
        <v>1.52</v>
      </c>
      <c r="D53" s="47">
        <v>1.76</v>
      </c>
      <c r="E53" s="44">
        <v>2.0749140000000001</v>
      </c>
      <c r="F53" s="45">
        <v>7.2044930000000003</v>
      </c>
      <c r="G53" s="45">
        <v>3.7382599999999999</v>
      </c>
      <c r="H53" s="45">
        <v>20.142185999999999</v>
      </c>
      <c r="I53" s="44">
        <v>14.873476</v>
      </c>
      <c r="J53" s="44">
        <v>23.410632</v>
      </c>
      <c r="K53" s="51">
        <v>18.545071</v>
      </c>
      <c r="L53" s="51">
        <v>24.654741000000001</v>
      </c>
      <c r="M53" s="45">
        <v>15.1806</v>
      </c>
      <c r="N53" s="45">
        <v>36.61</v>
      </c>
      <c r="IQ53" s="6"/>
    </row>
    <row r="54" spans="1:251" ht="24" customHeight="1" x14ac:dyDescent="0.15">
      <c r="A54" s="22" t="s">
        <v>133</v>
      </c>
      <c r="B54" s="23" t="s">
        <v>134</v>
      </c>
      <c r="C54" s="47">
        <v>6.16</v>
      </c>
      <c r="D54" s="47">
        <v>4.9000000000000004</v>
      </c>
      <c r="E54" s="44">
        <v>5.4225620000000001</v>
      </c>
      <c r="F54" s="45">
        <v>5.9056119999999996</v>
      </c>
      <c r="G54" s="45">
        <v>6.2056829999999996</v>
      </c>
      <c r="H54" s="45">
        <v>6.5662770000000004</v>
      </c>
      <c r="I54" s="44">
        <v>7.9379099999999996</v>
      </c>
      <c r="J54" s="44">
        <v>8.8078850000000006</v>
      </c>
      <c r="K54" s="51">
        <v>9.1002189999999992</v>
      </c>
      <c r="L54" s="51">
        <v>9.4798290000000005</v>
      </c>
      <c r="M54" s="45">
        <v>9.8658000000000001</v>
      </c>
      <c r="N54" s="45">
        <v>11.66</v>
      </c>
    </row>
    <row r="55" spans="1:251" ht="24" customHeight="1" x14ac:dyDescent="0.15">
      <c r="A55" s="25"/>
      <c r="B55" s="26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251" ht="24" customHeight="1" x14ac:dyDescent="0.15">
      <c r="A56" s="28"/>
      <c r="B56" s="29"/>
      <c r="C56"/>
    </row>
    <row r="57" spans="1:251" ht="24" customHeight="1" x14ac:dyDescent="0.15">
      <c r="C57"/>
    </row>
  </sheetData>
  <mergeCells count="2">
    <mergeCell ref="A1:B1"/>
    <mergeCell ref="A2:B2"/>
  </mergeCells>
  <phoneticPr fontId="16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Q57"/>
  <sheetViews>
    <sheetView showGridLines="0" showZeros="0" zoomScaleNormal="100" workbookViewId="0">
      <selection activeCell="C7" sqref="C7"/>
    </sheetView>
  </sheetViews>
  <sheetFormatPr defaultColWidth="9" defaultRowHeight="24" customHeight="1" x14ac:dyDescent="0.15"/>
  <cols>
    <col min="1" max="1" width="26.125" style="7" customWidth="1"/>
    <col min="2" max="2" width="49.75" style="7" customWidth="1"/>
    <col min="3" max="3" width="11.125" style="6"/>
    <col min="4" max="5" width="9.375" style="6"/>
    <col min="6" max="7" width="10.25" style="6"/>
    <col min="8" max="11" width="9" style="6"/>
    <col min="12" max="12" width="9.375" style="6"/>
    <col min="13" max="14" width="10.25" style="6"/>
    <col min="15" max="250" width="9" style="6"/>
  </cols>
  <sheetData>
    <row r="1" spans="1:251" s="5" customFormat="1" ht="24" customHeight="1" x14ac:dyDescent="0.15">
      <c r="A1" s="83" t="s">
        <v>35</v>
      </c>
      <c r="B1" s="83"/>
    </row>
    <row r="2" spans="1:251" ht="24" customHeight="1" x14ac:dyDescent="0.15">
      <c r="A2" s="93" t="s">
        <v>36</v>
      </c>
      <c r="B2" s="93"/>
    </row>
    <row r="3" spans="1:251" ht="24" customHeight="1" x14ac:dyDescent="0.15">
      <c r="A3" s="8"/>
      <c r="B3" s="8"/>
    </row>
    <row r="4" spans="1:251" ht="24" customHeight="1" x14ac:dyDescent="0.15">
      <c r="A4" s="9" t="s">
        <v>37</v>
      </c>
      <c r="B4" s="10"/>
    </row>
    <row r="5" spans="1:251" ht="22.15" customHeight="1" x14ac:dyDescent="0.15">
      <c r="A5" s="11" t="s">
        <v>38</v>
      </c>
      <c r="B5" s="12" t="s">
        <v>39</v>
      </c>
      <c r="C5" s="13">
        <v>2010</v>
      </c>
      <c r="D5" s="14">
        <v>2011</v>
      </c>
      <c r="E5" s="13">
        <v>2012</v>
      </c>
      <c r="F5" s="13">
        <v>2013</v>
      </c>
      <c r="G5" s="13">
        <v>2014</v>
      </c>
      <c r="H5" s="14">
        <v>2015</v>
      </c>
      <c r="I5" s="32">
        <v>2016</v>
      </c>
      <c r="J5" s="32">
        <v>2017</v>
      </c>
      <c r="K5" s="32">
        <v>2018</v>
      </c>
      <c r="L5" s="32">
        <v>2019</v>
      </c>
      <c r="M5" s="14">
        <v>2020</v>
      </c>
      <c r="N5" s="14">
        <v>2021</v>
      </c>
      <c r="IQ5" s="6"/>
    </row>
    <row r="6" spans="1:251" s="6" customFormat="1" ht="24" customHeight="1" x14ac:dyDescent="0.15">
      <c r="A6" s="15"/>
      <c r="B6" s="16"/>
      <c r="C6" s="17"/>
      <c r="D6" s="17"/>
      <c r="E6" s="17"/>
      <c r="F6" s="17"/>
      <c r="G6" s="18"/>
      <c r="H6" s="18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51" ht="24" customHeight="1" x14ac:dyDescent="0.15">
      <c r="A7" s="19" t="s">
        <v>40</v>
      </c>
      <c r="B7" s="20" t="s">
        <v>41</v>
      </c>
      <c r="C7" s="21">
        <f>分行业能耗!C7*100/分三类品种能源消费量!B10</f>
        <v>69.148463635957214</v>
      </c>
      <c r="D7" s="21">
        <f>分行业能耗!D7*100/分三类品种能源消费量!B11</f>
        <v>71.224602525239519</v>
      </c>
      <c r="E7" s="21">
        <f>分行业能耗!E7*100/分三类品种能源消费量!B12</f>
        <v>71.125738298270022</v>
      </c>
      <c r="F7" s="21">
        <f>分行业能耗!F7*100/分三类品种能源消费量!B13</f>
        <v>70.440687818469399</v>
      </c>
      <c r="G7" s="21">
        <f>分行业能耗!G7*100/分三类品种能源消费量!B14</f>
        <v>69.382954026802821</v>
      </c>
      <c r="H7" s="21">
        <f>分行业能耗!H7*100/分三类品种能源消费量!B15</f>
        <v>65.308560601656367</v>
      </c>
      <c r="I7" s="21">
        <f>分行业能耗!I7*100/分三类品种能源消费量!B16</f>
        <v>65.306084199064429</v>
      </c>
      <c r="J7" s="21">
        <f>分行业能耗!J7*100/分三类品种能源消费量!B17</f>
        <v>63.249662510597062</v>
      </c>
      <c r="K7" s="21">
        <f>分行业能耗!K7*100/分三类品种能源消费量!B18</f>
        <v>72.083513448191809</v>
      </c>
      <c r="L7" s="21">
        <f>分行业能耗!L7*100/分三类品种能源消费量!B19</f>
        <v>71.226802644127062</v>
      </c>
      <c r="M7" s="21">
        <f>分行业能耗!M7*100/分三类品种能源消费量!B20</f>
        <v>71.361322841639932</v>
      </c>
      <c r="N7" s="21">
        <f>分行业能耗!N7*100/分三类品种能源消费量!B21</f>
        <v>68.680920292592191</v>
      </c>
      <c r="O7" s="31"/>
      <c r="P7" s="31"/>
      <c r="Q7" s="31"/>
      <c r="R7" s="31"/>
      <c r="S7" s="31"/>
      <c r="T7" s="31"/>
      <c r="U7" s="31"/>
      <c r="V7" s="31"/>
      <c r="W7" s="31"/>
      <c r="IQ7" s="6"/>
    </row>
    <row r="8" spans="1:251" ht="24" customHeight="1" x14ac:dyDescent="0.15">
      <c r="A8" s="22"/>
      <c r="B8" s="20" t="s">
        <v>42</v>
      </c>
      <c r="C8" s="21"/>
      <c r="D8" s="21">
        <f>分行业能耗!D8*100/分三类品种能源消费量!B12</f>
        <v>0</v>
      </c>
      <c r="E8" s="33"/>
      <c r="F8" s="34"/>
      <c r="G8" s="34"/>
      <c r="H8" s="35"/>
      <c r="I8" s="38"/>
      <c r="J8" s="38"/>
      <c r="K8" s="38"/>
      <c r="L8" s="38"/>
      <c r="M8" s="35"/>
      <c r="N8" s="35"/>
      <c r="O8" s="31"/>
      <c r="P8" s="31"/>
      <c r="Q8" s="31"/>
      <c r="R8" s="31"/>
      <c r="S8" s="31"/>
      <c r="T8" s="31"/>
      <c r="U8" s="31"/>
      <c r="V8" s="31"/>
      <c r="W8" s="31"/>
      <c r="IQ8" s="6"/>
    </row>
    <row r="9" spans="1:251" ht="24" customHeight="1" x14ac:dyDescent="0.15">
      <c r="A9" s="19" t="s">
        <v>43</v>
      </c>
      <c r="B9" s="20" t="s">
        <v>44</v>
      </c>
      <c r="C9" s="21">
        <f>分行业能耗!C9*100/分三类品种能源消费量!$B$10</f>
        <v>62.176127992012958</v>
      </c>
      <c r="D9" s="21">
        <f>分行业能耗!D9*100/分三类品种能源消费量!$B$11</f>
        <v>64.443951321282441</v>
      </c>
      <c r="E9" s="21">
        <f>分行业能耗!E9*100/分三类品种能源消费量!$B$12</f>
        <v>64.559302557264431</v>
      </c>
      <c r="F9" s="21">
        <f>分行业能耗!F9*100/分三类品种能源消费量!$B$13</f>
        <v>63.988663678580906</v>
      </c>
      <c r="G9" s="21">
        <f>分行业能耗!G9*100/分三类品种能源消费量!$B$14</f>
        <v>63.204200575253097</v>
      </c>
      <c r="H9" s="21">
        <f>分行业能耗!H9*100/分三类品种能源消费量!$B$15</f>
        <v>59.770304901792045</v>
      </c>
      <c r="I9" s="21">
        <f>分行业能耗!I9*100/分三类品种能源消费量!$B$16</f>
        <v>59.440100802677577</v>
      </c>
      <c r="J9" s="21">
        <f>分行业能耗!J9*100/分三类品种能源消费量!$B$17</f>
        <v>57.650929104411013</v>
      </c>
      <c r="K9" s="21">
        <f>分行业能耗!K9*100/分三类品种能源消费量!$B$18</f>
        <v>66.333998423832227</v>
      </c>
      <c r="L9" s="21">
        <f>分行业能耗!L9*100/分三类品种能源消费量!$B$19</f>
        <v>65.585818979529748</v>
      </c>
      <c r="M9" s="21">
        <f>分行业能耗!M9*100/分三类品种能源消费量!$B$20</f>
        <v>66.104696797951121</v>
      </c>
      <c r="N9" s="21">
        <f>分行业能耗!N9*100/分三类品种能源消费量!$B$21</f>
        <v>62.972647803456702</v>
      </c>
      <c r="O9" s="31"/>
      <c r="P9" s="31"/>
      <c r="Q9" s="31"/>
      <c r="R9" s="31"/>
      <c r="S9" s="31"/>
      <c r="T9" s="31"/>
      <c r="U9" s="31"/>
      <c r="V9" s="31"/>
      <c r="W9" s="31"/>
      <c r="IQ9" s="6"/>
    </row>
    <row r="10" spans="1:251" ht="24" customHeight="1" x14ac:dyDescent="0.15">
      <c r="A10" s="22" t="s">
        <v>45</v>
      </c>
      <c r="B10" s="23" t="s">
        <v>46</v>
      </c>
      <c r="C10" s="24">
        <f>分行业能耗!C10*100/分三类品种能源消费量!$B$10</f>
        <v>3.3160052006921936</v>
      </c>
      <c r="D10" s="24">
        <f>分行业能耗!D10*100/分三类品种能源消费量!$B$11</f>
        <v>3.3426854070640095</v>
      </c>
      <c r="E10" s="24">
        <f>分行业能耗!E10*100/分三类品种能源消费量!$B$12</f>
        <v>3.2819145766597697</v>
      </c>
      <c r="F10" s="24">
        <f>分行业能耗!F10*100/分三类品种能源消费量!$B$13</f>
        <v>3.0743018368262285</v>
      </c>
      <c r="G10" s="24">
        <f>分行业能耗!G10*100/分三类品种能源消费量!$B$14</f>
        <v>3.1009825900735755</v>
      </c>
      <c r="H10" s="24">
        <f>分行业能耗!H10*100/分三类品种能源消费量!$B$15</f>
        <v>2.9949248421915833</v>
      </c>
      <c r="I10" s="24">
        <f>分行业能耗!I10*100/分三类品种能源消费量!$B$16</f>
        <v>2.9352785705459206</v>
      </c>
      <c r="J10" s="24">
        <f>分行业能耗!J10*100/分三类品种能源消费量!$B$17</f>
        <v>2.5483906184427303</v>
      </c>
      <c r="K10" s="24">
        <f>分行业能耗!K10*100/分三类品种能源消费量!$B$18</f>
        <v>2.2921659683345705</v>
      </c>
      <c r="L10" s="24">
        <f>分行业能耗!L10*100/分三类品种能源消费量!$B$19</f>
        <v>2.2134981768467017</v>
      </c>
      <c r="M10" s="24">
        <f>分行业能耗!M10*100/分三类品种能源消费量!$B$20</f>
        <v>1.6099895188812654</v>
      </c>
      <c r="N10" s="24">
        <f>分行业能耗!N10*100/分三类品种能源消费量!$B$21</f>
        <v>1.645286432339667</v>
      </c>
      <c r="O10" s="31"/>
      <c r="P10" s="31"/>
      <c r="Q10" s="31"/>
      <c r="R10" s="31"/>
      <c r="S10" s="31"/>
      <c r="T10" s="31"/>
      <c r="U10" s="31"/>
      <c r="V10" s="31"/>
      <c r="W10" s="31"/>
      <c r="IQ10" s="6"/>
    </row>
    <row r="11" spans="1:251" ht="24" customHeight="1" x14ac:dyDescent="0.15">
      <c r="A11" s="22" t="s">
        <v>47</v>
      </c>
      <c r="B11" s="23" t="s">
        <v>48</v>
      </c>
      <c r="C11" s="24">
        <f>分行业能耗!C11*100/分三类品种能源消费量!$B$10</f>
        <v>2.387925249662866</v>
      </c>
      <c r="D11" s="24">
        <f>分行业能耗!D11*100/分三类品种能源消费量!$B$11</f>
        <v>2.7778775036923795</v>
      </c>
      <c r="E11" s="24">
        <f>分行业能耗!E11*100/分三类品种能源消费量!$B$12</f>
        <v>2.8199920845497917</v>
      </c>
      <c r="F11" s="24">
        <f>分行业能耗!F11*100/分三类品种能源消费量!$B$13</f>
        <v>2.8015191352057878</v>
      </c>
      <c r="G11" s="24">
        <f>分行业能耗!G11*100/分三类品种能源消费量!$B$14</f>
        <v>2.3848527338586218</v>
      </c>
      <c r="H11" s="24">
        <f>分行业能耗!H11*100/分三类品种能源消费量!$B$15</f>
        <v>2.4576621313545428</v>
      </c>
      <c r="I11" s="24">
        <f>分行业能耗!I11*100/分三类品种能源消费量!$B$16</f>
        <v>2.2884357328143934</v>
      </c>
      <c r="J11" s="24">
        <f>分行业能耗!J11*100/分三类品种能源消费量!$B$17</f>
        <v>2.1612229279623092</v>
      </c>
      <c r="K11" s="24">
        <f>分行业能耗!K11*100/分三类品种能源消费量!$B$18</f>
        <v>2.2846592346297081</v>
      </c>
      <c r="L11" s="24">
        <f>分行业能耗!L11*100/分三类品种能源消费量!$B$19</f>
        <v>2.4748294768737882</v>
      </c>
      <c r="M11" s="24">
        <f>分行业能耗!M11*100/分三类品种能源消费量!$B$20</f>
        <v>2.737143242362754</v>
      </c>
      <c r="N11" s="24">
        <f>分行业能耗!N11*100/分三类品种能源消费量!$B$21</f>
        <v>2.4028791592040153</v>
      </c>
      <c r="O11" s="31"/>
      <c r="P11" s="31"/>
      <c r="Q11" s="31"/>
      <c r="R11" s="31"/>
      <c r="S11" s="31"/>
      <c r="T11" s="31"/>
      <c r="U11" s="31"/>
      <c r="V11" s="31"/>
      <c r="W11" s="31"/>
      <c r="IQ11" s="6"/>
    </row>
    <row r="12" spans="1:251" ht="24" customHeight="1" x14ac:dyDescent="0.15">
      <c r="A12" s="22" t="s">
        <v>49</v>
      </c>
      <c r="B12" s="23" t="s">
        <v>50</v>
      </c>
      <c r="C12" s="24">
        <f>分行业能耗!C12*100/分三类品种能源消费量!$B$10</f>
        <v>3.7652558937697198</v>
      </c>
      <c r="D12" s="24">
        <f>分行业能耗!D12*100/分三类品种能源消费量!$B$11</f>
        <v>3.8588735974948398</v>
      </c>
      <c r="E12" s="24">
        <f>分行业能耗!E12*100/分三类品种能源消费量!$B$12</f>
        <v>3.8934117369747638</v>
      </c>
      <c r="F12" s="24">
        <f>分行业能耗!F12*100/分三类品种能源消费量!$B$13</f>
        <v>4.1731476106575007</v>
      </c>
      <c r="G12" s="24">
        <f>分行业能耗!G12*100/分三类品种能源消费量!$B$14</f>
        <v>4.4212215327959035</v>
      </c>
      <c r="H12" s="24">
        <f>分行业能耗!H12*100/分三类品种能源消费量!$B$15</f>
        <v>4.15131054168054</v>
      </c>
      <c r="I12" s="24">
        <f>分行业能耗!I12*100/分三类品种能源消费量!$B$16</f>
        <v>3.7024890701870201</v>
      </c>
      <c r="J12" s="24">
        <f>分行业能耗!J12*100/分三类品种能源消费量!$B$17</f>
        <v>3.4427517026381818</v>
      </c>
      <c r="K12" s="24">
        <f>分行业能耗!K12*100/分三类品种能源消费量!$B$18</f>
        <v>3.4502548157930546</v>
      </c>
      <c r="L12" s="24">
        <f>分行业能耗!L12*100/分三类品种能源消费量!$B$19</f>
        <v>3.3064506907070199</v>
      </c>
      <c r="M12" s="24">
        <f>分行业能耗!M12*100/分三类品种能源消费量!$B$20</f>
        <v>3.7653980323804337</v>
      </c>
      <c r="N12" s="24">
        <f>分行业能耗!N12*100/分三类品种能源消费量!$B$21</f>
        <v>4.1800769375457003</v>
      </c>
      <c r="O12" s="31"/>
      <c r="P12" s="31"/>
      <c r="Q12" s="31"/>
      <c r="R12" s="31"/>
      <c r="S12" s="31"/>
      <c r="T12" s="31"/>
      <c r="U12" s="31"/>
      <c r="V12" s="31"/>
      <c r="W12" s="31"/>
      <c r="IQ12" s="6"/>
    </row>
    <row r="13" spans="1:251" ht="24" customHeight="1" x14ac:dyDescent="0.15">
      <c r="A13" s="22" t="s">
        <v>51</v>
      </c>
      <c r="B13" s="23" t="s">
        <v>52</v>
      </c>
      <c r="C13" s="24">
        <f>分行业能耗!C13*100/分三类品种能源消费量!$B$10</f>
        <v>4.2570997202662015</v>
      </c>
      <c r="D13" s="24">
        <f>分行业能耗!D13*100/分三类品种能源消费量!$B$11</f>
        <v>4.6509653018007171</v>
      </c>
      <c r="E13" s="24">
        <f>分行业能耗!E13*100/分三类品种能源消费量!$B$12</f>
        <v>4.1387904652792047</v>
      </c>
      <c r="F13" s="24">
        <f>分行业能耗!F13*100/分三类品种能源消费量!$B$13</f>
        <v>3.789096521368629</v>
      </c>
      <c r="G13" s="24">
        <f>分行业能耗!G13*100/分三类品种能源消费量!$B$14</f>
        <v>3.7887067136111741</v>
      </c>
      <c r="H13" s="24">
        <f>分行业能耗!H13*100/分三类品种能源消费量!$B$15</f>
        <v>3.2581520914799382</v>
      </c>
      <c r="I13" s="24">
        <f>分行业能耗!I13*100/分三类品种能源消费量!$B$16</f>
        <v>3.217235979218235</v>
      </c>
      <c r="J13" s="24">
        <f>分行业能耗!J13*100/分三类品种能源消费量!$B$17</f>
        <v>3.2635997712181308</v>
      </c>
      <c r="K13" s="24">
        <f>分行业能耗!K13*100/分三类品种能源消费量!$B$18</f>
        <v>3.7537111158636063</v>
      </c>
      <c r="L13" s="24">
        <f>分行业能耗!L13*100/分三类品种能源消费量!$B$19</f>
        <v>4.1334397487947481</v>
      </c>
      <c r="M13" s="24">
        <f>分行业能耗!M13*100/分三类品种能源消费量!$B$20</f>
        <v>4.3357407979071931</v>
      </c>
      <c r="N13" s="24">
        <f>分行业能耗!N13*100/分三类品种能源消费量!$B$21</f>
        <v>4.3845257159619484</v>
      </c>
      <c r="O13" s="31"/>
      <c r="P13" s="31"/>
      <c r="Q13" s="31"/>
      <c r="R13" s="31"/>
      <c r="S13" s="31"/>
      <c r="T13" s="31"/>
      <c r="U13" s="31"/>
      <c r="V13" s="31"/>
      <c r="W13" s="31"/>
      <c r="IQ13" s="6"/>
    </row>
    <row r="14" spans="1:251" ht="24" customHeight="1" x14ac:dyDescent="0.15">
      <c r="A14" s="22" t="s">
        <v>53</v>
      </c>
      <c r="B14" s="23" t="s">
        <v>54</v>
      </c>
      <c r="C14" s="24">
        <f>分行业能耗!C14*100/分三类品种能源消费量!$B$10</f>
        <v>33.633881533262723</v>
      </c>
      <c r="D14" s="24">
        <f>分行业能耗!D14*100/分三类品种能源消费量!$B$11</f>
        <v>35.301651572939761</v>
      </c>
      <c r="E14" s="24">
        <f>分行业能耗!E14*100/分三类品种能源消费量!$B$12</f>
        <v>36.242455606133831</v>
      </c>
      <c r="F14" s="24">
        <f>分行业能耗!F14*100/分三类品种能源消费量!$B$13</f>
        <v>36.289676836731985</v>
      </c>
      <c r="G14" s="24">
        <f>分行业能耗!G14*100/分三类品种能源消费量!$B$14</f>
        <v>35.803368754194054</v>
      </c>
      <c r="H14" s="24">
        <f>分行业能耗!H14*100/分三类品种能源消费量!$B$15</f>
        <v>34.432792905311686</v>
      </c>
      <c r="I14" s="24">
        <f>分行业能耗!I14*100/分三类品种能源消费量!$B$16</f>
        <v>34.772446485322391</v>
      </c>
      <c r="J14" s="24">
        <f>分行业能耗!J14*100/分三类品种能源消费量!$B$17</f>
        <v>33.452576186392925</v>
      </c>
      <c r="K14" s="24">
        <f>分行业能耗!K14*100/分三类品种能源消费量!$B$18</f>
        <v>40.768594548302737</v>
      </c>
      <c r="L14" s="24">
        <f>分行业能耗!L14*100/分三类品种能源消费量!$B$19</f>
        <v>39.876222847831698</v>
      </c>
      <c r="M14" s="24">
        <f>分行业能耗!M14*100/分三类品种能源消费量!$B$20</f>
        <v>40.364930835597733</v>
      </c>
      <c r="N14" s="24">
        <f>分行业能耗!N14*100/分三类品种能源消费量!$B$21</f>
        <v>36.948094925847045</v>
      </c>
      <c r="O14" s="31"/>
      <c r="P14" s="31"/>
      <c r="Q14" s="31"/>
      <c r="R14" s="31"/>
      <c r="S14" s="31"/>
      <c r="T14" s="31"/>
      <c r="U14" s="31"/>
      <c r="V14" s="31"/>
      <c r="W14" s="31"/>
      <c r="IQ14" s="6"/>
    </row>
    <row r="15" spans="1:251" ht="24" customHeight="1" x14ac:dyDescent="0.15">
      <c r="A15" s="22" t="s">
        <v>55</v>
      </c>
      <c r="B15" s="23" t="s">
        <v>56</v>
      </c>
      <c r="C15" s="24">
        <f>分行业能耗!C15*100/分三类品种能源消费量!$B$10</f>
        <v>14.815922228469086</v>
      </c>
      <c r="D15" s="24">
        <f>分行业能耗!D15*100/分三类品种能源消费量!$B$11</f>
        <v>14.511897938290742</v>
      </c>
      <c r="E15" s="24">
        <f>分行业能耗!E15*100/分三类品种能源消费量!$B$12</f>
        <v>14.182736672628666</v>
      </c>
      <c r="F15" s="24">
        <f>分行业能耗!F15*100/分三类品种能源消费量!$B$13</f>
        <v>13.860921737790774</v>
      </c>
      <c r="G15" s="24">
        <f>分行业能耗!G15*100/分三类品种能源消费量!$B$14</f>
        <v>13.705068250719759</v>
      </c>
      <c r="H15" s="24">
        <f>分行业能耗!H15*100/分三类品种能源消费量!$B$15</f>
        <v>12.475462389773758</v>
      </c>
      <c r="I15" s="24">
        <f>分行业能耗!I15*100/分三类品种能源消费量!$B$16</f>
        <v>12.524214964589612</v>
      </c>
      <c r="J15" s="24">
        <f>分行业能耗!J15*100/分三类品种能源消费量!$B$17</f>
        <v>12.782387897756742</v>
      </c>
      <c r="K15" s="24">
        <f>分行业能耗!K15*100/分三类品种能源消费量!$B$18</f>
        <v>13.784612740908537</v>
      </c>
      <c r="L15" s="24">
        <f>分行业能耗!L15*100/分三类品种能源消费量!$B$19</f>
        <v>13.581378038475785</v>
      </c>
      <c r="M15" s="24">
        <f>分行业能耗!M15*100/分三类品种能源消费量!$B$20</f>
        <v>13.291494370821736</v>
      </c>
      <c r="N15" s="24">
        <f>分行业能耗!N15*100/分三类品种能源消费量!$B$21</f>
        <v>13.411784632558323</v>
      </c>
      <c r="O15" s="31"/>
      <c r="P15" s="31"/>
      <c r="Q15" s="31"/>
      <c r="R15" s="31"/>
      <c r="S15" s="31"/>
      <c r="T15" s="31"/>
      <c r="U15" s="31"/>
      <c r="V15" s="31"/>
      <c r="W15" s="31"/>
      <c r="IQ15" s="6"/>
    </row>
    <row r="16" spans="1:251" ht="24" customHeight="1" x14ac:dyDescent="0.15">
      <c r="A16" s="19" t="s">
        <v>57</v>
      </c>
      <c r="B16" s="20" t="s">
        <v>58</v>
      </c>
      <c r="C16" s="21">
        <f>分行业能耗!C16*100/分三类品种能源消费量!$B$10</f>
        <v>6.9723738098344237</v>
      </c>
      <c r="D16" s="21">
        <f>分行业能耗!D16*100/分三类品种能源消费量!$B$11</f>
        <v>6.7806512039570608</v>
      </c>
      <c r="E16" s="21">
        <f>分行业能耗!E16*100/分三类品种能源消费量!$B$12</f>
        <v>6.5664388457458935</v>
      </c>
      <c r="F16" s="21">
        <f>分行业能耗!F16*100/分三类品种能源消费量!$B$13</f>
        <v>6.4520241398884872</v>
      </c>
      <c r="G16" s="21">
        <f>分行业能耗!G16*100/分三类品种能源消费量!$B$14</f>
        <v>6.1787534515497304</v>
      </c>
      <c r="H16" s="21">
        <f>分行业能耗!H16*100/分三类品种能源消费量!$B$15</f>
        <v>5.53825569986431</v>
      </c>
      <c r="I16" s="21">
        <f>分行业能耗!I16*100/分三类品种能源消费量!$B$16</f>
        <v>5.8659833963868637</v>
      </c>
      <c r="J16" s="21">
        <f>分行业能耗!J16*100/分三类品种能源消费量!$B$17</f>
        <v>5.5987334061860539</v>
      </c>
      <c r="K16" s="21">
        <f>分行业能耗!K16*100/分三类品种能源消费量!$B$18</f>
        <v>5.7495150243595905</v>
      </c>
      <c r="L16" s="21">
        <f>分行业能耗!L16*100/分三类品种能源消费量!$B$19</f>
        <v>5.6409836645973268</v>
      </c>
      <c r="M16" s="21">
        <f>分行业能耗!M16*100/分三类品种能源消费量!$B$20</f>
        <v>5.2566257386504365</v>
      </c>
      <c r="N16" s="21">
        <f>分行业能耗!N16*100/分三类品种能源消费量!$B$21</f>
        <v>5.7081804365562876</v>
      </c>
      <c r="O16" s="31"/>
      <c r="P16" s="31"/>
      <c r="Q16" s="31"/>
      <c r="R16" s="31"/>
      <c r="S16" s="31"/>
      <c r="T16" s="31"/>
      <c r="U16" s="31"/>
      <c r="V16" s="31"/>
      <c r="W16" s="31"/>
      <c r="IQ16" s="6"/>
    </row>
    <row r="17" spans="1:251" ht="24" customHeight="1" x14ac:dyDescent="0.15">
      <c r="A17" s="22" t="s">
        <v>59</v>
      </c>
      <c r="B17" s="23" t="s">
        <v>60</v>
      </c>
      <c r="C17" s="24">
        <f>分行业能耗!C17*100/分三类品种能源消费量!$B$10</f>
        <v>0.24781112481117828</v>
      </c>
      <c r="D17" s="24">
        <f>分行业能耗!D17*100/分三类品种能源消费量!$B$11</f>
        <v>0.21855718579102745</v>
      </c>
      <c r="E17" s="24">
        <f>分行业能耗!E17*100/分三类品种能源消费量!$B$12</f>
        <v>0.1869054051601087</v>
      </c>
      <c r="F17" s="24">
        <f>分行业能耗!F17*100/分三类品种能源消费量!$B$13</f>
        <v>0.18326219357192552</v>
      </c>
      <c r="G17" s="24">
        <f>分行业能耗!G17*100/分三类品种能源消费量!$B$14</f>
        <v>0.19102292397050719</v>
      </c>
      <c r="H17" s="24">
        <f>分行业能耗!H17*100/分三类品种能源消费量!$B$15</f>
        <v>0.17240569650776286</v>
      </c>
      <c r="I17" s="24">
        <f>分行业能耗!I17*100/分三类品种能源消费量!$B$16</f>
        <v>0.16836046473886362</v>
      </c>
      <c r="J17" s="24">
        <f>分行业能耗!J17*100/分三类品种能源消费量!$B$17</f>
        <v>0.16971585480558307</v>
      </c>
      <c r="K17" s="24">
        <f>分行业能耗!K17*100/分三类品种能源消费量!$B$18</f>
        <v>0.17065481223569293</v>
      </c>
      <c r="L17" s="24">
        <f>分行业能耗!L17*100/分三类品种能源消费量!$B$19</f>
        <v>0.1728976209890542</v>
      </c>
      <c r="M17" s="24">
        <f>分行业能耗!M17*100/分三类品种能源消费量!$B$20</f>
        <v>0.17409058907791777</v>
      </c>
      <c r="N17" s="24">
        <f>分行业能耗!N17*100/分三类品种能源消费量!$B$21</f>
        <v>0.16590943192205479</v>
      </c>
      <c r="O17" s="31"/>
      <c r="P17" s="31"/>
      <c r="Q17" s="31"/>
      <c r="R17" s="31"/>
      <c r="S17" s="31"/>
      <c r="T17" s="31"/>
      <c r="U17" s="31"/>
      <c r="V17" s="31"/>
      <c r="W17" s="31"/>
      <c r="IQ17" s="6"/>
    </row>
    <row r="18" spans="1:251" ht="24" customHeight="1" x14ac:dyDescent="0.15">
      <c r="A18" s="22" t="s">
        <v>61</v>
      </c>
      <c r="B18" s="23" t="s">
        <v>62</v>
      </c>
      <c r="C18" s="24">
        <f>分行业能耗!C18*100/分三类品种能源消费量!$B$10</f>
        <v>0.82976461797625545</v>
      </c>
      <c r="D18" s="24">
        <f>分行业能耗!D18*100/分三类品种能源消费量!$B$11</f>
        <v>0.82283076091240637</v>
      </c>
      <c r="E18" s="24">
        <f>分行业能耗!E18*100/分三类品种能源消费量!$B$12</f>
        <v>0.96784770033096068</v>
      </c>
      <c r="F18" s="24">
        <f>分行业能耗!F18*100/分三类品种能源消费量!$B$13</f>
        <v>0.98392855510870192</v>
      </c>
      <c r="G18" s="24">
        <f>分行业能耗!G18*100/分三类品种能源消费量!$B$14</f>
        <v>0.89663450011559398</v>
      </c>
      <c r="H18" s="24">
        <f>分行业能耗!H18*100/分三类品种能源消费量!$B$15</f>
        <v>0.68037247935732426</v>
      </c>
      <c r="I18" s="24">
        <f>分行业能耗!I18*100/分三类品种能源消费量!$B$16</f>
        <v>0.59148358074260876</v>
      </c>
      <c r="J18" s="24">
        <f>分行业能耗!J18*100/分三类品种能源消费量!$B$17</f>
        <v>0.54494140311922812</v>
      </c>
      <c r="K18" s="24">
        <f>分行业能耗!K18*100/分三类品种能源消费量!$B$18</f>
        <v>0.43414965053326299</v>
      </c>
      <c r="L18" s="24">
        <f>分行业能耗!L18*100/分三类品种能源消费量!$B$19</f>
        <v>0.44125386740203582</v>
      </c>
      <c r="M18" s="24">
        <f>分行业能耗!M18*100/分三类品种能源消费量!$B$20</f>
        <v>0.45779763509844801</v>
      </c>
      <c r="N18" s="24">
        <f>分行业能耗!N18*100/分三类品种能源消费量!$B$21</f>
        <v>0.50371171341454624</v>
      </c>
      <c r="O18" s="31"/>
      <c r="P18" s="31"/>
      <c r="Q18" s="31"/>
      <c r="R18" s="31"/>
      <c r="S18" s="31"/>
      <c r="T18" s="31"/>
      <c r="U18" s="31"/>
      <c r="V18" s="31"/>
      <c r="W18" s="31"/>
      <c r="IQ18" s="6"/>
    </row>
    <row r="19" spans="1:251" ht="24" customHeight="1" x14ac:dyDescent="0.15">
      <c r="A19" s="22" t="s">
        <v>63</v>
      </c>
      <c r="B19" s="23" t="s">
        <v>64</v>
      </c>
      <c r="C19" s="24">
        <f>分行业能耗!C19*100/分三类品种能源消费量!$B$10</f>
        <v>2.7212279684332374E-2</v>
      </c>
      <c r="D19" s="24">
        <f>分行业能耗!D19*100/分三类品种能源消费量!$B$11</f>
        <v>1.7025804238610026E-2</v>
      </c>
      <c r="E19" s="24">
        <f>分行业能耗!E19*100/分三类品种能源消费量!$B$12</f>
        <v>1.94397734586301E-2</v>
      </c>
      <c r="F19" s="24">
        <f>分行业能耗!F19*100/分三类品种能源消费量!$B$13</f>
        <v>1.9581483204458155E-2</v>
      </c>
      <c r="G19" s="24">
        <f>分行业能耗!G19*100/分三类品种能源消费量!$B$14</f>
        <v>1.4588561027920662E-2</v>
      </c>
      <c r="H19" s="24">
        <f>分行业能耗!H19*100/分三类品种能源消费量!$B$15</f>
        <v>1.305372243086819E-2</v>
      </c>
      <c r="I19" s="24">
        <f>分行业能耗!I19*100/分三类品种能源消费量!$B$16</f>
        <v>1.4244000110065731E-2</v>
      </c>
      <c r="J19" s="24">
        <f>分行业能耗!J19*100/分三类品种能源消费量!$B$17</f>
        <v>1.4225441834384492E-2</v>
      </c>
      <c r="K19" s="24">
        <f>分行业能耗!K19*100/分三类品种能源消费量!$B$18</f>
        <v>1.4278133370340824E-2</v>
      </c>
      <c r="L19" s="24">
        <f>分行业能耗!L19*100/分三类品种能源消费量!$B$19</f>
        <v>1.4406541924789096E-2</v>
      </c>
      <c r="M19" s="24">
        <f>分行业能耗!M19*100/分三类品种能源消费量!$B$20</f>
        <v>1.4362732118955205E-2</v>
      </c>
      <c r="N19" s="24">
        <f>分行业能耗!N19*100/分三类品种能源消费量!$B$21</f>
        <v>1.663083264319469E-2</v>
      </c>
      <c r="O19" s="31"/>
      <c r="P19" s="31"/>
      <c r="Q19" s="31"/>
      <c r="R19" s="31"/>
      <c r="S19" s="31"/>
      <c r="T19" s="31"/>
      <c r="U19" s="31"/>
      <c r="V19" s="31"/>
      <c r="W19" s="31"/>
      <c r="IQ19" s="6"/>
    </row>
    <row r="20" spans="1:251" ht="24" customHeight="1" x14ac:dyDescent="0.15">
      <c r="A20" s="22" t="s">
        <v>65</v>
      </c>
      <c r="B20" s="23" t="s">
        <v>66</v>
      </c>
      <c r="C20" s="24">
        <f>分行业能耗!C20*100/分三类品种能源消费量!$B$10</f>
        <v>8.1980332064440303E-2</v>
      </c>
      <c r="D20" s="24">
        <f>分行业能耗!D20*100/分三类品种能源消费量!$B$11</f>
        <v>6.853064300227131E-2</v>
      </c>
      <c r="E20" s="24">
        <f>分行业能耗!E20*100/分三类品种能源消费量!$B$12</f>
        <v>6.2660008091630193E-2</v>
      </c>
      <c r="F20" s="24">
        <f>分行业能耗!F20*100/分三类品种能源消费量!$B$13</f>
        <v>5.6330722873064593E-2</v>
      </c>
      <c r="G20" s="24">
        <f>分行业能耗!G20*100/分三类品种能源消费量!$B$14</f>
        <v>6.819783942491324E-2</v>
      </c>
      <c r="H20" s="24">
        <f>分行业能耗!H20*100/分三类品种能源消费量!$B$15</f>
        <v>7.0622561588203209E-2</v>
      </c>
      <c r="I20" s="24">
        <f>分行业能耗!I20*100/分三类品种能源消费量!$B$16</f>
        <v>6.2729335021982066E-2</v>
      </c>
      <c r="J20" s="24">
        <f>分行业能耗!J20*100/分三类品种能源消费量!$B$17</f>
        <v>4.3595482186098627E-2</v>
      </c>
      <c r="K20" s="24">
        <f>分行业能耗!K20*100/分三类品种能源消费量!$B$18</f>
        <v>4.0744323814768897E-2</v>
      </c>
      <c r="L20" s="24">
        <f>分行业能耗!L20*100/分三类品种能源消费量!$B$19</f>
        <v>3.2850338864856769E-2</v>
      </c>
      <c r="M20" s="24">
        <f>分行业能耗!M20*100/分三类品种能源消费量!$B$20</f>
        <v>3.9576594527123393E-2</v>
      </c>
      <c r="N20" s="24">
        <f>分行业能耗!N20*100/分三类品种能源消费量!$B$21</f>
        <v>4.4645500914849215E-2</v>
      </c>
      <c r="O20" s="31"/>
      <c r="P20" s="31"/>
      <c r="Q20" s="31"/>
      <c r="R20" s="31"/>
      <c r="S20" s="31"/>
      <c r="T20" s="31"/>
      <c r="U20" s="31"/>
      <c r="V20" s="31"/>
      <c r="W20" s="31"/>
      <c r="IQ20" s="6"/>
    </row>
    <row r="21" spans="1:251" ht="24" customHeight="1" x14ac:dyDescent="0.15">
      <c r="A21" s="22" t="s">
        <v>67</v>
      </c>
      <c r="B21" s="23" t="s">
        <v>68</v>
      </c>
      <c r="C21" s="24">
        <f>分行业能耗!C21*100/分三类品种能源消费量!$B$10</f>
        <v>0.77209595794396058</v>
      </c>
      <c r="D21" s="24">
        <f>分行业能耗!D21*100/分三类品种能源消费量!$B$11</f>
        <v>0.76641052259868614</v>
      </c>
      <c r="E21" s="24">
        <f>分行业能耗!E21*100/分三类品种能源消费量!$B$12</f>
        <v>0.76972445815874924</v>
      </c>
      <c r="F21" s="24">
        <f>分行业能耗!F21*100/分三类品种能源消费量!$B$13</f>
        <v>0.75786319732430263</v>
      </c>
      <c r="G21" s="24">
        <f>分行业能耗!G21*100/分三类品种能源消费量!$B$14</f>
        <v>0.69100674647619065</v>
      </c>
      <c r="H21" s="24">
        <f>分行业能耗!H21*100/分三类品种能源消费量!$B$15</f>
        <v>0.58030293651279752</v>
      </c>
      <c r="I21" s="24">
        <f>分行业能耗!I21*100/分三类品种能源消费量!$B$16</f>
        <v>0.5020462825962102</v>
      </c>
      <c r="J21" s="24">
        <f>分行业能耗!J21*100/分三类品种能源消费量!$B$17</f>
        <v>0.4930169878668515</v>
      </c>
      <c r="K21" s="24">
        <f>分行业能耗!K21*100/分三类品种能源消费量!$B$18</f>
        <v>0.45734965401521377</v>
      </c>
      <c r="L21" s="24">
        <f>分行业能耗!L21*100/分三类品种能源消费量!$B$19</f>
        <v>0.45338023664888477</v>
      </c>
      <c r="M21" s="24">
        <f>分行业能耗!M21*100/分三类品种能源消费量!$B$20</f>
        <v>0.47784353727385975</v>
      </c>
      <c r="N21" s="24">
        <f>分行业能耗!N21*100/分三类品种能源消费量!$B$21</f>
        <v>0.52623391112691686</v>
      </c>
      <c r="O21" s="31"/>
      <c r="P21" s="31"/>
      <c r="Q21" s="31"/>
      <c r="R21" s="31"/>
      <c r="S21" s="31"/>
      <c r="T21" s="31"/>
      <c r="U21" s="31"/>
      <c r="V21" s="31"/>
      <c r="W21" s="31"/>
      <c r="IQ21" s="6"/>
    </row>
    <row r="22" spans="1:251" ht="24" customHeight="1" x14ac:dyDescent="0.15">
      <c r="A22" s="22" t="s">
        <v>69</v>
      </c>
      <c r="B22" s="23" t="s">
        <v>70</v>
      </c>
      <c r="C22" s="24">
        <f>分行业能耗!C22*100/分三类品种能源消费量!$B$10</f>
        <v>0.21094287491627634</v>
      </c>
      <c r="D22" s="24">
        <f>分行业能耗!D22*100/分三类品种能源消费量!$B$11</f>
        <v>0.2302401644317473</v>
      </c>
      <c r="E22" s="24">
        <f>分行业能耗!E22*100/分三类品种能源消费量!$B$12</f>
        <v>0.2591874346028516</v>
      </c>
      <c r="F22" s="24">
        <f>分行业能耗!F22*100/分三类品种能源消费量!$B$13</f>
        <v>0.26731088604855341</v>
      </c>
      <c r="G22" s="24">
        <f>分行业能耗!G22*100/分三类品种能源消费量!$B$14</f>
        <v>0.25536645290958881</v>
      </c>
      <c r="H22" s="24">
        <f>分行业能耗!H22*100/分三类品种能源消费量!$B$15</f>
        <v>0.24064705065418146</v>
      </c>
      <c r="I22" s="24">
        <f>分行业能耗!I22*100/分三类品种能源消费量!$B$16</f>
        <v>0.26295356841977541</v>
      </c>
      <c r="J22" s="24">
        <f>分行业能耗!J22*100/分三类品种能源消费量!$B$17</f>
        <v>0.26030413216942344</v>
      </c>
      <c r="K22" s="24">
        <f>分行业能耗!K22*100/分三类品种能源消费量!$B$18</f>
        <v>0.17084283943850131</v>
      </c>
      <c r="L22" s="24">
        <f>分行业能耗!L22*100/分三类品种能源消费量!$B$19</f>
        <v>0.18033623835887599</v>
      </c>
      <c r="M22" s="24">
        <f>分行业能耗!M22*100/分三类品种能源消费量!$B$20</f>
        <v>0.18777430576315113</v>
      </c>
      <c r="N22" s="24">
        <f>分行业能耗!N22*100/分三类品种能源消费量!$B$21</f>
        <v>0.18631442031269033</v>
      </c>
      <c r="O22" s="31"/>
      <c r="P22" s="31"/>
      <c r="Q22" s="31"/>
      <c r="R22" s="31"/>
      <c r="S22" s="31"/>
      <c r="T22" s="31"/>
      <c r="U22" s="31"/>
      <c r="V22" s="31"/>
      <c r="W22" s="31"/>
      <c r="IQ22" s="6"/>
    </row>
    <row r="23" spans="1:251" ht="24" customHeight="1" x14ac:dyDescent="0.15">
      <c r="A23" s="22" t="s">
        <v>71</v>
      </c>
      <c r="B23" s="23" t="s">
        <v>72</v>
      </c>
      <c r="C23" s="24">
        <f>分行业能耗!C23*100/分三类品种能源消费量!$B$10</f>
        <v>0.19777564281095422</v>
      </c>
      <c r="D23" s="24">
        <f>分行业能耗!D23*100/分三类品种能源消费量!$B$11</f>
        <v>0.18785374802181859</v>
      </c>
      <c r="E23" s="24">
        <f>分行业能耗!E23*100/分三类品种能源消费量!$B$12</f>
        <v>0.16366594411630273</v>
      </c>
      <c r="F23" s="24">
        <f>分行业能耗!F23*100/分三类品种能源消费量!$B$13</f>
        <v>0.14157728645279261</v>
      </c>
      <c r="G23" s="24">
        <f>分行业能耗!G23*100/分三类品种能源消费量!$B$14</f>
        <v>0.1498283273568054</v>
      </c>
      <c r="H23" s="24">
        <f>分行业能耗!H23*100/分三类品种能源消费量!$B$15</f>
        <v>0.13330913330827693</v>
      </c>
      <c r="I23" s="24">
        <f>分行业能耗!I23*100/分三类品种能源消费量!$B$16</f>
        <v>0.12098328807210855</v>
      </c>
      <c r="J23" s="24">
        <f>分行业能耗!J23*100/分三类品种能源消费量!$B$17</f>
        <v>0.12502920971592194</v>
      </c>
      <c r="K23" s="24">
        <f>分行业能耗!K23*100/分三类品种能源消费量!$B$18</f>
        <v>0.10062220903946954</v>
      </c>
      <c r="L23" s="24">
        <f>分行业能耗!L23*100/分三类品种能源消费量!$B$19</f>
        <v>8.9341195088997266E-2</v>
      </c>
      <c r="M23" s="24">
        <f>分行业能耗!M23*100/分三类品种能源消费量!$B$20</f>
        <v>8.2365243194898768E-2</v>
      </c>
      <c r="N23" s="24">
        <f>分行业能耗!N23*100/分三类品种能源消费量!$B$21</f>
        <v>8.2172269037777454E-2</v>
      </c>
      <c r="O23" s="31"/>
      <c r="P23" s="31"/>
      <c r="Q23" s="31"/>
      <c r="R23" s="31"/>
      <c r="S23" s="31"/>
      <c r="T23" s="31"/>
      <c r="U23" s="31"/>
      <c r="V23" s="31"/>
      <c r="W23" s="31"/>
      <c r="IQ23" s="6"/>
    </row>
    <row r="24" spans="1:251" ht="24" customHeight="1" x14ac:dyDescent="0.15">
      <c r="A24" s="22" t="s">
        <v>73</v>
      </c>
      <c r="B24" s="23" t="s">
        <v>74</v>
      </c>
      <c r="C24" s="24">
        <f>分行业能耗!C24*100/分三类品种能源消费量!$B$10</f>
        <v>1.1869591839870082E-2</v>
      </c>
      <c r="D24" s="24">
        <f>分行业能耗!D24*100/分三类品种能源消费量!$B$11</f>
        <v>1.0329462822587673E-2</v>
      </c>
      <c r="E24" s="24">
        <f>分行业能耗!E24*100/分三类品种能源消费量!$B$12</f>
        <v>9.8140145981806034E-3</v>
      </c>
      <c r="F24" s="24">
        <f>分行业能耗!F24*100/分三类品种能源消费量!$B$13</f>
        <v>8.7205337229335489E-3</v>
      </c>
      <c r="G24" s="24">
        <f>分行业能耗!G24*100/分三类品种能源消费量!$B$14</f>
        <v>9.060521162421219E-3</v>
      </c>
      <c r="H24" s="24">
        <f>分行业能耗!H24*100/分三类品种能源消费量!$B$15</f>
        <v>8.555394619683172E-3</v>
      </c>
      <c r="I24" s="24">
        <f>分行业能耗!I24*100/分三类品种能源消费量!$B$16</f>
        <v>7.1064507770356887E-3</v>
      </c>
      <c r="J24" s="24">
        <f>分行业能耗!J24*100/分三类品种能源消费量!$B$17</f>
        <v>7.1405958742627998E-3</v>
      </c>
      <c r="K24" s="24">
        <f>分行业能耗!K24*100/分三类品种能源消费量!$B$18</f>
        <v>7.0478897880999532E-3</v>
      </c>
      <c r="L24" s="24">
        <f>分行业能耗!L24*100/分三类品种能源消费量!$B$19</f>
        <v>6.5963147761050637E-3</v>
      </c>
      <c r="M24" s="24">
        <f>分行业能耗!M24*100/分三类品种能源消费量!$B$20</f>
        <v>6.4347846246014676E-3</v>
      </c>
      <c r="N24" s="24">
        <f>分行业能耗!N24*100/分三类品种能源消费量!$B$21</f>
        <v>6.6584698958916015E-3</v>
      </c>
      <c r="O24" s="31"/>
      <c r="P24" s="31"/>
      <c r="Q24" s="31"/>
      <c r="R24" s="31"/>
      <c r="S24" s="31"/>
      <c r="T24" s="31"/>
      <c r="U24" s="31"/>
      <c r="V24" s="31"/>
      <c r="W24" s="31"/>
      <c r="IQ24" s="6"/>
    </row>
    <row r="25" spans="1:251" ht="24" customHeight="1" x14ac:dyDescent="0.15">
      <c r="A25" s="22" t="s">
        <v>75</v>
      </c>
      <c r="B25" s="23" t="s">
        <v>76</v>
      </c>
      <c r="C25" s="24">
        <f>分行业能耗!C25*100/分三类品种能源消费量!$B$10</f>
        <v>0.50333175943474806</v>
      </c>
      <c r="D25" s="24">
        <f>分行业能耗!D25*100/分三类品种能源消费量!$B$11</f>
        <v>0.46165575049503055</v>
      </c>
      <c r="E25" s="24">
        <f>分行业能耗!E25*100/分三类品种能源消费量!$B$12</f>
        <v>0.46290034276208852</v>
      </c>
      <c r="F25" s="24">
        <f>分行业能耗!F25*100/分三类品种能源消费量!$B$13</f>
        <v>0.44286599377813979</v>
      </c>
      <c r="G25" s="24">
        <f>分行业能耗!G25*100/分三类品种能源消费量!$B$14</f>
        <v>0.43215304727707193</v>
      </c>
      <c r="H25" s="24">
        <f>分行业能耗!H25*100/分三类品种能源消费量!$B$15</f>
        <v>0.36612836269510585</v>
      </c>
      <c r="I25" s="24">
        <f>分行业能耗!I25*100/分三类品种能源消费量!$B$16</f>
        <v>0.32147203880010761</v>
      </c>
      <c r="J25" s="24">
        <f>分行业能耗!J25*100/分三类品种能源消费量!$B$17</f>
        <v>0.29644104822568085</v>
      </c>
      <c r="K25" s="24">
        <f>分行业能耗!K25*100/分三类品种能源消费量!$B$18</f>
        <v>0.2195091525670122</v>
      </c>
      <c r="L25" s="24">
        <f>分行业能耗!L25*100/分三类品种能源消费量!$B$19</f>
        <v>0.18435374866645196</v>
      </c>
      <c r="M25" s="24">
        <f>分行业能耗!M25*100/分三类品种能源消费量!$B$20</f>
        <v>0.16904799961931208</v>
      </c>
      <c r="N25" s="24">
        <f>分行业能耗!N25*100/分三类品种能源消费量!$B$21</f>
        <v>0.18524047355528847</v>
      </c>
      <c r="O25" s="31"/>
      <c r="P25" s="31"/>
      <c r="Q25" s="31"/>
      <c r="R25" s="31"/>
      <c r="S25" s="31"/>
      <c r="T25" s="31"/>
      <c r="U25" s="31"/>
      <c r="V25" s="31"/>
      <c r="W25" s="31"/>
      <c r="IQ25" s="6"/>
    </row>
    <row r="26" spans="1:251" ht="24" customHeight="1" x14ac:dyDescent="0.15">
      <c r="A26" s="22" t="s">
        <v>77</v>
      </c>
      <c r="B26" s="23" t="s">
        <v>78</v>
      </c>
      <c r="C26" s="24">
        <f>分行业能耗!C26*100/分三类品种能源消费量!$B$10</f>
        <v>4.96538230986205E-2</v>
      </c>
      <c r="D26" s="24">
        <f>分行业能耗!D26*100/分三类品种能源消费量!$B$11</f>
        <v>4.1210994778392893E-2</v>
      </c>
      <c r="E26" s="24">
        <f>分行业能耗!E26*100/分三类品种能源消费量!$B$12</f>
        <v>4.3357632429727434E-2</v>
      </c>
      <c r="F26" s="24">
        <f>分行业能耗!F26*100/分三类品种能源消费量!$B$13</f>
        <v>5.6868967785468981E-2</v>
      </c>
      <c r="G26" s="24">
        <f>分行业能耗!G26*100/分三类品种能源消费量!$B$14</f>
        <v>5.1697460696732381E-2</v>
      </c>
      <c r="H26" s="24">
        <f>分行业能耗!H26*100/分三类品种能源消费量!$B$15</f>
        <v>5.3803059448855911E-2</v>
      </c>
      <c r="I26" s="24">
        <f>分行业能耗!I26*100/分三类品种能源消费量!$B$16</f>
        <v>5.2360193372726009E-2</v>
      </c>
      <c r="J26" s="24">
        <f>分行业能耗!J26*100/分三类品种能源消费量!$B$17</f>
        <v>5.3757881748285365E-2</v>
      </c>
      <c r="K26" s="24">
        <f>分行业能耗!K26*100/分三类品种能源消费量!$B$18</f>
        <v>4.3437785454191954E-2</v>
      </c>
      <c r="L26" s="24">
        <f>分行业能耗!L26*100/分三类品种能源消费量!$B$19</f>
        <v>2.8886396754306515E-2</v>
      </c>
      <c r="M26" s="24">
        <f>分行业能耗!M26*100/分三类品种能源消费量!$B$20</f>
        <v>1.6657535851160792E-2</v>
      </c>
      <c r="N26" s="24">
        <f>分行业能耗!N26*100/分三类品种能源消费量!$B$21</f>
        <v>1.5526201692724194E-2</v>
      </c>
      <c r="O26" s="31"/>
      <c r="P26" s="31"/>
      <c r="Q26" s="31"/>
      <c r="R26" s="31"/>
      <c r="S26" s="31"/>
      <c r="T26" s="31"/>
      <c r="U26" s="31"/>
      <c r="V26" s="31"/>
      <c r="W26" s="31"/>
      <c r="IQ26" s="6"/>
    </row>
    <row r="27" spans="1:251" ht="24" customHeight="1" x14ac:dyDescent="0.15">
      <c r="A27" s="22" t="s">
        <v>79</v>
      </c>
      <c r="B27" s="23" t="s">
        <v>80</v>
      </c>
      <c r="C27" s="24">
        <f>分行业能耗!C27*100/分三类品种能源消费量!$B$10</f>
        <v>0.15472451871007495</v>
      </c>
      <c r="D27" s="24">
        <f>分行业能耗!D27*100/分三类品种能源消费量!$B$11</f>
        <v>0.13670509763134997</v>
      </c>
      <c r="E27" s="24">
        <f>分行业能耗!E27*100/分三类品种能源消费量!$B$12</f>
        <v>0.14106659847392036</v>
      </c>
      <c r="F27" s="24">
        <f>分行业能耗!F27*100/分三类品种能源消费量!$B$13</f>
        <v>0.12553351111927058</v>
      </c>
      <c r="G27" s="24">
        <f>分行业能耗!G27*100/分三类品种能源消费量!$B$14</f>
        <v>0.11599462571434173</v>
      </c>
      <c r="H27" s="24">
        <f>分行业能耗!H27*100/分三类品种能源消费量!$B$15</f>
        <v>0.10044107034826756</v>
      </c>
      <c r="I27" s="24">
        <f>分行业能耗!I27*100/分三类品种能源消费量!$B$16</f>
        <v>8.7157325458203441E-2</v>
      </c>
      <c r="J27" s="24">
        <f>分行业能耗!J27*100/分三类品种能源消费量!$B$17</f>
        <v>9.2088257386313446E-2</v>
      </c>
      <c r="K27" s="24">
        <f>分行业能耗!K27*100/分三类品种能源消费量!$B$18</f>
        <v>5.4889203542760535E-2</v>
      </c>
      <c r="L27" s="24">
        <f>分行业能耗!L27*100/分三类品种能源消费量!$B$19</f>
        <v>3.8687379601795358E-2</v>
      </c>
      <c r="M27" s="24">
        <f>分行业能耗!M27*100/分三类品种能源消费量!$B$20</f>
        <v>2.8414630128762795E-2</v>
      </c>
      <c r="N27" s="24">
        <f>分行业能耗!N27*100/分三类品种能源消费量!$B$21</f>
        <v>2.5897458949919409E-2</v>
      </c>
      <c r="O27" s="31"/>
      <c r="P27" s="31"/>
      <c r="Q27" s="31"/>
      <c r="R27" s="31"/>
      <c r="S27" s="31"/>
      <c r="T27" s="31"/>
      <c r="U27" s="31"/>
      <c r="V27" s="31"/>
      <c r="W27" s="31"/>
      <c r="IQ27" s="6"/>
    </row>
    <row r="28" spans="1:251" ht="24" customHeight="1" x14ac:dyDescent="0.15">
      <c r="A28" s="22" t="s">
        <v>81</v>
      </c>
      <c r="B28" s="23" t="s">
        <v>82</v>
      </c>
      <c r="C28" s="24">
        <f>分行业能耗!C28*100/分三类品种能源消费量!$B$10</f>
        <v>0</v>
      </c>
      <c r="D28" s="24">
        <f>分行业能耗!D28*100/分三类品种能源消费量!$B$11</f>
        <v>0</v>
      </c>
      <c r="E28" s="24">
        <f>分行业能耗!E28*100/分三类品种能源消费量!$B$12</f>
        <v>0</v>
      </c>
      <c r="F28" s="24">
        <f>分行业能耗!F28*100/分三类品种能源消费量!$B$13</f>
        <v>0</v>
      </c>
      <c r="G28" s="24">
        <f>分行业能耗!G28*100/分三类品种能源消费量!$B$14</f>
        <v>0</v>
      </c>
      <c r="H28" s="24">
        <f>分行业能耗!H28*100/分三类品种能源消费量!$B$15</f>
        <v>0</v>
      </c>
      <c r="I28" s="24">
        <f>分行业能耗!I28*100/分三类品种能源消费量!$B$16</f>
        <v>0</v>
      </c>
      <c r="J28" s="24">
        <f>分行业能耗!J28*100/分三类品种能源消费量!$B$17</f>
        <v>0</v>
      </c>
      <c r="K28" s="24">
        <f>分行业能耗!K28*100/分三类品种能源消费量!$B$18</f>
        <v>0</v>
      </c>
      <c r="L28" s="24">
        <f>分行业能耗!L28*100/分三类品种能源消费量!$B$19</f>
        <v>0</v>
      </c>
      <c r="M28" s="24">
        <f>分行业能耗!M28*100/分三类品种能源消费量!$B$20</f>
        <v>0</v>
      </c>
      <c r="N28" s="24">
        <f>分行业能耗!N28*100/分三类品种能源消费量!$B$21</f>
        <v>0</v>
      </c>
      <c r="O28" s="31"/>
      <c r="P28" s="31"/>
      <c r="Q28" s="31"/>
      <c r="R28" s="31"/>
      <c r="S28" s="31"/>
      <c r="T28" s="31"/>
      <c r="U28" s="31"/>
      <c r="V28" s="31"/>
      <c r="W28" s="31"/>
      <c r="IQ28" s="6"/>
    </row>
    <row r="29" spans="1:251" ht="24" customHeight="1" x14ac:dyDescent="0.15">
      <c r="A29" s="22" t="s">
        <v>83</v>
      </c>
      <c r="B29" s="23" t="s">
        <v>84</v>
      </c>
      <c r="C29" s="24">
        <f>分行业能耗!C29*100/分三类品种能源消费量!$B$10</f>
        <v>0.16510564083369123</v>
      </c>
      <c r="D29" s="24">
        <f>分行业能耗!D29*100/分三类品种能源消费量!$B$11</f>
        <v>0.15907372746785017</v>
      </c>
      <c r="E29" s="24">
        <f>分行业能耗!E29*100/分三类品种能源消费量!$B$12</f>
        <v>0.15004924844872389</v>
      </c>
      <c r="F29" s="24">
        <f>分行业能耗!F29*100/分三类品种能源消费量!$B$13</f>
        <v>0.14791741623198112</v>
      </c>
      <c r="G29" s="24">
        <f>分行业能耗!G29*100/分三类品种能源消费量!$B$14</f>
        <v>0.15079499499686369</v>
      </c>
      <c r="H29" s="24">
        <f>分行业能耗!H29*100/分三类品种能源消费量!$B$15</f>
        <v>0.13066049436995691</v>
      </c>
      <c r="I29" s="24">
        <f>分行业能耗!I29*100/分三类品种能源消费量!$B$16</f>
        <v>0.10840600272078119</v>
      </c>
      <c r="J29" s="24">
        <f>分行业能耗!J29*100/分三类品种能源消费量!$B$17</f>
        <v>9.4680160850146813E-2</v>
      </c>
      <c r="K29" s="24">
        <f>分行业能耗!K29*100/分三类品种能源消费量!$B$18</f>
        <v>8.0085261952024173E-2</v>
      </c>
      <c r="L29" s="24">
        <f>分行业能耗!L29*100/分三类品种能源消费量!$B$19</f>
        <v>7.2300827145596519E-2</v>
      </c>
      <c r="M29" s="24">
        <f>分行业能耗!M29*100/分三类品种能源消费量!$B$20</f>
        <v>8.8234791701491871E-2</v>
      </c>
      <c r="N29" s="24">
        <f>分行业能耗!N29*100/分三类品种能源消费量!$B$21</f>
        <v>0.10171810002249151</v>
      </c>
      <c r="O29" s="31"/>
      <c r="P29" s="31"/>
      <c r="Q29" s="31"/>
      <c r="R29" s="31"/>
      <c r="S29" s="31"/>
      <c r="T29" s="31"/>
      <c r="U29" s="31"/>
      <c r="V29" s="31"/>
      <c r="W29" s="31"/>
      <c r="IQ29" s="6"/>
    </row>
    <row r="30" spans="1:251" ht="24" customHeight="1" x14ac:dyDescent="0.15">
      <c r="A30" s="22" t="s">
        <v>85</v>
      </c>
      <c r="B30" s="23" t="s">
        <v>86</v>
      </c>
      <c r="C30" s="24">
        <f>分行业能耗!C30*100/分三类品种能源消费量!$B$10</f>
        <v>0</v>
      </c>
      <c r="D30" s="24">
        <f>分行业能耗!D30*100/分三类品种能源消费量!$B$11</f>
        <v>0</v>
      </c>
      <c r="E30" s="24">
        <f>分行业能耗!E30*100/分三类品种能源消费量!$B$12</f>
        <v>0</v>
      </c>
      <c r="F30" s="24">
        <f>分行业能耗!F30*100/分三类品种能源消费量!$B$13</f>
        <v>0</v>
      </c>
      <c r="G30" s="24">
        <f>分行业能耗!G30*100/分三类品种能源消费量!$B$14</f>
        <v>0</v>
      </c>
      <c r="H30" s="24">
        <f>分行业能耗!H30*100/分三类品种能源消费量!$B$15</f>
        <v>0</v>
      </c>
      <c r="I30" s="24">
        <f>分行业能耗!I30*100/分三类品种能源消费量!$B$16</f>
        <v>0</v>
      </c>
      <c r="J30" s="24">
        <f>分行业能耗!J30*100/分三类品种能源消费量!$B$17</f>
        <v>0</v>
      </c>
      <c r="K30" s="24">
        <f>分行业能耗!K30*100/分三类品种能源消费量!$B$18</f>
        <v>0</v>
      </c>
      <c r="L30" s="24">
        <f>分行业能耗!L30*100/分三类品种能源消费量!$B$19</f>
        <v>0</v>
      </c>
      <c r="M30" s="24">
        <f>分行业能耗!M30*100/分三类品种能源消费量!$B$20</f>
        <v>0</v>
      </c>
      <c r="N30" s="24">
        <f>分行业能耗!N30*100/分三类品种能源消费量!$B$21</f>
        <v>0</v>
      </c>
      <c r="O30" s="31"/>
      <c r="P30" s="31"/>
      <c r="Q30" s="31"/>
      <c r="R30" s="31"/>
      <c r="S30" s="31"/>
      <c r="T30" s="31"/>
      <c r="U30" s="31"/>
      <c r="V30" s="31"/>
      <c r="W30" s="31"/>
      <c r="IQ30" s="6"/>
    </row>
    <row r="31" spans="1:251" ht="24" customHeight="1" x14ac:dyDescent="0.15">
      <c r="A31" s="22" t="s">
        <v>87</v>
      </c>
      <c r="B31" s="23" t="s">
        <v>88</v>
      </c>
      <c r="C31" s="24">
        <f>分行业能耗!C31*100/分三类品种能源消费量!$B$10</f>
        <v>5.5264208952192535E-2</v>
      </c>
      <c r="D31" s="24">
        <f>分行业能耗!D31*100/分三类品种能源消费量!$B$11</f>
        <v>5.07212243426374E-2</v>
      </c>
      <c r="E31" s="24">
        <f>分行业能耗!E31*100/分三类品种能源消费量!$B$12</f>
        <v>4.949819686274208E-2</v>
      </c>
      <c r="F31" s="24">
        <f>分行业能耗!F31*100/分三类品种能源消费量!$B$13</f>
        <v>4.8420460675464058E-2</v>
      </c>
      <c r="G31" s="24">
        <f>分行业能耗!G31*100/分三类品种能源消费量!$B$14</f>
        <v>4.6424016535959949E-2</v>
      </c>
      <c r="H31" s="24">
        <f>分行业能耗!H31*100/分三类品种能源消费量!$B$15</f>
        <v>4.5305747617395233E-2</v>
      </c>
      <c r="I31" s="24">
        <f>分行业能耗!I31*100/分三类品种能源消费量!$B$16</f>
        <v>4.4605949788146831E-2</v>
      </c>
      <c r="J31" s="24">
        <f>分行业能耗!J31*100/分三类品种能源消费量!$B$17</f>
        <v>2.4649148469259672E-2</v>
      </c>
      <c r="K31" s="24">
        <f>分行业能耗!K31*100/分三类品种能源消费量!$B$18</f>
        <v>1.6376030022353421E-2</v>
      </c>
      <c r="L31" s="24">
        <f>分行业能耗!L31*100/分三类品种能源消费量!$B$19</f>
        <v>1.2991286382845591E-2</v>
      </c>
      <c r="M31" s="24">
        <f>分行业能耗!M31*100/分三类品种能源消费量!$B$20</f>
        <v>1.2937592807927093E-2</v>
      </c>
      <c r="N31" s="24">
        <f>分行业能耗!N31*100/分三类品种能源消费量!$B$21</f>
        <v>1.5833043623410443E-2</v>
      </c>
      <c r="O31" s="31"/>
      <c r="P31" s="31"/>
      <c r="Q31" s="31"/>
      <c r="R31" s="31"/>
      <c r="S31" s="31"/>
      <c r="T31" s="31"/>
      <c r="U31" s="31"/>
      <c r="V31" s="31"/>
      <c r="W31" s="31"/>
      <c r="IQ31" s="6"/>
    </row>
    <row r="32" spans="1:251" ht="24" customHeight="1" x14ac:dyDescent="0.15">
      <c r="A32" s="22" t="s">
        <v>89</v>
      </c>
      <c r="B32" s="23" t="s">
        <v>90</v>
      </c>
      <c r="C32" s="24">
        <f>分行业能耗!C32*100/分三类品种能源消费量!$B$10</f>
        <v>0.53035320966827859</v>
      </c>
      <c r="D32" s="24">
        <f>分行业能耗!D32*100/分三类品种能源消费量!$B$11</f>
        <v>0.46560944143746918</v>
      </c>
      <c r="E32" s="24">
        <f>分行业能耗!E32*100/分三类品种能源消费量!$B$12</f>
        <v>0.4363985471499085</v>
      </c>
      <c r="F32" s="24">
        <f>分行业能耗!F32*100/分三类品种能源消费量!$B$13</f>
        <v>0.40094365709829327</v>
      </c>
      <c r="G32" s="24">
        <f>分行业能耗!G32*100/分三类品种能源消费量!$B$14</f>
        <v>0.36272718807597448</v>
      </c>
      <c r="H32" s="24">
        <f>分行业能耗!H32*100/分三类品种能源消费量!$B$15</f>
        <v>0.34475442181336513</v>
      </c>
      <c r="I32" s="24">
        <f>分行业能耗!I32*100/分三类品种能源消费量!$B$16</f>
        <v>0.32217667555922941</v>
      </c>
      <c r="J32" s="24">
        <f>分行业能耗!J32*100/分三类品种能源消费量!$B$17</f>
        <v>0.29569021975269183</v>
      </c>
      <c r="K32" s="24">
        <f>分行业能耗!K32*100/分三类品种能源消费量!$B$18</f>
        <v>0.29608437351534062</v>
      </c>
      <c r="L32" s="24">
        <f>分行业能耗!L32*100/分三类品种能源消费量!$B$19</f>
        <v>0.33008330325385932</v>
      </c>
      <c r="M32" s="24">
        <f>分行业能耗!M32*100/分三类品种能源消费量!$B$20</f>
        <v>0.37193024626358484</v>
      </c>
      <c r="N32" s="24">
        <f>分行业能耗!N32*100/分三类品种能源消费量!$B$21</f>
        <v>0.4773846757616661</v>
      </c>
      <c r="O32" s="31"/>
      <c r="P32" s="31"/>
      <c r="Q32" s="31"/>
      <c r="R32" s="31"/>
      <c r="S32" s="31"/>
      <c r="T32" s="31"/>
      <c r="U32" s="31"/>
      <c r="V32" s="31"/>
      <c r="W32" s="31"/>
      <c r="IQ32" s="6"/>
    </row>
    <row r="33" spans="1:251" ht="24" customHeight="1" x14ac:dyDescent="0.15">
      <c r="A33" s="22" t="s">
        <v>91</v>
      </c>
      <c r="B33" s="23" t="s">
        <v>92</v>
      </c>
      <c r="C33" s="24">
        <f>分行业能耗!C33*100/分三类品种能源消费量!$B$10</f>
        <v>3.3509651560790769E-2</v>
      </c>
      <c r="D33" s="24">
        <f>分行业能耗!D33*100/分三类品种能源消费量!$B$11</f>
        <v>2.5966132405746255E-2</v>
      </c>
      <c r="E33" s="24">
        <f>分行业能耗!E33*100/分三类品种能源消费量!$B$12</f>
        <v>3.1943988172656833E-2</v>
      </c>
      <c r="F33" s="24">
        <f>分行业能耗!F33*100/分三类品种能源消费量!$B$13</f>
        <v>3.9255420735531101E-2</v>
      </c>
      <c r="G33" s="24">
        <f>分行业能耗!G33*100/分三类品种能源消费量!$B$14</f>
        <v>4.6762513407982598E-2</v>
      </c>
      <c r="H33" s="24">
        <f>分行业能耗!H33*100/分三类品种能源消费量!$B$15</f>
        <v>4.137663564157474E-2</v>
      </c>
      <c r="I33" s="24">
        <f>分行业能耗!I33*100/分三类品种能源消费量!$B$16</f>
        <v>5.326220408070706E-2</v>
      </c>
      <c r="J33" s="24">
        <f>分行业能耗!J33*100/分三类品种能源消费量!$B$17</f>
        <v>5.4231597053617214E-2</v>
      </c>
      <c r="K33" s="24">
        <f>分行业能耗!K33*100/分三类品种能源消费量!$B$18</f>
        <v>4.0356717528853378E-2</v>
      </c>
      <c r="L33" s="24">
        <f>分行业能耗!L33*100/分三类品种能源消费量!$B$19</f>
        <v>2.5298863867596957E-2</v>
      </c>
      <c r="M33" s="24">
        <f>分行业能耗!M33*100/分三类品种能源消费量!$B$20</f>
        <v>2.7821940556560822E-2</v>
      </c>
      <c r="N33" s="24">
        <f>分行业能耗!N33*100/分三类品种能源消费量!$B$21</f>
        <v>2.5130354123203785E-2</v>
      </c>
      <c r="O33" s="31"/>
      <c r="P33" s="31"/>
      <c r="Q33" s="31"/>
      <c r="R33" s="31"/>
      <c r="S33" s="31"/>
      <c r="T33" s="31"/>
      <c r="U33" s="31"/>
      <c r="V33" s="31"/>
      <c r="W33" s="31"/>
      <c r="IQ33" s="6"/>
    </row>
    <row r="34" spans="1:251" ht="24" customHeight="1" x14ac:dyDescent="0.15">
      <c r="A34" s="22" t="s">
        <v>93</v>
      </c>
      <c r="B34" s="23" t="s">
        <v>94</v>
      </c>
      <c r="C34" s="24">
        <f>分行业能耗!C34*100/分三类品种能源消费量!$B$10</f>
        <v>8.0530028238346863E-3</v>
      </c>
      <c r="D34" s="24">
        <f>分行业能耗!D34*100/分三类品种能源消费量!$B$11</f>
        <v>6.6607225787030863E-3</v>
      </c>
      <c r="E34" s="24">
        <f>分行业能耗!E34*100/分三类品种能源消费量!$B$12</f>
        <v>2.4948427626997755E-2</v>
      </c>
      <c r="F34" s="24">
        <f>分行业能耗!F34*100/分三类品种能源消费量!$B$13</f>
        <v>2.9828952753473772E-2</v>
      </c>
      <c r="G34" s="24">
        <f>分行业能耗!G34*100/分三类品种能源消费量!$B$14</f>
        <v>3.5426575535420966E-2</v>
      </c>
      <c r="H34" s="24">
        <f>分行业能耗!H34*100/分三类品种能源消费量!$B$15</f>
        <v>3.3061172845853679E-2</v>
      </c>
      <c r="I34" s="24">
        <f>分行业能耗!I34*100/分三类品种能源消费量!$B$16</f>
        <v>3.280341996810969E-2</v>
      </c>
      <c r="J34" s="24">
        <f>分行业能耗!J34*100/分三类品种能源消费量!$B$17</f>
        <v>3.0672305482439537E-2</v>
      </c>
      <c r="K34" s="24">
        <f>分行业能耗!K34*100/分三类品种能源消费量!$B$18</f>
        <v>2.1115749731065624E-2</v>
      </c>
      <c r="L34" s="24">
        <f>分行业能耗!L34*100/分三类品种能源消费量!$B$19</f>
        <v>2.4262432635123503E-2</v>
      </c>
      <c r="M34" s="24">
        <f>分行业能耗!M34*100/分三类品种能源消费量!$B$20</f>
        <v>2.256795950066437E-2</v>
      </c>
      <c r="N34" s="24">
        <f>分行业能耗!N34*100/分三类品种能源消费量!$B$21</f>
        <v>1.8533252613449434E-2</v>
      </c>
      <c r="O34" s="31"/>
      <c r="P34" s="31"/>
      <c r="Q34" s="31"/>
      <c r="R34" s="31"/>
      <c r="S34" s="31"/>
      <c r="T34" s="31"/>
      <c r="U34" s="31"/>
      <c r="V34" s="31"/>
      <c r="W34" s="31"/>
      <c r="IQ34" s="6"/>
    </row>
    <row r="35" spans="1:251" ht="24" customHeight="1" x14ac:dyDescent="0.15">
      <c r="A35" s="22" t="s">
        <v>95</v>
      </c>
      <c r="B35" s="23" t="s">
        <v>96</v>
      </c>
      <c r="C35" s="24">
        <f>分行业能耗!C35*100/分三类品种能源消费量!$B$10</f>
        <v>0</v>
      </c>
      <c r="D35" s="24">
        <f>分行业能耗!D35*100/分三类品种能源消费量!$B$11</f>
        <v>0</v>
      </c>
      <c r="E35" s="24">
        <f>分行业能耗!E35*100/分三类品种能源消费量!$B$12</f>
        <v>0</v>
      </c>
      <c r="F35" s="24">
        <f>分行业能耗!F35*100/分三类品种能源消费量!$B$13</f>
        <v>0</v>
      </c>
      <c r="G35" s="24">
        <f>分行业能耗!G35*100/分三类品种能源消费量!$B$14</f>
        <v>0</v>
      </c>
      <c r="H35" s="24">
        <f>分行业能耗!H35*100/分三类品种能源消费量!$B$15</f>
        <v>0</v>
      </c>
      <c r="I35" s="24">
        <f>分行业能耗!I35*100/分三类品种能源消费量!$B$16</f>
        <v>0</v>
      </c>
      <c r="J35" s="24">
        <f>分行业能耗!J35*100/分三类品种能源消费量!$B$17</f>
        <v>0</v>
      </c>
      <c r="K35" s="24">
        <f>分行业能耗!K35*100/分三类品种能源消费量!$B$18</f>
        <v>0</v>
      </c>
      <c r="L35" s="24">
        <f>分行业能耗!L35*100/分三类品种能源消费量!$B$19</f>
        <v>0</v>
      </c>
      <c r="M35" s="24">
        <f>分行业能耗!M35*100/分三类品种能源消费量!$B$20</f>
        <v>0</v>
      </c>
      <c r="N35" s="24">
        <f>分行业能耗!N35*100/分三类品种能源消费量!$B$21</f>
        <v>0</v>
      </c>
      <c r="O35" s="31"/>
      <c r="P35" s="31"/>
      <c r="Q35" s="31"/>
      <c r="R35" s="31"/>
      <c r="S35" s="31"/>
      <c r="T35" s="31"/>
      <c r="U35" s="31"/>
      <c r="V35" s="31"/>
      <c r="W35" s="31"/>
      <c r="IQ35" s="6"/>
    </row>
    <row r="36" spans="1:251" ht="24" customHeight="1" x14ac:dyDescent="0.15">
      <c r="A36" s="22" t="s">
        <v>97</v>
      </c>
      <c r="B36" s="23" t="s">
        <v>98</v>
      </c>
      <c r="C36" s="24">
        <f>分行业能耗!C36*100/分三类品种能源消费量!$B$10</f>
        <v>0.45333444332468437</v>
      </c>
      <c r="D36" s="24">
        <f>分行业能耗!D36*100/分三类品种能源消费量!$B$11</f>
        <v>0.44199415229479461</v>
      </c>
      <c r="E36" s="24">
        <f>分行业能耗!E36*100/分三类品种能源消费量!$B$12</f>
        <v>0.39286032174577867</v>
      </c>
      <c r="F36" s="24">
        <f>分行业能耗!F36*100/分三类品种能源消费量!$B$13</f>
        <v>0.32214626654514705</v>
      </c>
      <c r="G36" s="24">
        <f>分行业能耗!G36*100/分三类品种能源消费量!$B$14</f>
        <v>0.32626134310585203</v>
      </c>
      <c r="H36" s="24">
        <f>分行业能耗!H36*100/分三类品种能源消费量!$B$15</f>
        <v>0.29785600013054481</v>
      </c>
      <c r="I36" s="24">
        <f>分行业能耗!I36*100/分三类品种能源消费量!$B$16</f>
        <v>0.28058381759207934</v>
      </c>
      <c r="J36" s="24">
        <f>分行业能耗!J36*100/分三类品种能源消费量!$B$17</f>
        <v>0.27391223238215567</v>
      </c>
      <c r="K36" s="24">
        <f>分行业能耗!K36*100/分三类品种能源消费量!$B$18</f>
        <v>0.28563366890455394</v>
      </c>
      <c r="L36" s="24">
        <f>分行业能耗!L36*100/分三类品种能源消费量!$B$19</f>
        <v>0.27818217592742306</v>
      </c>
      <c r="M36" s="24">
        <f>分行业能耗!M36*100/分三类品种能源消费量!$B$20</f>
        <v>0.29197389115498512</v>
      </c>
      <c r="N36" s="24">
        <f>分行业能耗!N36*100/分三类品种能源消费量!$B$21</f>
        <v>0.33289281060151144</v>
      </c>
      <c r="O36" s="31"/>
      <c r="P36" s="31"/>
      <c r="Q36" s="31"/>
      <c r="R36" s="31"/>
      <c r="S36" s="31"/>
      <c r="T36" s="31"/>
      <c r="U36" s="31"/>
      <c r="V36" s="31"/>
      <c r="W36" s="31"/>
      <c r="IQ36" s="6"/>
    </row>
    <row r="37" spans="1:251" ht="24" customHeight="1" x14ac:dyDescent="0.15">
      <c r="A37" s="22" t="s">
        <v>99</v>
      </c>
      <c r="B37" s="23" t="s">
        <v>100</v>
      </c>
      <c r="C37" s="24">
        <f>分行业能耗!C37*100/分三类品种能源消费量!$B$10</f>
        <v>0.10533785684257693</v>
      </c>
      <c r="D37" s="24">
        <f>分行业能耗!D37*100/分三类品种能源消费量!$B$11</f>
        <v>9.6669524484492911E-2</v>
      </c>
      <c r="E37" s="24">
        <f>分行业能耗!E37*100/分三类品种能源消费量!$B$12</f>
        <v>9.117506612857107E-2</v>
      </c>
      <c r="F37" s="24">
        <f>分行业能耗!F37*100/分三类品种能源消费量!$B$13</f>
        <v>8.9750831442799259E-2</v>
      </c>
      <c r="G37" s="24">
        <f>分行业能耗!G37*100/分三类品种能源消费量!$B$14</f>
        <v>7.9640809266258286E-2</v>
      </c>
      <c r="H37" s="24">
        <f>分行业能耗!H37*100/分三类品种能源消费量!$B$15</f>
        <v>6.3372993834196215E-2</v>
      </c>
      <c r="I37" s="24">
        <f>分行业能耗!I37*100/分三类品种能源消费量!$B$16</f>
        <v>0.70630183677987124</v>
      </c>
      <c r="J37" s="24">
        <f>分行业能耗!J37*100/分三类品种能源消费量!$B$17</f>
        <v>0.71599838529021786</v>
      </c>
      <c r="K37" s="24">
        <f>分行业能耗!K37*100/分三类品种能源消费量!$B$18</f>
        <v>0.71296130650443501</v>
      </c>
      <c r="L37" s="24">
        <f>分行业能耗!L37*100/分三类品种能源消费量!$B$19</f>
        <v>0.75819158918403706</v>
      </c>
      <c r="M37" s="24">
        <f>分行业能耗!M37*100/分三类品种能源消费量!$B$20</f>
        <v>0.2547613440723111</v>
      </c>
      <c r="N37" s="24">
        <f>分行业能耗!N37*100/分三类品种能源消费量!$B$21</f>
        <v>0.24271196717282287</v>
      </c>
      <c r="O37" s="31"/>
      <c r="P37" s="31"/>
      <c r="Q37" s="31"/>
      <c r="R37" s="31"/>
      <c r="S37" s="31"/>
      <c r="T37" s="31"/>
      <c r="U37" s="31"/>
      <c r="V37" s="31"/>
      <c r="W37" s="31"/>
      <c r="IQ37" s="6"/>
    </row>
    <row r="38" spans="1:251" ht="24" customHeight="1" x14ac:dyDescent="0.15">
      <c r="A38" s="22" t="s">
        <v>101</v>
      </c>
      <c r="B38" s="23" t="s">
        <v>102</v>
      </c>
      <c r="C38" s="24">
        <f>分行业能耗!C38*100/分三类品种能源消费量!$B$10</f>
        <v>0.21655326076984838</v>
      </c>
      <c r="D38" s="24">
        <f>分行业能耗!D38*100/分三类品种能源消费量!$B$11</f>
        <v>0.17567210565862898</v>
      </c>
      <c r="E38" s="24">
        <f>分行业能耗!E38*100/分三类品种能源消费量!$B$12</f>
        <v>0.33553725795170031</v>
      </c>
      <c r="F38" s="24">
        <f>分行业能耗!F38*100/分三类品种能源消费量!$B$13</f>
        <v>0.31987401589246822</v>
      </c>
      <c r="G38" s="24">
        <f>分行业能耗!G38*100/分三类品种能源消费量!$B$14</f>
        <v>0.31436330151857517</v>
      </c>
      <c r="H38" s="24">
        <f>分行业能耗!H38*100/分三类品种能源消费量!$B$15</f>
        <v>0.29427837811145485</v>
      </c>
      <c r="I38" s="24">
        <f>分行业能耗!I38*100/分三类品种能源消费量!$B$16</f>
        <v>0.27369279973319693</v>
      </c>
      <c r="J38" s="24">
        <f>分行业能耗!J38*100/分三类品种能源消费量!$B$17</f>
        <v>0.2568816310386674</v>
      </c>
      <c r="K38" s="24">
        <f>分行业能耗!K38*100/分三类品种能源消费量!$B$18</f>
        <v>0.21519245600368991</v>
      </c>
      <c r="L38" s="24">
        <f>分行业能耗!L38*100/分三类品种能源消费量!$B$19</f>
        <v>0.21057601099928674</v>
      </c>
      <c r="M38" s="24">
        <f>分行业能耗!M38*100/分三类品种能源消费量!$B$20</f>
        <v>0.24407951008395876</v>
      </c>
      <c r="N38" s="24">
        <f>分行业能耗!N38*100/分三类品种能源消费量!$B$21</f>
        <v>0.31279466414156215</v>
      </c>
      <c r="O38" s="31"/>
      <c r="P38" s="31"/>
      <c r="Q38" s="31"/>
      <c r="R38" s="31"/>
      <c r="S38" s="31"/>
      <c r="T38" s="31"/>
      <c r="U38" s="31"/>
      <c r="V38" s="31"/>
      <c r="W38" s="31"/>
      <c r="IQ38" s="6"/>
    </row>
    <row r="39" spans="1:251" ht="24" customHeight="1" x14ac:dyDescent="0.15">
      <c r="A39" s="22" t="s">
        <v>103</v>
      </c>
      <c r="B39" s="23" t="s">
        <v>104</v>
      </c>
      <c r="C39" s="24">
        <f>分行业能耗!C39*100/分三类品种能源消费量!$B$10</f>
        <v>0.24185724594616304</v>
      </c>
      <c r="D39" s="24">
        <f>分行业能耗!D39*100/分三类品种能源消费量!$B$11</f>
        <v>0.17207460308938294</v>
      </c>
      <c r="E39" s="24">
        <f>分行业能耗!E39*100/分三类品种能源消费量!$B$12</f>
        <v>0.12596350751172222</v>
      </c>
      <c r="F39" s="24">
        <f>分行业能耗!F39*100/分三类品种能源消费量!$B$13</f>
        <v>0.14408406419498201</v>
      </c>
      <c r="G39" s="24">
        <f>分行业能耗!G39*100/分三类品种能源消费量!$B$14</f>
        <v>0.13072285490087718</v>
      </c>
      <c r="H39" s="24">
        <f>分行业能耗!H39*100/分三类品种能源消费量!$B$15</f>
        <v>0.11795474348428438</v>
      </c>
      <c r="I39" s="24">
        <f>分行业能耗!I39*100/分三类品种能源消费量!$B$16</f>
        <v>0.11096801130629683</v>
      </c>
      <c r="J39" s="24">
        <f>分行业能耗!J39*100/分三类品种能源消费量!$B$17</f>
        <v>0.10110586989628037</v>
      </c>
      <c r="K39" s="24">
        <f>分行业能耗!K39*100/分三类品种能源消费量!$B$18</f>
        <v>0.16725257531772258</v>
      </c>
      <c r="L39" s="24">
        <f>分行业能耗!L39*100/分三类品种能源消费量!$B$19</f>
        <v>0.20735938118699321</v>
      </c>
      <c r="M39" s="24">
        <f>分行业能耗!M39*100/分三类品种能源消费量!$B$20</f>
        <v>0.22127850126102866</v>
      </c>
      <c r="N39" s="24">
        <f>分行业能耗!N39*100/分三类品种能源消费量!$B$21</f>
        <v>0.26099974624172334</v>
      </c>
      <c r="O39" s="31"/>
      <c r="P39" s="31"/>
      <c r="Q39" s="31"/>
      <c r="R39" s="31"/>
      <c r="S39" s="31"/>
      <c r="T39" s="31"/>
      <c r="U39" s="31"/>
      <c r="V39" s="31"/>
      <c r="W39" s="31"/>
      <c r="IQ39" s="6"/>
    </row>
    <row r="40" spans="1:251" ht="24" customHeight="1" x14ac:dyDescent="0.15">
      <c r="A40" s="22" t="s">
        <v>105</v>
      </c>
      <c r="B40" s="23" t="s">
        <v>106</v>
      </c>
      <c r="C40" s="24">
        <f>分行业能耗!C40*100/分三类品种能源消费量!$B$10</f>
        <v>0.13537441239877548</v>
      </c>
      <c r="D40" s="24">
        <f>分行业能耗!D40*100/分三类品种能源消费量!$B$11</f>
        <v>0.13741747437773533</v>
      </c>
      <c r="E40" s="24">
        <f>分行业能耗!E40*100/分三类品种能源消费量!$B$12</f>
        <v>0.57732107246158826</v>
      </c>
      <c r="F40" s="24">
        <f>分行业能耗!F40*100/分三类品种能源消费量!$B$13</f>
        <v>0.64119802347024024</v>
      </c>
      <c r="G40" s="24">
        <f>分行业能耗!G40*100/分三类品种能源消费量!$B$14</f>
        <v>0.57523780125940782</v>
      </c>
      <c r="H40" s="24">
        <f>分行业能耗!H40*100/分三类品种能源消费量!$B$15</f>
        <v>0.58828863522081709</v>
      </c>
      <c r="I40" s="24">
        <f>分行业能耗!I40*100/分三类品种能源消费量!$B$16</f>
        <v>0.54805722083120345</v>
      </c>
      <c r="J40" s="24">
        <f>分行业能耗!J40*100/分三类品种能源消费量!$B$17</f>
        <v>0.49528795061395375</v>
      </c>
      <c r="K40" s="24">
        <f>分行业能耗!K40*100/分三类品种能源消费量!$B$18</f>
        <v>0.99054448929225669</v>
      </c>
      <c r="L40" s="24">
        <f>分行业能耗!L40*100/分三类品种能源消费量!$B$19</f>
        <v>1.0007599476157572</v>
      </c>
      <c r="M40" s="24">
        <f>分行业能耗!M40*100/分三类品种能源消费量!$B$20</f>
        <v>1.077103941217884</v>
      </c>
      <c r="N40" s="24">
        <f>分行业能耗!N40*100/分三类品种能源消费量!$B$21</f>
        <v>1.055965820263657</v>
      </c>
      <c r="O40" s="31"/>
      <c r="P40" s="31"/>
      <c r="Q40" s="31"/>
      <c r="R40" s="31"/>
      <c r="S40" s="31"/>
      <c r="T40" s="31"/>
      <c r="U40" s="31"/>
      <c r="V40" s="31"/>
      <c r="W40" s="31"/>
      <c r="IQ40" s="6"/>
    </row>
    <row r="41" spans="1:251" ht="24" customHeight="1" x14ac:dyDescent="0.15">
      <c r="A41" s="22" t="s">
        <v>107</v>
      </c>
      <c r="B41" s="23" t="s">
        <v>108</v>
      </c>
      <c r="C41" s="24">
        <f>分行业能耗!C41*100/分三类品种能源消费量!$B$10</f>
        <v>0.32372308034012232</v>
      </c>
      <c r="D41" s="24">
        <f>分行业能耗!D41*100/分三类品种能源消费量!$B$11</f>
        <v>0.3520922069009626</v>
      </c>
      <c r="E41" s="24">
        <f>分行业能耗!E41*100/分三类品种能源消费量!$B$12</f>
        <v>0.27017890023549329</v>
      </c>
      <c r="F41" s="24">
        <f>分行业能耗!F41*100/分三类品种能源消费量!$B$13</f>
        <v>0.23592383214231658</v>
      </c>
      <c r="G41" s="24">
        <f>分行业能耗!G41*100/分三类品种能源消费量!$B$14</f>
        <v>0.22785437680366177</v>
      </c>
      <c r="H41" s="24">
        <f>分行业能耗!H41*100/分三类品种能源消费量!$B$15</f>
        <v>0.21093108168083599</v>
      </c>
      <c r="I41" s="24">
        <f>分行业能耗!I41*100/分三类品种能源消费量!$B$16</f>
        <v>0.25250401492625546</v>
      </c>
      <c r="J41" s="24">
        <f>分行业能耗!J41*100/分三类品种能源消费量!$B$17</f>
        <v>0.17265382166913862</v>
      </c>
      <c r="K41" s="24">
        <f>分行业能耗!K41*100/分三类品种能源消费量!$B$18</f>
        <v>0.19143978297795569</v>
      </c>
      <c r="L41" s="24">
        <f>分行业能耗!L41*100/分三类品种能源消费量!$B$19</f>
        <v>0.13365998286964076</v>
      </c>
      <c r="M41" s="24">
        <f>分行业能耗!M41*100/分三类品种能源消费量!$B$20</f>
        <v>0.12420278219405564</v>
      </c>
      <c r="N41" s="24">
        <f>分行业能耗!N41*100/分三类品种能源消费量!$B$21</f>
        <v>0.10181015260169739</v>
      </c>
      <c r="O41" s="31"/>
      <c r="P41" s="31"/>
      <c r="Q41" s="31"/>
      <c r="R41" s="31"/>
      <c r="S41" s="31"/>
      <c r="T41" s="31"/>
      <c r="U41" s="31"/>
      <c r="V41" s="31"/>
      <c r="W41" s="31"/>
      <c r="IQ41" s="6"/>
    </row>
    <row r="42" spans="1:251" ht="24" customHeight="1" x14ac:dyDescent="0.15">
      <c r="A42" s="22" t="s">
        <v>109</v>
      </c>
      <c r="B42" s="23" t="s">
        <v>110</v>
      </c>
      <c r="C42" s="24">
        <f>分行业能耗!C42*100/分三类品种能源消费量!$B$10</f>
        <v>0.72442676113367854</v>
      </c>
      <c r="D42" s="24">
        <f>分行业能耗!D42*100/分三类品种能源消费量!$B$11</f>
        <v>0.87362322292968231</v>
      </c>
      <c r="E42" s="24">
        <f>分行业能耗!E42*100/分三类品种能源消费量!$B$12</f>
        <v>0.25978296064869866</v>
      </c>
      <c r="F42" s="24">
        <f>分行业能耗!F42*100/分三类品种能源消费量!$B$13</f>
        <v>0.2976707280905464</v>
      </c>
      <c r="G42" s="24">
        <f>分行业能耗!G42*100/分三类品种能源消费量!$B$14</f>
        <v>0.30837842320776759</v>
      </c>
      <c r="H42" s="24">
        <f>分行业能耗!H42*100/分三类品种能源消费量!$B$15</f>
        <v>0.22250915589367637</v>
      </c>
      <c r="I42" s="24">
        <f>分行业能耗!I42*100/分三类品种能源消费量!$B$16</f>
        <v>0.22977008042020322</v>
      </c>
      <c r="J42" s="24">
        <f>分行业能耗!J42*100/分三类品种能源消费量!$B$17</f>
        <v>0.24498567907527127</v>
      </c>
      <c r="K42" s="24">
        <f>分行业能耗!K42*100/分三类品种能源消费量!$B$18</f>
        <v>0.18678386877416522</v>
      </c>
      <c r="L42" s="24">
        <f>分行业能耗!L42*100/分三类品种能源消费量!$B$19</f>
        <v>0.18959284369879076</v>
      </c>
      <c r="M42" s="24">
        <f>分行业能耗!M42*100/分三类品种能源消费量!$B$20</f>
        <v>0.1275798620982492</v>
      </c>
      <c r="N42" s="24">
        <f>分行业能耗!N42*100/分三类品种能源消费量!$B$21</f>
        <v>0.14578060126903686</v>
      </c>
      <c r="O42" s="31"/>
      <c r="P42" s="31"/>
      <c r="Q42" s="31"/>
      <c r="R42" s="31"/>
      <c r="S42" s="31"/>
      <c r="T42" s="31"/>
      <c r="U42" s="31"/>
      <c r="V42" s="31"/>
      <c r="W42" s="31"/>
      <c r="IQ42" s="6"/>
    </row>
    <row r="43" spans="1:251" ht="24" customHeight="1" x14ac:dyDescent="0.15">
      <c r="A43" s="22" t="s">
        <v>111</v>
      </c>
      <c r="B43" s="23" t="s">
        <v>112</v>
      </c>
      <c r="C43" s="24">
        <f>分行业能耗!C43*100/分三类品种能源消费量!$B$10</f>
        <v>0.25223836806977934</v>
      </c>
      <c r="D43" s="24">
        <f>分行业能耗!D43*100/分三类品种能源消费量!$B$11</f>
        <v>0.2260371416280737</v>
      </c>
      <c r="E43" s="24">
        <f>分行业能耗!E43*100/分三类品种能源消费量!$B$12</f>
        <v>0.24101189888386007</v>
      </c>
      <c r="F43" s="24">
        <f>分行业能耗!F43*100/分三类品种能源消费量!$B$13</f>
        <v>0.24241848395983981</v>
      </c>
      <c r="G43" s="24">
        <f>分行业能耗!G43*100/分三类品种能源消费量!$B$14</f>
        <v>0.24467185078497181</v>
      </c>
      <c r="H43" s="24">
        <f>分行业能耗!H43*100/分三类品种能源消费量!$B$15</f>
        <v>0.23264196846283441</v>
      </c>
      <c r="I43" s="24">
        <f>分行业能耗!I43*100/分三类品种能源消费量!$B$16</f>
        <v>0.23150343630414502</v>
      </c>
      <c r="J43" s="24">
        <f>分行业能耗!J43*100/分三类品种能源消费量!$B$17</f>
        <v>0.24921855816518798</v>
      </c>
      <c r="K43" s="24">
        <f>分行业能耗!K43*100/分三类品种能源消费量!$B$18</f>
        <v>0.29159651151746752</v>
      </c>
      <c r="L43" s="24">
        <f>分行业能耗!L43*100/分三类品种能源消费量!$B$19</f>
        <v>0.24012333926012211</v>
      </c>
      <c r="M43" s="24">
        <f>分行业能耗!M43*100/分三类品种能源消费量!$B$20</f>
        <v>0.23767919479628924</v>
      </c>
      <c r="N43" s="24">
        <f>分行业能耗!N43*100/分三类品种能源消费量!$B$21</f>
        <v>0.24501328165296973</v>
      </c>
      <c r="O43" s="31"/>
      <c r="P43" s="31"/>
      <c r="Q43" s="31"/>
      <c r="R43" s="31"/>
      <c r="S43" s="31"/>
      <c r="T43" s="31"/>
      <c r="U43" s="31"/>
      <c r="V43" s="31"/>
      <c r="W43" s="31"/>
      <c r="IQ43" s="6"/>
    </row>
    <row r="44" spans="1:251" ht="24" customHeight="1" x14ac:dyDescent="0.15">
      <c r="A44" s="22" t="s">
        <v>113</v>
      </c>
      <c r="B44" s="23" t="s">
        <v>114</v>
      </c>
      <c r="C44" s="24">
        <f>分行业能耗!C44*100/分三类品种能源消费量!$B$10</f>
        <v>0.27872549584106499</v>
      </c>
      <c r="D44" s="24">
        <f>分行业能耗!D44*100/分三类品种能源消费量!$B$11</f>
        <v>0.29146894578356874</v>
      </c>
      <c r="E44" s="24">
        <f>分行业能耗!E44*100/分三类品种能源消费量!$B$12</f>
        <v>8.4318819070471507E-2</v>
      </c>
      <c r="F44" s="24">
        <f>分行业能耗!F44*100/分三类品种能源消费量!$B$13</f>
        <v>7.5408999824450165E-2</v>
      </c>
      <c r="G44" s="24">
        <f>分行业能耗!G44*100/分三类品种能源消费量!$B$14</f>
        <v>7.4117800060180011E-2</v>
      </c>
      <c r="H44" s="24">
        <f>分行业能耗!H44*100/分三类品种能源消费量!$B$15</f>
        <v>8.6549601887391941E-2</v>
      </c>
      <c r="I44" s="24">
        <f>分行业能耗!I44*100/分三类品种能源消费量!$B$16</f>
        <v>5.9267941447308944E-2</v>
      </c>
      <c r="J44" s="24">
        <f>分行业能耗!J44*100/分三类品种能源消费量!$B$17</f>
        <v>5.2033122286122821E-2</v>
      </c>
      <c r="K44" s="24">
        <f>分行业能耗!K44*100/分三类品种能源消费量!$B$18</f>
        <v>0.11588135430798636</v>
      </c>
      <c r="L44" s="24">
        <f>分行业能耗!L44*100/分三类品种能源消费量!$B$19</f>
        <v>4.3683048751309468E-2</v>
      </c>
      <c r="M44" s="24">
        <f>分行业能耗!M44*100/分三类品种能源消费量!$B$20</f>
        <v>4.0249814231626622E-2</v>
      </c>
      <c r="N44" s="24">
        <f>分行业能耗!N44*100/分三类品种能源消费量!$B$21</f>
        <v>3.8416609721918363E-2</v>
      </c>
      <c r="O44" s="31"/>
      <c r="P44" s="31"/>
      <c r="Q44" s="31"/>
      <c r="R44" s="31"/>
      <c r="S44" s="31"/>
      <c r="T44" s="31"/>
      <c r="U44" s="31"/>
      <c r="V44" s="31"/>
      <c r="W44" s="31"/>
      <c r="IQ44" s="6"/>
    </row>
    <row r="45" spans="1:251" ht="24" customHeight="1" x14ac:dyDescent="0.15">
      <c r="A45" s="22" t="s">
        <v>115</v>
      </c>
      <c r="B45" s="23" t="s">
        <v>116</v>
      </c>
      <c r="C45" s="24">
        <f>分行业能耗!C45*100/分三类品种能源消费量!$B$10</f>
        <v>0</v>
      </c>
      <c r="D45" s="24">
        <f>分行业能耗!D45*100/分三类品种能源消费量!$B$11</f>
        <v>0</v>
      </c>
      <c r="E45" s="24">
        <f>分行业能耗!E45*100/分三类品种能源消费量!$B$12</f>
        <v>0</v>
      </c>
      <c r="F45" s="24">
        <f>分行业能耗!F45*100/分三类品种能源消费量!$B$13</f>
        <v>0</v>
      </c>
      <c r="G45" s="24">
        <f>分行业能耗!G45*100/分三类品种能源消费量!$B$14</f>
        <v>0</v>
      </c>
      <c r="H45" s="24">
        <f>分行业能耗!H45*100/分三类品种能源消费量!$B$15</f>
        <v>0</v>
      </c>
      <c r="I45" s="24">
        <f>分行业能耗!I45*100/分三类品种能源消费量!$B$16</f>
        <v>0</v>
      </c>
      <c r="J45" s="24">
        <f>分行业能耗!J45*100/分三类品种能源消费量!$B$17</f>
        <v>0</v>
      </c>
      <c r="K45" s="24">
        <f>分行业能耗!K45*100/分三类品种能源消费量!$B$18</f>
        <v>0</v>
      </c>
      <c r="L45" s="24">
        <f>分行业能耗!L45*100/分三类品种能源消费量!$B$19</f>
        <v>0</v>
      </c>
      <c r="M45" s="24">
        <f>分行业能耗!M45*100/分三类品种能源消费量!$B$20</f>
        <v>0</v>
      </c>
      <c r="N45" s="24">
        <f>分行业能耗!N45*100/分三类品种能源消费量!$B$21</f>
        <v>0</v>
      </c>
      <c r="O45" s="31"/>
      <c r="P45" s="31"/>
      <c r="Q45" s="31"/>
      <c r="R45" s="31"/>
      <c r="S45" s="31"/>
      <c r="T45" s="31"/>
      <c r="U45" s="31"/>
      <c r="V45" s="31"/>
      <c r="W45" s="31"/>
      <c r="IQ45" s="6"/>
    </row>
    <row r="46" spans="1:251" ht="24" customHeight="1" x14ac:dyDescent="0.15">
      <c r="A46" s="22" t="s">
        <v>117</v>
      </c>
      <c r="B46" s="23" t="s">
        <v>118</v>
      </c>
      <c r="C46" s="24">
        <f>分行业能耗!C46*100/分三类品种能源消费量!$B$10</f>
        <v>0.21384348256846325</v>
      </c>
      <c r="D46" s="24">
        <f>分行业能耗!D46*100/分三类品种能源消费量!$B$11</f>
        <v>0.22354382301572495</v>
      </c>
      <c r="E46" s="24">
        <f>分行业能耗!E46*100/分三类品种能源消费量!$B$12</f>
        <v>0.23059634345736468</v>
      </c>
      <c r="F46" s="24">
        <f>分行业能耗!F46*100/分三类品种能源消费量!$B$13</f>
        <v>0.2255386182543595</v>
      </c>
      <c r="G46" s="24">
        <f>分行业能耗!G46*100/分三类品种能源消费量!$B$14</f>
        <v>0.23688494252086523</v>
      </c>
      <c r="H46" s="24">
        <f>分行业能耗!H46*100/分三类品种能源消费量!$B$15</f>
        <v>0.211740110126585</v>
      </c>
      <c r="I46" s="24">
        <f>分行业能耗!I46*100/分三类品种能源消费量!$B$16</f>
        <v>0.20994782014029501</v>
      </c>
      <c r="J46" s="24">
        <f>分行业能耗!J46*100/分三类品种能源消费量!$B$17</f>
        <v>0.20013526900244036</v>
      </c>
      <c r="K46" s="24">
        <f>分行业能耗!K46*100/分三类品种能源消费量!$B$18</f>
        <v>0.16059196247199009</v>
      </c>
      <c r="L46" s="24">
        <f>分行业能耗!L46*100/分三类品种能源消费量!$B$19</f>
        <v>0.14674750703492542</v>
      </c>
      <c r="M46" s="24">
        <f>分行业能耗!M46*100/分三类品种能源消费量!$B$20</f>
        <v>0.13087732698528129</v>
      </c>
      <c r="N46" s="24">
        <f>分行业能耗!N46*100/分三类品种能源消费量!$B$21</f>
        <v>0.15630527949157519</v>
      </c>
      <c r="O46" s="31"/>
      <c r="P46" s="31"/>
      <c r="Q46" s="31"/>
      <c r="R46" s="31"/>
      <c r="S46" s="31"/>
      <c r="T46" s="31"/>
      <c r="U46" s="31"/>
      <c r="V46" s="31"/>
      <c r="W46" s="31"/>
      <c r="IQ46" s="6"/>
    </row>
    <row r="47" spans="1:251" ht="24" customHeight="1" x14ac:dyDescent="0.15">
      <c r="A47" s="22" t="s">
        <v>119</v>
      </c>
      <c r="B47" s="23" t="s">
        <v>120</v>
      </c>
      <c r="C47" s="24">
        <f>分行业能耗!C47*100/分三类品种能源消费量!$B$10</f>
        <v>7.1446546380182607E-2</v>
      </c>
      <c r="D47" s="24">
        <f>分行业能耗!D47*100/分三类品种能源消费量!$B$11</f>
        <v>6.3365911590977486E-2</v>
      </c>
      <c r="E47" s="24">
        <f>分行业能耗!E47*100/分三类品种能源消费量!$B$12</f>
        <v>6.2093485118236785E-2</v>
      </c>
      <c r="F47" s="24">
        <f>分行业能耗!F47*100/分三类品种能源消费量!$B$13</f>
        <v>5.9946682850895959E-2</v>
      </c>
      <c r="G47" s="24">
        <f>分行业能耗!G47*100/分三类品种能源消费量!$B$14</f>
        <v>5.3201112860565537E-2</v>
      </c>
      <c r="H47" s="24">
        <f>分行业能耗!H47*100/分三类品种能源消费量!$B$15</f>
        <v>5.5738543433763353E-2</v>
      </c>
      <c r="I47" s="24">
        <f>分行业能耗!I47*100/分三类品种能源消费量!$B$16</f>
        <v>5.2979322612917865E-2</v>
      </c>
      <c r="J47" s="24">
        <f>分行业能耗!J47*100/分三类品种能源消费量!$B$17</f>
        <v>6.0455504875819334E-2</v>
      </c>
      <c r="K47" s="24">
        <f>分行业能耗!K47*100/分三类品种能源消费量!$B$18</f>
        <v>5.5326490992198801E-2</v>
      </c>
      <c r="L47" s="24">
        <f>分行业能耗!L47*100/分三类品种能源消费量!$B$19</f>
        <v>7.9415706281219384E-2</v>
      </c>
      <c r="M47" s="24">
        <f>分行业能耗!M47*100/分三类品种能源消费量!$B$20</f>
        <v>9.8147318895663457E-2</v>
      </c>
      <c r="N47" s="24">
        <f>分行业能耗!N47*100/分三类品种能源消费量!$B$21</f>
        <v>0.11245756759651022</v>
      </c>
      <c r="O47" s="31"/>
      <c r="P47" s="31"/>
      <c r="Q47" s="31"/>
      <c r="R47" s="31"/>
      <c r="S47" s="31"/>
      <c r="T47" s="31"/>
      <c r="U47" s="31"/>
      <c r="V47" s="31"/>
      <c r="W47" s="31"/>
      <c r="IQ47" s="6"/>
    </row>
    <row r="48" spans="1:251" ht="24" customHeight="1" x14ac:dyDescent="0.15">
      <c r="A48" s="22" t="s">
        <v>121</v>
      </c>
      <c r="B48" s="23" t="s">
        <v>122</v>
      </c>
      <c r="C48" s="24">
        <f>分行业能耗!C48*100/分三类品种能源消费量!$B$10</f>
        <v>0</v>
      </c>
      <c r="D48" s="24">
        <f>分行业能耗!D48*100/分三类品种能源消费量!$B$11</f>
        <v>0</v>
      </c>
      <c r="E48" s="24">
        <f>分行业能耗!E48*100/分三类品种能源消费量!$B$12</f>
        <v>0</v>
      </c>
      <c r="F48" s="24">
        <f>分行业能耗!F48*100/分三类品种能源消费量!$B$13</f>
        <v>0</v>
      </c>
      <c r="G48" s="24">
        <f>分行业能耗!G48*100/分三类品种能源消费量!$B$14</f>
        <v>0</v>
      </c>
      <c r="H48" s="24">
        <f>分行业能耗!H48*100/分三类品种能源消费量!$B$15</f>
        <v>0</v>
      </c>
      <c r="I48" s="24">
        <f>分行业能耗!I48*100/分三类品种能源消费量!$B$16</f>
        <v>0</v>
      </c>
      <c r="J48" s="24">
        <f>分行业能耗!J48*100/分三类品种能源消费量!$B$17</f>
        <v>0</v>
      </c>
      <c r="K48" s="24">
        <f>分行业能耗!K48*100/分三类品种能源消费量!$B$18</f>
        <v>0</v>
      </c>
      <c r="L48" s="24">
        <f>分行业能耗!L48*100/分三类品种能源消费量!$B$19</f>
        <v>0</v>
      </c>
      <c r="M48" s="24">
        <f>分行业能耗!M48*100/分三类品种能源消费量!$B$20</f>
        <v>0</v>
      </c>
      <c r="N48" s="24">
        <f>分行业能耗!N48*100/分三类品种能源消费量!$B$21</f>
        <v>0</v>
      </c>
      <c r="O48" s="31"/>
      <c r="P48" s="31"/>
      <c r="Q48" s="31"/>
      <c r="R48" s="31"/>
      <c r="S48" s="31"/>
      <c r="T48" s="31"/>
      <c r="U48" s="31"/>
      <c r="V48" s="31"/>
      <c r="W48" s="31"/>
      <c r="IQ48" s="6"/>
    </row>
    <row r="49" spans="1:251" ht="24" customHeight="1" x14ac:dyDescent="0.15">
      <c r="A49" s="22" t="s">
        <v>123</v>
      </c>
      <c r="B49" s="23" t="s">
        <v>124</v>
      </c>
      <c r="C49" s="24">
        <f>分行业能耗!C49*100/分三类品种能源消费量!$B$10</f>
        <v>1.522819017398123E-2</v>
      </c>
      <c r="D49" s="24">
        <f>分行业能耗!D49*100/分三类品种能源消费量!$B$11</f>
        <v>7.0169109518957639E-3</v>
      </c>
      <c r="E49" s="24">
        <f>分行业能耗!E49*100/分三类品种能源消费量!$B$12</f>
        <v>6.0263357174227417E-3</v>
      </c>
      <c r="F49" s="24">
        <f>分行业能耗!F49*100/分三类品种能源消费量!$B$13</f>
        <v>4.9687711290562252E-3</v>
      </c>
      <c r="G49" s="24">
        <f>分行业能耗!G49*100/分三类品种能源消费量!$B$14</f>
        <v>5.3842857882497007E-3</v>
      </c>
      <c r="H49" s="24">
        <f>分行业能耗!H49*100/分三类品种能源消费量!$B$15</f>
        <v>5.7556315287704968E-3</v>
      </c>
      <c r="I49" s="24">
        <f>分行业能耗!I49*100/分三类品种能源消费量!$B$16</f>
        <v>5.1877623763216113E-3</v>
      </c>
      <c r="J49" s="24">
        <f>分行业能耗!J49*100/分三类品种能源消费量!$B$17</f>
        <v>6.375092762127223E-3</v>
      </c>
      <c r="K49" s="24">
        <f>分行业能耗!K49*100/分三类品种能源消费量!$B$18</f>
        <v>2.9642131060708924E-3</v>
      </c>
      <c r="L49" s="24">
        <f>分行业能耗!L49*100/分三类品种能源消费量!$B$19</f>
        <v>3.8517543160221453E-3</v>
      </c>
      <c r="M49" s="24">
        <f>分行业能耗!M49*100/分三类品种能源消费量!$B$20</f>
        <v>4.5087722937299972E-3</v>
      </c>
      <c r="N49" s="24">
        <f>分行业能耗!N49*100/分三类品种能源消费量!$B$21</f>
        <v>5.2469970147348563E-3</v>
      </c>
      <c r="O49" s="31"/>
      <c r="P49" s="31"/>
      <c r="Q49" s="31"/>
      <c r="R49" s="31"/>
      <c r="S49" s="31"/>
      <c r="T49" s="31"/>
      <c r="U49" s="31"/>
      <c r="V49" s="31"/>
      <c r="W49" s="31"/>
      <c r="IQ49" s="6"/>
    </row>
    <row r="50" spans="1:251" ht="24" customHeight="1" x14ac:dyDescent="0.15">
      <c r="A50" s="22" t="s">
        <v>125</v>
      </c>
      <c r="B50" s="23" t="s">
        <v>126</v>
      </c>
      <c r="C50" s="24">
        <f>分行业能耗!C50*100/分三类品种能源消费量!$B$10</f>
        <v>1.908294508017698E-2</v>
      </c>
      <c r="D50" s="24">
        <f>分行业能耗!D50*100/分三类品种能源消费量!$B$11</f>
        <v>1.777379982231465E-2</v>
      </c>
      <c r="E50" s="24">
        <f>分行业能耗!E50*100/分三类品种能源消费量!$B$12</f>
        <v>4.2635246625106343E-3</v>
      </c>
      <c r="F50" s="24">
        <f>分行业能耗!F50*100/分三类品种能源消费量!$B$13</f>
        <v>6.2750180123043548E-3</v>
      </c>
      <c r="G50" s="24">
        <f>分行业能耗!G50*100/分三类品种能源消费量!$B$14</f>
        <v>4.670447153542011E-3</v>
      </c>
      <c r="H50" s="24">
        <f>分行业能耗!H50*100/分三类品种能源消费量!$B$15</f>
        <v>1.0003936247745064E-2</v>
      </c>
      <c r="I50" s="24">
        <f>分行业能耗!I50*100/分三类品种能源消费量!$B$16</f>
        <v>4.1601548905726059E-2</v>
      </c>
      <c r="J50" s="24">
        <f>分行业能耗!J50*100/分三类品种能源消费量!$B$17</f>
        <v>2.5499725838164088E-2</v>
      </c>
      <c r="K50" s="24">
        <f>分行业能耗!K50*100/分三类品种能源消费量!$B$18</f>
        <v>4.0663053633764245E-3</v>
      </c>
      <c r="L50" s="24">
        <f>分行业能耗!L50*100/分三类品种能源消费量!$B$19</f>
        <v>2.376121633344711E-3</v>
      </c>
      <c r="M50" s="24">
        <f>分行业能耗!M50*100/分三类品种能源消费量!$B$20</f>
        <v>9.0806875321052891E-3</v>
      </c>
      <c r="N50" s="24">
        <f>分行业能耗!N50*100/分三类品种能源消费量!$B$21</f>
        <v>1.8410515841174935E-3</v>
      </c>
      <c r="O50" s="31"/>
      <c r="P50" s="31"/>
      <c r="Q50" s="31"/>
      <c r="R50" s="31"/>
      <c r="S50" s="31"/>
      <c r="T50" s="31"/>
      <c r="U50" s="31"/>
      <c r="V50" s="31"/>
      <c r="W50" s="31"/>
      <c r="IQ50" s="6"/>
    </row>
    <row r="51" spans="1:251" ht="24" customHeight="1" x14ac:dyDescent="0.15">
      <c r="A51" s="22" t="s">
        <v>127</v>
      </c>
      <c r="B51" s="23" t="s">
        <v>128</v>
      </c>
      <c r="C51" s="24">
        <f>分行业能耗!C51*100/分三类品种能源消费量!$B$10</f>
        <v>1.2518411972596099E-2</v>
      </c>
      <c r="D51" s="24">
        <f>分行业能耗!D51*100/分三类品种能源消费量!$B$11</f>
        <v>8.7622339805398883E-3</v>
      </c>
      <c r="E51" s="24">
        <f>分行业能耗!E51*100/分三类品种能源消费量!$B$12</f>
        <v>2.7140878418000895E-2</v>
      </c>
      <c r="F51" s="24">
        <f>分行业能耗!F51*100/分三类品种能源消费量!$B$13</f>
        <v>2.2599527372364217E-2</v>
      </c>
      <c r="G51" s="24">
        <f>分行业能耗!G51*100/分三类品种能源消费量!$B$14</f>
        <v>3.7478723053907953E-2</v>
      </c>
      <c r="H51" s="24">
        <f>分行业能耗!H51*100/分三类品种能源消费量!$B$15</f>
        <v>3.4333107613603822E-2</v>
      </c>
      <c r="I51" s="24">
        <f>分行业能耗!I51*100/分三类品种能源消费量!$B$16</f>
        <v>3.6494595728211822E-2</v>
      </c>
      <c r="J51" s="24">
        <f>分行业能耗!J51*100/分三类品种能源消费量!$B$17</f>
        <v>4.1259350077212764E-2</v>
      </c>
      <c r="K51" s="24">
        <f>分行业能耗!K51*100/分三类品种能源消费量!$B$18</f>
        <v>0.1136919187917019</v>
      </c>
      <c r="L51" s="24">
        <f>分行业能耗!L51*100/分三类品种能源消费量!$B$19</f>
        <v>0.13151572789248253</v>
      </c>
      <c r="M51" s="24">
        <f>分行业能耗!M51*100/分三类品种能源消费量!$B$20</f>
        <v>0.13894589717278227</v>
      </c>
      <c r="N51" s="24">
        <f>分行业能耗!N51*100/分三类品种能源消费量!$B$21</f>
        <v>0.14860354703135034</v>
      </c>
      <c r="O51" s="31"/>
      <c r="P51" s="31"/>
      <c r="Q51" s="31"/>
      <c r="R51" s="31"/>
      <c r="S51" s="31"/>
      <c r="T51" s="31"/>
      <c r="U51" s="31"/>
      <c r="V51" s="31"/>
      <c r="W51" s="31"/>
      <c r="IQ51" s="6"/>
    </row>
    <row r="52" spans="1:251" ht="24" customHeight="1" x14ac:dyDescent="0.15">
      <c r="A52" s="22" t="s">
        <v>129</v>
      </c>
      <c r="B52" s="23" t="s">
        <v>130</v>
      </c>
      <c r="C52" s="24">
        <f>分行业能耗!C52*100/分三类品种能源消费量!$B$10</f>
        <v>0</v>
      </c>
      <c r="D52" s="24">
        <f>分行业能耗!D52*100/分三类品种能源消费量!$B$11</f>
        <v>0</v>
      </c>
      <c r="E52" s="24">
        <f>分行业能耗!E52*100/分三类品种能源消费量!$B$12</f>
        <v>5.2692192376674683E-2</v>
      </c>
      <c r="F52" s="24">
        <f>分行业能耗!F52*100/分三类品种能源消费量!$B$13</f>
        <v>9.8162621112219042E-3</v>
      </c>
      <c r="G52" s="24">
        <f>分行业能耗!G52*100/分三类品种能源消费量!$B$14</f>
        <v>8.2841079457471444E-3</v>
      </c>
      <c r="H52" s="24">
        <f>分行业能耗!H52*100/分三类品种能源消费量!$B$15</f>
        <v>5.4475095383946202E-3</v>
      </c>
      <c r="I52" s="24">
        <f>分行业能耗!I52*100/分三类品种能源消费量!$B$16</f>
        <v>2.4587440867446658E-3</v>
      </c>
      <c r="J52" s="24">
        <f>分行业能耗!J52*100/分三类品种能源消费量!$B$17</f>
        <v>2.3277163217796919E-3</v>
      </c>
      <c r="K52" s="24">
        <f>分行业能耗!K52*100/分三类品种能源消费量!$B$18</f>
        <v>2.1500137149851094E-3</v>
      </c>
      <c r="L52" s="24">
        <f>分行业能耗!L52*100/分三类品种能源消费量!$B$19</f>
        <v>2.139099107328654E-3</v>
      </c>
      <c r="M52" s="24">
        <f>分行业能耗!M52*100/分三类品种能源消费量!$B$20</f>
        <v>1.8976437615380766E-3</v>
      </c>
      <c r="N52" s="24">
        <f>分行业能耗!N52*100/分三类品种能源消费量!$B$21</f>
        <v>1.6876306187743693E-3</v>
      </c>
      <c r="O52" s="31"/>
      <c r="P52" s="31"/>
      <c r="Q52" s="31"/>
      <c r="R52" s="31"/>
      <c r="S52" s="31"/>
      <c r="T52" s="31"/>
      <c r="U52" s="31"/>
      <c r="V52" s="31"/>
      <c r="W52" s="31"/>
      <c r="IQ52" s="6"/>
    </row>
    <row r="53" spans="1:251" ht="24" customHeight="1" x14ac:dyDescent="0.15">
      <c r="A53" s="22" t="s">
        <v>131</v>
      </c>
      <c r="B53" s="23" t="s">
        <v>132</v>
      </c>
      <c r="C53" s="24">
        <f>分行业能耗!C53*100/分三类品种能源消费量!$B$10</f>
        <v>5.8012153043738015E-3</v>
      </c>
      <c r="D53" s="24">
        <f>分行业能耗!D53*100/分三类品种能源消费量!$B$11</f>
        <v>6.2689153681911398E-3</v>
      </c>
      <c r="E53" s="24">
        <f>分行业能耗!E53*100/分三类品种能源消费量!$B$12</f>
        <v>7.2139632075386368E-3</v>
      </c>
      <c r="F53" s="24">
        <f>分行业能耗!F53*100/分三类品种能源消费量!$B$13</f>
        <v>2.4286682305692964E-2</v>
      </c>
      <c r="G53" s="24">
        <f>分行业能耗!G53*100/分三类品种能源消费量!$B$14</f>
        <v>1.2749771449373228E-2</v>
      </c>
      <c r="H53" s="24">
        <f>分行业能耗!H53*100/分三类品种能源消费量!$B$15</f>
        <v>6.4897893369734935E-2</v>
      </c>
      <c r="I53" s="24">
        <f>分行业能耗!I53*100/分三类品种能源消费量!$B$16</f>
        <v>4.7280346132752803E-2</v>
      </c>
      <c r="J53" s="24">
        <f>分行业能耗!J53*100/分三类品种能源消费量!$B$17</f>
        <v>7.2969961086271726E-2</v>
      </c>
      <c r="K53" s="24">
        <f>分行业能耗!K53*100/分三类品种能源消费量!$B$18</f>
        <v>5.7619806434763395E-2</v>
      </c>
      <c r="L53" s="24">
        <f>分行业能耗!L53*100/分三类品种能源消费量!$B$19</f>
        <v>7.5754848199269406E-2</v>
      </c>
      <c r="M53" s="24">
        <f>分行业能耗!M53*100/分三类品种能源消费量!$B$20</f>
        <v>4.6306656303496098E-2</v>
      </c>
      <c r="N53" s="24">
        <f>分行业能耗!N53*100/分三类品种能源消费量!$B$21</f>
        <v>0.11233483082423573</v>
      </c>
      <c r="O53" s="31"/>
      <c r="P53" s="31"/>
      <c r="Q53" s="31"/>
      <c r="R53" s="31"/>
      <c r="S53" s="31"/>
      <c r="T53" s="31"/>
      <c r="U53" s="31"/>
      <c r="V53" s="31"/>
      <c r="W53" s="31"/>
      <c r="IQ53" s="6"/>
    </row>
    <row r="54" spans="1:251" ht="24" customHeight="1" x14ac:dyDescent="0.15">
      <c r="A54" s="22" t="s">
        <v>133</v>
      </c>
      <c r="B54" s="23" t="s">
        <v>134</v>
      </c>
      <c r="C54" s="24">
        <f>分行业能耗!C54*100/分三类品种能源消费量!$B$10</f>
        <v>2.3510188338778038E-2</v>
      </c>
      <c r="D54" s="24">
        <f>分行业能耗!D54*100/分三类品种能源消费量!$B$11</f>
        <v>1.7453230286441242E-2</v>
      </c>
      <c r="E54" s="24">
        <f>分行业能耗!E54*100/分三类品种能源消费量!$B$12</f>
        <v>1.8852908004185775E-2</v>
      </c>
      <c r="F54" s="24">
        <f>分行业能耗!F54*100/分三类品种能源消费量!$B$13</f>
        <v>1.9908093805447245E-2</v>
      </c>
      <c r="G54" s="24">
        <f>分行业能耗!G54*100/分三类品种能源消费量!$B$14</f>
        <v>2.116520518563738E-2</v>
      </c>
      <c r="H54" s="24">
        <f>分行业能耗!H54*100/分三类品种能源消费量!$B$15</f>
        <v>2.1156469540204972E-2</v>
      </c>
      <c r="I54" s="24">
        <f>分行业能耗!I54*100/分三类品种能源消费量!$B$16</f>
        <v>2.5233316836672192E-2</v>
      </c>
      <c r="J54" s="24">
        <f>分行业能耗!J54*100/分三类品种能源消费量!$B$17</f>
        <v>2.7453809265053437E-2</v>
      </c>
      <c r="K54" s="24">
        <f>分行业能耗!K54*100/分三类品种能源消费量!$B$18</f>
        <v>2.8274513335319992E-2</v>
      </c>
      <c r="L54" s="24">
        <f>分行业能耗!L54*100/分三类品种能源消费量!$B$19</f>
        <v>2.9127988278198982E-2</v>
      </c>
      <c r="M54" s="24">
        <f>分行业能耗!M54*100/分三类品种能源消费量!$B$20</f>
        <v>3.0094476487031598E-2</v>
      </c>
      <c r="N54" s="24">
        <f>分行业能耗!N54*100/分三类品种能源消费量!$B$21</f>
        <v>3.5777769118016625E-2</v>
      </c>
      <c r="O54" s="31"/>
      <c r="P54" s="31"/>
      <c r="Q54" s="31"/>
      <c r="R54" s="31"/>
      <c r="S54" s="31"/>
      <c r="T54" s="31"/>
      <c r="U54" s="31"/>
      <c r="V54" s="31"/>
      <c r="W54" s="31"/>
    </row>
    <row r="55" spans="1:251" ht="24" customHeight="1" x14ac:dyDescent="0.15">
      <c r="A55" s="25"/>
      <c r="B55" s="36"/>
      <c r="C55" s="37">
        <f>分行业能耗!C55*100/$C$7</f>
        <v>0</v>
      </c>
      <c r="D55" s="37">
        <f>分行业能耗!D55*100/分三类品种能源消费量!$B$13</f>
        <v>0</v>
      </c>
      <c r="E55" s="37">
        <f>分行业能耗!E55*100/$E$7</f>
        <v>0</v>
      </c>
      <c r="F55" s="37">
        <f>分行业能耗!F55*100/分三类品种能源消费量!$B$13</f>
        <v>0</v>
      </c>
      <c r="G55" s="37">
        <f>分行业能耗!G55*100/分三类品种能源消费量!$B$14</f>
        <v>0</v>
      </c>
      <c r="H55" s="37">
        <f>分行业能耗!H55*100/分三类品种能源消费量!$B$15</f>
        <v>0</v>
      </c>
      <c r="I55" s="37">
        <f>分行业能耗!I55*100/分三类品种能源消费量!$B$16</f>
        <v>0</v>
      </c>
      <c r="J55" s="37">
        <f>分行业能耗!J55*100/分三类品种能源消费量!$B$17</f>
        <v>0</v>
      </c>
      <c r="K55" s="37">
        <f>分行业能耗!K55*100/分三类品种能源消费量!$B$18</f>
        <v>0</v>
      </c>
      <c r="L55" s="37">
        <f>分行业能耗!L55*100/分三类品种能源消费量!$B$19</f>
        <v>0</v>
      </c>
      <c r="M55" s="37">
        <f>分行业能耗!M55*100/分三类品种能源消费量!$B$20</f>
        <v>0</v>
      </c>
      <c r="N55" s="37">
        <f>分行业能耗!N55*100/$N$7</f>
        <v>0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51" ht="24" customHeight="1" x14ac:dyDescent="0.15">
      <c r="A56" s="28"/>
      <c r="B56" s="29"/>
      <c r="C56" s="30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51" ht="24" customHeight="1" x14ac:dyDescent="0.15">
      <c r="C57"/>
    </row>
  </sheetData>
  <mergeCells count="2">
    <mergeCell ref="A1:B1"/>
    <mergeCell ref="A2:B2"/>
  </mergeCells>
  <phoneticPr fontId="16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B5BD-8621-4986-A629-81AAE83F84E3}">
  <dimension ref="A1:R25"/>
  <sheetViews>
    <sheetView tabSelected="1" workbookViewId="0">
      <selection activeCell="G26" sqref="G26:H26"/>
    </sheetView>
  </sheetViews>
  <sheetFormatPr defaultRowHeight="14.25" x14ac:dyDescent="0.15"/>
  <cols>
    <col min="1" max="1" width="5.5" style="94" bestFit="1" customWidth="1"/>
    <col min="2" max="2" width="10.5" style="94" bestFit="1" customWidth="1"/>
    <col min="3" max="3" width="11.625" style="94" bestFit="1" customWidth="1"/>
    <col min="4" max="4" width="27.25" style="94" bestFit="1" customWidth="1"/>
    <col min="5" max="5" width="27.25" bestFit="1" customWidth="1"/>
    <col min="12" max="18" width="10.375" bestFit="1" customWidth="1"/>
  </cols>
  <sheetData>
    <row r="1" spans="1:18" x14ac:dyDescent="0.15">
      <c r="A1" s="94" t="s">
        <v>146</v>
      </c>
      <c r="B1" s="94" t="s">
        <v>141</v>
      </c>
      <c r="C1" s="94" t="s">
        <v>142</v>
      </c>
      <c r="D1" s="94" t="s">
        <v>147</v>
      </c>
      <c r="E1" s="94" t="s">
        <v>148</v>
      </c>
      <c r="F1" s="94" t="s">
        <v>149</v>
      </c>
    </row>
    <row r="2" spans="1:18" x14ac:dyDescent="0.15">
      <c r="A2" s="94">
        <v>2010</v>
      </c>
      <c r="B2" s="94">
        <v>528738.6</v>
      </c>
      <c r="C2" s="94" t="s">
        <v>144</v>
      </c>
      <c r="D2" s="96">
        <v>11518.441031369226</v>
      </c>
      <c r="E2" s="95">
        <v>16291.02</v>
      </c>
      <c r="F2">
        <f>D2/E2</f>
        <v>0.70704234795422416</v>
      </c>
    </row>
    <row r="3" spans="1:18" x14ac:dyDescent="0.15">
      <c r="A3" s="94">
        <v>2011</v>
      </c>
      <c r="B3" s="94">
        <v>317589.7</v>
      </c>
      <c r="C3" s="94" t="s">
        <v>144</v>
      </c>
      <c r="D3" s="96">
        <v>12759.694193387446</v>
      </c>
      <c r="E3" s="95">
        <v>18092.66</v>
      </c>
      <c r="F3">
        <f t="shared" ref="F3:F25" si="0">D3/E3</f>
        <v>0.70524147324867903</v>
      </c>
    </row>
    <row r="4" spans="1:18" x14ac:dyDescent="0.15">
      <c r="A4" s="94">
        <v>2012</v>
      </c>
      <c r="B4" s="94">
        <v>1008409</v>
      </c>
      <c r="C4" s="94" t="s">
        <v>144</v>
      </c>
      <c r="D4" s="96">
        <v>13027.117625731322</v>
      </c>
      <c r="E4" s="95">
        <v>18568.849999999999</v>
      </c>
      <c r="F4">
        <f t="shared" si="0"/>
        <v>0.70155758841992488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x14ac:dyDescent="0.15">
      <c r="A5" s="94">
        <v>2013</v>
      </c>
      <c r="B5" s="94">
        <v>1117106.1000000001</v>
      </c>
      <c r="C5" s="94" t="s">
        <v>144</v>
      </c>
      <c r="D5" s="96">
        <v>13281.063457046726</v>
      </c>
      <c r="E5" s="95">
        <v>18981.838431</v>
      </c>
      <c r="F5">
        <f t="shared" si="0"/>
        <v>0.6996721368862191</v>
      </c>
      <c r="G5" s="21"/>
      <c r="H5" s="21"/>
      <c r="I5" s="21"/>
      <c r="J5" s="21"/>
      <c r="L5" s="21"/>
      <c r="M5" s="21"/>
      <c r="N5" s="21"/>
      <c r="O5" s="21"/>
      <c r="P5" s="21"/>
      <c r="Q5" s="21"/>
    </row>
    <row r="6" spans="1:18" x14ac:dyDescent="0.15">
      <c r="A6" s="94">
        <v>2014</v>
      </c>
      <c r="B6" s="94">
        <v>1151133.6000000001</v>
      </c>
      <c r="C6" s="94" t="s">
        <v>144</v>
      </c>
      <c r="D6" s="96">
        <v>12934.047440506465</v>
      </c>
      <c r="E6" s="95">
        <v>18531.605510000001</v>
      </c>
      <c r="F6">
        <f t="shared" si="0"/>
        <v>0.69794532554273347</v>
      </c>
    </row>
    <row r="7" spans="1:18" x14ac:dyDescent="0.15">
      <c r="A7" s="94">
        <v>2015</v>
      </c>
      <c r="B7" s="94">
        <v>1167042.3999999999</v>
      </c>
      <c r="C7" s="94" t="s">
        <v>144</v>
      </c>
      <c r="D7" s="96">
        <v>12941.531147495745</v>
      </c>
      <c r="E7" s="95">
        <v>18550.750048999998</v>
      </c>
      <c r="F7">
        <f t="shared" si="0"/>
        <v>0.69762845778806526</v>
      </c>
    </row>
    <row r="8" spans="1:18" x14ac:dyDescent="0.15">
      <c r="A8" s="94">
        <v>2016</v>
      </c>
      <c r="B8" s="94">
        <v>1184110.3</v>
      </c>
      <c r="C8" s="94" t="s">
        <v>144</v>
      </c>
      <c r="D8" s="96">
        <v>12887.488916691244</v>
      </c>
      <c r="E8" s="95">
        <v>18698.697980000001</v>
      </c>
      <c r="F8">
        <f t="shared" si="0"/>
        <v>0.6892185183415237</v>
      </c>
    </row>
    <row r="9" spans="1:18" x14ac:dyDescent="0.15">
      <c r="A9" s="94">
        <v>2017</v>
      </c>
      <c r="B9" s="94">
        <v>1524464.7</v>
      </c>
      <c r="C9" s="94" t="s">
        <v>144</v>
      </c>
      <c r="D9" s="96">
        <v>12605.593243062516</v>
      </c>
      <c r="E9" s="95">
        <v>18495.894278</v>
      </c>
      <c r="F9">
        <f t="shared" si="0"/>
        <v>0.68153467215998742</v>
      </c>
      <c r="G9" s="21"/>
      <c r="H9" s="21"/>
      <c r="I9" s="21"/>
      <c r="L9" s="21"/>
      <c r="M9" s="21"/>
      <c r="N9" s="21"/>
      <c r="O9" s="21"/>
      <c r="P9" s="21"/>
      <c r="Q9" s="21"/>
      <c r="R9" s="21"/>
    </row>
    <row r="10" spans="1:18" x14ac:dyDescent="0.15">
      <c r="A10" s="94">
        <v>2018</v>
      </c>
      <c r="B10" s="94">
        <v>1860360</v>
      </c>
      <c r="C10" s="94" t="s">
        <v>144</v>
      </c>
      <c r="D10" s="96">
        <v>14347.600704358698</v>
      </c>
      <c r="E10" s="95">
        <v>21349.754305000002</v>
      </c>
      <c r="F10">
        <f t="shared" si="0"/>
        <v>0.67202650200984115</v>
      </c>
    </row>
    <row r="11" spans="1:18" x14ac:dyDescent="0.15">
      <c r="A11" s="94">
        <v>2019</v>
      </c>
      <c r="B11" s="94">
        <v>2470653.4</v>
      </c>
      <c r="C11" s="94" t="s">
        <v>144</v>
      </c>
      <c r="D11" s="96">
        <v>14114.952395881322</v>
      </c>
      <c r="E11" s="95">
        <v>21345.186726</v>
      </c>
      <c r="F11">
        <f t="shared" si="0"/>
        <v>0.66127097303338545</v>
      </c>
    </row>
    <row r="12" spans="1:18" x14ac:dyDescent="0.15">
      <c r="A12" s="94">
        <v>2020</v>
      </c>
      <c r="B12" s="94">
        <v>2328682.2999999998</v>
      </c>
      <c r="C12" s="94" t="s">
        <v>144</v>
      </c>
      <c r="D12" s="96">
        <v>14113.08033770972</v>
      </c>
      <c r="E12" s="95">
        <v>21670.944100000001</v>
      </c>
      <c r="F12">
        <f t="shared" si="0"/>
        <v>0.65124437000000013</v>
      </c>
    </row>
    <row r="13" spans="1:18" x14ac:dyDescent="0.15">
      <c r="A13" s="94">
        <v>2021</v>
      </c>
      <c r="B13" s="94">
        <v>2850589.6</v>
      </c>
      <c r="C13" s="94" t="s">
        <v>144</v>
      </c>
      <c r="D13" s="96">
        <v>12935.2479143574</v>
      </c>
      <c r="E13" s="95">
        <v>20522.830000000002</v>
      </c>
      <c r="F13">
        <f t="shared" si="0"/>
        <v>0.63028577999999991</v>
      </c>
    </row>
    <row r="14" spans="1:18" x14ac:dyDescent="0.15">
      <c r="A14" s="94">
        <v>2010</v>
      </c>
      <c r="B14" s="96">
        <v>612953.9</v>
      </c>
      <c r="C14" s="94" t="s">
        <v>145</v>
      </c>
      <c r="D14" s="94">
        <v>1291.6673837836543</v>
      </c>
      <c r="E14" s="96">
        <v>1826.86</v>
      </c>
      <c r="F14">
        <f t="shared" si="0"/>
        <v>0.70704234795422438</v>
      </c>
    </row>
    <row r="15" spans="1:18" x14ac:dyDescent="0.15">
      <c r="A15" s="94">
        <v>2011</v>
      </c>
      <c r="B15" s="94">
        <v>1268598.8999999999</v>
      </c>
      <c r="C15" s="94" t="s">
        <v>145</v>
      </c>
      <c r="D15" s="94">
        <v>1342.547035379313</v>
      </c>
      <c r="E15" s="96">
        <v>1903.67</v>
      </c>
      <c r="F15">
        <f t="shared" si="0"/>
        <v>0.70524147324867914</v>
      </c>
    </row>
    <row r="16" spans="1:18" x14ac:dyDescent="0.15">
      <c r="A16" s="94">
        <v>2012</v>
      </c>
      <c r="B16" s="96">
        <v>972441.3</v>
      </c>
      <c r="C16" s="94" t="s">
        <v>145</v>
      </c>
      <c r="D16" s="94">
        <v>1325.0107705210598</v>
      </c>
      <c r="E16" s="94">
        <v>1888.67</v>
      </c>
      <c r="F16">
        <f t="shared" si="0"/>
        <v>0.70155758841992499</v>
      </c>
    </row>
    <row r="17" spans="1:6" x14ac:dyDescent="0.15">
      <c r="A17" s="94">
        <v>2013</v>
      </c>
      <c r="B17" s="96">
        <v>1210132</v>
      </c>
      <c r="C17" s="94" t="s">
        <v>145</v>
      </c>
      <c r="D17" s="94">
        <v>1339.1394209868379</v>
      </c>
      <c r="E17" s="94">
        <v>1913.952765</v>
      </c>
      <c r="F17">
        <f t="shared" si="0"/>
        <v>0.69967213688621932</v>
      </c>
    </row>
    <row r="18" spans="1:6" x14ac:dyDescent="0.15">
      <c r="A18" s="94">
        <v>2014</v>
      </c>
      <c r="B18" s="96">
        <v>1455577.7</v>
      </c>
      <c r="C18" s="94" t="s">
        <v>145</v>
      </c>
      <c r="D18" s="94">
        <v>1264.4142246587896</v>
      </c>
      <c r="E18" s="96">
        <v>1811.6236020000006</v>
      </c>
      <c r="F18">
        <f t="shared" si="0"/>
        <v>0.69794532554273336</v>
      </c>
    </row>
    <row r="19" spans="1:6" x14ac:dyDescent="0.15">
      <c r="A19" s="94">
        <v>2015</v>
      </c>
      <c r="B19" s="96">
        <v>1691008.2</v>
      </c>
      <c r="C19" s="94" t="s">
        <v>145</v>
      </c>
      <c r="D19" s="94">
        <v>1199.1491219654274</v>
      </c>
      <c r="E19" s="96">
        <v>1718.8936439999995</v>
      </c>
      <c r="F19">
        <f t="shared" si="0"/>
        <v>0.69762845778806526</v>
      </c>
    </row>
    <row r="20" spans="1:6" x14ac:dyDescent="0.15">
      <c r="A20" s="94">
        <v>2016</v>
      </c>
      <c r="B20" s="96">
        <v>1902497.3</v>
      </c>
      <c r="C20" s="94" t="s">
        <v>145</v>
      </c>
      <c r="D20" s="94">
        <v>1271.8315579139319</v>
      </c>
      <c r="E20" s="96">
        <v>1845.3241230000001</v>
      </c>
      <c r="F20">
        <f t="shared" si="0"/>
        <v>0.68921851834152381</v>
      </c>
    </row>
    <row r="21" spans="1:6" x14ac:dyDescent="0.15">
      <c r="A21" s="94">
        <v>2017</v>
      </c>
      <c r="B21" s="96">
        <v>1985219</v>
      </c>
      <c r="C21" s="94" t="s">
        <v>145</v>
      </c>
      <c r="D21" s="94">
        <v>1224.1841908030485</v>
      </c>
      <c r="E21" s="96">
        <v>1796.2170390000001</v>
      </c>
      <c r="F21">
        <f t="shared" si="0"/>
        <v>0.68153467215998753</v>
      </c>
    </row>
    <row r="22" spans="1:6" x14ac:dyDescent="0.15">
      <c r="A22" s="94">
        <v>2018</v>
      </c>
      <c r="B22" s="96">
        <v>1959555.7</v>
      </c>
      <c r="C22" s="94" t="s">
        <v>145</v>
      </c>
      <c r="D22" s="94">
        <v>1243.581689228992</v>
      </c>
      <c r="E22" s="96">
        <v>1850.4950109999997</v>
      </c>
      <c r="F22">
        <f t="shared" si="0"/>
        <v>0.67202650200984093</v>
      </c>
    </row>
    <row r="23" spans="1:6" x14ac:dyDescent="0.15">
      <c r="A23" s="94">
        <v>2019</v>
      </c>
      <c r="B23" s="96">
        <v>1701027.7</v>
      </c>
      <c r="C23" s="94" t="s">
        <v>145</v>
      </c>
      <c r="D23" s="94">
        <v>1214.0157297812602</v>
      </c>
      <c r="E23" s="96">
        <v>1835.8823830000001</v>
      </c>
      <c r="F23">
        <f t="shared" si="0"/>
        <v>0.66127097303338533</v>
      </c>
    </row>
    <row r="24" spans="1:6" x14ac:dyDescent="0.15">
      <c r="A24" s="94">
        <v>2020</v>
      </c>
      <c r="B24" s="94">
        <v>2525861.2000000002</v>
      </c>
      <c r="C24" s="94" t="s">
        <v>145</v>
      </c>
      <c r="D24" s="94">
        <v>1122.2679317567899</v>
      </c>
      <c r="E24" s="96">
        <v>1723.2669999999998</v>
      </c>
      <c r="F24">
        <f t="shared" si="0"/>
        <v>0.65124437000000002</v>
      </c>
    </row>
    <row r="25" spans="1:6" x14ac:dyDescent="0.15">
      <c r="A25" s="94">
        <v>2021</v>
      </c>
      <c r="B25" s="94">
        <v>2853334.6</v>
      </c>
      <c r="C25" s="94" t="s">
        <v>145</v>
      </c>
      <c r="D25" s="94">
        <v>1172.5206365339998</v>
      </c>
      <c r="E25" s="94">
        <v>1860.2999999999997</v>
      </c>
      <c r="F25">
        <f t="shared" si="0"/>
        <v>0.63028578000000002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Q57"/>
  <sheetViews>
    <sheetView showGridLines="0" showZeros="0" workbookViewId="0">
      <selection activeCell="C16" sqref="C16:N16"/>
    </sheetView>
  </sheetViews>
  <sheetFormatPr defaultColWidth="9" defaultRowHeight="24" customHeight="1" x14ac:dyDescent="0.15"/>
  <cols>
    <col min="1" max="1" width="26.125" style="7" customWidth="1"/>
    <col min="2" max="2" width="49.75" style="7" customWidth="1"/>
    <col min="3" max="3" width="11.125" style="6"/>
    <col min="4" max="250" width="9" style="6"/>
  </cols>
  <sheetData>
    <row r="1" spans="1:251" s="5" customFormat="1" ht="24" customHeight="1" x14ac:dyDescent="0.15">
      <c r="A1" s="83" t="s">
        <v>35</v>
      </c>
      <c r="B1" s="83"/>
    </row>
    <row r="2" spans="1:251" ht="24" customHeight="1" x14ac:dyDescent="0.15">
      <c r="A2" s="93" t="s">
        <v>36</v>
      </c>
      <c r="B2" s="93"/>
    </row>
    <row r="3" spans="1:251" ht="24" customHeight="1" x14ac:dyDescent="0.15">
      <c r="A3" s="8"/>
      <c r="B3" s="8"/>
    </row>
    <row r="4" spans="1:251" ht="24" customHeight="1" x14ac:dyDescent="0.15">
      <c r="A4" s="9" t="s">
        <v>37</v>
      </c>
      <c r="B4" s="10"/>
    </row>
    <row r="5" spans="1:251" ht="22.15" customHeight="1" x14ac:dyDescent="0.15">
      <c r="A5" s="11" t="s">
        <v>38</v>
      </c>
      <c r="B5" s="12" t="s">
        <v>39</v>
      </c>
      <c r="C5" s="13">
        <v>2010</v>
      </c>
      <c r="D5" s="14">
        <v>2011</v>
      </c>
      <c r="E5" s="13">
        <v>2012</v>
      </c>
      <c r="F5" s="13">
        <v>2013</v>
      </c>
      <c r="G5" s="13">
        <v>2014</v>
      </c>
      <c r="H5" s="14">
        <v>2015</v>
      </c>
      <c r="I5" s="32">
        <v>2016</v>
      </c>
      <c r="J5" s="32">
        <v>2017</v>
      </c>
      <c r="K5" s="32">
        <v>2018</v>
      </c>
      <c r="L5" s="32">
        <v>2019</v>
      </c>
      <c r="M5" s="14">
        <v>2020</v>
      </c>
      <c r="N5" s="14">
        <v>2021</v>
      </c>
      <c r="IQ5" s="6"/>
    </row>
    <row r="6" spans="1:251" s="6" customFormat="1" ht="24" customHeight="1" x14ac:dyDescent="0.15">
      <c r="A6" s="15"/>
      <c r="B6" s="16"/>
      <c r="C6" s="17"/>
      <c r="D6" s="17"/>
      <c r="E6" s="17"/>
      <c r="F6" s="17"/>
      <c r="G6" s="18"/>
      <c r="H6" s="18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51" ht="24" customHeight="1" x14ac:dyDescent="0.15">
      <c r="A7" s="19" t="s">
        <v>135</v>
      </c>
      <c r="B7" s="20"/>
      <c r="C7" s="21">
        <f>分行业能耗占比!C7/100*分三类品种能源消费量!$R$10</f>
        <v>12810.101344729401</v>
      </c>
      <c r="D7" s="21">
        <f>分行业能耗占比!D7/100*分三类品种能源消费量!$R$11</f>
        <v>14102.241228766761</v>
      </c>
      <c r="E7" s="21">
        <f>分行业能耗占比!E7/100*分三类品种能源消费量!$R$12</f>
        <v>14352.127769761459</v>
      </c>
      <c r="F7" s="21">
        <f>分行业能耗占比!F7/100*分三类品种能源消费量!$R$13</f>
        <v>14620.202878033564</v>
      </c>
      <c r="G7" s="21">
        <f>分行业能耗占比!G7/100*分三类品种能源消费量!$R$14</f>
        <v>14198.461665165254</v>
      </c>
      <c r="H7" s="21">
        <f>分行业能耗占比!H7/100*分三类品种能源消费量!$R$15</f>
        <v>14140.680269461174</v>
      </c>
      <c r="I7" s="21">
        <f>分行业能耗占比!I7/100*分三类品种能源消费量!$R$16</f>
        <v>14159.320474605174</v>
      </c>
      <c r="J7" s="21">
        <f>分行业能耗占比!J7/100*分三类品种能源消费量!$R$17</f>
        <v>13829.777433865565</v>
      </c>
      <c r="K7" s="21">
        <f>分行业能耗占比!K7/100*分三类品种能源消费量!$R$18</f>
        <v>15591.182393587687</v>
      </c>
      <c r="L7" s="21">
        <f>分行业能耗占比!L7/100*分三类品种能源消费量!$R$19</f>
        <v>15328.968125662579</v>
      </c>
      <c r="M7" s="21">
        <f>分行业能耗占比!M7/100*分三类品种能源消费量!$R$20</f>
        <v>15235.348334590944</v>
      </c>
      <c r="N7" s="21">
        <f>分行业能耗占比!N7/100*分三类品种能源消费量!$R$21</f>
        <v>14107.7874594648</v>
      </c>
      <c r="O7" s="31"/>
      <c r="P7" s="31"/>
      <c r="Q7" s="31"/>
      <c r="R7" s="31"/>
      <c r="S7" s="31"/>
      <c r="T7" s="31"/>
      <c r="U7" s="31"/>
      <c r="V7" s="31"/>
      <c r="W7" s="31"/>
      <c r="IQ7" s="6"/>
    </row>
    <row r="8" spans="1:251" ht="24" customHeight="1" x14ac:dyDescent="0.15">
      <c r="A8" s="22"/>
      <c r="B8" s="20"/>
      <c r="C8" s="21">
        <f>分行业能耗占比!C8/100*分三类品种能源消费量!$R$10</f>
        <v>0</v>
      </c>
      <c r="D8" s="21">
        <f>分行业能耗占比!D8/100*分三类品种能源消费量!$R$11</f>
        <v>0</v>
      </c>
      <c r="E8" s="21">
        <f>分行业能耗占比!E8/100*分三类品种能源消费量!$R$12</f>
        <v>0</v>
      </c>
      <c r="F8" s="21">
        <f>分行业能耗占比!F8/100*分三类品种能源消费量!$R$13</f>
        <v>0</v>
      </c>
      <c r="G8" s="21">
        <f>分行业能耗占比!G8/100*分三类品种能源消费量!$R$14</f>
        <v>0</v>
      </c>
      <c r="H8" s="21">
        <f>分行业能耗占比!H8/100*分三类品种能源消费量!$R$15</f>
        <v>0</v>
      </c>
      <c r="I8" s="21">
        <f>分行业能耗占比!I8/100*分三类品种能源消费量!$R$16</f>
        <v>0</v>
      </c>
      <c r="J8" s="21">
        <f>分行业能耗占比!J8/100*分三类品种能源消费量!$R$17</f>
        <v>0</v>
      </c>
      <c r="K8" s="21">
        <f>分行业能耗占比!K8/100*分三类品种能源消费量!$R$18</f>
        <v>0</v>
      </c>
      <c r="L8" s="21">
        <f>分行业能耗占比!L8/100*分三类品种能源消费量!$R$19</f>
        <v>0</v>
      </c>
      <c r="M8" s="21">
        <f>分行业能耗占比!M8/100*分三类品种能源消费量!$R$20</f>
        <v>0</v>
      </c>
      <c r="N8" s="21">
        <f>分行业能耗占比!N8/100*分三类品种能源消费量!$R$21</f>
        <v>0</v>
      </c>
      <c r="O8" s="31"/>
      <c r="P8" s="21">
        <f>分行业能耗占比!P8/100*分三类品种能源消费量!$R$10</f>
        <v>0</v>
      </c>
      <c r="Q8" s="21">
        <f>分行业能耗占比!Q8/100*分三类品种能源消费量!$R$11</f>
        <v>0</v>
      </c>
      <c r="R8" s="21">
        <f>分行业能耗占比!R8/100*分三类品种能源消费量!$R$12</f>
        <v>0</v>
      </c>
      <c r="S8" s="21">
        <f>分行业能耗占比!S8/100*分三类品种能源消费量!$R$13</f>
        <v>0</v>
      </c>
      <c r="T8" s="21">
        <f>分行业能耗占比!T8/100*分三类品种能源消费量!$R$14</f>
        <v>0</v>
      </c>
      <c r="U8" s="21">
        <f>分行业能耗占比!U8/100*分三类品种能源消费量!$R$15</f>
        <v>0</v>
      </c>
      <c r="V8" s="21">
        <f>分行业能耗占比!V8/100*分三类品种能源消费量!$R$16</f>
        <v>0</v>
      </c>
      <c r="W8" s="21">
        <f>分行业能耗占比!W8/100*分三类品种能源消费量!$R$17</f>
        <v>0</v>
      </c>
      <c r="X8" s="21">
        <f>分行业能耗占比!X8/100*分三类品种能源消费量!$R$18</f>
        <v>0</v>
      </c>
      <c r="Y8" s="21">
        <f>分行业能耗占比!Y8/100*分三类品种能源消费量!$R$19</f>
        <v>0</v>
      </c>
      <c r="Z8" s="21">
        <f>分行业能耗占比!Z8/100*分三类品种能源消费量!$R$20</f>
        <v>0</v>
      </c>
      <c r="AA8" s="21">
        <f>分行业能耗占比!AA8/100*分三类品种能源消费量!$R$21</f>
        <v>0</v>
      </c>
      <c r="IQ8" s="6"/>
    </row>
    <row r="9" spans="1:251" ht="24" customHeight="1" x14ac:dyDescent="0.15">
      <c r="A9" s="19" t="s">
        <v>43</v>
      </c>
      <c r="B9" s="20" t="s">
        <v>44</v>
      </c>
      <c r="C9" s="21">
        <f>分行业能耗占比!C9/100*分三类品种能源消费量!$R$10</f>
        <v>11518.441031369226</v>
      </c>
      <c r="D9" s="21">
        <f>分行业能耗占比!D9/100*分三类品种能源消费量!$R$11</f>
        <v>12759.694193387446</v>
      </c>
      <c r="E9" s="21">
        <f>分行业能耗占比!E9/100*分三类品种能源消费量!$R$12</f>
        <v>13027.117625731322</v>
      </c>
      <c r="F9" s="21">
        <f>分行业能耗占比!F9/100*分三类品种能源消费量!$R$13</f>
        <v>13281.063457046726</v>
      </c>
      <c r="G9" s="21">
        <f>分行业能耗占比!G9/100*分三类品种能源消费量!$R$14</f>
        <v>12934.047440506465</v>
      </c>
      <c r="H9" s="21">
        <f>分行业能耗占比!H9/100*分三类品种能源消费量!$R$15</f>
        <v>12941.531147495745</v>
      </c>
      <c r="I9" s="21">
        <f>分行业能耗占比!I9/100*分三类品种能源消费量!$R$16</f>
        <v>12887.488916691244</v>
      </c>
      <c r="J9" s="21">
        <f>分行业能耗占比!J9/100*分三类品种能源消费量!$R$17</f>
        <v>12605.593243062516</v>
      </c>
      <c r="K9" s="21">
        <f>分行业能耗占比!K9/100*分三类品种能源消费量!$R$18</f>
        <v>14347.600704358698</v>
      </c>
      <c r="L9" s="21">
        <f>分行业能耗占比!L9/100*分三类品种能源消费量!$R$19</f>
        <v>14114.952395881322</v>
      </c>
      <c r="M9" s="21">
        <f>分行业能耗占比!M9/100*分三类品种能源消费量!$R$20</f>
        <v>14113.08033770972</v>
      </c>
      <c r="N9" s="21">
        <f>分行业能耗占比!N9/100*分三类品种能源消费量!$R$21</f>
        <v>12935.2479143574</v>
      </c>
      <c r="O9" s="31"/>
      <c r="P9" s="31"/>
      <c r="Q9" s="31"/>
      <c r="R9" s="31"/>
      <c r="S9" s="31"/>
      <c r="T9" s="31"/>
      <c r="U9" s="31"/>
      <c r="V9" s="31"/>
      <c r="W9" s="31"/>
      <c r="IQ9" s="6"/>
    </row>
    <row r="10" spans="1:251" ht="24" customHeight="1" x14ac:dyDescent="0.15">
      <c r="A10" s="22" t="s">
        <v>45</v>
      </c>
      <c r="B10" s="23" t="s">
        <v>46</v>
      </c>
      <c r="C10" s="24">
        <f>分行业能耗占比!C10/100*分三类品种能源消费量!$R$10</f>
        <v>614.30667359654831</v>
      </c>
      <c r="D10" s="24">
        <f>分行业能耗占比!D10/100*分三类品种能源消费量!$R$11</f>
        <v>661.84091298495537</v>
      </c>
      <c r="E10" s="24">
        <f>分行业能耗占比!E10/100*分三类品种能源消费量!$R$12</f>
        <v>662.24208648825038</v>
      </c>
      <c r="F10" s="24">
        <f>分行业能耗占比!F10/100*分三类品种能源消费量!$R$13</f>
        <v>638.08173876072965</v>
      </c>
      <c r="G10" s="24">
        <f>分行业能耗占比!G10/100*分三类品种能源消费量!$R$14</f>
        <v>634.58212535165239</v>
      </c>
      <c r="H10" s="24">
        <f>分行业能耗占比!H10/100*分三类品种能源消费量!$R$15</f>
        <v>648.46437028078594</v>
      </c>
      <c r="I10" s="24">
        <f>分行业能耗占比!I10/100*分三类品种能源消费量!$R$16</f>
        <v>636.41160654976261</v>
      </c>
      <c r="J10" s="24">
        <f>分行业能耗占比!J10/100*分三类品种能源消费量!$R$17</f>
        <v>557.21522722289842</v>
      </c>
      <c r="K10" s="24">
        <f>分行业能耗占比!K10/100*分三类品种能源消费量!$R$18</f>
        <v>495.78018577527172</v>
      </c>
      <c r="L10" s="24">
        <f>分行业能耗占比!L10/100*分三类品种能源消费量!$R$19</f>
        <v>476.37464745714004</v>
      </c>
      <c r="M10" s="24">
        <f>分行业能耗占比!M10/100*分三类品种能源消费量!$R$20</f>
        <v>343.72612724162997</v>
      </c>
      <c r="N10" s="24">
        <f>分行业能耗占比!N10/100*分三类品种能源消费量!$R$21</f>
        <v>337.95923523599998</v>
      </c>
      <c r="O10" s="31"/>
      <c r="P10" s="31"/>
      <c r="Q10" s="31"/>
      <c r="R10" s="31"/>
      <c r="S10" s="31"/>
      <c r="T10" s="31"/>
      <c r="U10" s="31"/>
      <c r="V10" s="31"/>
      <c r="W10" s="31"/>
      <c r="IQ10" s="6"/>
    </row>
    <row r="11" spans="1:251" ht="24" customHeight="1" x14ac:dyDescent="0.15">
      <c r="A11" s="22" t="s">
        <v>47</v>
      </c>
      <c r="B11" s="23" t="s">
        <v>48</v>
      </c>
      <c r="C11" s="24">
        <f>分行业能耗占比!C11/100*分三类品种能源消费量!$R$10</f>
        <v>442.37518584451948</v>
      </c>
      <c r="D11" s="24">
        <f>分行业能耗占比!D11/100*分三类品种能源消费量!$R$11</f>
        <v>550.0107725719123</v>
      </c>
      <c r="E11" s="24">
        <f>分行业能耗占比!E11/100*分三类品种能源消费量!$R$12</f>
        <v>569.03292219546609</v>
      </c>
      <c r="F11" s="24">
        <f>分行业能耗占比!F11/100*分三类品种能源消费量!$R$13</f>
        <v>581.46476691078624</v>
      </c>
      <c r="G11" s="24">
        <f>分行业能耗占比!G11/100*分三类品种能源消费量!$R$14</f>
        <v>488.03399327269216</v>
      </c>
      <c r="H11" s="24">
        <f>分行业能耗占比!H11/100*分三类品种能源消费量!$R$15</f>
        <v>532.13566628454635</v>
      </c>
      <c r="I11" s="24">
        <f>分行业能耗占比!I11/100*分三类品种能源消费量!$R$16</f>
        <v>496.16655666703002</v>
      </c>
      <c r="J11" s="24">
        <f>分行业能耗占比!J11/100*分三类品种能源消费量!$R$17</f>
        <v>472.55955039567624</v>
      </c>
      <c r="K11" s="24">
        <f>分行业能耗占比!K11/100*分三类品种能源消费量!$R$18</f>
        <v>494.15652942482586</v>
      </c>
      <c r="L11" s="24">
        <f>分行业能耗占比!L11/100*分三类品种能源消费量!$R$19</f>
        <v>532.61666618663696</v>
      </c>
      <c r="M11" s="24">
        <f>分行业能耗占比!M11/100*分三类品种能源消费量!$R$20</f>
        <v>584.36880201350709</v>
      </c>
      <c r="N11" s="24">
        <f>分行业能耗占比!N11/100*分三类品种能源消费量!$R$21</f>
        <v>493.576794318</v>
      </c>
      <c r="O11" s="31"/>
      <c r="P11" s="31"/>
      <c r="Q11" s="31"/>
      <c r="R11" s="31"/>
      <c r="S11" s="31"/>
      <c r="T11" s="31"/>
      <c r="U11" s="31"/>
      <c r="V11" s="31"/>
      <c r="W11" s="31"/>
      <c r="IQ11" s="6"/>
    </row>
    <row r="12" spans="1:251" ht="24" customHeight="1" x14ac:dyDescent="0.15">
      <c r="A12" s="22" t="s">
        <v>49</v>
      </c>
      <c r="B12" s="23" t="s">
        <v>50</v>
      </c>
      <c r="C12" s="24">
        <f>分行业能耗占比!C12/100*分三类品种能源消费量!$R$10</f>
        <v>697.53262837424006</v>
      </c>
      <c r="D12" s="24">
        <f>分行业能耗占比!D12/100*分三类品种能源消费量!$R$11</f>
        <v>764.04450728815402</v>
      </c>
      <c r="E12" s="24">
        <f>分行业能耗占比!E12/100*分三类品种能源消费量!$R$12</f>
        <v>785.63321866719843</v>
      </c>
      <c r="F12" s="24">
        <f>分行业能耗占比!F12/100*分三类品种能源消费量!$R$13</f>
        <v>866.15089371396527</v>
      </c>
      <c r="G12" s="24">
        <f>分行业能耗占比!G12/100*分三类品种能源消费量!$R$14</f>
        <v>904.75456583119569</v>
      </c>
      <c r="H12" s="24">
        <f>分行业能耗占比!H12/100*分三类品种能源消费量!$R$15</f>
        <v>898.84625427894321</v>
      </c>
      <c r="I12" s="24">
        <f>分行业能耗占比!I12/100*分三类品种能源消费量!$R$16</f>
        <v>802.75413755785985</v>
      </c>
      <c r="J12" s="24">
        <f>分行业能耗占比!J12/100*分三类品种能源消费量!$R$17</f>
        <v>752.77065390776784</v>
      </c>
      <c r="K12" s="24">
        <f>分行业能耗占比!K12/100*分三类品种能源消费量!$R$18</f>
        <v>746.26706668573456</v>
      </c>
      <c r="L12" s="24">
        <f>分行业能耗占比!L12/100*分三类品种能源消费量!$R$19</f>
        <v>711.59276235042489</v>
      </c>
      <c r="M12" s="24">
        <f>分行业能耗占比!M12/100*分三类品种能源消费量!$R$20</f>
        <v>803.89696207011787</v>
      </c>
      <c r="N12" s="24">
        <f>分行业能耗占比!N12/100*分三类品种能源消费量!$R$21</f>
        <v>858.63201523619989</v>
      </c>
      <c r="O12" s="31"/>
      <c r="P12" s="31"/>
      <c r="Q12" s="31"/>
      <c r="R12" s="31"/>
      <c r="S12" s="31"/>
      <c r="T12" s="31"/>
      <c r="U12" s="31"/>
      <c r="V12" s="31"/>
      <c r="W12" s="31"/>
      <c r="IQ12" s="6"/>
    </row>
    <row r="13" spans="1:251" ht="24" customHeight="1" x14ac:dyDescent="0.15">
      <c r="A13" s="22" t="s">
        <v>51</v>
      </c>
      <c r="B13" s="23" t="s">
        <v>52</v>
      </c>
      <c r="C13" s="24">
        <f>分行业能耗占比!C13/100*分三类品种能源消费量!$R$10</f>
        <v>788.64917575510094</v>
      </c>
      <c r="D13" s="24">
        <f>分行业能耗占比!D13/100*分三类品种能源消费量!$R$11</f>
        <v>920.87610610919512</v>
      </c>
      <c r="E13" s="24">
        <f>分行业能耗占比!E13/100*分三类品种能源消费量!$R$12</f>
        <v>835.14703665863249</v>
      </c>
      <c r="F13" s="24">
        <f>分行业能耗占比!F13/100*分三类品种能源消费量!$R$13</f>
        <v>786.43979186608021</v>
      </c>
      <c r="G13" s="24">
        <f>分行业能耗占比!G13/100*分三类品种能源消费量!$R$14</f>
        <v>775.31733533544559</v>
      </c>
      <c r="H13" s="24">
        <f>分行业能耗占比!H13/100*分三类品种能源消费量!$R$15</f>
        <v>705.45861936705319</v>
      </c>
      <c r="I13" s="24">
        <f>分行业能耗占比!I13/100*分三类品种能源消费量!$R$16</f>
        <v>697.5441236581413</v>
      </c>
      <c r="J13" s="24">
        <f>分行业能耗占比!J13/100*分三类品种能源消费量!$R$17</f>
        <v>713.59840792192813</v>
      </c>
      <c r="K13" s="24">
        <f>分行业能耗占比!K13/100*分三类品种能源消费量!$R$18</f>
        <v>811.9026371034239</v>
      </c>
      <c r="L13" s="24">
        <f>分行业能耗占比!L13/100*分三类品种能源消费量!$R$19</f>
        <v>889.57195615246155</v>
      </c>
      <c r="M13" s="24">
        <f>分行业能耗占比!M13/100*分三类品种能源消费量!$R$20</f>
        <v>925.66279203093507</v>
      </c>
      <c r="N13" s="24">
        <f>分行业能耗占比!N13/100*分三类品种能源消费量!$R$21</f>
        <v>900.62795675760003</v>
      </c>
      <c r="O13" s="31"/>
      <c r="P13" s="31"/>
      <c r="Q13" s="31"/>
      <c r="R13" s="31"/>
      <c r="S13" s="31"/>
      <c r="T13" s="31"/>
      <c r="U13" s="31"/>
      <c r="V13" s="31"/>
      <c r="W13" s="31"/>
      <c r="IQ13" s="6"/>
    </row>
    <row r="14" spans="1:251" ht="24" customHeight="1" x14ac:dyDescent="0.15">
      <c r="A14" s="22" t="s">
        <v>53</v>
      </c>
      <c r="B14" s="23" t="s">
        <v>54</v>
      </c>
      <c r="C14" s="24">
        <f>分行业能耗占比!C14/100*分三类品种能源消费量!$R$10</f>
        <v>6230.8460434639983</v>
      </c>
      <c r="D14" s="24">
        <f>分行业能耗占比!D14/100*分三类品种能源消费量!$R$11</f>
        <v>6989.6129792939964</v>
      </c>
      <c r="E14" s="24">
        <f>分行业能耗占比!E14/100*分三类品种能源消费量!$R$12</f>
        <v>7313.1944355759597</v>
      </c>
      <c r="F14" s="24">
        <f>分行业能耗占比!F14/100*分三类品种能源消费量!$R$13</f>
        <v>7532.0451029466622</v>
      </c>
      <c r="G14" s="24">
        <f>分行业能耗占比!G14/100*分三类品种能源消费量!$R$14</f>
        <v>7326.7672999887218</v>
      </c>
      <c r="H14" s="24">
        <f>分行业能耗占比!H14/100*分三类品种能源消费量!$R$15</f>
        <v>7455.4256099503564</v>
      </c>
      <c r="I14" s="24">
        <f>分行业能耗占比!I14/100*分三类品种能源消费量!$R$16</f>
        <v>7539.1783094964903</v>
      </c>
      <c r="J14" s="24">
        <f>分行业能耗占比!J14/100*分三类品种能源消费量!$R$17</f>
        <v>7314.5320446529322</v>
      </c>
      <c r="K14" s="24">
        <f>分行业能耗占比!K14/100*分三类品种能源消费量!$R$18</f>
        <v>8817.9746397857816</v>
      </c>
      <c r="L14" s="24">
        <f>分行业能耗占比!L14/100*分三类品种能源消费量!$R$19</f>
        <v>8581.9007215625861</v>
      </c>
      <c r="M14" s="24">
        <f>分行业能耗占比!M14/100*分三类品种能源消费量!$R$20</f>
        <v>8617.746382682808</v>
      </c>
      <c r="N14" s="24">
        <f>分行业能耗占比!N14/100*分三类品种能源消费量!$R$21</f>
        <v>7589.5294941497996</v>
      </c>
      <c r="O14" s="31"/>
      <c r="P14" s="31"/>
      <c r="Q14" s="31"/>
      <c r="R14" s="31"/>
      <c r="S14" s="31"/>
      <c r="T14" s="31"/>
      <c r="U14" s="31"/>
      <c r="V14" s="31"/>
      <c r="W14" s="31"/>
      <c r="IQ14" s="6"/>
    </row>
    <row r="15" spans="1:251" ht="24" customHeight="1" x14ac:dyDescent="0.15">
      <c r="A15" s="22" t="s">
        <v>55</v>
      </c>
      <c r="B15" s="23" t="s">
        <v>56</v>
      </c>
      <c r="C15" s="24">
        <f>分行业能耗占比!C15/100*分三类品种能源消费量!$R$10</f>
        <v>2744.7242539113395</v>
      </c>
      <c r="D15" s="24">
        <f>分行业能耗占比!D15/100*分三类品种能源消费量!$R$11</f>
        <v>2873.3089151392328</v>
      </c>
      <c r="E15" s="24">
        <f>分行业能耗占比!E15/100*分三类品种能源消费量!$R$12</f>
        <v>2861.8676406118802</v>
      </c>
      <c r="F15" s="24">
        <f>分行业能耗占比!F15/100*分三类品种能源消费量!$R$13</f>
        <v>2876.8811628485041</v>
      </c>
      <c r="G15" s="24">
        <f>分行业能耗占比!G15/100*分三类品种能源消费量!$R$14</f>
        <v>2804.5921207267561</v>
      </c>
      <c r="H15" s="24">
        <f>分行业能耗占比!H15/100*分三类品种能源消费量!$R$15</f>
        <v>2701.2006273340617</v>
      </c>
      <c r="I15" s="24">
        <f>分行业能耗占比!I15/100*分三类品种能源消费量!$R$16</f>
        <v>2715.4341827619587</v>
      </c>
      <c r="J15" s="24">
        <f>分行业能耗占比!J15/100*分三类品种能源消费量!$R$17</f>
        <v>2794.9173589613156</v>
      </c>
      <c r="K15" s="24">
        <f>分行业能耗占比!K15/100*分三类品种能源消费量!$R$18</f>
        <v>2981.5196455836581</v>
      </c>
      <c r="L15" s="24">
        <f>分行业能耗占比!L15/100*分三类品种能源消费量!$R$19</f>
        <v>2922.89564217207</v>
      </c>
      <c r="M15" s="24">
        <f>分行业能耗占比!M15/100*分三类品种能源消费量!$R$20</f>
        <v>2837.6792716707191</v>
      </c>
      <c r="N15" s="24">
        <f>分行业能耗占比!N15/100*分三类品种能源消费量!$R$21</f>
        <v>2754.9224186597999</v>
      </c>
      <c r="O15" s="31"/>
      <c r="P15" s="31"/>
      <c r="Q15" s="31"/>
      <c r="R15" s="31"/>
      <c r="S15" s="31"/>
      <c r="T15" s="31"/>
      <c r="U15" s="31"/>
      <c r="V15" s="31"/>
      <c r="W15" s="31"/>
      <c r="IQ15" s="6"/>
    </row>
    <row r="16" spans="1:251" ht="24" customHeight="1" x14ac:dyDescent="0.15">
      <c r="A16" s="19" t="s">
        <v>57</v>
      </c>
      <c r="B16" s="20" t="s">
        <v>58</v>
      </c>
      <c r="C16" s="21">
        <f>分行业能耗占比!C16/100*分三类品种能源消费量!$R$10</f>
        <v>1291.6673837836543</v>
      </c>
      <c r="D16" s="21">
        <f>分行业能耗占比!D16/100*分三类品种能源消费量!$R$11</f>
        <v>1342.547035379313</v>
      </c>
      <c r="E16" s="21">
        <f>分行业能耗占比!E16/100*分三类品种能源消费量!$R$12</f>
        <v>1325.0107705210598</v>
      </c>
      <c r="F16" s="21">
        <f>分行业能耗占比!F16/100*分三类品种能源消费量!$R$13</f>
        <v>1339.1394209868379</v>
      </c>
      <c r="G16" s="21">
        <f>分行业能耗占比!G16/100*分三类品种能源消费量!$R$14</f>
        <v>1264.4142246587896</v>
      </c>
      <c r="H16" s="21">
        <f>分行业能耗占比!H16/100*分三类品种能源消费量!$R$15</f>
        <v>1199.1491219654274</v>
      </c>
      <c r="I16" s="21">
        <f>分行业能耗占比!I16/100*分三类品种能源消费量!$R$16</f>
        <v>1271.8315579139319</v>
      </c>
      <c r="J16" s="21">
        <f>分行业能耗占比!J16/100*分三类品种能源消费量!$R$17</f>
        <v>1224.1841908030485</v>
      </c>
      <c r="K16" s="21">
        <f>分行业能耗占比!K16/100*分三类品种能源消费量!$R$18</f>
        <v>1243.581689228992</v>
      </c>
      <c r="L16" s="21">
        <f>分行业能耗占比!L16/100*分三类品种能源消费量!$R$19</f>
        <v>1214.0157297812602</v>
      </c>
      <c r="M16" s="21">
        <f>分行业能耗占比!M16/100*分三类品种能源消费量!$R$20</f>
        <v>1122.2679317567899</v>
      </c>
      <c r="N16" s="21">
        <f>分行业能耗占比!N16/100*分三类品种能源消费量!$R$21</f>
        <v>1172.5206365339998</v>
      </c>
      <c r="O16" s="31"/>
      <c r="P16" s="31"/>
      <c r="Q16" s="31"/>
      <c r="R16" s="31"/>
      <c r="S16" s="31"/>
      <c r="T16" s="31"/>
      <c r="U16" s="31"/>
      <c r="V16" s="31"/>
      <c r="W16" s="31"/>
      <c r="IQ16" s="6"/>
    </row>
    <row r="17" spans="1:251" ht="24" customHeight="1" x14ac:dyDescent="0.15">
      <c r="A17" s="22" t="s">
        <v>59</v>
      </c>
      <c r="B17" s="23" t="s">
        <v>60</v>
      </c>
      <c r="C17" s="24">
        <f>分行业能耗占比!C17/100*分三类品种能源消费量!$R$10</f>
        <v>45.908259652667788</v>
      </c>
      <c r="D17" s="24">
        <f>分行业能耗占比!D17/100*分三类品种能源消费量!$R$11</f>
        <v>43.273616798538939</v>
      </c>
      <c r="E17" s="24">
        <f>分行业能耗占比!E17/100*分三类品种能源消费量!$R$12</f>
        <v>37.714761489964857</v>
      </c>
      <c r="F17" s="24">
        <f>分行业能耗占比!F17/100*分三类品种能源消费量!$R$13</f>
        <v>38.036687784762023</v>
      </c>
      <c r="G17" s="24">
        <f>分行业能耗占比!G17/100*分三类品种能源消费量!$R$14</f>
        <v>39.09074932317354</v>
      </c>
      <c r="H17" s="24">
        <f>分行业能耗占比!H17/100*分三类品种能源消费量!$R$15</f>
        <v>37.329468120113525</v>
      </c>
      <c r="I17" s="24">
        <f>分行业能耗占比!I17/100*分三类品种能源消费量!$R$16</f>
        <v>36.503027317096212</v>
      </c>
      <c r="J17" s="24">
        <f>分行业能耗占比!J17/100*分三类品种能源消费量!$R$17</f>
        <v>37.109012219096208</v>
      </c>
      <c r="K17" s="24">
        <f>分行业能耗占比!K17/100*分三类品种能源消费量!$R$18</f>
        <v>36.911495800249334</v>
      </c>
      <c r="L17" s="24">
        <f>分行业能耗占比!L17/100*分三类品种能源消费量!$R$19</f>
        <v>37.209898840835194</v>
      </c>
      <c r="M17" s="24">
        <f>分行业能耗占比!M17/100*分三类品种能源消费量!$R$20</f>
        <v>37.167623311329002</v>
      </c>
      <c r="N17" s="24">
        <f>分行业能耗占比!N17/100*分三类品种能源消费量!$R$21</f>
        <v>34.079552124599999</v>
      </c>
      <c r="O17" s="31"/>
      <c r="P17" s="31"/>
      <c r="Q17" s="31"/>
      <c r="R17" s="31"/>
      <c r="S17" s="31"/>
      <c r="T17" s="31"/>
      <c r="U17" s="31"/>
      <c r="V17" s="31"/>
      <c r="W17" s="31"/>
      <c r="IQ17" s="6"/>
    </row>
    <row r="18" spans="1:251" ht="24" customHeight="1" x14ac:dyDescent="0.15">
      <c r="A18" s="22" t="s">
        <v>61</v>
      </c>
      <c r="B18" s="23" t="s">
        <v>62</v>
      </c>
      <c r="C18" s="24">
        <f>分行业能耗占比!C18/100*分三类品种能源消费量!$R$10</f>
        <v>153.71807686872791</v>
      </c>
      <c r="D18" s="24">
        <f>分行业能耗占比!D18/100*分三类品种能源消费量!$R$11</f>
        <v>162.91783273517737</v>
      </c>
      <c r="E18" s="24">
        <f>分行业能耗占比!E18/100*分三类品种能源消费量!$R$12</f>
        <v>195.297429442045</v>
      </c>
      <c r="F18" s="24">
        <f>分行业能耗占比!F18/100*分三类品种能源消费量!$R$13</f>
        <v>204.21769773531193</v>
      </c>
      <c r="G18" s="24">
        <f>分行业能耗占比!G18/100*分三类品种能源消费量!$R$14</f>
        <v>183.48643058117588</v>
      </c>
      <c r="H18" s="24">
        <f>分行业能耗占比!H18/100*分三类品种能源消费量!$R$15</f>
        <v>147.31498606154378</v>
      </c>
      <c r="I18" s="24">
        <f>分行业能耗占比!I18/100*分三类品种能源消费量!$R$16</f>
        <v>128.24234798205194</v>
      </c>
      <c r="J18" s="24">
        <f>分行业能耗占比!J18/100*分三类品种能源消费量!$R$17</f>
        <v>119.15349458781162</v>
      </c>
      <c r="K18" s="24">
        <f>分行业能耗占比!K18/100*分三类品种能源消费量!$R$18</f>
        <v>93.903669005277294</v>
      </c>
      <c r="L18" s="24">
        <f>分行业能耗占比!L18/100*分三类品种能源消费量!$R$19</f>
        <v>94.963780734707257</v>
      </c>
      <c r="M18" s="24">
        <f>分行业能耗占比!M18/100*分三类品种能源消费量!$R$20</f>
        <v>97.737908431918996</v>
      </c>
      <c r="N18" s="24">
        <f>分行业能耗占比!N18/100*分三类品种能源消费量!$R$21</f>
        <v>103.4677136448</v>
      </c>
      <c r="O18" s="31"/>
      <c r="P18" s="31"/>
      <c r="Q18" s="31"/>
      <c r="R18" s="31"/>
      <c r="S18" s="31"/>
      <c r="T18" s="31"/>
      <c r="U18" s="31"/>
      <c r="V18" s="31"/>
      <c r="W18" s="31"/>
      <c r="IQ18" s="6"/>
    </row>
    <row r="19" spans="1:251" ht="24" customHeight="1" x14ac:dyDescent="0.15">
      <c r="A19" s="22" t="s">
        <v>63</v>
      </c>
      <c r="B19" s="23" t="s">
        <v>64</v>
      </c>
      <c r="C19" s="24">
        <f>分行业能耗占比!C19/100*分三类品种能源消费量!$R$10</f>
        <v>5.0412119409136196</v>
      </c>
      <c r="D19" s="24">
        <f>分行业能耗占比!D19/100*分三类品种能源消费量!$R$11</f>
        <v>3.3710542421286855</v>
      </c>
      <c r="E19" s="24">
        <f>分行业能耗占比!E19/100*分三类品种能源消费量!$R$12</f>
        <v>3.9226603360300429</v>
      </c>
      <c r="F19" s="24">
        <f>分行业能耗占比!F19/100*分三类品种能源消费量!$R$13</f>
        <v>4.0642030333344028</v>
      </c>
      <c r="G19" s="24">
        <f>分行业能耗占比!G19/100*分三类品种能源消费量!$R$14</f>
        <v>2.9853892416405112</v>
      </c>
      <c r="H19" s="24">
        <f>分行业能耗占比!H19/100*分三类品种能源消费量!$R$15</f>
        <v>2.8264061176769992</v>
      </c>
      <c r="I19" s="24">
        <f>分行业能耗占比!I19/100*分三类品种能源消费量!$R$16</f>
        <v>3.0883089205587582</v>
      </c>
      <c r="J19" s="24">
        <f>分行业能耗占比!J19/100*分三类品种能源消费量!$R$17</f>
        <v>3.1104465487855562</v>
      </c>
      <c r="K19" s="24">
        <f>分行业能耗占比!K19/100*分三类品种能源消费量!$R$18</f>
        <v>3.0882648606876262</v>
      </c>
      <c r="L19" s="24">
        <f>分行业能耗占比!L19/100*分三类品种能源消费量!$R$19</f>
        <v>3.1004820344034156</v>
      </c>
      <c r="M19" s="24">
        <f>分行业能耗占比!M19/100*分三类品种能源消费量!$R$20</f>
        <v>3.0663841161449996</v>
      </c>
      <c r="N19" s="24">
        <f>分行业能耗占比!N19/100*分三类品种能源消费量!$R$21</f>
        <v>3.4161489275999992</v>
      </c>
      <c r="O19" s="31"/>
      <c r="P19" s="31"/>
      <c r="Q19" s="31"/>
      <c r="R19" s="31"/>
      <c r="S19" s="31"/>
      <c r="T19" s="31"/>
      <c r="U19" s="31"/>
      <c r="V19" s="31"/>
      <c r="W19" s="31"/>
      <c r="IQ19" s="6"/>
    </row>
    <row r="20" spans="1:251" ht="24" customHeight="1" x14ac:dyDescent="0.15">
      <c r="A20" s="22" t="s">
        <v>65</v>
      </c>
      <c r="B20" s="23" t="s">
        <v>66</v>
      </c>
      <c r="C20" s="24">
        <f>分行业能耗占比!C20/100*分三类品种能源消费量!$R$10</f>
        <v>15.187269634056737</v>
      </c>
      <c r="D20" s="24">
        <f>分行业能耗占比!D20/100*分三类品种能源消费量!$R$11</f>
        <v>13.568845945304583</v>
      </c>
      <c r="E20" s="24">
        <f>分行业能耗占比!E20/100*分三类品种能源消费量!$R$12</f>
        <v>12.643867940098936</v>
      </c>
      <c r="F20" s="24">
        <f>分行业能耗占比!F20/100*分三类品种能源消费量!$R$13</f>
        <v>11.691631955566351</v>
      </c>
      <c r="G20" s="24">
        <f>分行业能耗占比!G20/100*分三类品种能源消费量!$R$14</f>
        <v>13.955940941166439</v>
      </c>
      <c r="H20" s="24">
        <f>分行业能耗占比!H20/100*分三类品种能源消费量!$R$15</f>
        <v>15.291273518035304</v>
      </c>
      <c r="I20" s="24">
        <f>分行业能耗占比!I20/100*分三类品种能源消费量!$R$16</f>
        <v>13.600643318740623</v>
      </c>
      <c r="J20" s="24">
        <f>分行业能耗占比!J20/100*分三类品种能源消费量!$R$17</f>
        <v>9.5323167242952564</v>
      </c>
      <c r="K20" s="24">
        <f>分行业能耗占比!K20/100*分三类品种能源消费量!$R$18</f>
        <v>8.8127250422668659</v>
      </c>
      <c r="L20" s="24">
        <f>分行业能耗占比!L20/100*分三类品种能源消费量!$R$19</f>
        <v>7.0698357736562638</v>
      </c>
      <c r="M20" s="24">
        <f>分行业能耗占比!M20/100*分三类品种能源消费量!$R$20</f>
        <v>8.4494398296909985</v>
      </c>
      <c r="N20" s="24">
        <f>分行业能耗占比!N20/100*分三类品种能源消费量!$R$21</f>
        <v>9.1706580989999988</v>
      </c>
      <c r="O20" s="31"/>
      <c r="P20" s="31"/>
      <c r="Q20" s="31"/>
      <c r="R20" s="31"/>
      <c r="S20" s="31"/>
      <c r="T20" s="31"/>
      <c r="U20" s="31"/>
      <c r="V20" s="31"/>
      <c r="W20" s="31"/>
      <c r="IQ20" s="6"/>
    </row>
    <row r="21" spans="1:251" ht="24" customHeight="1" x14ac:dyDescent="0.15">
      <c r="A21" s="22" t="s">
        <v>67</v>
      </c>
      <c r="B21" s="23" t="s">
        <v>68</v>
      </c>
      <c r="C21" s="24">
        <f>分行业能耗占比!C21/100*分三类品种能源消费量!$R$10</f>
        <v>143.03466699113957</v>
      </c>
      <c r="D21" s="24">
        <f>分行业能耗占比!D21/100*分三类品种能源消费量!$R$11</f>
        <v>151.74680779891827</v>
      </c>
      <c r="E21" s="24">
        <f>分行业能耗占比!E21/100*分三类品种能源消费量!$R$12</f>
        <v>155.31907345098836</v>
      </c>
      <c r="F21" s="24">
        <f>分行业能耗占比!F21/100*分三类品种能源消费量!$R$13</f>
        <v>157.29706852424158</v>
      </c>
      <c r="G21" s="24">
        <f>分行业能耗占比!G21/100*分三类品种能源消费量!$R$14</f>
        <v>141.40696281715898</v>
      </c>
      <c r="H21" s="24">
        <f>分行业能耗占比!H21/100*分三类品种能源消费量!$R$15</f>
        <v>125.64782027134093</v>
      </c>
      <c r="I21" s="24">
        <f>分行业能耗占比!I21/100*分三类品种能源消费量!$R$16</f>
        <v>108.85102506981688</v>
      </c>
      <c r="J21" s="24">
        <f>分行业能耗占比!J21/100*分三类品种能源消费量!$R$17</f>
        <v>107.80002521232413</v>
      </c>
      <c r="K21" s="24">
        <f>分行业能耗占比!K21/100*分三类品种能源消费量!$R$18</f>
        <v>98.92167476714873</v>
      </c>
      <c r="L21" s="24">
        <f>分行业能耗占比!L21/100*分三类品种能源消费量!$R$19</f>
        <v>97.57353887019039</v>
      </c>
      <c r="M21" s="24">
        <f>分行业能耗占比!M21/100*分三类品种能源消费量!$R$20</f>
        <v>102.017625933811</v>
      </c>
      <c r="N21" s="24">
        <f>分行业能耗占比!N21/100*分三类品种能源消费量!$R$21</f>
        <v>108.09401126999998</v>
      </c>
      <c r="O21" s="31"/>
      <c r="P21" s="31"/>
      <c r="Q21" s="31"/>
      <c r="R21" s="31"/>
      <c r="S21" s="31"/>
      <c r="T21" s="31"/>
      <c r="U21" s="31"/>
      <c r="V21" s="31"/>
      <c r="W21" s="31"/>
      <c r="IQ21" s="6"/>
    </row>
    <row r="22" spans="1:251" ht="24" customHeight="1" x14ac:dyDescent="0.15">
      <c r="A22" s="22" t="s">
        <v>69</v>
      </c>
      <c r="B22" s="23" t="s">
        <v>70</v>
      </c>
      <c r="C22" s="24">
        <f>分行业能耗占比!C22/100*分三类品种能源消费量!$R$10</f>
        <v>39.078230571429984</v>
      </c>
      <c r="D22" s="24">
        <f>分行业能耗占比!D22/100*分三类品种能源消费量!$R$11</f>
        <v>45.58680883079461</v>
      </c>
      <c r="E22" s="24">
        <f>分行业能耗占比!E22/100*分三类品种能源消费量!$R$12</f>
        <v>52.300211804301178</v>
      </c>
      <c r="F22" s="24">
        <f>分行业能耗占比!F22/100*分三类品种能源消费量!$R$13</f>
        <v>55.481278030792552</v>
      </c>
      <c r="G22" s="24">
        <f>分行业能耗占比!G22/100*分三类品种能源消费量!$R$14</f>
        <v>52.257947835506748</v>
      </c>
      <c r="H22" s="24">
        <f>分行业能耗占比!H22/100*分三类品种能源消费量!$R$15</f>
        <v>52.105160024049013</v>
      </c>
      <c r="I22" s="24">
        <f>分行业能耗占比!I22/100*分三类品种能源消费量!$R$16</f>
        <v>57.012204771725656</v>
      </c>
      <c r="J22" s="24">
        <f>分行业能耗占比!J22/100*分三类品种能源消费量!$R$17</f>
        <v>56.916480975934135</v>
      </c>
      <c r="K22" s="24">
        <f>分行业能耗占比!K22/100*分三类品种能源消费量!$R$18</f>
        <v>36.952164828071467</v>
      </c>
      <c r="L22" s="24">
        <f>分行业能耗占比!L22/100*分三类品种能源消费量!$R$19</f>
        <v>38.810789577580913</v>
      </c>
      <c r="M22" s="24">
        <f>分行业能耗占比!M22/100*分三类品种能源消费量!$R$20</f>
        <v>40.089040430712004</v>
      </c>
      <c r="N22" s="24">
        <f>分行业能耗占比!N22/100*分三类品种能源消费量!$R$21</f>
        <v>38.270952561599991</v>
      </c>
      <c r="O22" s="31"/>
      <c r="P22" s="31"/>
      <c r="Q22" s="31"/>
      <c r="R22" s="31"/>
      <c r="S22" s="31"/>
      <c r="T22" s="31"/>
      <c r="U22" s="31"/>
      <c r="V22" s="31"/>
      <c r="W22" s="31"/>
      <c r="IQ22" s="6"/>
    </row>
    <row r="23" spans="1:251" ht="24" customHeight="1" x14ac:dyDescent="0.15">
      <c r="A23" s="22" t="s">
        <v>71</v>
      </c>
      <c r="B23" s="23" t="s">
        <v>72</v>
      </c>
      <c r="C23" s="24">
        <f>分行业能耗占比!C23/100*分三类品种能源消费量!$R$10</f>
        <v>36.638934470987905</v>
      </c>
      <c r="D23" s="24">
        <f>分行业能耗占比!D23/100*分三类品种能源消费量!$R$11</f>
        <v>37.194435299135336</v>
      </c>
      <c r="E23" s="24">
        <f>分行业能耗占比!E23/100*分三类品种能源消费量!$R$12</f>
        <v>33.025380090472098</v>
      </c>
      <c r="F23" s="24">
        <f>分行业能耗占比!F23/100*分三类品种能源消费量!$R$13</f>
        <v>29.384844398390168</v>
      </c>
      <c r="G23" s="24">
        <f>分行业能耗占比!G23/100*分三类品种能源消费量!$R$14</f>
        <v>30.660726286021752</v>
      </c>
      <c r="H23" s="24">
        <f>分行业能耗占比!H23/100*分三类品种能源消费量!$R$15</f>
        <v>28.864237915289642</v>
      </c>
      <c r="I23" s="24">
        <f>分行业能耗占比!I23/100*分三类品种能源消费量!$R$16</f>
        <v>26.230957940500794</v>
      </c>
      <c r="J23" s="24">
        <f>分行业能耗占比!J23/100*分三类品种能源消费量!$R$17</f>
        <v>27.338108607513895</v>
      </c>
      <c r="K23" s="24">
        <f>分行业能耗占比!K23/100*分三类品种能源消费量!$R$18</f>
        <v>21.763911592733702</v>
      </c>
      <c r="L23" s="24">
        <f>分行业能耗占比!L23/100*分三类品种能源消费量!$R$19</f>
        <v>19.227429576901873</v>
      </c>
      <c r="M23" s="24">
        <f>分行业能耗占比!M23/100*分三类品种能源消费量!$R$20</f>
        <v>17.584639980991998</v>
      </c>
      <c r="N23" s="24">
        <f>分行业能耗占比!N23/100*分三类品种能源消费量!$R$21</f>
        <v>16.879053188399997</v>
      </c>
      <c r="O23" s="31"/>
      <c r="P23" s="31"/>
      <c r="Q23" s="31"/>
      <c r="R23" s="31"/>
      <c r="S23" s="31"/>
      <c r="T23" s="31"/>
      <c r="U23" s="31"/>
      <c r="V23" s="31"/>
      <c r="W23" s="31"/>
      <c r="IQ23" s="6"/>
    </row>
    <row r="24" spans="1:251" ht="24" customHeight="1" x14ac:dyDescent="0.15">
      <c r="A24" s="22" t="s">
        <v>73</v>
      </c>
      <c r="B24" s="23" t="s">
        <v>74</v>
      </c>
      <c r="C24" s="24">
        <f>分行业能耗占比!C24/100*分三类品种能源消费量!$R$10</f>
        <v>2.198901702137638</v>
      </c>
      <c r="D24" s="24">
        <f>分行业能耗占比!D24/100*分三类品种能源消费量!$R$11</f>
        <v>2.0452002724211691</v>
      </c>
      <c r="E24" s="24">
        <f>分行业能耗占比!E24/100*分三类品种能源消费量!$R$12</f>
        <v>1.9803237873851089</v>
      </c>
      <c r="F24" s="24">
        <f>分行业能耗占比!F24/100*分三类品种能源消费量!$R$13</f>
        <v>1.8099762535338653</v>
      </c>
      <c r="G24" s="24">
        <f>分行业能耗占比!G24/100*分三类品种能源消费量!$R$14</f>
        <v>1.8541364258051065</v>
      </c>
      <c r="H24" s="24">
        <f>分行业能耗占比!H24/100*分三类品种能源消费量!$R$15</f>
        <v>1.8524233083915163</v>
      </c>
      <c r="I24" s="24">
        <f>分行业能耗占比!I24/100*分三类品种能源消费量!$R$16</f>
        <v>1.5407831478969118</v>
      </c>
      <c r="J24" s="24">
        <f>分行业能耗占比!J24/100*分三类品种能源消费量!$R$17</f>
        <v>1.561318238965905</v>
      </c>
      <c r="K24" s="24">
        <f>分行业能耗占比!K24/100*分三类品种能源消费量!$R$18</f>
        <v>1.5244114766290831</v>
      </c>
      <c r="L24" s="24">
        <f>分行业能耗占比!L24/100*分三类品种能源消费量!$R$19</f>
        <v>1.4196158636370984</v>
      </c>
      <c r="M24" s="24">
        <f>分行业能耗占比!M24/100*分三类品种能源消费量!$R$20</f>
        <v>1.3737999985150002</v>
      </c>
      <c r="N24" s="24">
        <f>分行业能耗占比!N24/100*分三类品种能源消费量!$R$21</f>
        <v>1.3677201425999999</v>
      </c>
      <c r="O24" s="31"/>
      <c r="P24" s="31"/>
      <c r="Q24" s="31"/>
      <c r="R24" s="31"/>
      <c r="S24" s="31"/>
      <c r="T24" s="31"/>
      <c r="U24" s="31"/>
      <c r="V24" s="31"/>
      <c r="W24" s="31"/>
      <c r="IQ24" s="6"/>
    </row>
    <row r="25" spans="1:251" ht="24" customHeight="1" x14ac:dyDescent="0.15">
      <c r="A25" s="22" t="s">
        <v>75</v>
      </c>
      <c r="B25" s="23" t="s">
        <v>76</v>
      </c>
      <c r="C25" s="24">
        <f>分行业能耗占比!C25/100*分三类品种能源消费量!$R$10</f>
        <v>93.244744848203112</v>
      </c>
      <c r="D25" s="24">
        <f>分行业能耗占比!D25/100*分三类品种能源消费量!$R$11</f>
        <v>91.406347347761312</v>
      </c>
      <c r="E25" s="24">
        <f>分行业能耗占比!E25/100*分三类品种能源消费量!$R$12</f>
        <v>93.406480170757817</v>
      </c>
      <c r="F25" s="24">
        <f>分行业能耗占比!F25/100*分三类品种能源消费量!$R$13</f>
        <v>91.918334095549227</v>
      </c>
      <c r="G25" s="24">
        <f>分行业能耗占比!G25/100*分三类品种能源消费量!$R$14</f>
        <v>88.435388220535188</v>
      </c>
      <c r="H25" s="24">
        <f>分行业能耗占比!H25/100*分三类品种能源消费量!$R$15</f>
        <v>79.274509601142555</v>
      </c>
      <c r="I25" s="24">
        <f>分行业能耗占比!I25/100*分三类品种能源消费量!$R$16</f>
        <v>69.699870644834064</v>
      </c>
      <c r="J25" s="24">
        <f>分行业能耗占比!J25/100*分三类品种能源消费量!$R$17</f>
        <v>64.817954064752442</v>
      </c>
      <c r="K25" s="24">
        <f>分行业能耗占比!K25/100*分三类品种能源消费量!$R$18</f>
        <v>47.478363234804341</v>
      </c>
      <c r="L25" s="24">
        <f>分行业能耗占比!L25/100*分三类品种能源消费量!$R$19</f>
        <v>39.675411955157635</v>
      </c>
      <c r="M25" s="24">
        <f>分行业能耗占比!M25/100*分三类品种能源消费量!$R$20</f>
        <v>36.091051243281996</v>
      </c>
      <c r="N25" s="24">
        <f>分行业能耗占比!N25/100*分三类品种能源消费量!$R$21</f>
        <v>38.050352538599995</v>
      </c>
      <c r="O25" s="31"/>
      <c r="P25" s="31"/>
      <c r="Q25" s="31"/>
      <c r="R25" s="31"/>
      <c r="S25" s="31"/>
      <c r="T25" s="31"/>
      <c r="U25" s="31"/>
      <c r="V25" s="31"/>
      <c r="W25" s="31"/>
      <c r="IQ25" s="6"/>
    </row>
    <row r="26" spans="1:251" ht="24" customHeight="1" x14ac:dyDescent="0.15">
      <c r="A26" s="22" t="s">
        <v>77</v>
      </c>
      <c r="B26" s="23" t="s">
        <v>78</v>
      </c>
      <c r="C26" s="24">
        <f>分行业能耗占比!C26/100*分三类品种能源消费量!$R$10</f>
        <v>9.1986209468844589</v>
      </c>
      <c r="D26" s="24">
        <f>分行业能耗占比!D26/100*分三类品种能源消费量!$R$11</f>
        <v>8.1596438454872171</v>
      </c>
      <c r="E26" s="24">
        <f>分行业能耗占比!E26/100*分三类品种能源消费量!$R$12</f>
        <v>8.7489324584056583</v>
      </c>
      <c r="F26" s="24">
        <f>分行业能耗占比!F26/100*分三类品种能源消费量!$R$13</f>
        <v>11.803346506646562</v>
      </c>
      <c r="G26" s="24">
        <f>分行业能耗占比!G26/100*分三类品种能源消费量!$R$14</f>
        <v>10.579319145238275</v>
      </c>
      <c r="H26" s="24">
        <f>分行业能耗占比!H26/100*分三类品种能源消费量!$R$15</f>
        <v>11.649496699607058</v>
      </c>
      <c r="I26" s="24">
        <f>分行业能耗占比!I26/100*分三类品种能源消费量!$R$16</f>
        <v>11.352460757206853</v>
      </c>
      <c r="J26" s="24">
        <f>分行业能耗占比!J26/100*分三类品种能源消费量!$R$17</f>
        <v>11.754363744949449</v>
      </c>
      <c r="K26" s="24">
        <f>分行业能耗占比!K26/100*分三类品种能源消费量!$R$18</f>
        <v>9.3953028007796906</v>
      </c>
      <c r="L26" s="24">
        <f>分行业能耗占比!L26/100*分三类品种能源消费量!$R$19</f>
        <v>6.2167419942234066</v>
      </c>
      <c r="M26" s="24">
        <f>分行业能耗占比!M26/100*分三类品种能源消费量!$R$20</f>
        <v>3.5563152556960005</v>
      </c>
      <c r="N26" s="24">
        <f>分行业能耗占比!N26/100*分三类品种能源消费量!$R$21</f>
        <v>3.1892460467999997</v>
      </c>
      <c r="O26" s="31"/>
      <c r="P26" s="31"/>
      <c r="Q26" s="31"/>
      <c r="R26" s="31"/>
      <c r="S26" s="31"/>
      <c r="T26" s="31"/>
      <c r="U26" s="31"/>
      <c r="V26" s="31"/>
      <c r="W26" s="31"/>
      <c r="IQ26" s="6"/>
    </row>
    <row r="27" spans="1:251" ht="24" customHeight="1" x14ac:dyDescent="0.15">
      <c r="A27" s="22" t="s">
        <v>79</v>
      </c>
      <c r="B27" s="23" t="s">
        <v>80</v>
      </c>
      <c r="C27" s="24">
        <f>分行业能耗占比!C27/100*分三类品种能源消费量!$R$10</f>
        <v>28.66349678606425</v>
      </c>
      <c r="D27" s="24">
        <f>分行业能耗占比!D27/100*分三类品种能源消费量!$R$11</f>
        <v>27.067167743284305</v>
      </c>
      <c r="E27" s="24">
        <f>分行业能耗占比!E27/100*分三类品种能源消费量!$R$12</f>
        <v>28.465164563256081</v>
      </c>
      <c r="F27" s="24">
        <f>分行业能耗占比!F27/100*分三类品种能源消费量!$R$13</f>
        <v>26.054904592717506</v>
      </c>
      <c r="G27" s="24">
        <f>分行业能耗占比!G27/100*分三类品种能源消费量!$R$14</f>
        <v>23.737029788816045</v>
      </c>
      <c r="H27" s="24">
        <f>分行业能耗占比!H27/100*分三类品种能源消费量!$R$15</f>
        <v>21.747609327670389</v>
      </c>
      <c r="I27" s="24">
        <f>分行业能耗占比!I27/100*分三类品种能源消费量!$R$16</f>
        <v>18.896991268232345</v>
      </c>
      <c r="J27" s="24">
        <f>分行业能耗占比!J27/100*分三类品种能源消费量!$R$17</f>
        <v>20.135445050190821</v>
      </c>
      <c r="K27" s="24">
        <f>分行业能耗占比!K27/100*分三类品种能源消费量!$R$18</f>
        <v>11.872168030336292</v>
      </c>
      <c r="L27" s="24">
        <f>分行业能耗占比!L27/100*分三类品种能源消费量!$R$19</f>
        <v>8.3260456284180542</v>
      </c>
      <c r="M27" s="24">
        <f>分行业能耗占比!M27/100*分三类品种能源消费量!$R$20</f>
        <v>6.0664064309869996</v>
      </c>
      <c r="N27" s="24">
        <f>分行业能耗占比!N27/100*分三类品种能源消费量!$R$21</f>
        <v>5.3196119831999988</v>
      </c>
      <c r="O27" s="31"/>
      <c r="P27" s="31"/>
      <c r="Q27" s="31"/>
      <c r="R27" s="31"/>
      <c r="S27" s="31"/>
      <c r="T27" s="31"/>
      <c r="U27" s="31"/>
      <c r="V27" s="31"/>
      <c r="W27" s="31"/>
      <c r="IQ27" s="6"/>
    </row>
    <row r="28" spans="1:251" ht="24" customHeight="1" x14ac:dyDescent="0.15">
      <c r="A28" s="22" t="s">
        <v>81</v>
      </c>
      <c r="B28" s="23" t="s">
        <v>82</v>
      </c>
      <c r="C28" s="24">
        <f>分行业能耗占比!C28/100*分三类品种能源消费量!$R$10</f>
        <v>0</v>
      </c>
      <c r="D28" s="24">
        <f>分行业能耗占比!D28/100*分三类品种能源消费量!$R$11</f>
        <v>0</v>
      </c>
      <c r="E28" s="24">
        <f>分行业能耗占比!E28/100*分三类品种能源消费量!$R$12</f>
        <v>0</v>
      </c>
      <c r="F28" s="24">
        <f>分行业能耗占比!F28/100*分三类品种能源消费量!$R$13</f>
        <v>0</v>
      </c>
      <c r="G28" s="24">
        <f>分行业能耗占比!G28/100*分三类品种能源消费量!$R$14</f>
        <v>0</v>
      </c>
      <c r="H28" s="24">
        <f>分行业能耗占比!H28/100*分三类品种能源消费量!$R$15</f>
        <v>0</v>
      </c>
      <c r="I28" s="24">
        <f>分行业能耗占比!I28/100*分三类品种能源消费量!$R$16</f>
        <v>0</v>
      </c>
      <c r="J28" s="24">
        <f>分行业能耗占比!J28/100*分三类品种能源消费量!$R$17</f>
        <v>0</v>
      </c>
      <c r="K28" s="24">
        <f>分行业能耗占比!K28/100*分三类品种能源消费量!$R$18</f>
        <v>0</v>
      </c>
      <c r="L28" s="24">
        <f>分行业能耗占比!L28/100*分三类品种能源消费量!$R$19</f>
        <v>0</v>
      </c>
      <c r="M28" s="24">
        <f>分行业能耗占比!M28/100*分三类品种能源消费量!$R$20</f>
        <v>0</v>
      </c>
      <c r="N28" s="24">
        <f>分行业能耗占比!N28/100*分三类品种能源消费量!$R$21</f>
        <v>0</v>
      </c>
      <c r="O28" s="31"/>
      <c r="P28" s="31"/>
      <c r="Q28" s="31"/>
      <c r="R28" s="31"/>
      <c r="S28" s="31"/>
      <c r="T28" s="31"/>
      <c r="U28" s="31"/>
      <c r="V28" s="31"/>
      <c r="W28" s="31"/>
      <c r="IQ28" s="6"/>
    </row>
    <row r="29" spans="1:251" ht="24" customHeight="1" x14ac:dyDescent="0.15">
      <c r="A29" s="22" t="s">
        <v>83</v>
      </c>
      <c r="B29" s="23" t="s">
        <v>84</v>
      </c>
      <c r="C29" s="24">
        <f>分行业能耗占比!C29/100*分三类品种能源消费量!$R$10</f>
        <v>30.586651972499741</v>
      </c>
      <c r="D29" s="24">
        <f>分行业能耗占比!D29/100*分三类品种能源消费量!$R$11</f>
        <v>31.496084195286009</v>
      </c>
      <c r="E29" s="24">
        <f>分行业能耗占比!E29/100*分三类品种能源消费量!$R$12</f>
        <v>30.277731198540632</v>
      </c>
      <c r="F29" s="24">
        <f>分行业能耗占比!F29/100*分三类品种能源消费量!$R$13</f>
        <v>30.700759766560296</v>
      </c>
      <c r="G29" s="24">
        <f>分行业能耗占比!G29/100*分三类品种能源消费量!$R$14</f>
        <v>30.858544231694996</v>
      </c>
      <c r="H29" s="24">
        <f>分行业能耗占比!H29/100*分三类品种能源消费量!$R$15</f>
        <v>28.290751743936504</v>
      </c>
      <c r="I29" s="24">
        <f>分行业能耗占比!I29/100*分三类品种能源消费量!$R$16</f>
        <v>23.504017316604799</v>
      </c>
      <c r="J29" s="24">
        <f>分行业能耗占比!J29/100*分三类品种能源消费量!$R$17</f>
        <v>20.70217452529079</v>
      </c>
      <c r="K29" s="24">
        <f>分行业能耗占比!K29/100*分三类品种能源消费量!$R$18</f>
        <v>17.321907138026422</v>
      </c>
      <c r="L29" s="24">
        <f>分行业能耗占比!L29/100*分三类品种能源消费量!$R$19</f>
        <v>15.560112677123971</v>
      </c>
      <c r="M29" s="24">
        <f>分行业能耗占比!M29/100*分三类品种能源消费量!$R$20</f>
        <v>18.837764397746</v>
      </c>
      <c r="N29" s="24">
        <f>分行业能耗占比!N29/100*分三类品种能源消费量!$R$21</f>
        <v>20.893973607</v>
      </c>
      <c r="O29" s="31"/>
      <c r="P29" s="31"/>
      <c r="Q29" s="31"/>
      <c r="R29" s="31"/>
      <c r="S29" s="31"/>
      <c r="T29" s="31"/>
      <c r="U29" s="31"/>
      <c r="V29" s="31"/>
      <c r="W29" s="31"/>
      <c r="IQ29" s="6"/>
    </row>
    <row r="30" spans="1:251" ht="24" customHeight="1" x14ac:dyDescent="0.15">
      <c r="A30" s="22" t="s">
        <v>85</v>
      </c>
      <c r="B30" s="23" t="s">
        <v>86</v>
      </c>
      <c r="C30" s="24">
        <f>分行业能耗占比!C30/100*分三类品种能源消费量!$R$10</f>
        <v>0</v>
      </c>
      <c r="D30" s="24">
        <f>分行业能耗占比!D30/100*分三类品种能源消费量!$R$11</f>
        <v>0</v>
      </c>
      <c r="E30" s="24">
        <f>分行业能耗占比!E30/100*分三类品种能源消费量!$R$12</f>
        <v>0</v>
      </c>
      <c r="F30" s="24">
        <f>分行业能耗占比!F30/100*分三类品种能源消费量!$R$13</f>
        <v>0</v>
      </c>
      <c r="G30" s="24">
        <f>分行业能耗占比!G30/100*分三类品种能源消费量!$R$14</f>
        <v>0</v>
      </c>
      <c r="H30" s="24">
        <f>分行业能耗占比!H30/100*分三类品种能源消费量!$R$15</f>
        <v>0</v>
      </c>
      <c r="I30" s="24">
        <f>分行业能耗占比!I30/100*分三类品种能源消费量!$R$16</f>
        <v>0</v>
      </c>
      <c r="J30" s="24">
        <f>分行业能耗占比!J30/100*分三类品种能源消费量!$R$17</f>
        <v>0</v>
      </c>
      <c r="K30" s="24">
        <f>分行业能耗占比!K30/100*分三类品种能源消费量!$R$18</f>
        <v>0</v>
      </c>
      <c r="L30" s="24">
        <f>分行业能耗占比!L30/100*分三类品种能源消费量!$R$19</f>
        <v>0</v>
      </c>
      <c r="M30" s="24">
        <f>分行业能耗占比!M30/100*分三类品种能源消费量!$R$20</f>
        <v>0</v>
      </c>
      <c r="N30" s="24">
        <f>分行业能耗占比!N30/100*分三类品种能源消费量!$R$21</f>
        <v>0</v>
      </c>
      <c r="O30" s="31"/>
      <c r="P30" s="31"/>
      <c r="Q30" s="31"/>
      <c r="R30" s="31"/>
      <c r="S30" s="31"/>
      <c r="T30" s="31"/>
      <c r="U30" s="31"/>
      <c r="V30" s="31"/>
      <c r="W30" s="31"/>
      <c r="IQ30" s="6"/>
    </row>
    <row r="31" spans="1:251" ht="24" customHeight="1" x14ac:dyDescent="0.15">
      <c r="A31" s="22" t="s">
        <v>87</v>
      </c>
      <c r="B31" s="23" t="s">
        <v>88</v>
      </c>
      <c r="C31" s="24">
        <f>分行业能耗占比!C31/100*分三类品种能源消费量!$R$10</f>
        <v>10.237973198377169</v>
      </c>
      <c r="D31" s="24">
        <f>分行业能耗占比!D31/100*分三类品种能源消费量!$R$11</f>
        <v>10.04263857906119</v>
      </c>
      <c r="E31" s="24">
        <f>分行业能耗占比!E31/100*分三类品种能源消费量!$R$12</f>
        <v>9.9880080368059829</v>
      </c>
      <c r="F31" s="24">
        <f>分行业能耗占比!F31/100*分三类品种能源消费量!$R$13</f>
        <v>10.049830296198731</v>
      </c>
      <c r="G31" s="24">
        <f>分行业能耗占比!G31/100*分三类品种能源消费量!$R$14</f>
        <v>9.5001665520639822</v>
      </c>
      <c r="H31" s="24">
        <f>分行业能耗占比!H31/100*分三类品种能源消费量!$R$15</f>
        <v>9.8096495394240861</v>
      </c>
      <c r="I31" s="24">
        <f>分行业能耗占比!I31/100*分三类品种能源消费量!$R$16</f>
        <v>9.6712265919867519</v>
      </c>
      <c r="J31" s="24">
        <f>分行业能耗占比!J31/100*分三类品种能源消费量!$R$17</f>
        <v>5.3896293471456085</v>
      </c>
      <c r="K31" s="24">
        <f>分行业能耗占比!K31/100*分三类品种能源消费量!$R$18</f>
        <v>3.5420258911891969</v>
      </c>
      <c r="L31" s="24">
        <f>分行业能耗占比!L31/100*分三类品种能源消费量!$R$19</f>
        <v>2.7958999629532646</v>
      </c>
      <c r="M31" s="24">
        <f>分行业能耗占比!M31/100*分三类品种能源消费量!$R$20</f>
        <v>2.7621227464809999</v>
      </c>
      <c r="N31" s="24">
        <f>分行业能耗占比!N31/100*分三类品种能源消费量!$R$21</f>
        <v>3.2522746247999996</v>
      </c>
      <c r="O31" s="31"/>
      <c r="P31" s="31"/>
      <c r="Q31" s="31"/>
      <c r="R31" s="31"/>
      <c r="S31" s="31"/>
      <c r="T31" s="31"/>
      <c r="U31" s="31"/>
      <c r="V31" s="31"/>
      <c r="W31" s="31"/>
      <c r="IQ31" s="6"/>
    </row>
    <row r="32" spans="1:251" ht="24" customHeight="1" x14ac:dyDescent="0.15">
      <c r="A32" s="22" t="s">
        <v>89</v>
      </c>
      <c r="B32" s="23" t="s">
        <v>90</v>
      </c>
      <c r="C32" s="24">
        <f>分行业能耗占比!C32/100*分三类品种能源消费量!$R$10</f>
        <v>98.250604671719003</v>
      </c>
      <c r="D32" s="24">
        <f>分行业能耗占比!D32/100*分三类品种能源消费量!$R$11</f>
        <v>92.189165383067333</v>
      </c>
      <c r="E32" s="24">
        <f>分行业能耗占比!E32/100*分三类品种能源消费量!$R$12</f>
        <v>88.058807642438168</v>
      </c>
      <c r="F32" s="24">
        <f>分行业能耗占比!F32/100*分三类品种能源消费量!$R$13</f>
        <v>83.217211401232206</v>
      </c>
      <c r="G32" s="24">
        <f>分行业能耗占比!G32/100*分三类品种能源消费量!$R$14</f>
        <v>74.228146481344496</v>
      </c>
      <c r="H32" s="24">
        <f>分行业能耗占比!H32/100*分三类品种能源消费量!$R$15</f>
        <v>74.646600773836454</v>
      </c>
      <c r="I32" s="24">
        <f>分行业能耗占比!I32/100*分三类品种能源消费量!$R$16</f>
        <v>69.852646267702227</v>
      </c>
      <c r="J32" s="24">
        <f>分行业能耗占比!J32/100*分三类品种能源消费量!$R$17</f>
        <v>64.653782585249175</v>
      </c>
      <c r="K32" s="24">
        <f>分行业能耗占比!K32/100*分三类品种能源消费量!$R$18</f>
        <v>64.04107195311272</v>
      </c>
      <c r="L32" s="24">
        <f>分行业能耗占比!L32/100*分三类品种能源消费量!$R$19</f>
        <v>71.038376658186678</v>
      </c>
      <c r="M32" s="24">
        <f>分行业能耗占比!M32/100*分三类品种能源消费量!$R$20</f>
        <v>79.405574789729997</v>
      </c>
      <c r="N32" s="24">
        <f>分行业能耗占比!N32/100*分三类品种能源消费量!$R$21</f>
        <v>98.059861652400002</v>
      </c>
      <c r="O32" s="31"/>
      <c r="P32" s="31"/>
      <c r="Q32" s="31"/>
      <c r="R32" s="31"/>
      <c r="S32" s="31"/>
      <c r="T32" s="31"/>
      <c r="U32" s="31"/>
      <c r="V32" s="31"/>
      <c r="W32" s="31"/>
      <c r="IQ32" s="6"/>
    </row>
    <row r="33" spans="1:251" ht="24" customHeight="1" x14ac:dyDescent="0.15">
      <c r="A33" s="22" t="s">
        <v>91</v>
      </c>
      <c r="B33" s="23" t="s">
        <v>92</v>
      </c>
      <c r="C33" s="24">
        <f>分行业能耗占比!C33/100*分三类品种能源消费量!$R$10</f>
        <v>6.2078318150380882</v>
      </c>
      <c r="D33" s="24">
        <f>分行业能耗占比!D33/100*分三类品种能源消费量!$R$11</f>
        <v>5.1412103399828704</v>
      </c>
      <c r="E33" s="24">
        <f>分行业能耗占比!E33/100*分三类品种能源消费量!$R$12</f>
        <v>6.4458269354916604</v>
      </c>
      <c r="F33" s="24">
        <f>分行业能耗占比!F33/100*分三类品种能源消费量!$R$13</f>
        <v>8.147595274695048</v>
      </c>
      <c r="G33" s="24">
        <f>分行业能耗占比!G33/100*分三类品种能源消费量!$R$14</f>
        <v>9.5694362297334479</v>
      </c>
      <c r="H33" s="24">
        <f>分行业能耗占比!H33/100*分三类品种能源消费量!$R$15</f>
        <v>8.9589139592621905</v>
      </c>
      <c r="I33" s="24">
        <f>分行业能耗占比!I33/100*分三类品种能源消费量!$R$16</f>
        <v>11.548029957878851</v>
      </c>
      <c r="J33" s="24">
        <f>分行业能耗占比!J33/100*分三类品种能源消费量!$R$17</f>
        <v>11.857943384424324</v>
      </c>
      <c r="K33" s="24">
        <f>分行业能耗占比!K33/100*分三类品种能源消费量!$R$18</f>
        <v>8.7288883920881339</v>
      </c>
      <c r="L33" s="24">
        <f>分行业能耗占比!L33/100*分三类品种能源消费量!$R$19</f>
        <v>5.4446565540710345</v>
      </c>
      <c r="M33" s="24">
        <f>分行业能耗占比!M33/100*分三类品种能源消费量!$R$20</f>
        <v>5.939869649896</v>
      </c>
      <c r="N33" s="24">
        <f>分行业能耗占比!N33/100*分三类品种能源消费量!$R$21</f>
        <v>5.1620405381999994</v>
      </c>
      <c r="O33" s="31"/>
      <c r="P33" s="31"/>
      <c r="Q33" s="31"/>
      <c r="R33" s="31"/>
      <c r="S33" s="31"/>
      <c r="T33" s="31"/>
      <c r="U33" s="31"/>
      <c r="V33" s="31"/>
      <c r="W33" s="31"/>
      <c r="IQ33" s="6"/>
    </row>
    <row r="34" spans="1:251" ht="24" customHeight="1" x14ac:dyDescent="0.15">
      <c r="A34" s="22" t="s">
        <v>93</v>
      </c>
      <c r="B34" s="23" t="s">
        <v>94</v>
      </c>
      <c r="C34" s="24">
        <f>分行业能耗占比!C34/100*分三类品种能源消费量!$R$10</f>
        <v>1.4918593541834133</v>
      </c>
      <c r="D34" s="24">
        <f>分行业能耗占比!D34/100*分三类品种能源消费量!$R$11</f>
        <v>1.3188015549750298</v>
      </c>
      <c r="E34" s="24">
        <f>分行业能耗占比!E34/100*分三类品种能源消费量!$R$12</f>
        <v>5.0342257180622836</v>
      </c>
      <c r="F34" s="24">
        <f>分行业能耗占比!F34/100*分三类品种能源消费量!$R$13</f>
        <v>6.1910999793037025</v>
      </c>
      <c r="G34" s="24">
        <f>分行业能耗占比!G34/100*分三类品种能源消费量!$R$14</f>
        <v>7.2496606943752271</v>
      </c>
      <c r="H34" s="24">
        <f>分行业能耗占比!H34/100*分三类品种能源消费量!$R$15</f>
        <v>7.1584409492367786</v>
      </c>
      <c r="I34" s="24">
        <f>分行业能耗占比!I34/100*分三类品种能源消费量!$R$16</f>
        <v>7.1122643730364983</v>
      </c>
      <c r="J34" s="24">
        <f>分行业能耗占比!J34/100*分三类品种能源消费量!$R$17</f>
        <v>6.7066153615381419</v>
      </c>
      <c r="K34" s="24">
        <f>分行业能耗占比!K34/100*分三类品种能源消费量!$R$18</f>
        <v>4.5671955997401881</v>
      </c>
      <c r="L34" s="24">
        <f>分行业能耗占比!L34/100*分三类品种能源消费量!$R$19</f>
        <v>5.2216025808861692</v>
      </c>
      <c r="M34" s="24">
        <f>分行业能耗占比!M34/100*分三类品种能源消费量!$R$20</f>
        <v>4.8181663470079998</v>
      </c>
      <c r="N34" s="24">
        <f>分行业能耗占比!N34/100*分三类品种能源消费量!$R$21</f>
        <v>3.8069261111999997</v>
      </c>
      <c r="O34" s="31"/>
      <c r="P34" s="31"/>
      <c r="Q34" s="31"/>
      <c r="R34" s="31"/>
      <c r="S34" s="31"/>
      <c r="T34" s="31"/>
      <c r="U34" s="31"/>
      <c r="V34" s="31"/>
      <c r="W34" s="31"/>
      <c r="IQ34" s="6"/>
    </row>
    <row r="35" spans="1:251" ht="24" customHeight="1" x14ac:dyDescent="0.15">
      <c r="A35" s="22" t="s">
        <v>95</v>
      </c>
      <c r="B35" s="23" t="s">
        <v>96</v>
      </c>
      <c r="C35" s="24">
        <f>分行业能耗占比!C35/100*分三类品种能源消费量!$R$10</f>
        <v>0</v>
      </c>
      <c r="D35" s="24">
        <f>分行业能耗占比!D35/100*分三类品种能源消费量!$R$11</f>
        <v>0</v>
      </c>
      <c r="E35" s="24">
        <f>分行业能耗占比!E35/100*分三类品种能源消费量!$R$12</f>
        <v>0</v>
      </c>
      <c r="F35" s="24">
        <f>分行业能耗占比!F35/100*分三类品种能源消费量!$R$13</f>
        <v>0</v>
      </c>
      <c r="G35" s="24">
        <f>分行业能耗占比!G35/100*分三类品种能源消费量!$R$14</f>
        <v>0</v>
      </c>
      <c r="H35" s="24">
        <f>分行业能耗占比!H35/100*分三类品种能源消费量!$R$15</f>
        <v>0</v>
      </c>
      <c r="I35" s="24">
        <f>分行业能耗占比!I35/100*分三类品种能源消费量!$R$16</f>
        <v>0</v>
      </c>
      <c r="J35" s="24">
        <f>分行业能耗占比!J35/100*分三类品种能源消费量!$R$17</f>
        <v>0</v>
      </c>
      <c r="K35" s="24">
        <f>分行业能耗占比!K35/100*分三类品种能源消费量!$R$18</f>
        <v>0</v>
      </c>
      <c r="L35" s="24">
        <f>分行业能耗占比!L35/100*分三类品种能源消费量!$R$19</f>
        <v>0</v>
      </c>
      <c r="M35" s="24">
        <f>分行业能耗占比!M35/100*分三类品种能源消费量!$R$20</f>
        <v>0</v>
      </c>
      <c r="N35" s="24">
        <f>分行业能耗占比!N35/100*分三类品种能源消费量!$R$21</f>
        <v>0</v>
      </c>
      <c r="O35" s="31"/>
      <c r="P35" s="31"/>
      <c r="Q35" s="31"/>
      <c r="R35" s="31"/>
      <c r="S35" s="31"/>
      <c r="T35" s="31"/>
      <c r="U35" s="31"/>
      <c r="V35" s="31"/>
      <c r="W35" s="31"/>
      <c r="IQ35" s="6"/>
    </row>
    <row r="36" spans="1:251" ht="24" customHeight="1" x14ac:dyDescent="0.15">
      <c r="A36" s="22" t="s">
        <v>97</v>
      </c>
      <c r="B36" s="23" t="s">
        <v>98</v>
      </c>
      <c r="C36" s="24">
        <f>分行业能耗占比!C36/100*分三类品种能源消费量!$R$10</f>
        <v>83.98249009000277</v>
      </c>
      <c r="D36" s="24">
        <f>分行业能耗占比!D36/100*分三类品种能源消费量!$R$11</f>
        <v>87.513414415428585</v>
      </c>
      <c r="E36" s="24">
        <f>分行业能耗占比!E36/100*分三类品种能源消费量!$R$12</f>
        <v>79.273434178217215</v>
      </c>
      <c r="F36" s="24">
        <f>分行业能耗占比!F36/100*分三类品种能源消费量!$R$13</f>
        <v>66.862546621190376</v>
      </c>
      <c r="G36" s="24">
        <f>分行业能耗占比!G36/100*分三类品种能源消费量!$R$14</f>
        <v>66.765810679151187</v>
      </c>
      <c r="H36" s="24">
        <f>分行业能耗占比!H36/100*分三类品种能源消费量!$R$15</f>
        <v>64.492103720929322</v>
      </c>
      <c r="I36" s="24">
        <f>分行业能耗占比!I36/100*分三类品种能源消费量!$R$16</f>
        <v>60.834702340510681</v>
      </c>
      <c r="J36" s="24">
        <f>分行业能耗占比!J36/100*分三类品种能源消费量!$R$17</f>
        <v>59.891943449086369</v>
      </c>
      <c r="K36" s="24">
        <f>分行业能耗占比!K36/100*分三类品种能源消费量!$R$18</f>
        <v>61.780654363376456</v>
      </c>
      <c r="L36" s="24">
        <f>分行业能耗占比!L36/100*分三类品种能源消费量!$R$19</f>
        <v>59.868554387096758</v>
      </c>
      <c r="M36" s="24">
        <f>分行业能耗占比!M36/100*分三类品种能源消费量!$R$20</f>
        <v>62.335222487727002</v>
      </c>
      <c r="N36" s="24">
        <f>分行业能耗占比!N36/100*分三类品种能源消费量!$R$21</f>
        <v>68.379704272199987</v>
      </c>
      <c r="O36" s="31"/>
      <c r="P36" s="31"/>
      <c r="Q36" s="31"/>
      <c r="R36" s="31"/>
      <c r="S36" s="31"/>
      <c r="T36" s="31"/>
      <c r="U36" s="31"/>
      <c r="V36" s="31"/>
      <c r="W36" s="31"/>
      <c r="IQ36" s="6"/>
    </row>
    <row r="37" spans="1:251" ht="24" customHeight="1" x14ac:dyDescent="0.15">
      <c r="A37" s="22" t="s">
        <v>99</v>
      </c>
      <c r="B37" s="23" t="s">
        <v>100</v>
      </c>
      <c r="C37" s="24">
        <f>分行业能耗占比!C37/100*分三类品种能源消费量!$R$10</f>
        <v>19.514368803536591</v>
      </c>
      <c r="D37" s="24">
        <f>分行业能耗占比!D37/100*分三类品种能源消费量!$R$11</f>
        <v>19.140253583969148</v>
      </c>
      <c r="E37" s="24">
        <f>分行业能耗占比!E37/100*分三类品种能源消费量!$R$12</f>
        <v>18.397787211799386</v>
      </c>
      <c r="F37" s="24">
        <f>分行业能耗占比!F37/100*分三类品种能源消费量!$R$13</f>
        <v>18.628088464262124</v>
      </c>
      <c r="G37" s="24">
        <f>分行业能耗占比!G37/100*分三类品种能源消费量!$R$14</f>
        <v>16.297619396730845</v>
      </c>
      <c r="H37" s="24">
        <f>分行业能耗占比!H37/100*分三类品种能源消费量!$R$15</f>
        <v>13.721589256786883</v>
      </c>
      <c r="I37" s="24">
        <f>分行业能耗占比!I37/100*分三类品种能源消费量!$R$16</f>
        <v>153.1366362172997</v>
      </c>
      <c r="J37" s="24">
        <f>分行业能耗占比!J37/100*分三类品种能源消费量!$R$17</f>
        <v>156.55574936722874</v>
      </c>
      <c r="K37" s="24">
        <f>分行业能耗占比!K37/100*分三类品种能源消费量!$R$18</f>
        <v>154.20876754669428</v>
      </c>
      <c r="L37" s="24">
        <f>分行业能耗占比!L37/100*分三类品种能源消费量!$R$19</f>
        <v>163.17305104675881</v>
      </c>
      <c r="M37" s="24">
        <f>分行业能耗占比!M37/100*分三类品种能源消费量!$R$20</f>
        <v>54.390497044785988</v>
      </c>
      <c r="N37" s="24">
        <f>分行业能耗占比!N37/100*分三类品种能源消费量!$R$21</f>
        <v>49.855605197999992</v>
      </c>
      <c r="O37" s="31"/>
      <c r="P37" s="31"/>
      <c r="Q37" s="31"/>
      <c r="R37" s="31"/>
      <c r="S37" s="31"/>
      <c r="T37" s="31"/>
      <c r="U37" s="31"/>
      <c r="V37" s="31"/>
      <c r="W37" s="31"/>
      <c r="IQ37" s="6"/>
    </row>
    <row r="38" spans="1:251" ht="24" customHeight="1" x14ac:dyDescent="0.15">
      <c r="A38" s="22" t="s">
        <v>101</v>
      </c>
      <c r="B38" s="23" t="s">
        <v>102</v>
      </c>
      <c r="C38" s="24">
        <f>分行业能耗占比!C38/100*分三类品种能源消费量!$R$10</f>
        <v>40.117582822922692</v>
      </c>
      <c r="D38" s="24">
        <f>分行业能耗占比!D38/100*分三类品种能源消费量!$R$11</f>
        <v>34.782509460624851</v>
      </c>
      <c r="E38" s="24">
        <f>分行业能耗占比!E38/100*分三类品种能源消费量!$R$12</f>
        <v>67.706483093973631</v>
      </c>
      <c r="F38" s="24">
        <f>分行业能耗占比!F38/100*分三类品种能源消费量!$R$13</f>
        <v>66.390933316994364</v>
      </c>
      <c r="G38" s="24">
        <f>分行业能耗占比!G38/100*分三类品种能源消费量!$R$14</f>
        <v>64.331006774690266</v>
      </c>
      <c r="H38" s="24">
        <f>分行业能耗占比!H38/100*分三类品种能源消费量!$R$15</f>
        <v>63.717473126855985</v>
      </c>
      <c r="I38" s="24">
        <f>分行业能耗占比!I38/100*分三类品种能源消费量!$R$16</f>
        <v>59.340628220820292</v>
      </c>
      <c r="J38" s="24">
        <f>分行业能耗占比!J38/100*分三类品种能源消费量!$R$17</f>
        <v>56.168138186000995</v>
      </c>
      <c r="K38" s="24">
        <f>分行业能耗占比!K38/100*分三类品种能源消费量!$R$18</f>
        <v>46.544690606528491</v>
      </c>
      <c r="L38" s="24">
        <f>分行业能耗占比!L38/100*分三类品种能源消费量!$R$19</f>
        <v>45.318796307128544</v>
      </c>
      <c r="M38" s="24">
        <f>分行业能耗占比!M38/100*分三类品种能源消费量!$R$20</f>
        <v>52.109969509919999</v>
      </c>
      <c r="N38" s="24">
        <f>分行业能耗占比!N38/100*分三类品种能源消费量!$R$21</f>
        <v>64.251332413199989</v>
      </c>
      <c r="O38" s="31"/>
      <c r="P38" s="31"/>
      <c r="Q38" s="31"/>
      <c r="R38" s="31"/>
      <c r="S38" s="31"/>
      <c r="T38" s="31"/>
      <c r="U38" s="31"/>
      <c r="V38" s="31"/>
      <c r="W38" s="31"/>
      <c r="IQ38" s="6"/>
    </row>
    <row r="39" spans="1:251" ht="24" customHeight="1" x14ac:dyDescent="0.15">
      <c r="A39" s="22" t="s">
        <v>103</v>
      </c>
      <c r="B39" s="23" t="s">
        <v>104</v>
      </c>
      <c r="C39" s="24">
        <f>分行业能耗占比!C39/100*分三类品种能源消费量!$R$10</f>
        <v>44.805273589859198</v>
      </c>
      <c r="D39" s="24">
        <f>分行业能耗占比!D39/100*分三类品种能源消费量!$R$11</f>
        <v>34.070215572643683</v>
      </c>
      <c r="E39" s="24">
        <f>分行业能耗占比!E39/100*分三类品种能源消费量!$R$12</f>
        <v>25.417582964892983</v>
      </c>
      <c r="F39" s="24">
        <f>分行业能耗占比!F39/100*分三类品种能源消费量!$R$13</f>
        <v>29.905134592821501</v>
      </c>
      <c r="G39" s="24">
        <f>分行业能耗占比!G39/100*分三类品种能源消费量!$R$14</f>
        <v>26.75100058948286</v>
      </c>
      <c r="H39" s="24">
        <f>分行业能耗占比!H39/100*分三类品种能源消费量!$R$15</f>
        <v>25.53968880207216</v>
      </c>
      <c r="I39" s="24">
        <f>分行业能耗占比!I39/100*分三类品种能源消费量!$R$16</f>
        <v>24.059498495210292</v>
      </c>
      <c r="J39" s="24">
        <f>分行业能耗占比!J39/100*分三类品种能源消费量!$R$17</f>
        <v>22.107180061058109</v>
      </c>
      <c r="K39" s="24">
        <f>分行业能耗占比!K39/100*分三类品种能源消费量!$R$18</f>
        <v>36.175614684071526</v>
      </c>
      <c r="L39" s="24">
        <f>分行业能耗占比!L39/100*分三类品种能源消费量!$R$19</f>
        <v>44.626534208672986</v>
      </c>
      <c r="M39" s="24">
        <f>分行业能耗占比!M39/100*分三类品种能源消费量!$R$20</f>
        <v>47.242048093044005</v>
      </c>
      <c r="N39" s="24">
        <f>分行业能耗占比!N39/100*分三类品种能源消费量!$R$21</f>
        <v>53.612108446800001</v>
      </c>
      <c r="O39" s="31"/>
      <c r="P39" s="31"/>
      <c r="Q39" s="31"/>
      <c r="R39" s="31"/>
      <c r="S39" s="31"/>
      <c r="T39" s="31"/>
      <c r="U39" s="31"/>
      <c r="V39" s="31"/>
      <c r="W39" s="31"/>
      <c r="IQ39" s="6"/>
    </row>
    <row r="40" spans="1:251" ht="24" customHeight="1" x14ac:dyDescent="0.15">
      <c r="A40" s="22" t="s">
        <v>105</v>
      </c>
      <c r="B40" s="23" t="s">
        <v>106</v>
      </c>
      <c r="C40" s="24">
        <f>分行业能耗占比!C40/100*分三类品种能源消费量!$R$10</f>
        <v>25.078792081936331</v>
      </c>
      <c r="D40" s="24">
        <f>分行业能耗占比!D40/100*分三类品种能源消费量!$R$11</f>
        <v>27.208216037934037</v>
      </c>
      <c r="E40" s="24">
        <f>分行业能耗占比!E40/100*分三类品种能源消费量!$R$12</f>
        <v>116.49490036078771</v>
      </c>
      <c r="F40" s="24">
        <f>分行业能耗占比!F40/100*分三类品种能源消费量!$R$13</f>
        <v>133.0828173098997</v>
      </c>
      <c r="G40" s="24">
        <f>分行业能耗占比!G40/100*分三类品种能源消费量!$R$14</f>
        <v>117.71611607053408</v>
      </c>
      <c r="H40" s="24">
        <f>分行业能耗占比!H40/100*分三类品种能源消费量!$R$15</f>
        <v>127.37689240396868</v>
      </c>
      <c r="I40" s="24">
        <f>分行业能耗占比!I40/100*分三类品种能源消费量!$R$16</f>
        <v>118.82687384097727</v>
      </c>
      <c r="J40" s="24">
        <f>分行业能耗占比!J40/100*分三类品种能源消费量!$R$17</f>
        <v>108.29657978837049</v>
      </c>
      <c r="K40" s="24">
        <f>分行业能耗占比!K40/100*分三类品种能源消费量!$R$18</f>
        <v>214.24815554556105</v>
      </c>
      <c r="L40" s="24">
        <f>分行业能耗占比!L40/100*分三类品种能源消费量!$R$19</f>
        <v>215.37703180484669</v>
      </c>
      <c r="M40" s="24">
        <f>分行业能耗占比!M40/100*分三类品种能源消费量!$R$20</f>
        <v>229.957252522228</v>
      </c>
      <c r="N40" s="24">
        <f>分行业能耗占比!N40/100*分三类品种能源消费量!$R$21</f>
        <v>216.90654832919998</v>
      </c>
      <c r="O40" s="31"/>
      <c r="P40" s="31"/>
      <c r="Q40" s="31"/>
      <c r="R40" s="31"/>
      <c r="S40" s="31"/>
      <c r="T40" s="31"/>
      <c r="U40" s="31"/>
      <c r="V40" s="31"/>
      <c r="W40" s="31"/>
      <c r="IQ40" s="6"/>
    </row>
    <row r="41" spans="1:251" ht="24" customHeight="1" x14ac:dyDescent="0.15">
      <c r="A41" s="22" t="s">
        <v>107</v>
      </c>
      <c r="B41" s="23" t="s">
        <v>108</v>
      </c>
      <c r="C41" s="24">
        <f>分行业能耗占比!C41/100*分三类品种能源消费量!$R$10</f>
        <v>59.971331953477311</v>
      </c>
      <c r="D41" s="24">
        <f>分行业能耗占比!D41/100*分三类品种能源消费量!$R$11</f>
        <v>69.713119630631923</v>
      </c>
      <c r="E41" s="24">
        <f>分行业能耗占比!E41/100*分三类品种能源消费量!$R$12</f>
        <v>54.518127890810931</v>
      </c>
      <c r="F41" s="24">
        <f>分行业能耗占比!F41/100*分三类品种能源消费量!$R$13</f>
        <v>48.966788890147917</v>
      </c>
      <c r="G41" s="24">
        <f>分行业能耗占比!G41/100*分三类品种能源消费量!$R$14</f>
        <v>46.627902770429053</v>
      </c>
      <c r="H41" s="24">
        <f>分行业能耗占比!H41/100*分三类品种能源消费量!$R$15</f>
        <v>45.67102624008303</v>
      </c>
      <c r="I41" s="24">
        <f>分行业能耗占比!I41/100*分三类品种能源消费量!$R$16</f>
        <v>54.746587738551909</v>
      </c>
      <c r="J41" s="24">
        <f>分行业能耗占比!J41/100*分三类品种能源消费量!$R$17</f>
        <v>37.751409762707411</v>
      </c>
      <c r="K41" s="24">
        <f>分行业能耗占比!K41/100*分三类品种能源消费量!$R$18</f>
        <v>41.407146114532559</v>
      </c>
      <c r="L41" s="24">
        <f>分行业能耗占比!L41/100*分三类品种能源消费量!$R$19</f>
        <v>28.765430161482438</v>
      </c>
      <c r="M41" s="24">
        <f>分行业能耗占比!M41/100*分三类品种能源消费量!$R$20</f>
        <v>26.516782137726999</v>
      </c>
      <c r="N41" s="24">
        <f>分行业能耗占比!N41/100*分三类品种能源消费量!$R$21</f>
        <v>20.912882180399997</v>
      </c>
      <c r="O41" s="31"/>
      <c r="P41" s="31"/>
      <c r="Q41" s="31"/>
      <c r="R41" s="31"/>
      <c r="S41" s="31"/>
      <c r="T41" s="31"/>
      <c r="U41" s="31"/>
      <c r="V41" s="31"/>
      <c r="W41" s="31"/>
      <c r="IQ41" s="6"/>
    </row>
    <row r="42" spans="1:251" ht="24" customHeight="1" x14ac:dyDescent="0.15">
      <c r="A42" s="22" t="s">
        <v>109</v>
      </c>
      <c r="B42" s="23" t="s">
        <v>110</v>
      </c>
      <c r="C42" s="24">
        <f>分行业能耗占比!C42/100*分三类品种能源消费量!$R$10</f>
        <v>134.20370806519134</v>
      </c>
      <c r="D42" s="24">
        <f>分行业能耗占比!D42/100*分三类品种能源消费量!$R$11</f>
        <v>172.9745761437035</v>
      </c>
      <c r="E42" s="24">
        <f>分行业能耗占比!E42/100*分三类品种能源消费量!$R$12</f>
        <v>52.420380200506436</v>
      </c>
      <c r="F42" s="24">
        <f>分行业能耗占比!F42/100*分三类品种能源消费量!$R$13</f>
        <v>61.782565876573777</v>
      </c>
      <c r="G42" s="24">
        <f>分行业能耗占比!G42/100*分三类品种能源消费量!$R$14</f>
        <v>63.106266974279727</v>
      </c>
      <c r="H42" s="24">
        <f>分行业能耗占比!H42/100*分三类品种能源消费量!$R$15</f>
        <v>48.177923407492308</v>
      </c>
      <c r="I42" s="24">
        <f>分行业能耗占比!I42/100*分三类品种能源消费量!$R$16</f>
        <v>49.817536054199202</v>
      </c>
      <c r="J42" s="24">
        <f>分行业能耗占比!J42/100*分三类品种能源消费量!$R$17</f>
        <v>53.567043389800929</v>
      </c>
      <c r="K42" s="24">
        <f>分行业能耗占比!K42/100*分三类品种能源消费量!$R$18</f>
        <v>40.400102976820271</v>
      </c>
      <c r="L42" s="24">
        <f>分行业能耗占比!L42/100*分三类品种能源消费量!$R$19</f>
        <v>40.802935833483239</v>
      </c>
      <c r="M42" s="24">
        <f>分行业能耗占比!M42/100*分三类品种能源消费量!$R$20</f>
        <v>27.237774779754002</v>
      </c>
      <c r="N42" s="24">
        <f>分行业能耗占比!N42/100*分三类品种能源消费量!$R$21</f>
        <v>29.944877407799996</v>
      </c>
      <c r="O42" s="31"/>
      <c r="P42" s="31"/>
      <c r="Q42" s="31"/>
      <c r="R42" s="31"/>
      <c r="S42" s="31"/>
      <c r="T42" s="31"/>
      <c r="U42" s="31"/>
      <c r="V42" s="31"/>
      <c r="W42" s="31"/>
      <c r="IQ42" s="6"/>
    </row>
    <row r="43" spans="1:251" ht="24" customHeight="1" x14ac:dyDescent="0.15">
      <c r="A43" s="22" t="s">
        <v>111</v>
      </c>
      <c r="B43" s="23" t="s">
        <v>112</v>
      </c>
      <c r="C43" s="24">
        <f>分行业能耗占比!C43/100*分三类品种能源消费量!$R$10</f>
        <v>46.728428776294685</v>
      </c>
      <c r="D43" s="24">
        <f>分行业能耗占比!D43/100*分三类品种能源消费量!$R$11</f>
        <v>44.754623892361174</v>
      </c>
      <c r="E43" s="24">
        <f>分行业能耗占比!E43/100*分三类品种能源消费量!$R$12</f>
        <v>48.632656047917912</v>
      </c>
      <c r="F43" s="24">
        <f>分行业能耗占比!F43/100*分三类品种能源消费量!$R$13</f>
        <v>50.314775829728625</v>
      </c>
      <c r="G43" s="24">
        <f>分行业能耗占比!G43/100*分三类品种能源消费量!$R$14</f>
        <v>50.069414637108906</v>
      </c>
      <c r="H43" s="24">
        <f>分行业能耗占比!H43/100*分三类品种能源消费量!$R$15</f>
        <v>50.371890958619247</v>
      </c>
      <c r="I43" s="24">
        <f>分行业能耗占比!I43/100*分三类品种能源消费量!$R$16</f>
        <v>50.193353127880464</v>
      </c>
      <c r="J43" s="24">
        <f>分行业能耗占比!J43/100*分三类品种能源消费量!$R$17</f>
        <v>54.492578379148952</v>
      </c>
      <c r="K43" s="24">
        <f>分行业能耗占比!K43/100*分三类品种能源消费量!$R$18</f>
        <v>63.070377384841144</v>
      </c>
      <c r="L43" s="24">
        <f>分行业能耗占比!L43/100*分三类品种能源消费量!$R$19</f>
        <v>51.677779671464357</v>
      </c>
      <c r="M43" s="24">
        <f>分行业能耗占比!M43/100*分三类品种能源消费量!$R$20</f>
        <v>50.743528572785998</v>
      </c>
      <c r="N43" s="24">
        <f>分行业能耗占比!N43/100*分三类品种能源消费量!$R$21</f>
        <v>50.328319532999991</v>
      </c>
      <c r="O43" s="31"/>
      <c r="P43" s="31"/>
      <c r="Q43" s="31"/>
      <c r="R43" s="31"/>
      <c r="S43" s="31"/>
      <c r="T43" s="31"/>
      <c r="U43" s="31"/>
      <c r="V43" s="31"/>
      <c r="W43" s="31"/>
      <c r="IQ43" s="6"/>
    </row>
    <row r="44" spans="1:251" ht="24" customHeight="1" x14ac:dyDescent="0.15">
      <c r="A44" s="22" t="s">
        <v>113</v>
      </c>
      <c r="B44" s="23" t="s">
        <v>114</v>
      </c>
      <c r="C44" s="24">
        <f>分行业能耗占比!C44/100*分三类品种能源消费量!$R$10</f>
        <v>51.635302671097001</v>
      </c>
      <c r="D44" s="24">
        <f>分行业能耗占比!D44/100*分三类品种能源消费量!$R$11</f>
        <v>57.709909755939414</v>
      </c>
      <c r="E44" s="24">
        <f>分行业能耗占比!E44/100*分三类品种能源消费量!$R$12</f>
        <v>17.014297406937995</v>
      </c>
      <c r="F44" s="24">
        <f>分行业能耗占比!F44/100*分三类品种能源消费量!$R$13</f>
        <v>15.651392830011339</v>
      </c>
      <c r="G44" s="24">
        <f>分行业能耗占比!G44/100*分三类品种能源消费量!$R$14</f>
        <v>15.167396050250611</v>
      </c>
      <c r="H44" s="24">
        <f>分行业能耗占比!H44/100*分三类品种能源消费量!$R$15</f>
        <v>18.739813532312379</v>
      </c>
      <c r="I44" s="24">
        <f>分行业能耗占比!I44/100*分三类品种能源消费量!$R$16</f>
        <v>12.850162233959272</v>
      </c>
      <c r="J44" s="24">
        <f>分行业能耗占比!J44/100*分三类品种能源消费量!$R$17</f>
        <v>11.377238578713737</v>
      </c>
      <c r="K44" s="24">
        <f>分行业能耗占比!K44/100*分三类品种能源消费量!$R$18</f>
        <v>25.064362773192418</v>
      </c>
      <c r="L44" s="24">
        <f>分行业能耗占比!L44/100*分三类品种能源消费量!$R$19</f>
        <v>9.4011809751760627</v>
      </c>
      <c r="M44" s="24">
        <f>分行业能耗占比!M44/100*分三类品种能源消费量!$R$20</f>
        <v>8.5931694621500014</v>
      </c>
      <c r="N44" s="24">
        <f>分行业能耗占比!N44/100*分三类品种能源消费量!$R$21</f>
        <v>7.891177965599999</v>
      </c>
      <c r="O44" s="31"/>
      <c r="P44" s="31"/>
      <c r="Q44" s="31"/>
      <c r="R44" s="31"/>
      <c r="S44" s="31"/>
      <c r="T44" s="31"/>
      <c r="U44" s="31"/>
      <c r="V44" s="31"/>
      <c r="W44" s="31"/>
      <c r="IQ44" s="6"/>
    </row>
    <row r="45" spans="1:251" ht="24" customHeight="1" x14ac:dyDescent="0.15">
      <c r="A45" s="22" t="s">
        <v>115</v>
      </c>
      <c r="B45" s="23" t="s">
        <v>116</v>
      </c>
      <c r="C45" s="24">
        <f>分行业能耗占比!C45/100*分三类品种能源消费量!$R$10</f>
        <v>0</v>
      </c>
      <c r="D45" s="24">
        <f>分行业能耗占比!D45/100*分三类品种能源消费量!$R$11</f>
        <v>0</v>
      </c>
      <c r="E45" s="24">
        <f>分行业能耗占比!E45/100*分三类品种能源消费量!$R$12</f>
        <v>0</v>
      </c>
      <c r="F45" s="24">
        <f>分行业能耗占比!F45/100*分三类品种能源消费量!$R$13</f>
        <v>0</v>
      </c>
      <c r="G45" s="24">
        <f>分行业能耗占比!G45/100*分三类品种能源消费量!$R$14</f>
        <v>0</v>
      </c>
      <c r="H45" s="24">
        <f>分行业能耗占比!H45/100*分三类品种能源消费量!$R$15</f>
        <v>0</v>
      </c>
      <c r="I45" s="24">
        <f>分行业能耗占比!I45/100*分三类品种能源消费量!$R$16</f>
        <v>0</v>
      </c>
      <c r="J45" s="24">
        <f>分行业能耗占比!J45/100*分三类品种能源消费量!$R$17</f>
        <v>0</v>
      </c>
      <c r="K45" s="24">
        <f>分行业能耗占比!K45/100*分三类品种能源消费量!$R$18</f>
        <v>0</v>
      </c>
      <c r="L45" s="24">
        <f>分行业能耗占比!L45/100*分三类品种能源消费量!$R$19</f>
        <v>0</v>
      </c>
      <c r="M45" s="24">
        <f>分行业能耗占比!M45/100*分三类品种能源消费量!$R$20</f>
        <v>0</v>
      </c>
      <c r="N45" s="24">
        <f>分行业能耗占比!N45/100*分三类品种能源消费量!$R$21</f>
        <v>0</v>
      </c>
      <c r="O45" s="31"/>
      <c r="P45" s="31"/>
      <c r="Q45" s="31"/>
      <c r="R45" s="31"/>
      <c r="S45" s="31"/>
      <c r="T45" s="31"/>
      <c r="U45" s="31"/>
      <c r="V45" s="31"/>
      <c r="W45" s="31"/>
      <c r="IQ45" s="6"/>
    </row>
    <row r="46" spans="1:251" ht="24" customHeight="1" x14ac:dyDescent="0.15">
      <c r="A46" s="22" t="s">
        <v>117</v>
      </c>
      <c r="B46" s="23" t="s">
        <v>118</v>
      </c>
      <c r="C46" s="24">
        <f>分行业能耗占比!C46/100*分三类品种能源消费量!$R$10</f>
        <v>39.615582755875188</v>
      </c>
      <c r="D46" s="24">
        <f>分行业能耗占比!D46/100*分三类品种能源消费量!$R$11</f>
        <v>44.260954861087093</v>
      </c>
      <c r="E46" s="24">
        <f>分行业能耗占比!E46/100*分三类品种能源消费量!$R$12</f>
        <v>46.530950169699572</v>
      </c>
      <c r="F46" s="24">
        <f>分行业能耗占比!F46/100*分三类品种能源消费量!$R$13</f>
        <v>46.81130264099329</v>
      </c>
      <c r="G46" s="24">
        <f>分行业能耗占比!G46/100*分三类品种能源消费量!$R$14</f>
        <v>48.475909142439917</v>
      </c>
      <c r="H46" s="24">
        <f>分行业能耗占比!H46/100*分三类品种能源消费量!$R$15</f>
        <v>45.846197955319795</v>
      </c>
      <c r="I46" s="24">
        <f>分行业能耗占比!I46/100*分三类品种能源消费量!$R$16</f>
        <v>45.519778207032516</v>
      </c>
      <c r="J46" s="24">
        <f>分行业能耗占比!J46/100*分三类品种能源消费量!$R$17</f>
        <v>43.760331946543324</v>
      </c>
      <c r="K46" s="24">
        <f>分行业能耗占比!K46/100*分三类品种能源消费量!$R$18</f>
        <v>34.734968622811962</v>
      </c>
      <c r="L46" s="24">
        <f>分行业能耗占比!L46/100*分三类品种能源消费量!$R$19</f>
        <v>31.582041792582082</v>
      </c>
      <c r="M46" s="24">
        <f>分行业能耗占比!M46/100*分三类品种能源消费量!$R$20</f>
        <v>27.941769943724001</v>
      </c>
      <c r="N46" s="24">
        <f>分行业能耗占比!N46/100*分三类品种能源消费量!$R$21</f>
        <v>32.106757633199997</v>
      </c>
      <c r="O46" s="31"/>
      <c r="P46" s="31"/>
      <c r="Q46" s="31"/>
      <c r="R46" s="31"/>
      <c r="S46" s="31"/>
      <c r="T46" s="31"/>
      <c r="U46" s="31"/>
      <c r="V46" s="31"/>
      <c r="W46" s="31"/>
      <c r="IQ46" s="6"/>
    </row>
    <row r="47" spans="1:251" ht="24" customHeight="1" x14ac:dyDescent="0.15">
      <c r="A47" s="22" t="s">
        <v>119</v>
      </c>
      <c r="B47" s="23" t="s">
        <v>120</v>
      </c>
      <c r="C47" s="24">
        <f>分行业能耗占比!C47/100*分三类品种能源消费量!$R$10</f>
        <v>13.235832753703079</v>
      </c>
      <c r="D47" s="24">
        <f>分行业能耗占比!D47/100*分三类品种能源消费量!$R$11</f>
        <v>12.546245809094001</v>
      </c>
      <c r="E47" s="24">
        <f>分行业能耗占比!E47/100*分三类品种能源消费量!$R$12</f>
        <v>12.52955193729626</v>
      </c>
      <c r="F47" s="24">
        <f>分行业能耗占比!F47/100*分三类品种能源消费量!$R$13</f>
        <v>12.442136672541629</v>
      </c>
      <c r="G47" s="24">
        <f>分行业能耗占比!G47/100*分三类品种能源消费量!$R$14</f>
        <v>10.8870250926916</v>
      </c>
      <c r="H47" s="24">
        <f>分行业能耗占比!H47/100*分三类品种能源消费量!$R$15</f>
        <v>12.068569788113386</v>
      </c>
      <c r="I47" s="24">
        <f>分行业能耗占比!I47/100*分三类品种能源消费量!$R$16</f>
        <v>11.486697091150159</v>
      </c>
      <c r="J47" s="24">
        <f>分行业能耗占比!J47/100*分三类品种能源消费量!$R$17</f>
        <v>13.218824320911992</v>
      </c>
      <c r="K47" s="24">
        <f>分行业能耗占比!K47/100*分三类品种能源消费量!$R$18</f>
        <v>11.966750384282163</v>
      </c>
      <c r="L47" s="24">
        <f>分行业能耗占比!L47/100*分三类品种能源消费量!$R$19</f>
        <v>17.09133058160894</v>
      </c>
      <c r="M47" s="24">
        <f>分行业能耗占比!M47/100*分三类品种能源消费量!$R$20</f>
        <v>20.954048102498</v>
      </c>
      <c r="N47" s="24">
        <f>分行业能耗占比!N47/100*分三类品种能源消费量!$R$21</f>
        <v>23.099973837</v>
      </c>
      <c r="O47" s="31"/>
      <c r="P47" s="31"/>
      <c r="Q47" s="31"/>
      <c r="R47" s="31"/>
      <c r="S47" s="31"/>
      <c r="T47" s="31"/>
      <c r="U47" s="31"/>
      <c r="V47" s="31"/>
      <c r="W47" s="31"/>
      <c r="IQ47" s="6"/>
    </row>
    <row r="48" spans="1:251" ht="24" customHeight="1" x14ac:dyDescent="0.15">
      <c r="A48" s="22" t="s">
        <v>121</v>
      </c>
      <c r="B48" s="23" t="s">
        <v>122</v>
      </c>
      <c r="C48" s="24">
        <f>分行业能耗占比!C48/100*分三类品种能源消费量!$R$10</f>
        <v>0</v>
      </c>
      <c r="D48" s="24">
        <f>分行业能耗占比!D48/100*分三类品种能源消费量!$R$11</f>
        <v>0</v>
      </c>
      <c r="E48" s="24">
        <f>分行业能耗占比!E48/100*分三类品种能源消费量!$R$12</f>
        <v>0</v>
      </c>
      <c r="F48" s="24">
        <f>分行业能耗占比!F48/100*分三类品种能源消费量!$R$13</f>
        <v>0</v>
      </c>
      <c r="G48" s="24">
        <f>分行业能耗占比!G48/100*分三类品种能源消费量!$R$14</f>
        <v>0</v>
      </c>
      <c r="H48" s="24">
        <f>分行业能耗占比!H48/100*分三类品种能源消费量!$R$15</f>
        <v>0</v>
      </c>
      <c r="I48" s="24">
        <f>分行业能耗占比!I48/100*分三类品种能源消费量!$R$16</f>
        <v>0</v>
      </c>
      <c r="J48" s="24">
        <f>分行业能耗占比!J48/100*分三类品种能源消费量!$R$17</f>
        <v>0</v>
      </c>
      <c r="K48" s="24">
        <f>分行业能耗占比!K48/100*分三类品种能源消费量!$R$18</f>
        <v>0</v>
      </c>
      <c r="L48" s="24">
        <f>分行业能耗占比!L48/100*分三类品种能源消费量!$R$19</f>
        <v>0</v>
      </c>
      <c r="M48" s="24">
        <f>分行业能耗占比!M48/100*分三类品种能源消费量!$R$20</f>
        <v>0</v>
      </c>
      <c r="N48" s="24">
        <f>分行业能耗占比!N48/100*分三类品种能源消费量!$R$21</f>
        <v>0</v>
      </c>
      <c r="O48" s="31"/>
      <c r="P48" s="31"/>
      <c r="Q48" s="31"/>
      <c r="R48" s="31"/>
      <c r="S48" s="31"/>
      <c r="T48" s="31"/>
      <c r="U48" s="31"/>
      <c r="V48" s="31"/>
      <c r="W48" s="31"/>
      <c r="IQ48" s="6"/>
    </row>
    <row r="49" spans="1:251" ht="24" customHeight="1" x14ac:dyDescent="0.15">
      <c r="A49" s="22" t="s">
        <v>123</v>
      </c>
      <c r="B49" s="23" t="s">
        <v>124</v>
      </c>
      <c r="C49" s="24">
        <f>分行业能耗占比!C49/100*分三类品种能源消费量!$R$10</f>
        <v>2.8210989683373549</v>
      </c>
      <c r="D49" s="24">
        <f>分行业能耗占比!D49/100*分三类品种能源消费量!$R$11</f>
        <v>1.3893257022998975</v>
      </c>
      <c r="E49" s="24">
        <f>分行业能耗占比!E49/100*分三类品种能源消费量!$R$12</f>
        <v>1.2160259038327899</v>
      </c>
      <c r="F49" s="24">
        <f>分行业能耗占比!F49/100*分三类品种能源消费量!$R$13</f>
        <v>1.031285244524127</v>
      </c>
      <c r="G49" s="24">
        <f>分行业能耗占比!G49/100*分三类品种能源消费量!$R$14</f>
        <v>1.1018351183091046</v>
      </c>
      <c r="H49" s="24">
        <f>分行业能耗占比!H49/100*分三类品种能源消费量!$R$15</f>
        <v>1.2462155718542882</v>
      </c>
      <c r="I49" s="24">
        <f>分行业能耗占比!I49/100*分三类品种能源消费量!$R$16</f>
        <v>1.1247832561592981</v>
      </c>
      <c r="J49" s="24">
        <f>分行业能耗占比!J49/100*分三类品种能源消费量!$R$17</f>
        <v>1.3939380942261173</v>
      </c>
      <c r="K49" s="24">
        <f>分行业能耗占比!K49/100*分三类品种能源消费量!$R$18</f>
        <v>0.64113949195096676</v>
      </c>
      <c r="L49" s="24">
        <f>分行业能耗占比!L49/100*分三类品种能源消费量!$R$19</f>
        <v>0.82894945366546091</v>
      </c>
      <c r="M49" s="24">
        <f>分行业能耗占比!M49/100*分三类品种能源消费量!$R$20</f>
        <v>0.96260430329700009</v>
      </c>
      <c r="N49" s="24">
        <f>分行业能耗占比!N49/100*分三类品种能源消费量!$R$21</f>
        <v>1.0777886837999999</v>
      </c>
      <c r="O49" s="31"/>
      <c r="P49" s="31"/>
      <c r="Q49" s="31"/>
      <c r="R49" s="31"/>
      <c r="S49" s="31"/>
      <c r="T49" s="31"/>
      <c r="U49" s="31"/>
      <c r="V49" s="31"/>
      <c r="W49" s="31"/>
      <c r="IQ49" s="6"/>
    </row>
    <row r="50" spans="1:251" ht="24" customHeight="1" x14ac:dyDescent="0.15">
      <c r="A50" s="22" t="s">
        <v>125</v>
      </c>
      <c r="B50" s="23" t="s">
        <v>126</v>
      </c>
      <c r="C50" s="24">
        <f>分行业能耗占比!C50/100*分三类品种能源消费量!$R$10</f>
        <v>3.5352117397711216</v>
      </c>
      <c r="D50" s="24">
        <f>分行业能耗占比!D50/100*分三类品种能源消费量!$R$11</f>
        <v>3.5191549515109082</v>
      </c>
      <c r="E50" s="24">
        <f>分行业能耗占比!E50/100*分三类品种能源消费量!$R$12</f>
        <v>0.8603165628914119</v>
      </c>
      <c r="F50" s="24">
        <f>分行业能耗占比!F50/100*分三类品种能源消费量!$R$13</f>
        <v>1.3024012008461683</v>
      </c>
      <c r="G50" s="24">
        <f>分行业能耗占比!G50/100*分三类品种能源消费量!$R$14</f>
        <v>0.95575585961833609</v>
      </c>
      <c r="H50" s="24">
        <f>分行业能耗占比!H50/100*分三类品种能源消费量!$R$15</f>
        <v>2.1660631104438748</v>
      </c>
      <c r="I50" s="24">
        <f>分行业能耗占比!I50/100*分三类品种能源消费量!$R$16</f>
        <v>9.0198282506207015</v>
      </c>
      <c r="J50" s="24">
        <f>分行业能耗占比!J50/100*分三类品种能源消费量!$R$17</f>
        <v>5.5756112992273321</v>
      </c>
      <c r="K50" s="24">
        <f>分行业能耗占比!K50/100*分三类品种能源消费量!$R$18</f>
        <v>0.87951468450537951</v>
      </c>
      <c r="L50" s="24">
        <f>分行业能耗占比!L50/100*分三类品种能源消费量!$R$19</f>
        <v>0.51137340759520455</v>
      </c>
      <c r="M50" s="24">
        <f>分行业能耗占比!M50/100*分三类品种能源消费量!$R$20</f>
        <v>1.9386893650529999</v>
      </c>
      <c r="N50" s="24">
        <f>分行业能耗占比!N50/100*分三类品种能源消费量!$R$21</f>
        <v>0.37817146799999996</v>
      </c>
      <c r="O50" s="31"/>
      <c r="P50" s="31"/>
      <c r="Q50" s="31"/>
      <c r="R50" s="31"/>
      <c r="S50" s="31"/>
      <c r="T50" s="31"/>
      <c r="U50" s="31"/>
      <c r="V50" s="31"/>
      <c r="W50" s="31"/>
      <c r="IQ50" s="6"/>
    </row>
    <row r="51" spans="1:251" ht="24" customHeight="1" x14ac:dyDescent="0.15">
      <c r="A51" s="22" t="s">
        <v>127</v>
      </c>
      <c r="B51" s="23" t="s">
        <v>128</v>
      </c>
      <c r="C51" s="24">
        <f>分行业能耗占比!C51/100*分三类品种能源消费量!$R$10</f>
        <v>2.319098901289856</v>
      </c>
      <c r="D51" s="24">
        <f>分行业能耗占比!D51/100*分三类品种能源消费量!$R$11</f>
        <v>1.7348940241917505</v>
      </c>
      <c r="E51" s="24">
        <f>分行业能耗占比!E51/100*分三类品种能源消费量!$R$12</f>
        <v>5.4766300379926536</v>
      </c>
      <c r="F51" s="24">
        <f>分行业能耗占比!F51/100*分三类品种能源消费量!$R$13</f>
        <v>4.6906083027344456</v>
      </c>
      <c r="G51" s="24">
        <f>分行业能耗占比!G51/100*分三类品种能源消费量!$R$14</f>
        <v>7.6696102090823359</v>
      </c>
      <c r="H51" s="24">
        <f>分行业能耗占比!H51/100*分三类品种能源消费量!$R$15</f>
        <v>7.4338416426323999</v>
      </c>
      <c r="I51" s="24">
        <f>分行业能耗占比!I51/100*分三类品种能源消费量!$R$16</f>
        <v>7.9125656184161617</v>
      </c>
      <c r="J51" s="24">
        <f>分行业能耗占比!J51/100*分三类品种能源消费量!$R$17</f>
        <v>9.021512621323394</v>
      </c>
      <c r="K51" s="24">
        <f>分行业能耗占比!K51/100*分三类品种能源消费量!$R$18</f>
        <v>24.590802497888632</v>
      </c>
      <c r="L51" s="24">
        <f>分行业能耗占比!L51/100*分三类品种能源消费量!$R$19</f>
        <v>28.303957584054281</v>
      </c>
      <c r="M51" s="24">
        <f>分行业能耗占比!M51/100*分三类品种能源消费量!$R$20</f>
        <v>29.664376426811</v>
      </c>
      <c r="N51" s="24">
        <f>分行业能耗占比!N51/100*分三类品种能源消费量!$R$21</f>
        <v>30.524740325399993</v>
      </c>
      <c r="O51" s="31"/>
      <c r="P51" s="31"/>
      <c r="Q51" s="31"/>
      <c r="R51" s="31"/>
      <c r="S51" s="31"/>
      <c r="T51" s="31"/>
      <c r="U51" s="31"/>
      <c r="V51" s="31"/>
      <c r="W51" s="31"/>
      <c r="IQ51" s="6"/>
    </row>
    <row r="52" spans="1:251" ht="24" customHeight="1" x14ac:dyDescent="0.15">
      <c r="A52" s="22" t="s">
        <v>129</v>
      </c>
      <c r="B52" s="23" t="s">
        <v>130</v>
      </c>
      <c r="C52" s="24">
        <f>分行业能耗占比!C52/100*分三类品种能源消费量!$R$10</f>
        <v>0</v>
      </c>
      <c r="D52" s="24">
        <f>分行业能耗占比!D52/100*分三类品种能源消费量!$R$11</f>
        <v>0</v>
      </c>
      <c r="E52" s="24">
        <f>分行业能耗占比!E52/100*分三类品种能源消费量!$R$12</f>
        <v>10.632509349674896</v>
      </c>
      <c r="F52" s="24">
        <f>分行业能耗占比!F52/100*分三类品种能源消费量!$R$13</f>
        <v>2.037398384579499</v>
      </c>
      <c r="G52" s="24">
        <f>分行业能耗占比!G52/100*分三类品种能源消费量!$R$14</f>
        <v>1.6952519642266051</v>
      </c>
      <c r="H52" s="24">
        <f>分行业能耗占比!H52/100*分三类品种能源消费量!$R$15</f>
        <v>1.1795006648075577</v>
      </c>
      <c r="I52" s="24">
        <f>分行业能耗占比!I52/100*分三类品种能源消费量!$R$16</f>
        <v>0.53309191503717346</v>
      </c>
      <c r="J52" s="24">
        <f>分行业能耗占比!J52/100*分三类品种能源消费量!$R$17</f>
        <v>0.50896395935702921</v>
      </c>
      <c r="K52" s="24">
        <f>分行业能耗占比!K52/100*分三类品种能源消费量!$R$18</f>
        <v>0.46503360304628388</v>
      </c>
      <c r="L52" s="24">
        <f>分行业能耗占比!L52/100*分三类品种能源消费量!$R$19</f>
        <v>0.46036296473540911</v>
      </c>
      <c r="M52" s="24">
        <f>分行业能耗占比!M52/100*分三类品种能源消费量!$R$20</f>
        <v>0.40513912257700002</v>
      </c>
      <c r="N52" s="24">
        <f>分行业能耗占比!N52/100*分三类品种能源消费量!$R$21</f>
        <v>0.34665717900000004</v>
      </c>
      <c r="O52" s="31"/>
      <c r="P52" s="31"/>
      <c r="Q52" s="31"/>
      <c r="R52" s="31"/>
      <c r="S52" s="31"/>
      <c r="T52" s="31"/>
      <c r="U52" s="31"/>
      <c r="V52" s="31"/>
      <c r="W52" s="31"/>
      <c r="IQ52" s="6"/>
    </row>
    <row r="53" spans="1:251" ht="24" customHeight="1" x14ac:dyDescent="0.15">
      <c r="A53" s="22" t="s">
        <v>131</v>
      </c>
      <c r="B53" s="23" t="s">
        <v>132</v>
      </c>
      <c r="C53" s="24">
        <f>分行业能耗占比!C53/100*分三类品种能源消费量!$R$10</f>
        <v>1.074704368890421</v>
      </c>
      <c r="D53" s="24">
        <f>分行业能耗占比!D53/100*分三类品种能源消费量!$R$11</f>
        <v>1.2412249929176753</v>
      </c>
      <c r="E53" s="24">
        <f>分行业能耗占比!E53/100*分三类品种能源消费量!$R$12</f>
        <v>1.4556716620187407</v>
      </c>
      <c r="F53" s="24">
        <f>分行业能耗占比!F53/100*分三类品种能源消费量!$R$13</f>
        <v>5.0407830124918078</v>
      </c>
      <c r="G53" s="24">
        <f>分行业能耗占比!G53/100*分三类品种能源消费量!$R$14</f>
        <v>2.6091010926633791</v>
      </c>
      <c r="H53" s="24">
        <f>分行业能耗占比!H53/100*分三类品种能源消费量!$R$15</f>
        <v>14.051762155660359</v>
      </c>
      <c r="I53" s="24">
        <f>分行业能耗占比!I53/100*分三类品种能源消费量!$R$16</f>
        <v>10.251075091308214</v>
      </c>
      <c r="J53" s="24">
        <f>分行业能耗占比!J53/100*分三类品种能源消费量!$R$17</f>
        <v>15.955157405178113</v>
      </c>
      <c r="K53" s="24">
        <f>分行业能耗占比!K53/100*分三类品种能源消费量!$R$18</f>
        <v>12.462779193654145</v>
      </c>
      <c r="L53" s="24">
        <f>分行业能耗占比!L53/100*分三类品种能源消费量!$R$19</f>
        <v>16.303464570956102</v>
      </c>
      <c r="M53" s="24">
        <f>分行业能耗占比!M53/100*分三类品种能源消费量!$R$20</f>
        <v>9.8862802832219998</v>
      </c>
      <c r="N53" s="24">
        <f>分行业能耗占比!N53/100*分三类品种能源消费量!$R$21</f>
        <v>23.074762405799998</v>
      </c>
      <c r="O53" s="31"/>
      <c r="P53" s="31"/>
      <c r="Q53" s="31"/>
      <c r="R53" s="31"/>
      <c r="S53" s="31"/>
      <c r="T53" s="31"/>
      <c r="U53" s="31"/>
      <c r="V53" s="31"/>
      <c r="W53" s="31"/>
      <c r="IQ53" s="6"/>
    </row>
    <row r="54" spans="1:251" ht="24" customHeight="1" x14ac:dyDescent="0.15">
      <c r="A54" s="22" t="s">
        <v>133</v>
      </c>
      <c r="B54" s="23" t="s">
        <v>134</v>
      </c>
      <c r="C54" s="24">
        <f>分行业能耗占比!C54/100*分三类品种能源消费量!$R$10</f>
        <v>4.3553808633980218</v>
      </c>
      <c r="D54" s="24">
        <f>分行业能耗占比!D54/100*分三类品种能源消费量!$R$11</f>
        <v>3.4556832189185274</v>
      </c>
      <c r="E54" s="24">
        <f>分行业能耗占比!E54/100*分三类品种能源消费量!$R$12</f>
        <v>3.8042395197775258</v>
      </c>
      <c r="F54" s="24">
        <f>分行业能耗占比!F54/100*分三类品种能源消费量!$R$13</f>
        <v>4.1319921676608988</v>
      </c>
      <c r="G54" s="24">
        <f>分行业能耗占比!G54/100*分三类品种能源消费量!$R$14</f>
        <v>4.3312274416500065</v>
      </c>
      <c r="H54" s="24">
        <f>分行业能耗占比!H54/100*分三类品种能源消费量!$R$15</f>
        <v>4.5808216969192435</v>
      </c>
      <c r="I54" s="24">
        <f>分行业能耗占比!I54/100*分三类品种能源消费量!$R$16</f>
        <v>5.4709545689283647</v>
      </c>
      <c r="J54" s="24">
        <f>分行业能耗占比!J54/100*分三类品种能源消费量!$R$17</f>
        <v>6.0028790158978724</v>
      </c>
      <c r="K54" s="24">
        <f>分行业能耗占比!K54/100*分三类品种能源消费量!$R$18</f>
        <v>6.115588342093492</v>
      </c>
      <c r="L54" s="24">
        <f>分行业能耗占比!L54/100*分三类品种能源消费量!$R$19</f>
        <v>6.2687357470201048</v>
      </c>
      <c r="M54" s="24">
        <f>分行业能耗占比!M54/100*分三类品种能源消费量!$R$20</f>
        <v>6.4250467055460003</v>
      </c>
      <c r="N54" s="24">
        <f>分行业能耗占比!N54/100*分三类品种能源消费量!$R$21</f>
        <v>7.3491321948000001</v>
      </c>
      <c r="O54" s="31"/>
      <c r="P54" s="31"/>
      <c r="Q54" s="31"/>
      <c r="R54" s="31"/>
      <c r="S54" s="31"/>
      <c r="T54" s="31"/>
      <c r="U54" s="31"/>
      <c r="V54" s="31"/>
      <c r="W54" s="31"/>
    </row>
    <row r="55" spans="1:251" ht="24" customHeight="1" x14ac:dyDescent="0.15">
      <c r="A55" s="25"/>
      <c r="B55" s="26"/>
      <c r="C55" s="27">
        <f>分行业能耗!C55*100/$C$7</f>
        <v>0</v>
      </c>
      <c r="D55" s="27">
        <f>分行业能耗占比!D55/100*分三类品种能源消费量!$R$11</f>
        <v>0</v>
      </c>
      <c r="E55" s="27">
        <f>分行业能耗占比!E55/100*分三类品种能源消费量!$R$12</f>
        <v>0</v>
      </c>
      <c r="F55" s="27">
        <f>分行业能耗!F55*100/$F$7</f>
        <v>0</v>
      </c>
      <c r="G55" s="27">
        <f>分行业能耗!G55*100/$G$7</f>
        <v>0</v>
      </c>
      <c r="H55" s="27">
        <f>分行业能耗!H55*100/$H$7</f>
        <v>0</v>
      </c>
      <c r="I55" s="27">
        <f>分行业能耗占比!I55/100*分三类品种能源消费量!$R$16</f>
        <v>0</v>
      </c>
      <c r="J55" s="27">
        <f>分行业能耗!J55*100/$J$7</f>
        <v>0</v>
      </c>
      <c r="K55" s="27">
        <f>分行业能耗!K55*100/$K$7</f>
        <v>0</v>
      </c>
      <c r="L55" s="27">
        <f>分行业能耗!L55*100/$L$7</f>
        <v>0</v>
      </c>
      <c r="M55" s="27">
        <f>分行业能耗!M55*100/$M$7</f>
        <v>0</v>
      </c>
      <c r="N55" s="27">
        <f>分行业能耗!N55*100/$N$7</f>
        <v>0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51" ht="24" customHeight="1" x14ac:dyDescent="0.15">
      <c r="A56" s="28"/>
      <c r="B56" s="29"/>
      <c r="C56" s="30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51" ht="24" customHeight="1" x14ac:dyDescent="0.15">
      <c r="C57"/>
    </row>
  </sheetData>
  <mergeCells count="2">
    <mergeCell ref="A1:B1"/>
    <mergeCell ref="A2:B2"/>
  </mergeCells>
  <phoneticPr fontId="16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sqref="A1:F4"/>
    </sheetView>
  </sheetViews>
  <sheetFormatPr defaultColWidth="11.75" defaultRowHeight="20.100000000000001" customHeight="1" x14ac:dyDescent="0.15"/>
  <cols>
    <col min="1" max="5" width="11.75" style="1" customWidth="1"/>
    <col min="6" max="6" width="12.75" style="1" customWidth="1"/>
    <col min="7" max="7" width="11.75" style="1" customWidth="1"/>
    <col min="8" max="16384" width="11.75" style="1"/>
  </cols>
  <sheetData>
    <row r="1" spans="1:6" ht="47.1" customHeight="1" x14ac:dyDescent="0.15">
      <c r="A1" s="2"/>
      <c r="B1" s="3" t="s">
        <v>136</v>
      </c>
      <c r="C1" s="3" t="s">
        <v>137</v>
      </c>
      <c r="D1" s="3" t="s">
        <v>138</v>
      </c>
      <c r="E1" s="3" t="s">
        <v>139</v>
      </c>
      <c r="F1" s="4" t="s">
        <v>140</v>
      </c>
    </row>
    <row r="2" spans="1:6" ht="20.100000000000001" customHeight="1" x14ac:dyDescent="0.15">
      <c r="A2" s="2" t="s">
        <v>15</v>
      </c>
      <c r="B2" s="3">
        <v>0.70199999999999996</v>
      </c>
      <c r="C2" s="3">
        <v>0.75600000000000001</v>
      </c>
      <c r="D2" s="3">
        <v>0.72599999999999998</v>
      </c>
      <c r="E2" s="3">
        <v>0.74760000000000004</v>
      </c>
      <c r="F2" s="4">
        <v>0.7329</v>
      </c>
    </row>
    <row r="3" spans="1:6" ht="20.100000000000001" customHeight="1" x14ac:dyDescent="0.15">
      <c r="A3" s="2" t="s">
        <v>16</v>
      </c>
      <c r="B3" s="3">
        <v>0.47799999999999998</v>
      </c>
      <c r="C3" s="3">
        <v>0.58599999999999997</v>
      </c>
      <c r="D3" s="3">
        <v>0.58299999999999996</v>
      </c>
      <c r="E3" s="3">
        <v>0.58250000000000002</v>
      </c>
      <c r="F3" s="4">
        <v>0.55740000000000001</v>
      </c>
    </row>
    <row r="4" spans="1:6" ht="20.100000000000001" customHeight="1" x14ac:dyDescent="0.15">
      <c r="A4" s="2" t="s">
        <v>13</v>
      </c>
      <c r="B4" s="3">
        <v>0.38900000000000001</v>
      </c>
      <c r="C4" s="3">
        <v>0.44900000000000001</v>
      </c>
      <c r="D4" s="3">
        <v>0.40899999999999997</v>
      </c>
      <c r="E4" s="3">
        <v>0.44350000000000001</v>
      </c>
      <c r="F4" s="4">
        <v>0.42259999999999998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分三类品种能源消费量</vt:lpstr>
      <vt:lpstr>分行业能耗</vt:lpstr>
      <vt:lpstr>分行业能耗占比</vt:lpstr>
      <vt:lpstr>Sheet1</vt:lpstr>
      <vt:lpstr>分行业碳排放量</vt:lpstr>
      <vt:lpstr>碳排放因子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田博松</cp:lastModifiedBy>
  <cp:revision>1</cp:revision>
  <cp:lastPrinted>2016-08-05T17:51:00Z</cp:lastPrinted>
  <dcterms:created xsi:type="dcterms:W3CDTF">1996-12-18T17:32:00Z</dcterms:created>
  <dcterms:modified xsi:type="dcterms:W3CDTF">2023-07-25T11:23:38Z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7C6A2FD23F1C49169D33792C589B5E50_13</vt:lpwstr>
  </property>
  <property fmtid="{D5CDD505-2E9C-101B-9397-08002B2CF9AE}" pid="4" name="KSOReadingLayout">
    <vt:bool>false</vt:bool>
  </property>
  <property fmtid="{D5CDD505-2E9C-101B-9397-08002B2CF9AE}" pid="5" name="EM_Doc_Temp_ID">
    <vt:lpwstr>5bce30fc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2023-07-25T10:57:48Z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14b6778a-35a7-4b1f-82db-66b311169ca1</vt:lpwstr>
  </property>
  <property fmtid="{D5CDD505-2E9C-101B-9397-08002B2CF9AE}" pid="11" name="MSIP_Label_defa4170-0d19-0005-0004-bc88714345d2_ActionId">
    <vt:lpwstr>d0ec3b17-b20a-4d7d-96df-dbdeb5e48b52</vt:lpwstr>
  </property>
  <property fmtid="{D5CDD505-2E9C-101B-9397-08002B2CF9AE}" pid="12" name="MSIP_Label_defa4170-0d19-0005-0004-bc88714345d2_ContentBits">
    <vt:lpwstr>0</vt:lpwstr>
  </property>
</Properties>
</file>