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esktop\D.Y.K.S\KUBWA\엔코아\2. 머신러닝\"/>
    </mc:Choice>
  </mc:AlternateContent>
  <xr:revisionPtr revIDLastSave="0" documentId="8_{9D3F55C6-5D36-4ACA-98A9-B10DBA4C7BB4}" xr6:coauthVersionLast="45" xr6:coauthVersionMax="45" xr10:uidLastSave="{00000000-0000-0000-0000-000000000000}"/>
  <bookViews>
    <workbookView xWindow="28680" yWindow="-120" windowWidth="29040" windowHeight="15840" activeTab="4" xr2:uid="{BD348A6C-4ECA-4909-B029-E2AFB819B3F6}"/>
  </bookViews>
  <sheets>
    <sheet name="original" sheetId="3" r:id="rId1"/>
    <sheet name="x0.01" sheetId="4" r:id="rId2"/>
    <sheet name="정규화후" sheetId="5" r:id="rId3"/>
    <sheet name="표준화후" sheetId="6" r:id="rId4"/>
    <sheet name="Sheet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D10" i="2"/>
  <c r="I4" i="2" s="1"/>
  <c r="C10" i="2"/>
  <c r="H2" i="2" s="1"/>
  <c r="F11" i="2"/>
  <c r="F4" i="2" s="1"/>
  <c r="F10" i="2"/>
  <c r="G11" i="2"/>
  <c r="G10" i="2"/>
  <c r="G3" i="2" s="1"/>
  <c r="F3" i="2" l="1"/>
  <c r="G6" i="2"/>
  <c r="I7" i="2"/>
  <c r="G5" i="2"/>
  <c r="I3" i="2"/>
  <c r="G4" i="2"/>
  <c r="H7" i="2"/>
  <c r="H6" i="2"/>
  <c r="G2" i="2"/>
  <c r="G7" i="2"/>
  <c r="H5" i="2"/>
  <c r="I2" i="2"/>
  <c r="H4" i="2"/>
  <c r="H3" i="2"/>
  <c r="I6" i="2"/>
  <c r="F2" i="2"/>
  <c r="F7" i="2"/>
  <c r="F6" i="2"/>
  <c r="F5" i="2"/>
  <c r="I5" i="2"/>
</calcChain>
</file>

<file path=xl/sharedStrings.xml><?xml version="1.0" encoding="utf-8"?>
<sst xmlns="http://schemas.openxmlformats.org/spreadsheetml/2006/main" count="146" uniqueCount="49">
  <si>
    <t>y</t>
    <phoneticPr fontId="1" type="noConversion"/>
  </si>
  <si>
    <t>x1</t>
  </si>
  <si>
    <t>x1</t>
    <phoneticPr fontId="1" type="noConversion"/>
  </si>
  <si>
    <t>x2</t>
  </si>
  <si>
    <t>x2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</si>
  <si>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</si>
  <si>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</si>
  <si>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</si>
  <si>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</si>
  <si>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</si>
  <si>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</si>
  <si>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</si>
  <si>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</si>
  <si>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</si>
  <si>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</si>
  <si>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</si>
  <si>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</si>
  <si>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</si>
  <si>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</si>
  <si>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</si>
  <si>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</si>
  <si>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</si>
  <si>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</si>
  <si>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</si>
  <si>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</si>
  <si>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</si>
  <si>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</si>
  <si>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</si>
  <si>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</si>
  <si>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</si>
  <si>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y</t>
  </si>
  <si>
    <t>정규화</t>
    <phoneticPr fontId="1" type="noConversion"/>
  </si>
  <si>
    <t>표준화</t>
    <phoneticPr fontId="1" type="noConversion"/>
  </si>
  <si>
    <t>정규화
x1</t>
  </si>
  <si>
    <t>정규화
x1</t>
    <phoneticPr fontId="1" type="noConversion"/>
  </si>
  <si>
    <t>정규화
x2</t>
  </si>
  <si>
    <t>정규화
x2</t>
    <phoneticPr fontId="1" type="noConversion"/>
  </si>
  <si>
    <t>표준화
x1</t>
  </si>
  <si>
    <t>표준화
x1</t>
    <phoneticPr fontId="1" type="noConversion"/>
  </si>
  <si>
    <t>표준화
x2</t>
  </si>
  <si>
    <t>표준화
x2</t>
    <phoneticPr fontId="1" type="noConversion"/>
  </si>
  <si>
    <t xml:space="preserve">y = </t>
    <phoneticPr fontId="1" type="noConversion"/>
  </si>
  <si>
    <t>y = -253,023 * X1 + 205,471,159 * X2 - 267,804,635</t>
    <phoneticPr fontId="1" type="noConversion"/>
  </si>
  <si>
    <t>y = -253,023 * X1 + 20,547,111,889 * X2 - 267,804,635</t>
    <phoneticPr fontId="1" type="noConversion"/>
  </si>
  <si>
    <t>y = -34,375,585 * X1 + 212,209,700 * X2 + 398,333,333</t>
    <phoneticPr fontId="1" type="noConversion"/>
  </si>
  <si>
    <t>y = -88,052,109 * X1 + 616,413,477 * X2 + 142,631,636</t>
    <phoneticPr fontId="1" type="noConversion"/>
  </si>
  <si>
    <t>x2 일의 단위</t>
    <phoneticPr fontId="1" type="noConversion"/>
  </si>
  <si>
    <t>x2 0.01의 단위</t>
    <phoneticPr fontId="1" type="noConversion"/>
  </si>
  <si>
    <t>실제로는 피처의 비율이 같으므로 다 비슷한 식이 나와야 함에도 숫자의 크기에 영향을 받기 때문에 기울기에 큰 차이가 발생한다.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</si>
</sst>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_-* #,##0.0000_-;\-* #,##0.0000_-;_-* &quot;-&quot;_-;_-@_-"/>
    <numFmt numFmtId="188" formatCode="_-* #,##0_-;\-* #,##0_-;_-* &quot;-&quot;????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41" fontId="0" fillId="0" borderId="0" xfId="1" applyFont="1" applyFill="1" applyBorder="1" applyAlignment="1">
      <alignment vertical="center"/>
    </xf>
    <xf numFmtId="41" fontId="0" fillId="0" borderId="2" xfId="1" applyFont="1" applyFill="1" applyBorder="1" applyAlignment="1">
      <alignment vertical="center"/>
    </xf>
    <xf numFmtId="179" fontId="0" fillId="0" borderId="0" xfId="1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2" fontId="0" fillId="0" borderId="0" xfId="0" applyNumberFormat="1">
      <alignment vertical="center"/>
    </xf>
    <xf numFmtId="0" fontId="0" fillId="0" borderId="0" xfId="0" quotePrefix="1">
      <alignment vertical="center"/>
    </xf>
    <xf numFmtId="188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4" xfId="0" applyFill="1" applyBorder="1" applyAlignment="1">
      <alignment vertical="center"/>
    </xf>
    <xf numFmtId="41" fontId="0" fillId="0" borderId="4" xfId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5" xfId="0" quotePrefix="1" applyFill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quotePrefix="1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quotePrefix="1" applyFill="1" applyBorder="1">
      <alignment vertical="center"/>
    </xf>
    <xf numFmtId="0" fontId="0" fillId="0" borderId="2" xfId="0" applyFill="1" applyBorder="1">
      <alignment vertical="center"/>
    </xf>
    <xf numFmtId="0" fontId="0" fillId="0" borderId="10" xfId="0" applyFill="1" applyBorder="1">
      <alignment vertical="center"/>
    </xf>
    <xf numFmtId="41" fontId="3" fillId="0" borderId="4" xfId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116205</xdr:rowOff>
    </xdr:from>
    <xdr:to>
      <xdr:col>9</xdr:col>
      <xdr:colOff>248125</xdr:colOff>
      <xdr:row>24</xdr:row>
      <xdr:rowOff>114528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26B9C06-96EE-4CFE-A00D-E58525BC9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92755"/>
          <a:ext cx="5473540" cy="2636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ED5F-BF3B-4B05-B212-42CEC541C97A}">
  <dimension ref="A1:I31"/>
  <sheetViews>
    <sheetView workbookViewId="0">
      <selection activeCell="F25" sqref="F25"/>
    </sheetView>
  </sheetViews>
  <sheetFormatPr defaultRowHeight="17.399999999999999" x14ac:dyDescent="0.4"/>
  <cols>
    <col min="1" max="1" width="15.8984375" bestFit="1" customWidth="1"/>
    <col min="2" max="4" width="13.59765625" bestFit="1" customWidth="1"/>
    <col min="5" max="5" width="12.69921875" bestFit="1" customWidth="1"/>
    <col min="6" max="6" width="13.59765625" bestFit="1" customWidth="1"/>
    <col min="7" max="7" width="12.69921875" bestFit="1" customWidth="1"/>
    <col min="8" max="8" width="13.59765625" bestFit="1" customWidth="1"/>
    <col min="9" max="9" width="12.69921875" bestFit="1" customWidth="1"/>
  </cols>
  <sheetData>
    <row r="1" spans="1:9" x14ac:dyDescent="0.4">
      <c r="A1" t="s">
        <v>5</v>
      </c>
    </row>
    <row r="2" spans="1:9" ht="18" thickBot="1" x14ac:dyDescent="0.45"/>
    <row r="3" spans="1:9" x14ac:dyDescent="0.4">
      <c r="A3" s="7" t="s">
        <v>6</v>
      </c>
      <c r="B3" s="7"/>
    </row>
    <row r="4" spans="1:9" x14ac:dyDescent="0.4">
      <c r="A4" s="4" t="s">
        <v>7</v>
      </c>
      <c r="B4" s="4">
        <v>0.70248487257393755</v>
      </c>
    </row>
    <row r="5" spans="1:9" x14ac:dyDescent="0.4">
      <c r="A5" s="4" t="s">
        <v>8</v>
      </c>
      <c r="B5" s="4">
        <v>0.49348499619522135</v>
      </c>
    </row>
    <row r="6" spans="1:9" x14ac:dyDescent="0.4">
      <c r="A6" s="4" t="s">
        <v>9</v>
      </c>
      <c r="B6" s="4">
        <v>0.15580832699203562</v>
      </c>
    </row>
    <row r="7" spans="1:9" x14ac:dyDescent="0.4">
      <c r="A7" s="4" t="s">
        <v>10</v>
      </c>
      <c r="B7" s="4">
        <v>309154600.88072181</v>
      </c>
    </row>
    <row r="8" spans="1:9" ht="18" thickBot="1" x14ac:dyDescent="0.45">
      <c r="A8" s="5" t="s">
        <v>11</v>
      </c>
      <c r="B8" s="5">
        <v>6</v>
      </c>
    </row>
    <row r="10" spans="1:9" ht="18" thickBot="1" x14ac:dyDescent="0.45">
      <c r="A10" t="s">
        <v>12</v>
      </c>
    </row>
    <row r="11" spans="1:9" x14ac:dyDescent="0.4">
      <c r="A11" s="6"/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</row>
    <row r="12" spans="1:9" x14ac:dyDescent="0.4">
      <c r="A12" s="4" t="s">
        <v>13</v>
      </c>
      <c r="B12" s="4">
        <v>2</v>
      </c>
      <c r="C12" s="4">
        <v>2.7935363159617824E+17</v>
      </c>
      <c r="D12" s="4">
        <v>1.3967681579808912E+17</v>
      </c>
      <c r="E12" s="4">
        <v>1.4614127690837979</v>
      </c>
      <c r="F12" s="4">
        <v>0.36048605700716607</v>
      </c>
    </row>
    <row r="13" spans="1:9" x14ac:dyDescent="0.4">
      <c r="A13" s="4" t="s">
        <v>14</v>
      </c>
      <c r="B13" s="4">
        <v>3</v>
      </c>
      <c r="C13" s="4">
        <v>2.8672970173715514E+17</v>
      </c>
      <c r="D13" s="4">
        <v>9.5576567245718384E+16</v>
      </c>
      <c r="E13" s="4"/>
      <c r="F13" s="4"/>
    </row>
    <row r="14" spans="1:9" ht="18" thickBot="1" x14ac:dyDescent="0.45">
      <c r="A14" s="5" t="s">
        <v>15</v>
      </c>
      <c r="B14" s="5">
        <v>5</v>
      </c>
      <c r="C14" s="5">
        <v>5.6608333333333338E+17</v>
      </c>
      <c r="D14" s="5"/>
      <c r="E14" s="5"/>
      <c r="F14" s="5"/>
    </row>
    <row r="15" spans="1:9" ht="18" thickBot="1" x14ac:dyDescent="0.45"/>
    <row r="16" spans="1:9" x14ac:dyDescent="0.4">
      <c r="A16" s="6"/>
      <c r="B16" s="6" t="s">
        <v>22</v>
      </c>
      <c r="C16" s="6" t="s">
        <v>10</v>
      </c>
      <c r="D16" s="6" t="s">
        <v>23</v>
      </c>
      <c r="E16" s="6" t="s">
        <v>24</v>
      </c>
      <c r="F16" s="6" t="s">
        <v>25</v>
      </c>
      <c r="G16" s="6" t="s">
        <v>26</v>
      </c>
      <c r="H16" s="6" t="s">
        <v>27</v>
      </c>
      <c r="I16" s="6" t="s">
        <v>28</v>
      </c>
    </row>
    <row r="17" spans="1:9" x14ac:dyDescent="0.4">
      <c r="A17" s="4" t="s">
        <v>16</v>
      </c>
      <c r="B17" s="8">
        <v>-267804634.82384413</v>
      </c>
      <c r="C17" s="4">
        <v>678029436.07225323</v>
      </c>
      <c r="D17" s="4">
        <v>-0.39497493851477256</v>
      </c>
      <c r="E17" s="4">
        <v>0.71926872524991803</v>
      </c>
      <c r="F17" s="4">
        <v>-2425596908.5255833</v>
      </c>
      <c r="G17" s="4">
        <v>1889987638.8778951</v>
      </c>
      <c r="H17" s="4">
        <v>-2425596908.5255833</v>
      </c>
      <c r="I17" s="4">
        <v>1889987638.8778951</v>
      </c>
    </row>
    <row r="18" spans="1:9" x14ac:dyDescent="0.4">
      <c r="A18" s="4" t="s">
        <v>1</v>
      </c>
      <c r="B18" s="8">
        <v>-253023.30065497357</v>
      </c>
      <c r="C18" s="4">
        <v>1357524.5171321484</v>
      </c>
      <c r="D18" s="4">
        <v>-0.18638580553189596</v>
      </c>
      <c r="E18" s="4">
        <v>0.86403365453912517</v>
      </c>
      <c r="F18" s="4">
        <v>-4573272.1845342303</v>
      </c>
      <c r="G18" s="4">
        <v>4067225.5832242831</v>
      </c>
      <c r="H18" s="4">
        <v>-4573272.1845342303</v>
      </c>
      <c r="I18" s="4">
        <v>4067225.5832242831</v>
      </c>
    </row>
    <row r="19" spans="1:9" ht="18" thickBot="1" x14ac:dyDescent="0.45">
      <c r="A19" s="5" t="s">
        <v>3</v>
      </c>
      <c r="B19" s="9">
        <v>205471158.88672638</v>
      </c>
      <c r="C19" s="5">
        <v>178575919.80155954</v>
      </c>
      <c r="D19" s="5">
        <v>1.1506095509128771</v>
      </c>
      <c r="E19" s="5">
        <v>0.33328592331486623</v>
      </c>
      <c r="F19" s="5">
        <v>-362837117.29838669</v>
      </c>
      <c r="G19" s="5">
        <v>773779435.07183945</v>
      </c>
      <c r="H19" s="5">
        <v>-362837117.29838669</v>
      </c>
      <c r="I19" s="5">
        <v>773779435.07183945</v>
      </c>
    </row>
    <row r="23" spans="1:9" x14ac:dyDescent="0.4">
      <c r="A23" t="s">
        <v>29</v>
      </c>
    </row>
    <row r="24" spans="1:9" ht="18" thickBot="1" x14ac:dyDescent="0.45"/>
    <row r="25" spans="1:9" x14ac:dyDescent="0.4">
      <c r="A25" s="6" t="s">
        <v>11</v>
      </c>
      <c r="B25" s="6" t="s">
        <v>30</v>
      </c>
      <c r="C25" s="6" t="s">
        <v>14</v>
      </c>
    </row>
    <row r="26" spans="1:9" x14ac:dyDescent="0.4">
      <c r="A26" s="4">
        <v>1</v>
      </c>
      <c r="B26" s="4">
        <v>338487909.81013608</v>
      </c>
      <c r="C26" s="4">
        <v>-38487909.81013608</v>
      </c>
    </row>
    <row r="27" spans="1:9" x14ac:dyDescent="0.4">
      <c r="A27" s="4">
        <v>2</v>
      </c>
      <c r="B27" s="4">
        <v>344813492.32651043</v>
      </c>
      <c r="C27" s="4">
        <v>55186507.673489571</v>
      </c>
    </row>
    <row r="28" spans="1:9" x14ac:dyDescent="0.4">
      <c r="A28" s="4">
        <v>3</v>
      </c>
      <c r="B28" s="4">
        <v>546489301.70341218</v>
      </c>
      <c r="C28" s="4">
        <v>-446489301.70341218</v>
      </c>
    </row>
    <row r="29" spans="1:9" x14ac:dyDescent="0.4">
      <c r="A29" s="4">
        <v>4</v>
      </c>
      <c r="B29" s="4">
        <v>759045113.00847781</v>
      </c>
      <c r="C29" s="4">
        <v>240954886.99152219</v>
      </c>
    </row>
    <row r="30" spans="1:9" x14ac:dyDescent="0.4">
      <c r="A30" s="4">
        <v>5</v>
      </c>
      <c r="B30" s="4">
        <v>346584655.43109524</v>
      </c>
      <c r="C30" s="4">
        <v>153415344.56890476</v>
      </c>
    </row>
    <row r="31" spans="1:9" ht="18" thickBot="1" x14ac:dyDescent="0.45">
      <c r="A31" s="5">
        <v>6</v>
      </c>
      <c r="B31" s="5">
        <v>54579527.720367908</v>
      </c>
      <c r="C31" s="5">
        <v>35420472.279632092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5890-0B36-4748-B549-DC5028ED8D30}">
  <dimension ref="A1:I31"/>
  <sheetViews>
    <sheetView workbookViewId="0">
      <selection activeCell="B17" sqref="B17:B19"/>
    </sheetView>
  </sheetViews>
  <sheetFormatPr defaultRowHeight="17.399999999999999" x14ac:dyDescent="0.4"/>
  <cols>
    <col min="2" max="2" width="15.59765625" bestFit="1" customWidth="1"/>
  </cols>
  <sheetData>
    <row r="1" spans="1:9" x14ac:dyDescent="0.4">
      <c r="A1" t="s">
        <v>5</v>
      </c>
    </row>
    <row r="2" spans="1:9" ht="18" thickBot="1" x14ac:dyDescent="0.45"/>
    <row r="3" spans="1:9" x14ac:dyDescent="0.4">
      <c r="A3" s="7" t="s">
        <v>6</v>
      </c>
      <c r="B3" s="7"/>
    </row>
    <row r="4" spans="1:9" x14ac:dyDescent="0.4">
      <c r="A4" s="4" t="s">
        <v>7</v>
      </c>
      <c r="B4" s="4">
        <v>0.70248487257393755</v>
      </c>
    </row>
    <row r="5" spans="1:9" x14ac:dyDescent="0.4">
      <c r="A5" s="4" t="s">
        <v>8</v>
      </c>
      <c r="B5" s="4">
        <v>0.49348499619522135</v>
      </c>
    </row>
    <row r="6" spans="1:9" x14ac:dyDescent="0.4">
      <c r="A6" s="4" t="s">
        <v>9</v>
      </c>
      <c r="B6" s="4">
        <v>0.15580832699203562</v>
      </c>
    </row>
    <row r="7" spans="1:9" x14ac:dyDescent="0.4">
      <c r="A7" s="4" t="s">
        <v>10</v>
      </c>
      <c r="B7" s="4">
        <v>309154600.88072181</v>
      </c>
    </row>
    <row r="8" spans="1:9" ht="18" thickBot="1" x14ac:dyDescent="0.45">
      <c r="A8" s="5" t="s">
        <v>11</v>
      </c>
      <c r="B8" s="5">
        <v>6</v>
      </c>
    </row>
    <row r="10" spans="1:9" ht="18" thickBot="1" x14ac:dyDescent="0.45">
      <c r="A10" t="s">
        <v>12</v>
      </c>
    </row>
    <row r="11" spans="1:9" x14ac:dyDescent="0.4">
      <c r="A11" s="6"/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</row>
    <row r="12" spans="1:9" x14ac:dyDescent="0.4">
      <c r="A12" s="4" t="s">
        <v>13</v>
      </c>
      <c r="B12" s="4">
        <v>2</v>
      </c>
      <c r="C12" s="4">
        <v>2.7935363159617824E+17</v>
      </c>
      <c r="D12" s="4">
        <v>1.3967681579808912E+17</v>
      </c>
      <c r="E12" s="4">
        <v>1.4614127690837979</v>
      </c>
      <c r="F12" s="4">
        <v>0.36048605700716607</v>
      </c>
    </row>
    <row r="13" spans="1:9" x14ac:dyDescent="0.4">
      <c r="A13" s="4" t="s">
        <v>14</v>
      </c>
      <c r="B13" s="4">
        <v>3</v>
      </c>
      <c r="C13" s="4">
        <v>2.8672970173715514E+17</v>
      </c>
      <c r="D13" s="4">
        <v>9.5576567245718384E+16</v>
      </c>
      <c r="E13" s="4"/>
      <c r="F13" s="4"/>
    </row>
    <row r="14" spans="1:9" ht="18" thickBot="1" x14ac:dyDescent="0.45">
      <c r="A14" s="5" t="s">
        <v>15</v>
      </c>
      <c r="B14" s="5">
        <v>5</v>
      </c>
      <c r="C14" s="5">
        <v>5.6608333333333338E+17</v>
      </c>
      <c r="D14" s="5"/>
      <c r="E14" s="5"/>
      <c r="F14" s="5"/>
    </row>
    <row r="15" spans="1:9" ht="18" thickBot="1" x14ac:dyDescent="0.45"/>
    <row r="16" spans="1:9" x14ac:dyDescent="0.4">
      <c r="A16" s="6"/>
      <c r="B16" s="6" t="s">
        <v>22</v>
      </c>
      <c r="C16" s="6" t="s">
        <v>10</v>
      </c>
      <c r="D16" s="6" t="s">
        <v>23</v>
      </c>
      <c r="E16" s="6" t="s">
        <v>24</v>
      </c>
      <c r="F16" s="6" t="s">
        <v>25</v>
      </c>
      <c r="G16" s="6" t="s">
        <v>26</v>
      </c>
      <c r="H16" s="6" t="s">
        <v>27</v>
      </c>
      <c r="I16" s="6" t="s">
        <v>28</v>
      </c>
    </row>
    <row r="17" spans="1:9" x14ac:dyDescent="0.4">
      <c r="A17" s="4" t="s">
        <v>16</v>
      </c>
      <c r="B17" s="8">
        <v>-267804634.82384396</v>
      </c>
      <c r="C17" s="4">
        <v>678029436.07225323</v>
      </c>
      <c r="D17" s="4">
        <v>-0.39497493851477228</v>
      </c>
      <c r="E17" s="4">
        <v>0.71926872524991814</v>
      </c>
      <c r="F17" s="4">
        <v>-2425596908.5255833</v>
      </c>
      <c r="G17" s="4">
        <v>1889987638.8778954</v>
      </c>
      <c r="H17" s="4">
        <v>-2425596908.5255833</v>
      </c>
      <c r="I17" s="4">
        <v>1889987638.8778954</v>
      </c>
    </row>
    <row r="18" spans="1:9" x14ac:dyDescent="0.4">
      <c r="A18" s="4" t="s">
        <v>1</v>
      </c>
      <c r="B18" s="8">
        <v>-253023.30065497398</v>
      </c>
      <c r="C18" s="4">
        <v>1357524.5171321484</v>
      </c>
      <c r="D18" s="4">
        <v>-0.18638580553189626</v>
      </c>
      <c r="E18" s="4">
        <v>0.86403365453912495</v>
      </c>
      <c r="F18" s="4">
        <v>-4573272.1845342303</v>
      </c>
      <c r="G18" s="4">
        <v>4067225.5832242826</v>
      </c>
      <c r="H18" s="4">
        <v>-4573272.1845342303</v>
      </c>
      <c r="I18" s="4">
        <v>4067225.5832242826</v>
      </c>
    </row>
    <row r="19" spans="1:9" ht="18" thickBot="1" x14ac:dyDescent="0.45">
      <c r="A19" s="5" t="s">
        <v>3</v>
      </c>
      <c r="B19" s="9">
        <v>20547115888.672634</v>
      </c>
      <c r="C19" s="5">
        <v>17857591980.155952</v>
      </c>
      <c r="D19" s="5">
        <v>1.1506095509128771</v>
      </c>
      <c r="E19" s="5">
        <v>0.33328592331486623</v>
      </c>
      <c r="F19" s="5">
        <v>-36283711729.838669</v>
      </c>
      <c r="G19" s="5">
        <v>77377943507.183945</v>
      </c>
      <c r="H19" s="5">
        <v>-36283711729.838669</v>
      </c>
      <c r="I19" s="5">
        <v>77377943507.183945</v>
      </c>
    </row>
    <row r="23" spans="1:9" x14ac:dyDescent="0.4">
      <c r="A23" t="s">
        <v>29</v>
      </c>
    </row>
    <row r="24" spans="1:9" ht="18" thickBot="1" x14ac:dyDescent="0.45"/>
    <row r="25" spans="1:9" x14ac:dyDescent="0.4">
      <c r="A25" s="6" t="s">
        <v>11</v>
      </c>
      <c r="B25" s="6" t="s">
        <v>30</v>
      </c>
      <c r="C25" s="6" t="s">
        <v>14</v>
      </c>
    </row>
    <row r="26" spans="1:9" x14ac:dyDescent="0.4">
      <c r="A26" s="4">
        <v>1</v>
      </c>
      <c r="B26" s="4">
        <v>338487909.81013608</v>
      </c>
      <c r="C26" s="4">
        <v>-38487909.81013608</v>
      </c>
    </row>
    <row r="27" spans="1:9" x14ac:dyDescent="0.4">
      <c r="A27" s="4">
        <v>2</v>
      </c>
      <c r="B27" s="4">
        <v>344813492.32651043</v>
      </c>
      <c r="C27" s="4">
        <v>55186507.673489571</v>
      </c>
    </row>
    <row r="28" spans="1:9" x14ac:dyDescent="0.4">
      <c r="A28" s="4">
        <v>3</v>
      </c>
      <c r="B28" s="4">
        <v>546489301.70341229</v>
      </c>
      <c r="C28" s="4">
        <v>-446489301.70341229</v>
      </c>
    </row>
    <row r="29" spans="1:9" x14ac:dyDescent="0.4">
      <c r="A29" s="4">
        <v>4</v>
      </c>
      <c r="B29" s="4">
        <v>759045113.00847793</v>
      </c>
      <c r="C29" s="4">
        <v>240954886.99152207</v>
      </c>
    </row>
    <row r="30" spans="1:9" x14ac:dyDescent="0.4">
      <c r="A30" s="4">
        <v>5</v>
      </c>
      <c r="B30" s="4">
        <v>346584655.43109524</v>
      </c>
      <c r="C30" s="4">
        <v>153415344.56890476</v>
      </c>
    </row>
    <row r="31" spans="1:9" ht="18" thickBot="1" x14ac:dyDescent="0.45">
      <c r="A31" s="5">
        <v>6</v>
      </c>
      <c r="B31" s="5">
        <v>54579527.720367849</v>
      </c>
      <c r="C31" s="5">
        <v>35420472.279632151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742E7-23A7-498D-84F9-F49A7326C6F5}">
  <dimension ref="A1:I31"/>
  <sheetViews>
    <sheetView workbookViewId="0">
      <selection activeCell="E25" sqref="E25"/>
    </sheetView>
  </sheetViews>
  <sheetFormatPr defaultRowHeight="17.399999999999999" x14ac:dyDescent="0.4"/>
  <cols>
    <col min="2" max="2" width="13.59765625" bestFit="1" customWidth="1"/>
  </cols>
  <sheetData>
    <row r="1" spans="1:9" x14ac:dyDescent="0.4">
      <c r="A1" t="s">
        <v>5</v>
      </c>
    </row>
    <row r="2" spans="1:9" ht="18" thickBot="1" x14ac:dyDescent="0.45"/>
    <row r="3" spans="1:9" x14ac:dyDescent="0.4">
      <c r="A3" s="7" t="s">
        <v>6</v>
      </c>
      <c r="B3" s="7"/>
    </row>
    <row r="4" spans="1:9" x14ac:dyDescent="0.4">
      <c r="A4" s="4" t="s">
        <v>7</v>
      </c>
      <c r="B4" s="4">
        <v>0.70248487257393755</v>
      </c>
    </row>
    <row r="5" spans="1:9" x14ac:dyDescent="0.4">
      <c r="A5" s="4" t="s">
        <v>8</v>
      </c>
      <c r="B5" s="4">
        <v>0.49348499619522124</v>
      </c>
    </row>
    <row r="6" spans="1:9" x14ac:dyDescent="0.4">
      <c r="A6" s="4" t="s">
        <v>9</v>
      </c>
      <c r="B6" s="4">
        <v>0.15580832699203531</v>
      </c>
    </row>
    <row r="7" spans="1:9" x14ac:dyDescent="0.4">
      <c r="A7" s="4" t="s">
        <v>10</v>
      </c>
      <c r="B7" s="4">
        <v>309154600.88072181</v>
      </c>
    </row>
    <row r="8" spans="1:9" ht="18" thickBot="1" x14ac:dyDescent="0.45">
      <c r="A8" s="5" t="s">
        <v>11</v>
      </c>
      <c r="B8" s="5">
        <v>6</v>
      </c>
    </row>
    <row r="10" spans="1:9" ht="18" thickBot="1" x14ac:dyDescent="0.45">
      <c r="A10" t="s">
        <v>12</v>
      </c>
    </row>
    <row r="11" spans="1:9" x14ac:dyDescent="0.4">
      <c r="A11" s="6"/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</row>
    <row r="12" spans="1:9" x14ac:dyDescent="0.4">
      <c r="A12" s="4" t="s">
        <v>13</v>
      </c>
      <c r="B12" s="4">
        <v>2</v>
      </c>
      <c r="C12" s="4">
        <v>2.7935363159617818E+17</v>
      </c>
      <c r="D12" s="4">
        <v>1.3967681579808909E+17</v>
      </c>
      <c r="E12" s="4">
        <v>1.4614127690837972</v>
      </c>
      <c r="F12" s="4">
        <v>0.36048605700716618</v>
      </c>
    </row>
    <row r="13" spans="1:9" x14ac:dyDescent="0.4">
      <c r="A13" s="4" t="s">
        <v>14</v>
      </c>
      <c r="B13" s="4">
        <v>3</v>
      </c>
      <c r="C13" s="4">
        <v>2.867297017371552E+17</v>
      </c>
      <c r="D13" s="4">
        <v>9.55765672457184E+16</v>
      </c>
      <c r="E13" s="4"/>
      <c r="F13" s="4"/>
    </row>
    <row r="14" spans="1:9" ht="18" thickBot="1" x14ac:dyDescent="0.45">
      <c r="A14" s="5" t="s">
        <v>15</v>
      </c>
      <c r="B14" s="5">
        <v>5</v>
      </c>
      <c r="C14" s="5">
        <v>5.6608333333333338E+17</v>
      </c>
      <c r="D14" s="5"/>
      <c r="E14" s="5"/>
      <c r="F14" s="5"/>
    </row>
    <row r="15" spans="1:9" ht="18" thickBot="1" x14ac:dyDescent="0.45"/>
    <row r="16" spans="1:9" x14ac:dyDescent="0.4">
      <c r="A16" s="6"/>
      <c r="B16" s="6" t="s">
        <v>22</v>
      </c>
      <c r="C16" s="6" t="s">
        <v>10</v>
      </c>
      <c r="D16" s="6" t="s">
        <v>23</v>
      </c>
      <c r="E16" s="6" t="s">
        <v>24</v>
      </c>
      <c r="F16" s="6" t="s">
        <v>25</v>
      </c>
      <c r="G16" s="6" t="s">
        <v>26</v>
      </c>
      <c r="H16" s="6" t="s">
        <v>27</v>
      </c>
      <c r="I16" s="6" t="s">
        <v>28</v>
      </c>
    </row>
    <row r="17" spans="1:9" x14ac:dyDescent="0.4">
      <c r="A17" s="4" t="s">
        <v>16</v>
      </c>
      <c r="B17" s="8">
        <v>142631636.34829861</v>
      </c>
      <c r="C17" s="4">
        <v>336297674.10247123</v>
      </c>
      <c r="D17" s="4">
        <v>0.42412317221331181</v>
      </c>
      <c r="E17" s="4">
        <v>0.70005132812666426</v>
      </c>
      <c r="F17" s="4">
        <v>-927617654.07461596</v>
      </c>
      <c r="G17" s="4">
        <v>1212880926.7712131</v>
      </c>
      <c r="H17" s="4">
        <v>-927617654.07461596</v>
      </c>
      <c r="I17" s="4">
        <v>1212880926.7712131</v>
      </c>
    </row>
    <row r="18" spans="1:9" ht="34.799999999999997" x14ac:dyDescent="0.4">
      <c r="A18" s="14" t="s">
        <v>33</v>
      </c>
      <c r="B18" s="8">
        <v>-88052108.627930522</v>
      </c>
      <c r="C18" s="4">
        <v>472418531.96198767</v>
      </c>
      <c r="D18" s="4">
        <v>-0.18638580553189535</v>
      </c>
      <c r="E18" s="4">
        <v>0.86403365453912562</v>
      </c>
      <c r="F18" s="4">
        <v>-1591498720.2179122</v>
      </c>
      <c r="G18" s="4">
        <v>1415394502.9620509</v>
      </c>
      <c r="H18" s="4">
        <v>-1591498720.2179122</v>
      </c>
      <c r="I18" s="4">
        <v>1415394502.9620509</v>
      </c>
    </row>
    <row r="19" spans="1:9" ht="35.4" thickBot="1" x14ac:dyDescent="0.45">
      <c r="A19" s="15" t="s">
        <v>35</v>
      </c>
      <c r="B19" s="9">
        <v>616413476.66017938</v>
      </c>
      <c r="C19" s="5">
        <v>535727759.4046787</v>
      </c>
      <c r="D19" s="5">
        <v>1.1506095509128773</v>
      </c>
      <c r="E19" s="5">
        <v>0.33328592331486612</v>
      </c>
      <c r="F19" s="5">
        <v>-1088511351.8951602</v>
      </c>
      <c r="G19" s="5">
        <v>2321338305.215519</v>
      </c>
      <c r="H19" s="5">
        <v>-1088511351.8951602</v>
      </c>
      <c r="I19" s="5">
        <v>2321338305.215519</v>
      </c>
    </row>
    <row r="23" spans="1:9" x14ac:dyDescent="0.4">
      <c r="A23" t="s">
        <v>29</v>
      </c>
    </row>
    <row r="24" spans="1:9" ht="18" thickBot="1" x14ac:dyDescent="0.45"/>
    <row r="25" spans="1:9" x14ac:dyDescent="0.4">
      <c r="A25" s="6" t="s">
        <v>11</v>
      </c>
      <c r="B25" s="6" t="s">
        <v>30</v>
      </c>
      <c r="C25" s="6" t="s">
        <v>14</v>
      </c>
    </row>
    <row r="26" spans="1:9" x14ac:dyDescent="0.4">
      <c r="A26" s="4">
        <v>1</v>
      </c>
      <c r="B26" s="4">
        <v>338487909.81013608</v>
      </c>
      <c r="C26" s="4">
        <v>-38487909.81013608</v>
      </c>
    </row>
    <row r="27" spans="1:9" x14ac:dyDescent="0.4">
      <c r="A27" s="4">
        <v>2</v>
      </c>
      <c r="B27" s="4">
        <v>344813492.32651037</v>
      </c>
      <c r="C27" s="4">
        <v>55186507.67348963</v>
      </c>
    </row>
    <row r="28" spans="1:9" x14ac:dyDescent="0.4">
      <c r="A28" s="4">
        <v>3</v>
      </c>
      <c r="B28" s="4">
        <v>546489301.70341229</v>
      </c>
      <c r="C28" s="4">
        <v>-446489301.70341229</v>
      </c>
    </row>
    <row r="29" spans="1:9" x14ac:dyDescent="0.4">
      <c r="A29" s="4">
        <v>4</v>
      </c>
      <c r="B29" s="4">
        <v>759045113.00847793</v>
      </c>
      <c r="C29" s="4">
        <v>240954886.99152207</v>
      </c>
    </row>
    <row r="30" spans="1:9" x14ac:dyDescent="0.4">
      <c r="A30" s="4">
        <v>5</v>
      </c>
      <c r="B30" s="4">
        <v>346584655.43109518</v>
      </c>
      <c r="C30" s="4">
        <v>153415344.56890482</v>
      </c>
    </row>
    <row r="31" spans="1:9" ht="18" thickBot="1" x14ac:dyDescent="0.45">
      <c r="A31" s="5">
        <v>6</v>
      </c>
      <c r="B31" s="5">
        <v>54579527.720368087</v>
      </c>
      <c r="C31" s="5">
        <v>35420472.279631913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06C4-CD31-47B1-97CD-3E3BE7370375}">
  <dimension ref="A1:L31"/>
  <sheetViews>
    <sheetView workbookViewId="0">
      <selection activeCell="B17" sqref="B17:B19"/>
    </sheetView>
  </sheetViews>
  <sheetFormatPr defaultRowHeight="17.399999999999999" x14ac:dyDescent="0.4"/>
  <cols>
    <col min="2" max="2" width="13.59765625" bestFit="1" customWidth="1"/>
  </cols>
  <sheetData>
    <row r="1" spans="1:12" x14ac:dyDescent="0.4">
      <c r="A1" t="s">
        <v>5</v>
      </c>
    </row>
    <row r="2" spans="1:12" ht="18" thickBot="1" x14ac:dyDescent="0.45"/>
    <row r="3" spans="1:12" x14ac:dyDescent="0.4">
      <c r="A3" s="7" t="s">
        <v>6</v>
      </c>
      <c r="B3" s="7"/>
    </row>
    <row r="4" spans="1:12" x14ac:dyDescent="0.4">
      <c r="A4" s="4" t="s">
        <v>7</v>
      </c>
      <c r="B4" s="4">
        <v>0.70248487257393755</v>
      </c>
    </row>
    <row r="5" spans="1:12" x14ac:dyDescent="0.4">
      <c r="A5" s="4" t="s">
        <v>8</v>
      </c>
      <c r="B5" s="4">
        <v>0.49348499619522135</v>
      </c>
    </row>
    <row r="6" spans="1:12" x14ac:dyDescent="0.4">
      <c r="A6" s="4" t="s">
        <v>9</v>
      </c>
      <c r="B6" s="4">
        <v>0.15580832699203562</v>
      </c>
    </row>
    <row r="7" spans="1:12" x14ac:dyDescent="0.4">
      <c r="A7" s="4" t="s">
        <v>10</v>
      </c>
      <c r="B7" s="4">
        <v>309154600.88072181</v>
      </c>
    </row>
    <row r="8" spans="1:12" ht="18" thickBot="1" x14ac:dyDescent="0.45">
      <c r="A8" s="5" t="s">
        <v>11</v>
      </c>
      <c r="B8" s="5">
        <v>6</v>
      </c>
      <c r="L8" s="17" t="s">
        <v>41</v>
      </c>
    </row>
    <row r="10" spans="1:12" ht="18" thickBot="1" x14ac:dyDescent="0.45">
      <c r="A10" t="s">
        <v>12</v>
      </c>
    </row>
    <row r="11" spans="1:12" x14ac:dyDescent="0.4">
      <c r="A11" s="6"/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</row>
    <row r="12" spans="1:12" x14ac:dyDescent="0.4">
      <c r="A12" s="4" t="s">
        <v>13</v>
      </c>
      <c r="B12" s="4">
        <v>2</v>
      </c>
      <c r="C12" s="4">
        <v>2.7935363159617824E+17</v>
      </c>
      <c r="D12" s="4">
        <v>1.3967681579808912E+17</v>
      </c>
      <c r="E12" s="4">
        <v>1.4614127690837979</v>
      </c>
      <c r="F12" s="4">
        <v>0.36048605700716607</v>
      </c>
    </row>
    <row r="13" spans="1:12" x14ac:dyDescent="0.4">
      <c r="A13" s="4" t="s">
        <v>14</v>
      </c>
      <c r="B13" s="4">
        <v>3</v>
      </c>
      <c r="C13" s="4">
        <v>2.8672970173715514E+17</v>
      </c>
      <c r="D13" s="4">
        <v>9.5576567245718384E+16</v>
      </c>
      <c r="E13" s="4"/>
      <c r="F13" s="4"/>
    </row>
    <row r="14" spans="1:12" ht="18" thickBot="1" x14ac:dyDescent="0.45">
      <c r="A14" s="5" t="s">
        <v>15</v>
      </c>
      <c r="B14" s="5">
        <v>5</v>
      </c>
      <c r="C14" s="5">
        <v>5.6608333333333338E+17</v>
      </c>
      <c r="D14" s="5"/>
      <c r="E14" s="5"/>
      <c r="F14" s="5"/>
    </row>
    <row r="15" spans="1:12" ht="18" thickBot="1" x14ac:dyDescent="0.45"/>
    <row r="16" spans="1:12" x14ac:dyDescent="0.4">
      <c r="A16" s="6"/>
      <c r="B16" s="6" t="s">
        <v>22</v>
      </c>
      <c r="C16" s="6" t="s">
        <v>10</v>
      </c>
      <c r="D16" s="6" t="s">
        <v>23</v>
      </c>
      <c r="E16" s="6" t="s">
        <v>24</v>
      </c>
      <c r="F16" s="6" t="s">
        <v>25</v>
      </c>
      <c r="G16" s="6" t="s">
        <v>26</v>
      </c>
      <c r="H16" s="6" t="s">
        <v>27</v>
      </c>
      <c r="I16" s="6" t="s">
        <v>28</v>
      </c>
    </row>
    <row r="17" spans="1:9" x14ac:dyDescent="0.4">
      <c r="A17" s="4" t="s">
        <v>16</v>
      </c>
      <c r="B17" s="8">
        <v>398333333.33333331</v>
      </c>
      <c r="C17" s="4">
        <v>126211837.29859255</v>
      </c>
      <c r="D17" s="4">
        <v>3.1560695245324291</v>
      </c>
      <c r="E17" s="4">
        <v>5.1025635754217993E-2</v>
      </c>
      <c r="F17" s="4">
        <v>-3329061.9606412053</v>
      </c>
      <c r="G17" s="4">
        <v>799995728.62730789</v>
      </c>
      <c r="H17" s="4">
        <v>-3329061.9606412053</v>
      </c>
      <c r="I17" s="4">
        <v>799995728.62730789</v>
      </c>
    </row>
    <row r="18" spans="1:9" ht="34.799999999999997" x14ac:dyDescent="0.4">
      <c r="A18" s="14" t="s">
        <v>37</v>
      </c>
      <c r="B18" s="8">
        <v>-34375584.592591554</v>
      </c>
      <c r="C18" s="4">
        <v>184432416.9133631</v>
      </c>
      <c r="D18" s="4">
        <v>-0.1863858055318954</v>
      </c>
      <c r="E18" s="4">
        <v>0.86403365453912562</v>
      </c>
      <c r="F18" s="4">
        <v>-621321848.37306857</v>
      </c>
      <c r="G18" s="4">
        <v>552570679.18788552</v>
      </c>
      <c r="H18" s="4">
        <v>-621321848.37306857</v>
      </c>
      <c r="I18" s="4">
        <v>552570679.18788552</v>
      </c>
    </row>
    <row r="19" spans="1:9" ht="35.4" thickBot="1" x14ac:dyDescent="0.45">
      <c r="A19" s="15" t="s">
        <v>39</v>
      </c>
      <c r="B19" s="9">
        <v>212209700.39846116</v>
      </c>
      <c r="C19" s="5">
        <v>184432416.91336301</v>
      </c>
      <c r="D19" s="5">
        <v>1.1506095509128773</v>
      </c>
      <c r="E19" s="5">
        <v>0.33328592331486612</v>
      </c>
      <c r="F19" s="5">
        <v>-374736563.38201565</v>
      </c>
      <c r="G19" s="5">
        <v>799155964.17893791</v>
      </c>
      <c r="H19" s="5">
        <v>-374736563.38201565</v>
      </c>
      <c r="I19" s="5">
        <v>799155964.17893791</v>
      </c>
    </row>
    <row r="23" spans="1:9" x14ac:dyDescent="0.4">
      <c r="A23" t="s">
        <v>29</v>
      </c>
    </row>
    <row r="24" spans="1:9" ht="18" thickBot="1" x14ac:dyDescent="0.45"/>
    <row r="25" spans="1:9" x14ac:dyDescent="0.4">
      <c r="A25" s="6" t="s">
        <v>11</v>
      </c>
      <c r="B25" s="6" t="s">
        <v>30</v>
      </c>
      <c r="C25" s="6" t="s">
        <v>14</v>
      </c>
    </row>
    <row r="26" spans="1:9" x14ac:dyDescent="0.4">
      <c r="A26" s="4">
        <v>1</v>
      </c>
      <c r="B26" s="4">
        <v>338487909.81013608</v>
      </c>
      <c r="C26" s="4">
        <v>-38487909.81013608</v>
      </c>
    </row>
    <row r="27" spans="1:9" x14ac:dyDescent="0.4">
      <c r="A27" s="4">
        <v>2</v>
      </c>
      <c r="B27" s="4">
        <v>344813492.32651037</v>
      </c>
      <c r="C27" s="4">
        <v>55186507.67348963</v>
      </c>
    </row>
    <row r="28" spans="1:9" x14ac:dyDescent="0.4">
      <c r="A28" s="4">
        <v>3</v>
      </c>
      <c r="B28" s="4">
        <v>546489301.70341229</v>
      </c>
      <c r="C28" s="4">
        <v>-446489301.70341229</v>
      </c>
    </row>
    <row r="29" spans="1:9" x14ac:dyDescent="0.4">
      <c r="A29" s="4">
        <v>4</v>
      </c>
      <c r="B29" s="4">
        <v>759045113.00847805</v>
      </c>
      <c r="C29" s="4">
        <v>240954886.99152195</v>
      </c>
    </row>
    <row r="30" spans="1:9" x14ac:dyDescent="0.4">
      <c r="A30" s="4">
        <v>5</v>
      </c>
      <c r="B30" s="4">
        <v>346584655.43109518</v>
      </c>
      <c r="C30" s="4">
        <v>153415344.56890482</v>
      </c>
    </row>
    <row r="31" spans="1:9" ht="18" thickBot="1" x14ac:dyDescent="0.45">
      <c r="A31" s="5">
        <v>6</v>
      </c>
      <c r="B31" s="5">
        <v>54579527.720367968</v>
      </c>
      <c r="C31" s="5">
        <v>35420472.279632032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0AA-E185-42D4-A5ED-56BF20244ACA}">
  <dimension ref="A1:O19"/>
  <sheetViews>
    <sheetView tabSelected="1" workbookViewId="0">
      <selection activeCell="P19" sqref="P19"/>
    </sheetView>
  </sheetViews>
  <sheetFormatPr defaultRowHeight="17.399999999999999" x14ac:dyDescent="0.4"/>
  <cols>
    <col min="1" max="1" width="6" bestFit="1" customWidth="1"/>
    <col min="2" max="2" width="4" bestFit="1" customWidth="1"/>
    <col min="3" max="3" width="6" bestFit="1" customWidth="1"/>
    <col min="4" max="4" width="8.296875" style="2" customWidth="1"/>
    <col min="5" max="5" width="14.59765625" bestFit="1" customWidth="1"/>
    <col min="6" max="6" width="7.09765625" bestFit="1" customWidth="1"/>
    <col min="7" max="7" width="8.3984375" bestFit="1" customWidth="1"/>
    <col min="8" max="9" width="7.09765625" bestFit="1" customWidth="1"/>
    <col min="12" max="12" width="13" bestFit="1" customWidth="1"/>
    <col min="13" max="13" width="15.59765625" bestFit="1" customWidth="1"/>
    <col min="14" max="15" width="13" bestFit="1" customWidth="1"/>
    <col min="16" max="16" width="50.8984375" bestFit="1" customWidth="1"/>
  </cols>
  <sheetData>
    <row r="1" spans="1:15" ht="34.799999999999997" x14ac:dyDescent="0.4">
      <c r="A1" t="s">
        <v>2</v>
      </c>
      <c r="B1" t="s">
        <v>4</v>
      </c>
      <c r="C1" s="2" t="s">
        <v>2</v>
      </c>
      <c r="D1" s="2" t="s">
        <v>4</v>
      </c>
      <c r="E1" s="2" t="s">
        <v>0</v>
      </c>
      <c r="F1" s="13" t="s">
        <v>34</v>
      </c>
      <c r="G1" s="13" t="s">
        <v>36</v>
      </c>
      <c r="H1" s="13" t="s">
        <v>38</v>
      </c>
      <c r="I1" s="13" t="s">
        <v>40</v>
      </c>
      <c r="K1" s="19"/>
      <c r="L1" s="19" t="s">
        <v>46</v>
      </c>
      <c r="M1" s="19" t="s">
        <v>47</v>
      </c>
      <c r="N1" s="19" t="s">
        <v>31</v>
      </c>
      <c r="O1" s="19" t="s">
        <v>32</v>
      </c>
    </row>
    <row r="2" spans="1:15" x14ac:dyDescent="0.4">
      <c r="A2" s="1">
        <v>40</v>
      </c>
      <c r="B2" s="18">
        <f>D2*100</f>
        <v>3</v>
      </c>
      <c r="C2" s="1">
        <v>40</v>
      </c>
      <c r="D2" s="10">
        <v>0.03</v>
      </c>
      <c r="E2" s="1">
        <v>300000000</v>
      </c>
      <c r="F2" s="16">
        <f>(C2-$F$10)/($F$11-$F$10)</f>
        <v>0.10919540229885058</v>
      </c>
      <c r="G2" s="16">
        <f>(D2-$G$10)/($G$11-$G$10)</f>
        <v>0.33333333333333326</v>
      </c>
      <c r="H2" s="16">
        <f>(C2-C$10)/_xlfn.STDEV.S(C$2:C$7)</f>
        <v>-0.25148554925932393</v>
      </c>
      <c r="I2" s="16">
        <f>(D2-D$10)/_xlfn.STDEV.S(D$2:D$7)</f>
        <v>-0.32274861218395162</v>
      </c>
      <c r="K2" s="29" t="s">
        <v>16</v>
      </c>
      <c r="L2" s="30">
        <v>-267804634.82384413</v>
      </c>
      <c r="M2" s="30">
        <v>-267804634.82384396</v>
      </c>
      <c r="N2" s="30">
        <v>142631636.34829861</v>
      </c>
      <c r="O2" s="30">
        <v>398333333.33333331</v>
      </c>
    </row>
    <row r="3" spans="1:15" x14ac:dyDescent="0.4">
      <c r="A3" s="1">
        <v>15</v>
      </c>
      <c r="B3" s="18">
        <f t="shared" ref="B3:B7" si="0">D3*100</f>
        <v>3</v>
      </c>
      <c r="C3" s="1">
        <v>15</v>
      </c>
      <c r="D3" s="10">
        <v>0.03</v>
      </c>
      <c r="E3" s="1">
        <v>400000000</v>
      </c>
      <c r="F3" s="16">
        <f t="shared" ref="F3:F7" si="1">(C3-$F$10)/($F$11-$F$10)</f>
        <v>3.7356321839080463E-2</v>
      </c>
      <c r="G3" s="16">
        <f t="shared" ref="G3:G7" si="2">(D3-$G$10)/($G$11-$G$10)</f>
        <v>0.33333333333333326</v>
      </c>
      <c r="H3" s="16">
        <f t="shared" ref="H3:I7" si="3">(C3-C$10)/_xlfn.STDEV.S(C$2:C$7)</f>
        <v>-0.43549936579053655</v>
      </c>
      <c r="I3" s="16">
        <f t="shared" si="3"/>
        <v>-0.32274861218395162</v>
      </c>
      <c r="K3" s="29" t="s">
        <v>1</v>
      </c>
      <c r="L3" s="41">
        <v>-253023.30065497357</v>
      </c>
      <c r="M3" s="41">
        <v>-253023.30065497398</v>
      </c>
      <c r="N3" s="41">
        <v>-88052108.627930522</v>
      </c>
      <c r="O3" s="41">
        <v>-34375584.592591554</v>
      </c>
    </row>
    <row r="4" spans="1:15" x14ac:dyDescent="0.4">
      <c r="A4" s="1">
        <v>30</v>
      </c>
      <c r="B4" s="18">
        <f t="shared" si="0"/>
        <v>4</v>
      </c>
      <c r="C4" s="1">
        <v>30</v>
      </c>
      <c r="D4" s="10">
        <v>0.04</v>
      </c>
      <c r="E4" s="1">
        <v>100000000</v>
      </c>
      <c r="F4" s="16">
        <f t="shared" si="1"/>
        <v>8.0459770114942528E-2</v>
      </c>
      <c r="G4" s="16">
        <f t="shared" si="2"/>
        <v>0.66666666666666663</v>
      </c>
      <c r="H4" s="16">
        <f t="shared" si="3"/>
        <v>-0.32509107587180897</v>
      </c>
      <c r="I4" s="16">
        <f t="shared" si="3"/>
        <v>0.64549722436790324</v>
      </c>
      <c r="K4" s="29" t="s">
        <v>3</v>
      </c>
      <c r="L4" s="41">
        <v>205471158.88672638</v>
      </c>
      <c r="M4" s="41">
        <v>20547115888.672634</v>
      </c>
      <c r="N4" s="41">
        <v>616413476.66017938</v>
      </c>
      <c r="O4" s="41">
        <v>212209700.39846116</v>
      </c>
    </row>
    <row r="5" spans="1:15" ht="18" thickBot="1" x14ac:dyDescent="0.45">
      <c r="A5" s="1">
        <v>2</v>
      </c>
      <c r="B5" s="18">
        <f t="shared" si="0"/>
        <v>5</v>
      </c>
      <c r="C5" s="1">
        <v>2</v>
      </c>
      <c r="D5" s="10">
        <v>0.05</v>
      </c>
      <c r="E5" s="1">
        <v>1000000000</v>
      </c>
      <c r="F5" s="16">
        <f t="shared" si="1"/>
        <v>0</v>
      </c>
      <c r="G5" s="16">
        <f t="shared" si="2"/>
        <v>1</v>
      </c>
      <c r="H5" s="16">
        <f t="shared" si="3"/>
        <v>-0.5311865503867671</v>
      </c>
      <c r="I5" s="16">
        <f t="shared" si="3"/>
        <v>1.6137430609197581</v>
      </c>
      <c r="K5" s="31"/>
      <c r="L5" s="31"/>
      <c r="M5" s="31"/>
      <c r="N5" s="31"/>
      <c r="O5" s="31"/>
    </row>
    <row r="6" spans="1:15" x14ac:dyDescent="0.4">
      <c r="A6" s="1">
        <v>8</v>
      </c>
      <c r="B6" s="18">
        <f t="shared" si="0"/>
        <v>3</v>
      </c>
      <c r="C6" s="1">
        <v>8</v>
      </c>
      <c r="D6" s="10">
        <v>0.03</v>
      </c>
      <c r="E6" s="1">
        <v>500000000</v>
      </c>
      <c r="F6" s="16">
        <f t="shared" si="1"/>
        <v>1.7241379310344827E-2</v>
      </c>
      <c r="G6" s="16">
        <f t="shared" si="2"/>
        <v>0.33333333333333326</v>
      </c>
      <c r="H6" s="16">
        <f t="shared" si="3"/>
        <v>-0.48702323441927609</v>
      </c>
      <c r="I6" s="16">
        <f t="shared" si="3"/>
        <v>-0.32274861218395162</v>
      </c>
      <c r="K6" s="32" t="s">
        <v>42</v>
      </c>
      <c r="L6" s="33"/>
      <c r="M6" s="33"/>
      <c r="N6" s="33"/>
      <c r="O6" s="34"/>
    </row>
    <row r="7" spans="1:15" x14ac:dyDescent="0.4">
      <c r="A7" s="1">
        <v>350</v>
      </c>
      <c r="B7" s="18">
        <f t="shared" si="0"/>
        <v>2</v>
      </c>
      <c r="C7" s="1">
        <v>350</v>
      </c>
      <c r="D7" s="10">
        <v>0.02</v>
      </c>
      <c r="E7" s="1">
        <v>90000000</v>
      </c>
      <c r="F7" s="16">
        <f t="shared" si="1"/>
        <v>1</v>
      </c>
      <c r="G7" s="16">
        <f t="shared" si="2"/>
        <v>0</v>
      </c>
      <c r="H7" s="16">
        <f t="shared" si="3"/>
        <v>2.0302857757277124</v>
      </c>
      <c r="I7" s="16">
        <f t="shared" si="3"/>
        <v>-1.2909944487358063</v>
      </c>
      <c r="K7" s="35" t="s">
        <v>43</v>
      </c>
      <c r="L7" s="36"/>
      <c r="M7" s="36"/>
      <c r="N7" s="36"/>
      <c r="O7" s="37"/>
    </row>
    <row r="8" spans="1:15" x14ac:dyDescent="0.4">
      <c r="C8" s="1"/>
      <c r="D8" s="3"/>
      <c r="E8" s="1"/>
      <c r="K8" s="35" t="s">
        <v>45</v>
      </c>
      <c r="L8" s="36"/>
      <c r="M8" s="36"/>
      <c r="N8" s="36"/>
      <c r="O8" s="37"/>
    </row>
    <row r="9" spans="1:15" ht="18" thickBot="1" x14ac:dyDescent="0.45">
      <c r="C9" s="1"/>
      <c r="D9" s="3"/>
      <c r="E9" s="1"/>
      <c r="K9" s="38" t="s">
        <v>44</v>
      </c>
      <c r="L9" s="39"/>
      <c r="M9" s="39"/>
      <c r="N9" s="39"/>
      <c r="O9" s="40"/>
    </row>
    <row r="10" spans="1:15" ht="18" thickBot="1" x14ac:dyDescent="0.45">
      <c r="C10" s="1">
        <f>AVERAGE(C2:C7)</f>
        <v>74.166666666666671</v>
      </c>
      <c r="D10" s="10">
        <f>AVERAGE(D2:D7)</f>
        <v>3.3333333333333333E-2</v>
      </c>
      <c r="E10" s="1"/>
      <c r="F10" s="12">
        <f>MIN(C2:C7)</f>
        <v>2</v>
      </c>
      <c r="G10" s="11">
        <f>MIN(D2:D7)</f>
        <v>0.02</v>
      </c>
    </row>
    <row r="11" spans="1:15" x14ac:dyDescent="0.4">
      <c r="F11" s="12">
        <f>MAX(C2:C7)</f>
        <v>350</v>
      </c>
      <c r="G11" s="11">
        <f>MAX(D2:D7)</f>
        <v>0.05</v>
      </c>
      <c r="K11" s="22" t="s">
        <v>48</v>
      </c>
      <c r="L11" s="23"/>
      <c r="M11" s="23"/>
      <c r="N11" s="23"/>
      <c r="O11" s="24"/>
    </row>
    <row r="12" spans="1:15" x14ac:dyDescent="0.4">
      <c r="K12" s="20"/>
      <c r="L12" s="21"/>
      <c r="M12" s="21"/>
      <c r="N12" s="21"/>
      <c r="O12" s="25"/>
    </row>
    <row r="13" spans="1:15" x14ac:dyDescent="0.4">
      <c r="K13" s="20"/>
      <c r="L13" s="21"/>
      <c r="M13" s="21"/>
      <c r="N13" s="21"/>
      <c r="O13" s="25"/>
    </row>
    <row r="14" spans="1:15" ht="18" thickBot="1" x14ac:dyDescent="0.45">
      <c r="K14" s="26"/>
      <c r="L14" s="27"/>
      <c r="M14" s="27"/>
      <c r="N14" s="27"/>
      <c r="O14" s="28"/>
    </row>
    <row r="19" ht="17.399999999999999" customHeight="1" x14ac:dyDescent="0.4"/>
  </sheetData>
  <mergeCells count="1">
    <mergeCell ref="K11:O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original</vt:lpstr>
      <vt:lpstr>x0.01</vt:lpstr>
      <vt:lpstr>정규화후</vt:lpstr>
      <vt:lpstr>표준화후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cp:lastPrinted>2020-07-07T06:46:36Z</cp:lastPrinted>
  <dcterms:created xsi:type="dcterms:W3CDTF">2020-07-04T07:40:20Z</dcterms:created>
  <dcterms:modified xsi:type="dcterms:W3CDTF">2020-07-10T05:58:11Z</dcterms:modified>
</cp:coreProperties>
</file>