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hui/Desktop/ESPEI-NB-NI/ESPEI/"/>
    </mc:Choice>
  </mc:AlternateContent>
  <xr:revisionPtr revIDLastSave="0" documentId="8_{41EDB6D3-B29B-9741-9A4E-388ABDE64271}" xr6:coauthVersionLast="47" xr6:coauthVersionMax="47" xr10:uidLastSave="{00000000-0000-0000-0000-000000000000}"/>
  <bookViews>
    <workbookView xWindow="400" yWindow="460" windowWidth="28040" windowHeight="16600" xr2:uid="{948D4F71-17C3-3F46-BB2A-62EEB9CB78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N5" i="1"/>
  <c r="N4" i="1"/>
  <c r="E12" i="1" s="1"/>
  <c r="N2" i="1"/>
  <c r="G20" i="1"/>
  <c r="E20" i="1"/>
  <c r="N1" i="1"/>
  <c r="G21" i="1"/>
  <c r="E21" i="1"/>
  <c r="H21" i="1" s="1"/>
  <c r="E16" i="1"/>
  <c r="E18" i="1"/>
  <c r="I15" i="1"/>
  <c r="I16" i="1"/>
  <c r="J16" i="1" s="1"/>
  <c r="I17" i="1"/>
  <c r="J17" i="1" s="1"/>
  <c r="I18" i="1"/>
  <c r="J18" i="1" s="1"/>
  <c r="H16" i="1"/>
  <c r="H15" i="1"/>
  <c r="H17" i="1"/>
  <c r="H18" i="1"/>
  <c r="D12" i="1"/>
  <c r="G12" i="1" s="1"/>
  <c r="D13" i="1"/>
  <c r="G13" i="1" s="1"/>
  <c r="C12" i="1"/>
  <c r="C13" i="1"/>
  <c r="C14" i="1"/>
  <c r="D14" i="1" s="1"/>
  <c r="G14" i="1" s="1"/>
  <c r="D8" i="1"/>
  <c r="I8" i="1" s="1"/>
  <c r="C8" i="1"/>
  <c r="E8" i="1" s="1"/>
  <c r="C9" i="1"/>
  <c r="E9" i="1" s="1"/>
  <c r="C10" i="1"/>
  <c r="E10" i="1" s="1"/>
  <c r="C11" i="1"/>
  <c r="D11" i="1" s="1"/>
  <c r="G11" i="1" s="1"/>
  <c r="C6" i="1"/>
  <c r="D6" i="1" s="1"/>
  <c r="G6" i="1" s="1"/>
  <c r="C7" i="1"/>
  <c r="D7" i="1" s="1"/>
  <c r="G7" i="1" s="1"/>
  <c r="D4" i="1"/>
  <c r="G4" i="1" s="1"/>
  <c r="H4" i="1" s="1"/>
  <c r="C4" i="1"/>
  <c r="E4" i="1" s="1"/>
  <c r="C5" i="1"/>
  <c r="D5" i="1" s="1"/>
  <c r="G5" i="1" s="1"/>
  <c r="C2" i="1"/>
  <c r="E2" i="1" s="1"/>
  <c r="C3" i="1"/>
  <c r="D3" i="1" s="1"/>
  <c r="G3" i="1" s="1"/>
  <c r="C1" i="1"/>
  <c r="D1" i="1" s="1"/>
  <c r="G1" i="1" s="1"/>
  <c r="H7" i="1" l="1"/>
  <c r="I7" i="1"/>
  <c r="I6" i="1"/>
  <c r="H6" i="1"/>
  <c r="I14" i="1"/>
  <c r="H14" i="1"/>
  <c r="H11" i="1"/>
  <c r="I11" i="1"/>
  <c r="H13" i="1"/>
  <c r="I13" i="1"/>
  <c r="I12" i="1"/>
  <c r="H12" i="1"/>
  <c r="E6" i="1"/>
  <c r="E5" i="1"/>
  <c r="H8" i="1"/>
  <c r="E7" i="1"/>
  <c r="E13" i="1"/>
  <c r="D2" i="1"/>
  <c r="G2" i="1" s="1"/>
  <c r="E11" i="1"/>
  <c r="E3" i="1"/>
  <c r="E1" i="1"/>
  <c r="E14" i="1"/>
  <c r="D10" i="1"/>
  <c r="G10" i="1" s="1"/>
  <c r="D9" i="1"/>
  <c r="G9" i="1" s="1"/>
  <c r="H20" i="1"/>
  <c r="I2" i="1"/>
  <c r="H2" i="1"/>
  <c r="I5" i="1"/>
  <c r="H5" i="1"/>
  <c r="I1" i="1"/>
  <c r="H1" i="1"/>
  <c r="H3" i="1"/>
  <c r="I3" i="1"/>
  <c r="I4" i="1"/>
  <c r="I9" i="1" l="1"/>
  <c r="H9" i="1"/>
  <c r="I10" i="1"/>
  <c r="H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36C8-5212-7A42-9DEC-72026213A8F3}">
  <dimension ref="A1:N21"/>
  <sheetViews>
    <sheetView tabSelected="1" zoomScale="170" zoomScaleNormal="170" workbookViewId="0">
      <selection activeCell="F10" sqref="F10"/>
    </sheetView>
  </sheetViews>
  <sheetFormatPr baseColWidth="10" defaultRowHeight="16" x14ac:dyDescent="0.2"/>
  <cols>
    <col min="6" max="6" width="12.83203125" bestFit="1" customWidth="1"/>
  </cols>
  <sheetData>
    <row r="1" spans="1:14" x14ac:dyDescent="0.2">
      <c r="A1">
        <v>-29205</v>
      </c>
      <c r="B1">
        <v>-27425</v>
      </c>
      <c r="C1">
        <f>A1-B1</f>
        <v>-1780</v>
      </c>
      <c r="D1">
        <f>C1/100</f>
        <v>-17.8</v>
      </c>
      <c r="E1">
        <f>C1/$N$4</f>
        <v>-2.1548810453168445</v>
      </c>
      <c r="F1">
        <f>C1/$N$5</f>
        <v>-6.254392129304287E-3</v>
      </c>
      <c r="G1">
        <f>B1-D1*1373</f>
        <v>-2985.5999999999985</v>
      </c>
      <c r="H1">
        <f>G1+D1*1373</f>
        <v>-27425</v>
      </c>
      <c r="I1">
        <f>G1+D1*1473</f>
        <v>-29205</v>
      </c>
      <c r="M1">
        <v>10</v>
      </c>
      <c r="N1">
        <f>M1*LN(M1)</f>
        <v>23.025850929940461</v>
      </c>
    </row>
    <row r="2" spans="1:14" x14ac:dyDescent="0.2">
      <c r="A2">
        <v>60000</v>
      </c>
      <c r="B2">
        <v>40000</v>
      </c>
      <c r="C2">
        <f t="shared" ref="C2:C14" si="0">A2-B2</f>
        <v>20000</v>
      </c>
      <c r="D2">
        <f t="shared" ref="D2:D14" si="1">C2/100</f>
        <v>200</v>
      </c>
      <c r="E2">
        <f t="shared" ref="E2:E14" si="2">C2/$N$4</f>
        <v>24.212146576593756</v>
      </c>
      <c r="F2">
        <f t="shared" ref="F2:F14" si="3">C2/$N$5</f>
        <v>7.0274068868587489E-2</v>
      </c>
      <c r="G2">
        <f t="shared" ref="G2:G4" si="4">B2-D2*1373</f>
        <v>-234600</v>
      </c>
      <c r="H2">
        <f t="shared" ref="H2:H4" si="5">G2+D2*1373</f>
        <v>40000</v>
      </c>
      <c r="I2">
        <f t="shared" ref="I2:I4" si="6">G2+D2*1473</f>
        <v>60000</v>
      </c>
      <c r="M2">
        <v>1382.7728006508853</v>
      </c>
      <c r="N2">
        <f>M2*LN(M2)</f>
        <v>9999.9999999662869</v>
      </c>
    </row>
    <row r="3" spans="1:14" x14ac:dyDescent="0.2">
      <c r="A3">
        <v>60000</v>
      </c>
      <c r="B3">
        <v>120000</v>
      </c>
      <c r="C3">
        <f t="shared" si="0"/>
        <v>-60000</v>
      </c>
      <c r="D3">
        <f t="shared" si="1"/>
        <v>-600</v>
      </c>
      <c r="E3">
        <f t="shared" si="2"/>
        <v>-72.636439729781273</v>
      </c>
      <c r="F3">
        <f t="shared" si="3"/>
        <v>-0.21082220660576248</v>
      </c>
      <c r="G3">
        <f t="shared" si="4"/>
        <v>943800</v>
      </c>
      <c r="H3">
        <f t="shared" si="5"/>
        <v>120000</v>
      </c>
      <c r="I3">
        <f t="shared" si="6"/>
        <v>60000</v>
      </c>
    </row>
    <row r="4" spans="1:14" x14ac:dyDescent="0.2">
      <c r="A4">
        <v>-130943.21674656701</v>
      </c>
      <c r="B4">
        <v>-150943.21674656699</v>
      </c>
      <c r="C4">
        <f t="shared" si="0"/>
        <v>19999.999999999985</v>
      </c>
      <c r="D4">
        <f t="shared" si="1"/>
        <v>199.99999999999986</v>
      </c>
      <c r="E4">
        <f t="shared" si="2"/>
        <v>24.212146576593739</v>
      </c>
      <c r="F4">
        <f t="shared" si="3"/>
        <v>7.0274068868587433E-2</v>
      </c>
      <c r="G4">
        <f t="shared" si="4"/>
        <v>-425543.21674656682</v>
      </c>
      <c r="H4">
        <f t="shared" si="5"/>
        <v>-150943.21674656699</v>
      </c>
      <c r="I4">
        <f t="shared" si="6"/>
        <v>-130943.21674656705</v>
      </c>
      <c r="N4">
        <f>1473*LN(1473)-1373*LN(1373)</f>
        <v>826.03167533003034</v>
      </c>
    </row>
    <row r="5" spans="1:14" x14ac:dyDescent="0.2">
      <c r="A5">
        <v>-10000</v>
      </c>
      <c r="B5">
        <v>0</v>
      </c>
      <c r="C5">
        <f t="shared" si="0"/>
        <v>-10000</v>
      </c>
      <c r="D5">
        <f t="shared" si="1"/>
        <v>-100</v>
      </c>
      <c r="E5">
        <f t="shared" si="2"/>
        <v>-12.106073288296878</v>
      </c>
      <c r="F5">
        <f t="shared" si="3"/>
        <v>-3.5137034434293744E-2</v>
      </c>
      <c r="G5">
        <f>B5-D5*1373</f>
        <v>137300</v>
      </c>
      <c r="H5">
        <f>G5+D5*1373</f>
        <v>0</v>
      </c>
      <c r="I5">
        <f>G5+D5*1473</f>
        <v>-10000</v>
      </c>
      <c r="N5">
        <f>1473*1473-1373*1373</f>
        <v>284600</v>
      </c>
    </row>
    <row r="6" spans="1:14" x14ac:dyDescent="0.2">
      <c r="A6">
        <v>-88000</v>
      </c>
      <c r="B6">
        <v>-99000</v>
      </c>
      <c r="C6">
        <f t="shared" si="0"/>
        <v>11000</v>
      </c>
      <c r="D6">
        <f t="shared" si="1"/>
        <v>110</v>
      </c>
      <c r="E6">
        <f t="shared" si="2"/>
        <v>13.316680617126567</v>
      </c>
      <c r="F6">
        <f t="shared" si="3"/>
        <v>3.8650737877723121E-2</v>
      </c>
      <c r="G6">
        <f>B6-D6*1373</f>
        <v>-250030</v>
      </c>
      <c r="H6">
        <f>G6+D6*1373</f>
        <v>-99000</v>
      </c>
      <c r="I6">
        <f t="shared" ref="I6:I18" si="7">G6+D6*1473</f>
        <v>-88000</v>
      </c>
    </row>
    <row r="7" spans="1:14" x14ac:dyDescent="0.2">
      <c r="A7">
        <v>500000</v>
      </c>
      <c r="B7">
        <v>200000</v>
      </c>
      <c r="C7">
        <f t="shared" si="0"/>
        <v>300000</v>
      </c>
      <c r="D7">
        <f t="shared" si="1"/>
        <v>3000</v>
      </c>
      <c r="E7">
        <f t="shared" si="2"/>
        <v>363.18219864890636</v>
      </c>
      <c r="F7">
        <f t="shared" si="3"/>
        <v>1.0541110330288124</v>
      </c>
      <c r="G7">
        <f>B7-D7*1373</f>
        <v>-3919000</v>
      </c>
      <c r="H7">
        <f>G7+D7*1373</f>
        <v>200000</v>
      </c>
      <c r="I7">
        <f t="shared" si="7"/>
        <v>500000</v>
      </c>
    </row>
    <row r="8" spans="1:14" x14ac:dyDescent="0.2"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H8">
        <f>G8+D8*1373</f>
        <v>0</v>
      </c>
      <c r="I8">
        <f t="shared" si="7"/>
        <v>0</v>
      </c>
    </row>
    <row r="9" spans="1:14" x14ac:dyDescent="0.2">
      <c r="A9">
        <v>-800000</v>
      </c>
      <c r="B9">
        <v>-300000</v>
      </c>
      <c r="C9">
        <f t="shared" si="0"/>
        <v>-500000</v>
      </c>
      <c r="D9">
        <f t="shared" si="1"/>
        <v>-5000</v>
      </c>
      <c r="E9">
        <f t="shared" si="2"/>
        <v>-605.30366441484398</v>
      </c>
      <c r="F9">
        <f t="shared" si="3"/>
        <v>-1.7568517217146873</v>
      </c>
      <c r="G9">
        <f>B9-D9*1373</f>
        <v>6565000</v>
      </c>
      <c r="H9">
        <f>G9+D9*1373</f>
        <v>-300000</v>
      </c>
      <c r="I9">
        <f t="shared" si="7"/>
        <v>-800000</v>
      </c>
    </row>
    <row r="10" spans="1:14" x14ac:dyDescent="0.2">
      <c r="A10">
        <v>6000000</v>
      </c>
      <c r="B10">
        <v>4000000</v>
      </c>
      <c r="C10">
        <f t="shared" si="0"/>
        <v>2000000</v>
      </c>
      <c r="D10">
        <f t="shared" si="1"/>
        <v>20000</v>
      </c>
      <c r="E10">
        <f t="shared" si="2"/>
        <v>2421.2146576593759</v>
      </c>
      <c r="F10">
        <f t="shared" si="3"/>
        <v>7.0274068868587491</v>
      </c>
      <c r="G10">
        <f>B10-D10*1373</f>
        <v>-23460000</v>
      </c>
      <c r="H10">
        <f>G10+D10*1373</f>
        <v>4000000</v>
      </c>
      <c r="I10">
        <f t="shared" si="7"/>
        <v>6000000</v>
      </c>
    </row>
    <row r="11" spans="1:14" x14ac:dyDescent="0.2">
      <c r="A11">
        <v>-1150000</v>
      </c>
      <c r="B11">
        <v>-800000</v>
      </c>
      <c r="C11">
        <f t="shared" si="0"/>
        <v>-350000</v>
      </c>
      <c r="D11">
        <f t="shared" si="1"/>
        <v>-3500</v>
      </c>
      <c r="E11">
        <f t="shared" si="2"/>
        <v>-423.71256509039074</v>
      </c>
      <c r="F11">
        <f t="shared" si="3"/>
        <v>-1.2297962052002811</v>
      </c>
      <c r="G11">
        <f>B11-D11*1373</f>
        <v>4005500</v>
      </c>
      <c r="H11">
        <f>G11+D11*1373</f>
        <v>-800000</v>
      </c>
      <c r="I11">
        <f t="shared" si="7"/>
        <v>-1150000</v>
      </c>
    </row>
    <row r="12" spans="1:14" x14ac:dyDescent="0.2"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>B12-D12*1373</f>
        <v>0</v>
      </c>
      <c r="H12">
        <f>G12+D12*1373</f>
        <v>0</v>
      </c>
      <c r="I12">
        <f t="shared" si="7"/>
        <v>0</v>
      </c>
    </row>
    <row r="13" spans="1:14" x14ac:dyDescent="0.2">
      <c r="A13">
        <v>-250000</v>
      </c>
      <c r="B13">
        <v>-300000</v>
      </c>
      <c r="C13">
        <f t="shared" si="0"/>
        <v>50000</v>
      </c>
      <c r="D13">
        <f t="shared" si="1"/>
        <v>500</v>
      </c>
      <c r="E13">
        <f t="shared" si="2"/>
        <v>60.530366441484396</v>
      </c>
      <c r="F13">
        <f t="shared" si="3"/>
        <v>0.17568517217146873</v>
      </c>
      <c r="G13">
        <f>B13-D13*1373</f>
        <v>-986500</v>
      </c>
      <c r="H13">
        <f>G13+D13*1373</f>
        <v>-300000</v>
      </c>
      <c r="I13">
        <f t="shared" si="7"/>
        <v>-250000</v>
      </c>
    </row>
    <row r="14" spans="1:14" x14ac:dyDescent="0.2">
      <c r="A14">
        <v>-50000</v>
      </c>
      <c r="B14">
        <v>-110000</v>
      </c>
      <c r="C14">
        <f t="shared" si="0"/>
        <v>60000</v>
      </c>
      <c r="D14">
        <f t="shared" si="1"/>
        <v>600</v>
      </c>
      <c r="E14">
        <f t="shared" si="2"/>
        <v>72.636439729781273</v>
      </c>
      <c r="F14">
        <f t="shared" si="3"/>
        <v>0.21082220660576248</v>
      </c>
      <c r="G14">
        <f>B14-D14*1373</f>
        <v>-933800</v>
      </c>
      <c r="H14">
        <f>G14+D14*1373</f>
        <v>-110000</v>
      </c>
      <c r="I14">
        <f t="shared" si="7"/>
        <v>-50000</v>
      </c>
    </row>
    <row r="15" spans="1:14" x14ac:dyDescent="0.2">
      <c r="H15">
        <f>G15+D15*1373</f>
        <v>0</v>
      </c>
      <c r="I15">
        <f t="shared" si="7"/>
        <v>0</v>
      </c>
    </row>
    <row r="16" spans="1:14" x14ac:dyDescent="0.2">
      <c r="A16">
        <v>-442000</v>
      </c>
      <c r="D16">
        <v>-100</v>
      </c>
      <c r="E16">
        <f>D16*100</f>
        <v>-10000</v>
      </c>
      <c r="G16">
        <v>0</v>
      </c>
      <c r="H16">
        <f>G16+D16*1373</f>
        <v>-137300</v>
      </c>
      <c r="I16">
        <f t="shared" si="7"/>
        <v>-147300</v>
      </c>
      <c r="J16">
        <f>A16-I16</f>
        <v>-294700</v>
      </c>
    </row>
    <row r="17" spans="1:10" x14ac:dyDescent="0.2">
      <c r="A17">
        <v>1100000</v>
      </c>
      <c r="H17">
        <f>G17+D17*1373</f>
        <v>0</v>
      </c>
      <c r="I17">
        <f t="shared" si="7"/>
        <v>0</v>
      </c>
      <c r="J17">
        <f t="shared" ref="J17:J18" si="8">A17-I17</f>
        <v>1100000</v>
      </c>
    </row>
    <row r="18" spans="1:10" x14ac:dyDescent="0.2">
      <c r="A18">
        <v>-458650</v>
      </c>
      <c r="D18">
        <v>-100</v>
      </c>
      <c r="E18">
        <f t="shared" ref="E18" si="9">D18*100</f>
        <v>-10000</v>
      </c>
      <c r="G18">
        <v>0</v>
      </c>
      <c r="H18">
        <f>G18+D18*1373</f>
        <v>-137300</v>
      </c>
      <c r="I18">
        <f t="shared" si="7"/>
        <v>-147300</v>
      </c>
      <c r="J18">
        <f t="shared" si="8"/>
        <v>-311350</v>
      </c>
    </row>
    <row r="20" spans="1:10" x14ac:dyDescent="0.2">
      <c r="A20">
        <v>1473</v>
      </c>
      <c r="B20">
        <v>1373</v>
      </c>
      <c r="E20">
        <f>100*A20*LN(A20)</f>
        <v>1074561.8101449455</v>
      </c>
      <c r="G20">
        <f>100*B20*LN(B20)</f>
        <v>991958.64261194237</v>
      </c>
      <c r="H20">
        <f>E20-G20</f>
        <v>82603.167533003143</v>
      </c>
    </row>
    <row r="21" spans="1:10" x14ac:dyDescent="0.2">
      <c r="E21">
        <f>100*A20</f>
        <v>147300</v>
      </c>
      <c r="G21">
        <f>100*B20</f>
        <v>137300</v>
      </c>
      <c r="H21">
        <f>E21-G21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2022-03-23T17:24:02Z</dcterms:created>
  <dcterms:modified xsi:type="dcterms:W3CDTF">2022-03-24T02:19:04Z</dcterms:modified>
</cp:coreProperties>
</file>