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612" activeTab="1"/>
  </bookViews>
  <sheets>
    <sheet name="Sheet1" sheetId="1" r:id="rId1"/>
    <sheet name="一览表" sheetId="2" r:id="rId2"/>
  </sheets>
  <calcPr calcId="144525"/>
</workbook>
</file>

<file path=xl/sharedStrings.xml><?xml version="1.0" encoding="utf-8"?>
<sst xmlns="http://schemas.openxmlformats.org/spreadsheetml/2006/main" count="162" uniqueCount="148">
  <si>
    <t>大类</t>
  </si>
  <si>
    <t>小类</t>
  </si>
  <si>
    <t>name</t>
  </si>
  <si>
    <t>计划</t>
  </si>
  <si>
    <t>实际</t>
  </si>
  <si>
    <t>小总</t>
  </si>
  <si>
    <t>大盘/宽指</t>
  </si>
  <si>
    <t>沪深300</t>
  </si>
  <si>
    <t>国投瑞银300 161207</t>
  </si>
  <si>
    <t>广发300ETFC 002987</t>
  </si>
  <si>
    <t>广发300增强A 006020</t>
  </si>
  <si>
    <t>可转债</t>
  </si>
  <si>
    <r>
      <rPr>
        <sz val="11.5"/>
        <color rgb="FF1A1A1A"/>
        <rFont val="宋体"/>
        <charset val="134"/>
      </rPr>
      <t>汇添富可转债债券</t>
    </r>
    <r>
      <rPr>
        <sz val="11.5"/>
        <color rgb="FF1A1A1A"/>
        <rFont val="Arial"/>
        <charset val="134"/>
      </rPr>
      <t>A</t>
    </r>
  </si>
  <si>
    <r>
      <rPr>
        <sz val="11.5"/>
        <color rgb="FF1A1A1A"/>
        <rFont val="宋体"/>
        <charset val="134"/>
      </rPr>
      <t>华夏可转债增强</t>
    </r>
    <r>
      <rPr>
        <sz val="11.5"/>
        <color rgb="FF1A1A1A"/>
        <rFont val="Arial"/>
        <charset val="134"/>
      </rPr>
      <t>A</t>
    </r>
  </si>
  <si>
    <t>创业板</t>
  </si>
  <si>
    <t>天弘创业板ETF联接</t>
  </si>
  <si>
    <t>长城创业板指数增强</t>
  </si>
  <si>
    <t>QDII</t>
  </si>
  <si>
    <t>广发纳斯达克100指数</t>
  </si>
  <si>
    <t>国泰100 160213</t>
  </si>
  <si>
    <t>华夏沪港通恒生ETF联接C</t>
  </si>
  <si>
    <t>行业/板块/主题</t>
  </si>
  <si>
    <t>白酒消费</t>
  </si>
  <si>
    <t>招商中证白酒指数</t>
  </si>
  <si>
    <t>天弘中证食品饮料指数</t>
  </si>
  <si>
    <t>易方达消费行业股票</t>
  </si>
  <si>
    <t>汇添富消费行业混合</t>
  </si>
  <si>
    <t>汇添富中证主要消费ETF联接</t>
  </si>
  <si>
    <t>华夏消费灵活C</t>
  </si>
  <si>
    <t>医疗</t>
  </si>
  <si>
    <t>中欧医疗健康混合</t>
  </si>
  <si>
    <t>中欧医疗创新股票</t>
  </si>
  <si>
    <t>广发医疗保健股票</t>
  </si>
  <si>
    <t>金融银行</t>
  </si>
  <si>
    <t>南方中证银行ETF联接</t>
  </si>
  <si>
    <t>天弘中证银行指数C</t>
  </si>
  <si>
    <t>金融非银行</t>
  </si>
  <si>
    <t>南方中证全指证券公司ETF联接C</t>
  </si>
  <si>
    <t>天弘中证证券保险指数C</t>
  </si>
  <si>
    <t>方正富邦保险主题指数</t>
  </si>
  <si>
    <t>科技</t>
  </si>
  <si>
    <r>
      <rPr>
        <sz val="11.5"/>
        <color rgb="FF1A1A1A"/>
        <rFont val="宋体"/>
        <charset val="134"/>
      </rPr>
      <t>天弘中证电子</t>
    </r>
    <r>
      <rPr>
        <sz val="11.5"/>
        <color rgb="FF1A1A1A"/>
        <rFont val="Arial"/>
        <charset val="134"/>
      </rPr>
      <t>C</t>
    </r>
  </si>
  <si>
    <t>天弘中证计算机</t>
  </si>
  <si>
    <t>华宝科技ETF联接</t>
  </si>
  <si>
    <t>地产</t>
  </si>
  <si>
    <t>招商沪深300地产等权重指数分级</t>
  </si>
  <si>
    <t>新能源</t>
  </si>
  <si>
    <t>申万菱信新能源汽车混合</t>
  </si>
  <si>
    <t>汇丰晋信低碳先锋</t>
  </si>
  <si>
    <t>富国中证新能源汽车指数</t>
  </si>
  <si>
    <t>信达澳银 新能源</t>
  </si>
  <si>
    <t>华夏能源革新</t>
  </si>
  <si>
    <t>主动型</t>
  </si>
  <si>
    <t>科技类</t>
  </si>
  <si>
    <t>广发双擎升级混合（规模相对较小，但不误事儿）</t>
  </si>
  <si>
    <t>诺安成长混合（规模适中）</t>
  </si>
  <si>
    <t>诺安和鑫灵活</t>
  </si>
  <si>
    <t>财通成长优选混合（规模适中）</t>
  </si>
  <si>
    <t>海富通股票混合（规模适中）</t>
  </si>
  <si>
    <t>华安媒体互联网混合（规模较大，可能会比较笨重，预期收益可能不再像体型适中的时候那样突出）</t>
  </si>
  <si>
    <t>上投摩根新兴动力混合（规模适中）</t>
  </si>
  <si>
    <t>金鹰信息产业股票（规模相对较小，但不误事儿）</t>
  </si>
  <si>
    <t>经理自选策略型</t>
  </si>
  <si>
    <t>兴全精选混合（规模适中）</t>
  </si>
  <si>
    <t>广发稳健增长混合（04年老基，目前股票成分偏向医疗医药和食品饮料）</t>
  </si>
  <si>
    <t>易方达安心回馈混合（机构重仓，目前股票成分偏科技）</t>
  </si>
  <si>
    <t>天弘新兴 164205</t>
  </si>
  <si>
    <t>广发多元新兴</t>
  </si>
  <si>
    <t>稳健型</t>
  </si>
  <si>
    <t>长安鑫益增强混合（大安）</t>
  </si>
  <si>
    <t>长安裕腾灵活配置混合（小安）</t>
  </si>
  <si>
    <t>宝盈盈泰纯债</t>
  </si>
  <si>
    <t>易方达安心回馈混合</t>
  </si>
  <si>
    <t>富国A/B 000191</t>
  </si>
  <si>
    <t>前海开源C 003219</t>
  </si>
  <si>
    <t>杂项</t>
  </si>
  <si>
    <t>银华中小盘混合</t>
  </si>
  <si>
    <t>银华农业</t>
  </si>
  <si>
    <t>兴全轻资产</t>
  </si>
  <si>
    <t>持有个数：</t>
  </si>
  <si>
    <t>总仓位：</t>
  </si>
  <si>
    <t>风险仓位：</t>
  </si>
  <si>
    <t>稳健仓位：</t>
  </si>
  <si>
    <t>分类</t>
  </si>
  <si>
    <t>名称</t>
  </si>
  <si>
    <t>代码</t>
  </si>
  <si>
    <t>金额</t>
  </si>
  <si>
    <t>仓位</t>
  </si>
  <si>
    <t>小总仓</t>
  </si>
  <si>
    <t>操作</t>
  </si>
  <si>
    <t>证券</t>
  </si>
  <si>
    <t>华宝劵商ETF联接C</t>
  </si>
  <si>
    <t>007531</t>
  </si>
  <si>
    <t>诺安成长混合_蔡嵩松</t>
  </si>
  <si>
    <t>诺安和鑫灵活混合_蔡嵩松</t>
  </si>
  <si>
    <t>002560</t>
  </si>
  <si>
    <t>海富通股票混合</t>
  </si>
  <si>
    <t>广发双擎升级混合_刘格菘</t>
  </si>
  <si>
    <t>005911</t>
  </si>
  <si>
    <t>华润元大信息传媒科技</t>
  </si>
  <si>
    <t>000522</t>
  </si>
  <si>
    <t>华安媒体互联网混合</t>
  </si>
  <si>
    <t>上投摩根新兴动力混合</t>
  </si>
  <si>
    <t>金鹰信息产业股票</t>
  </si>
  <si>
    <t>中欧医疗创新股票C</t>
  </si>
  <si>
    <t>006229</t>
  </si>
  <si>
    <t>004851</t>
  </si>
  <si>
    <t>半导体</t>
  </si>
  <si>
    <t>国联安中证半导体</t>
  </si>
  <si>
    <t>007301</t>
  </si>
  <si>
    <t>001156</t>
  </si>
  <si>
    <t>富国中证新能源汽车</t>
  </si>
  <si>
    <t>信达澳银新能源</t>
  </si>
  <si>
    <t>001410</t>
  </si>
  <si>
    <t>华夏能源革新股票</t>
  </si>
  <si>
    <t>003834</t>
  </si>
  <si>
    <t>消费</t>
  </si>
  <si>
    <t>白酒</t>
  </si>
  <si>
    <t>广发多元新兴股票_刘格菘</t>
  </si>
  <si>
    <t>003745</t>
  </si>
  <si>
    <t>万家行业优选混合LOF_黄兴亮</t>
  </si>
  <si>
    <t>万家臻选混合</t>
  </si>
  <si>
    <t>005094</t>
  </si>
  <si>
    <t>兴全精选混合</t>
  </si>
  <si>
    <t>广发稳健增长混合</t>
  </si>
  <si>
    <t>天弘新兴</t>
  </si>
  <si>
    <t>债基</t>
  </si>
  <si>
    <t>富国信用债债券A/B</t>
  </si>
  <si>
    <t>000191</t>
  </si>
  <si>
    <t>前海开源债券C</t>
  </si>
  <si>
    <t>003219</t>
  </si>
  <si>
    <t>长安鑫益增强混合C</t>
  </si>
  <si>
    <t>002147</t>
  </si>
  <si>
    <t>宝盈盈泰纯债C</t>
  </si>
  <si>
    <t>006572</t>
  </si>
  <si>
    <t>001182</t>
  </si>
  <si>
    <t>国金惠盈纯债C</t>
  </si>
  <si>
    <t>006760</t>
  </si>
  <si>
    <t>汇添富可转债债券A</t>
  </si>
  <si>
    <t>华夏可转债增强A</t>
  </si>
  <si>
    <t>广发纳斯达克100</t>
  </si>
  <si>
    <t>国泰纳斯达克100</t>
  </si>
  <si>
    <t>长城创业板指数增强C</t>
  </si>
  <si>
    <t>006928</t>
  </si>
  <si>
    <t>港基</t>
  </si>
  <si>
    <t>原油</t>
  </si>
  <si>
    <t>南方原油C</t>
  </si>
  <si>
    <t>006476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</si>
</sst>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1A1A1A"/>
      <name val="宋体"/>
      <charset val="134"/>
      <scheme val="minor"/>
    </font>
    <font>
      <sz val="11.5"/>
      <color rgb="FF1A1A1A"/>
      <name val="宋体"/>
      <charset val="134"/>
    </font>
    <font>
      <sz val="11.25"/>
      <color rgb="FF1A1A1A"/>
      <name val="Arial"/>
      <charset val="134"/>
    </font>
    <font>
      <sz val="11.5"/>
      <color rgb="FF1A1A1A"/>
      <name val="Arial"/>
      <charset val="134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3" fillId="26" borderId="14" applyNumberFormat="0" applyAlignment="0" applyProtection="0">
      <alignment vertical="center"/>
    </xf>
    <xf numFmtId="0" fontId="24" fillId="26" borderId="9" applyNumberFormat="0" applyAlignment="0" applyProtection="0">
      <alignment vertical="center"/>
    </xf>
    <xf numFmtId="0" fontId="25" fillId="27" borderId="15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3" fillId="0" borderId="2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2" xfId="0" applyFont="1" applyBorder="1" applyAlignment="1" quotePrefix="1">
      <alignment horizontal="center" vertical="center"/>
    </xf>
    <xf numFmtId="0" fontId="0" fillId="0" borderId="2" xfId="0" applyFont="1" applyBorder="1" applyAlignment="1" quotePrefix="1">
      <alignment horizontal="center" vertical="center"/>
    </xf>
    <xf numFmtId="0" fontId="0" fillId="0" borderId="2" xfId="0" applyFont="1" applyBorder="1" applyAlignment="1" quotePrefix="1">
      <alignment horizontal="center" vertical="center"/>
    </xf>
    <xf numFmtId="0" fontId="0" fillId="0" borderId="1" xfId="0" applyFont="1" applyBorder="1" applyAlignment="1" quotePrefix="1">
      <alignment horizontal="center" vertical="center"/>
    </xf>
    <xf numFmtId="0" fontId="0" fillId="0" borderId="2" xfId="0" applyFont="1" applyBorder="1" applyAlignment="1" quotePrefix="1">
      <alignment horizontal="center" vertical="center"/>
    </xf>
    <xf numFmtId="0" fontId="2" fillId="0" borderId="2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6"/>
  <sheetViews>
    <sheetView topLeftCell="A64" workbookViewId="0">
      <selection activeCell="C79" sqref="C79"/>
    </sheetView>
  </sheetViews>
  <sheetFormatPr defaultColWidth="8.88888888888889" defaultRowHeight="14.4" outlineLevelCol="5"/>
  <cols>
    <col min="1" max="1" width="16.1111111111111" style="39" customWidth="1"/>
    <col min="2" max="2" width="17.2222222222222" style="39" customWidth="1"/>
    <col min="3" max="3" width="38.4444444444444" style="40" customWidth="1"/>
    <col min="4" max="16384" width="8.88888888888889" style="39"/>
  </cols>
  <sheetData>
    <row r="1" spans="1:6">
      <c r="A1" s="39" t="s">
        <v>0</v>
      </c>
      <c r="B1" s="39" t="s">
        <v>1</v>
      </c>
      <c r="C1" s="40" t="s">
        <v>2</v>
      </c>
      <c r="D1" s="39" t="s">
        <v>3</v>
      </c>
      <c r="E1" s="39" t="s">
        <v>4</v>
      </c>
      <c r="F1" s="39" t="s">
        <v>5</v>
      </c>
    </row>
    <row r="2" ht="15" spans="1:6">
      <c r="A2" s="41" t="s">
        <v>6</v>
      </c>
      <c r="B2" s="39" t="s">
        <v>7</v>
      </c>
      <c r="C2" s="40" t="s">
        <v>8</v>
      </c>
      <c r="E2" s="39">
        <v>1000</v>
      </c>
      <c r="F2" s="42">
        <f>SUM(E2:E4)</f>
        <v>3500</v>
      </c>
    </row>
    <row r="3" spans="3:6">
      <c r="C3" s="40" t="s">
        <v>9</v>
      </c>
      <c r="E3" s="39">
        <v>1000</v>
      </c>
      <c r="F3" s="43"/>
    </row>
    <row r="4" spans="3:6">
      <c r="C4" s="40" t="s">
        <v>10</v>
      </c>
      <c r="E4" s="39">
        <v>1500</v>
      </c>
      <c r="F4" s="44"/>
    </row>
    <row r="5" ht="15" spans="2:6">
      <c r="B5" s="39" t="s">
        <v>11</v>
      </c>
      <c r="C5" s="45" t="s">
        <v>12</v>
      </c>
      <c r="E5" s="39">
        <v>5000</v>
      </c>
      <c r="F5" s="42">
        <f>E5+E6</f>
        <v>6000</v>
      </c>
    </row>
    <row r="6" ht="15" spans="3:6">
      <c r="C6" s="45" t="s">
        <v>13</v>
      </c>
      <c r="E6" s="39">
        <v>1000</v>
      </c>
      <c r="F6" s="44"/>
    </row>
    <row r="8" ht="15" spans="2:3">
      <c r="B8" s="46" t="s">
        <v>14</v>
      </c>
      <c r="C8" s="47" t="s">
        <v>15</v>
      </c>
    </row>
    <row r="9" ht="15" spans="3:3">
      <c r="C9" s="47" t="s">
        <v>16</v>
      </c>
    </row>
    <row r="10" spans="3:3">
      <c r="C10" s="47"/>
    </row>
    <row r="11" ht="15" spans="2:6">
      <c r="B11" s="46" t="s">
        <v>17</v>
      </c>
      <c r="C11" s="47" t="s">
        <v>18</v>
      </c>
      <c r="E11" s="39">
        <v>5000</v>
      </c>
      <c r="F11" s="42">
        <f>E11+E12</f>
        <v>9300</v>
      </c>
    </row>
    <row r="12" spans="3:6">
      <c r="C12" s="40" t="s">
        <v>19</v>
      </c>
      <c r="E12" s="39">
        <v>4300</v>
      </c>
      <c r="F12" s="44"/>
    </row>
    <row r="13" ht="15" spans="3:3">
      <c r="C13" s="47" t="s">
        <v>20</v>
      </c>
    </row>
    <row r="14" spans="3:3">
      <c r="C14" s="47"/>
    </row>
    <row r="15" spans="3:3">
      <c r="C15" s="47"/>
    </row>
    <row r="16" spans="3:3">
      <c r="C16" s="47"/>
    </row>
    <row r="17" spans="3:3">
      <c r="C17" s="47"/>
    </row>
    <row r="18" ht="15" spans="1:5">
      <c r="A18" s="46" t="s">
        <v>21</v>
      </c>
      <c r="B18" s="41" t="s">
        <v>22</v>
      </c>
      <c r="C18" s="47" t="s">
        <v>23</v>
      </c>
      <c r="E18" s="39">
        <v>2000</v>
      </c>
    </row>
    <row r="20" ht="15" spans="3:3">
      <c r="C20" s="48" t="s">
        <v>24</v>
      </c>
    </row>
    <row r="22" ht="15" spans="3:3">
      <c r="C22" s="47" t="s">
        <v>25</v>
      </c>
    </row>
    <row r="24" ht="15" spans="3:3">
      <c r="C24" s="47" t="s">
        <v>26</v>
      </c>
    </row>
    <row r="26" ht="15" spans="3:3">
      <c r="C26" s="47" t="s">
        <v>27</v>
      </c>
    </row>
    <row r="27" spans="3:5">
      <c r="C27" s="40" t="s">
        <v>28</v>
      </c>
      <c r="E27" s="39">
        <v>1500</v>
      </c>
    </row>
    <row r="28" ht="15" spans="2:3">
      <c r="B28" s="46" t="s">
        <v>29</v>
      </c>
      <c r="C28" s="45" t="s">
        <v>30</v>
      </c>
    </row>
    <row r="30" ht="15" spans="3:5">
      <c r="C30" s="45" t="s">
        <v>31</v>
      </c>
      <c r="E30" s="39">
        <v>300</v>
      </c>
    </row>
    <row r="32" ht="15" spans="3:5">
      <c r="C32" s="47" t="s">
        <v>32</v>
      </c>
      <c r="E32" s="39">
        <v>500</v>
      </c>
    </row>
    <row r="34" ht="15" spans="2:3">
      <c r="B34" s="46" t="s">
        <v>33</v>
      </c>
      <c r="C34" s="47" t="s">
        <v>34</v>
      </c>
    </row>
    <row r="35" spans="3:5">
      <c r="C35" s="49" t="s">
        <v>35</v>
      </c>
      <c r="E35" s="39">
        <v>950</v>
      </c>
    </row>
    <row r="36" ht="15" spans="2:3">
      <c r="B36" s="46" t="s">
        <v>36</v>
      </c>
      <c r="C36" s="47" t="s">
        <v>37</v>
      </c>
    </row>
    <row r="38" ht="15" spans="3:3">
      <c r="C38" s="47" t="s">
        <v>38</v>
      </c>
    </row>
    <row r="40" ht="15" spans="3:3">
      <c r="C40" s="47" t="s">
        <v>39</v>
      </c>
    </row>
    <row r="42" ht="15" spans="2:5">
      <c r="B42" s="41" t="s">
        <v>40</v>
      </c>
      <c r="C42" s="45" t="s">
        <v>41</v>
      </c>
      <c r="E42" s="39">
        <v>10</v>
      </c>
    </row>
    <row r="44" ht="15" spans="3:3">
      <c r="C44" s="47" t="s">
        <v>42</v>
      </c>
    </row>
    <row r="46" ht="15" spans="3:3">
      <c r="C46" s="47" t="s">
        <v>43</v>
      </c>
    </row>
    <row r="48" ht="15" spans="2:3">
      <c r="B48" s="46" t="s">
        <v>44</v>
      </c>
      <c r="C48" s="47" t="s">
        <v>45</v>
      </c>
    </row>
    <row r="50" ht="15" spans="2:3">
      <c r="B50" s="46" t="s">
        <v>46</v>
      </c>
      <c r="C50" s="47" t="s">
        <v>47</v>
      </c>
    </row>
    <row r="51" spans="3:5">
      <c r="C51" s="40" t="s">
        <v>48</v>
      </c>
      <c r="E51" s="39">
        <v>1000</v>
      </c>
    </row>
    <row r="52" ht="15" spans="3:3">
      <c r="C52" s="47" t="s">
        <v>49</v>
      </c>
    </row>
    <row r="53" spans="3:5">
      <c r="C53" s="49" t="s">
        <v>50</v>
      </c>
      <c r="E53" s="39">
        <v>1500</v>
      </c>
    </row>
    <row r="54" spans="3:5">
      <c r="C54" s="49" t="s">
        <v>51</v>
      </c>
      <c r="E54" s="39">
        <v>500</v>
      </c>
    </row>
    <row r="55" ht="28.8" spans="1:5">
      <c r="A55" s="41" t="s">
        <v>52</v>
      </c>
      <c r="B55" s="41" t="s">
        <v>53</v>
      </c>
      <c r="C55" s="40" t="s">
        <v>54</v>
      </c>
      <c r="E55" s="39">
        <v>1000</v>
      </c>
    </row>
    <row r="57" spans="3:5">
      <c r="C57" s="40" t="s">
        <v>55</v>
      </c>
      <c r="E57" s="39">
        <v>2300</v>
      </c>
    </row>
    <row r="58" spans="3:5">
      <c r="C58" s="40" t="s">
        <v>56</v>
      </c>
      <c r="E58" s="39">
        <v>1500</v>
      </c>
    </row>
    <row r="59" spans="3:3">
      <c r="C59" s="40" t="s">
        <v>57</v>
      </c>
    </row>
    <row r="61" spans="3:5">
      <c r="C61" s="40" t="s">
        <v>58</v>
      </c>
      <c r="E61" s="39">
        <v>1600</v>
      </c>
    </row>
    <row r="63" ht="43.2" spans="3:3">
      <c r="C63" s="40" t="s">
        <v>59</v>
      </c>
    </row>
    <row r="65" spans="3:3">
      <c r="C65" s="40" t="s">
        <v>60</v>
      </c>
    </row>
    <row r="67" ht="28.8" spans="3:3">
      <c r="C67" s="40" t="s">
        <v>61</v>
      </c>
    </row>
    <row r="69" ht="15" spans="2:3">
      <c r="B69" s="41" t="s">
        <v>62</v>
      </c>
      <c r="C69" s="47" t="s">
        <v>63</v>
      </c>
    </row>
    <row r="70" ht="30" spans="3:3">
      <c r="C70" s="47" t="s">
        <v>64</v>
      </c>
    </row>
    <row r="71" ht="30" spans="3:3">
      <c r="C71" s="47" t="s">
        <v>65</v>
      </c>
    </row>
    <row r="72" spans="3:5">
      <c r="C72" s="40" t="s">
        <v>66</v>
      </c>
      <c r="E72" s="39">
        <v>600</v>
      </c>
    </row>
    <row r="73" spans="3:5">
      <c r="C73" s="40" t="s">
        <v>67</v>
      </c>
      <c r="E73" s="39">
        <v>7800</v>
      </c>
    </row>
    <row r="75" ht="15" spans="1:4">
      <c r="A75" s="41" t="s">
        <v>68</v>
      </c>
      <c r="C75" s="47" t="s">
        <v>69</v>
      </c>
      <c r="D75" s="39">
        <v>3</v>
      </c>
    </row>
    <row r="77" ht="15" spans="3:3">
      <c r="C77" s="48" t="s">
        <v>70</v>
      </c>
    </row>
    <row r="79" ht="15" spans="3:4">
      <c r="C79" s="45" t="s">
        <v>71</v>
      </c>
      <c r="D79" s="39">
        <v>3</v>
      </c>
    </row>
    <row r="81" ht="15" spans="3:5">
      <c r="C81" s="47" t="s">
        <v>72</v>
      </c>
      <c r="D81" s="39">
        <v>4</v>
      </c>
      <c r="E81" s="39">
        <v>1000</v>
      </c>
    </row>
    <row r="82" spans="3:5">
      <c r="C82" s="40" t="s">
        <v>73</v>
      </c>
      <c r="E82" s="39">
        <v>3500</v>
      </c>
    </row>
    <row r="83" spans="3:5">
      <c r="C83" s="40" t="s">
        <v>74</v>
      </c>
      <c r="E83" s="39">
        <v>6000</v>
      </c>
    </row>
    <row r="84" spans="2:5">
      <c r="B84" s="39" t="s">
        <v>75</v>
      </c>
      <c r="C84" s="40" t="s">
        <v>76</v>
      </c>
      <c r="E84" s="39">
        <v>20</v>
      </c>
    </row>
    <row r="85" spans="3:5">
      <c r="C85" s="40" t="s">
        <v>77</v>
      </c>
      <c r="E85" s="39">
        <v>900</v>
      </c>
    </row>
    <row r="86" spans="3:5">
      <c r="C86" s="40" t="s">
        <v>78</v>
      </c>
      <c r="E86" s="39">
        <v>10</v>
      </c>
    </row>
  </sheetData>
  <mergeCells count="3">
    <mergeCell ref="F2:F4"/>
    <mergeCell ref="F5:F6"/>
    <mergeCell ref="F11:F1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"/>
  <sheetViews>
    <sheetView tabSelected="1" workbookViewId="0">
      <pane ySplit="2" topLeftCell="A16" activePane="bottomLeft" state="frozen"/>
      <selection/>
      <selection pane="bottomLeft" activeCell="L2" sqref="L2"/>
    </sheetView>
  </sheetViews>
  <sheetFormatPr defaultColWidth="8.88888888888889" defaultRowHeight="14.4"/>
  <cols>
    <col min="1" max="1" width="8.88888888888889" style="1"/>
    <col min="2" max="2" width="28.4444444444444" style="2" customWidth="1"/>
    <col min="3" max="3" width="8.33333333333333" style="1" customWidth="1"/>
    <col min="4" max="7" width="8.88888888888889" style="1"/>
    <col min="8" max="8" width="11.8888888888889" style="1" customWidth="1"/>
    <col min="9" max="16384" width="8.88888888888889" style="1"/>
  </cols>
  <sheetData>
    <row r="1" s="1" customFormat="1" ht="28" customHeight="1" spans="1:12">
      <c r="A1" s="3"/>
      <c r="B1" s="4" t="s">
        <v>79</v>
      </c>
      <c r="C1" s="5">
        <f>COUNTIF(D3:D998,"&lt;&gt;0")-COUNTBLANK(D3:D998)</f>
        <v>28</v>
      </c>
      <c r="D1" s="3"/>
      <c r="E1" s="4" t="s">
        <v>80</v>
      </c>
      <c r="F1" s="5">
        <f>SUM(E3:E9998)</f>
        <v>47.68</v>
      </c>
      <c r="G1" s="3"/>
      <c r="H1" s="3" t="s">
        <v>81</v>
      </c>
      <c r="I1" s="3">
        <f>SUM(E3:E27)</f>
        <v>19</v>
      </c>
      <c r="J1" s="3"/>
      <c r="K1" s="3" t="s">
        <v>82</v>
      </c>
      <c r="L1" s="3">
        <f>SUM(E29:E10000)</f>
        <v>28.68</v>
      </c>
    </row>
    <row r="2" ht="28" customHeight="1" spans="1:7">
      <c r="A2" s="6" t="s">
        <v>83</v>
      </c>
      <c r="B2" s="7" t="s">
        <v>84</v>
      </c>
      <c r="C2" s="6" t="s">
        <v>85</v>
      </c>
      <c r="D2" s="6" t="s">
        <v>86</v>
      </c>
      <c r="E2" s="6" t="s">
        <v>87</v>
      </c>
      <c r="F2" s="6" t="s">
        <v>88</v>
      </c>
      <c r="G2" s="6" t="s">
        <v>89</v>
      </c>
    </row>
    <row r="3" spans="1:7">
      <c r="A3" s="8" t="s">
        <v>90</v>
      </c>
      <c r="B3" s="9" t="s">
        <v>91</v>
      </c>
      <c r="C3" s="50" t="s">
        <v>92</v>
      </c>
      <c r="D3" s="10">
        <f>E3*1000</f>
        <v>0</v>
      </c>
      <c r="E3" s="9"/>
      <c r="F3" s="9">
        <f>SUM(E3)</f>
        <v>0</v>
      </c>
      <c r="G3" s="9"/>
    </row>
    <row r="4" spans="1:7">
      <c r="A4" s="11" t="s">
        <v>40</v>
      </c>
      <c r="B4" s="9" t="s">
        <v>93</v>
      </c>
      <c r="C4" s="10">
        <v>320007</v>
      </c>
      <c r="D4" s="10">
        <f>E4*1000</f>
        <v>2000</v>
      </c>
      <c r="E4" s="10">
        <v>2</v>
      </c>
      <c r="F4" s="12">
        <f>SUM(E4:E11)</f>
        <v>6</v>
      </c>
      <c r="G4" s="10"/>
    </row>
    <row r="5" spans="1:7">
      <c r="A5" s="13"/>
      <c r="B5" s="9" t="s">
        <v>94</v>
      </c>
      <c r="C5" s="51" t="s">
        <v>95</v>
      </c>
      <c r="D5" s="10">
        <f>E5*1000</f>
        <v>1100</v>
      </c>
      <c r="E5" s="10">
        <v>1.1</v>
      </c>
      <c r="F5" s="14"/>
      <c r="G5" s="10"/>
    </row>
    <row r="6" spans="1:7">
      <c r="A6" s="13"/>
      <c r="B6" s="9" t="s">
        <v>96</v>
      </c>
      <c r="C6" s="10">
        <v>519005</v>
      </c>
      <c r="D6" s="10">
        <f>E6*1000</f>
        <v>1100</v>
      </c>
      <c r="E6" s="10">
        <v>1.1</v>
      </c>
      <c r="F6" s="14"/>
      <c r="G6" s="10"/>
    </row>
    <row r="7" spans="1:7">
      <c r="A7" s="13"/>
      <c r="B7" s="9" t="s">
        <v>97</v>
      </c>
      <c r="C7" s="51" t="s">
        <v>98</v>
      </c>
      <c r="D7" s="10">
        <f>E7*1000</f>
        <v>1050</v>
      </c>
      <c r="E7" s="10">
        <v>1.05</v>
      </c>
      <c r="F7" s="14"/>
      <c r="G7" s="10"/>
    </row>
    <row r="8" spans="1:7">
      <c r="A8" s="13"/>
      <c r="B8" s="9" t="s">
        <v>99</v>
      </c>
      <c r="C8" s="51" t="s">
        <v>100</v>
      </c>
      <c r="D8" s="10">
        <f>E8*1000</f>
        <v>750</v>
      </c>
      <c r="E8" s="10">
        <v>0.75</v>
      </c>
      <c r="F8" s="14"/>
      <c r="G8" s="10"/>
    </row>
    <row r="9" spans="1:7">
      <c r="A9" s="13"/>
      <c r="B9" s="9" t="s">
        <v>101</v>
      </c>
      <c r="C9" s="10"/>
      <c r="D9" s="10">
        <f t="shared" ref="D9:D21" si="0">E9*1000</f>
        <v>0</v>
      </c>
      <c r="E9" s="10"/>
      <c r="F9" s="14"/>
      <c r="G9" s="10"/>
    </row>
    <row r="10" spans="1:7">
      <c r="A10" s="13"/>
      <c r="B10" s="9" t="s">
        <v>102</v>
      </c>
      <c r="C10" s="10"/>
      <c r="D10" s="10">
        <f t="shared" si="0"/>
        <v>0</v>
      </c>
      <c r="E10" s="10"/>
      <c r="F10" s="14"/>
      <c r="G10" s="10"/>
    </row>
    <row r="11" spans="1:7">
      <c r="A11" s="15"/>
      <c r="B11" s="9" t="s">
        <v>103</v>
      </c>
      <c r="C11" s="10"/>
      <c r="D11" s="10">
        <f t="shared" si="0"/>
        <v>0</v>
      </c>
      <c r="E11" s="10"/>
      <c r="F11" s="16"/>
      <c r="G11" s="10"/>
    </row>
    <row r="12" spans="1:7">
      <c r="A12" s="11" t="s">
        <v>29</v>
      </c>
      <c r="B12" s="17" t="s">
        <v>104</v>
      </c>
      <c r="C12" s="51" t="s">
        <v>105</v>
      </c>
      <c r="D12" s="10">
        <f t="shared" si="0"/>
        <v>300</v>
      </c>
      <c r="E12" s="10">
        <v>0.3</v>
      </c>
      <c r="F12" s="12">
        <f>SUM(E12:E13)</f>
        <v>1.3</v>
      </c>
      <c r="G12" s="10"/>
    </row>
    <row r="13" spans="1:7">
      <c r="A13" s="15"/>
      <c r="B13" s="17" t="s">
        <v>32</v>
      </c>
      <c r="C13" s="51" t="s">
        <v>106</v>
      </c>
      <c r="D13" s="10">
        <f t="shared" si="0"/>
        <v>1000</v>
      </c>
      <c r="E13" s="10">
        <v>1</v>
      </c>
      <c r="F13" s="16"/>
      <c r="G13" s="10"/>
    </row>
    <row r="14" spans="1:7">
      <c r="A14" s="18" t="s">
        <v>107</v>
      </c>
      <c r="B14" s="19" t="s">
        <v>108</v>
      </c>
      <c r="C14" s="51" t="s">
        <v>109</v>
      </c>
      <c r="D14" s="10">
        <f t="shared" si="0"/>
        <v>500</v>
      </c>
      <c r="E14" s="10">
        <v>0.5</v>
      </c>
      <c r="F14" s="10">
        <f>SUM(E14)</f>
        <v>0.5</v>
      </c>
      <c r="G14" s="10"/>
    </row>
    <row r="15" spans="1:7">
      <c r="A15" s="11" t="s">
        <v>46</v>
      </c>
      <c r="B15" s="17" t="s">
        <v>47</v>
      </c>
      <c r="C15" s="51" t="s">
        <v>110</v>
      </c>
      <c r="D15" s="10">
        <f t="shared" si="0"/>
        <v>500</v>
      </c>
      <c r="E15" s="10">
        <v>0.5</v>
      </c>
      <c r="F15" s="12">
        <f>SUM(E15:E19)</f>
        <v>5.1</v>
      </c>
      <c r="G15" s="10"/>
    </row>
    <row r="16" spans="1:7">
      <c r="A16" s="13"/>
      <c r="B16" s="9" t="s">
        <v>48</v>
      </c>
      <c r="C16" s="10">
        <v>540008</v>
      </c>
      <c r="D16" s="10">
        <f t="shared" si="0"/>
        <v>1500</v>
      </c>
      <c r="E16" s="10">
        <v>1.5</v>
      </c>
      <c r="F16" s="14"/>
      <c r="G16" s="10"/>
    </row>
    <row r="17" spans="1:7">
      <c r="A17" s="13"/>
      <c r="B17" s="17" t="s">
        <v>111</v>
      </c>
      <c r="C17" s="10">
        <v>161028</v>
      </c>
      <c r="D17" s="10">
        <f t="shared" si="0"/>
        <v>900</v>
      </c>
      <c r="E17" s="10">
        <v>0.9</v>
      </c>
      <c r="F17" s="14"/>
      <c r="G17" s="10"/>
    </row>
    <row r="18" spans="1:7">
      <c r="A18" s="13"/>
      <c r="B18" s="17" t="s">
        <v>112</v>
      </c>
      <c r="C18" s="51" t="s">
        <v>113</v>
      </c>
      <c r="D18" s="10">
        <f t="shared" si="0"/>
        <v>1500</v>
      </c>
      <c r="E18" s="10">
        <v>1.5</v>
      </c>
      <c r="F18" s="14"/>
      <c r="G18" s="10"/>
    </row>
    <row r="19" spans="1:7">
      <c r="A19" s="15"/>
      <c r="B19" s="17" t="s">
        <v>114</v>
      </c>
      <c r="C19" s="51" t="s">
        <v>115</v>
      </c>
      <c r="D19" s="10">
        <f t="shared" si="0"/>
        <v>700</v>
      </c>
      <c r="E19" s="10">
        <v>0.7</v>
      </c>
      <c r="F19" s="16"/>
      <c r="G19" s="10"/>
    </row>
    <row r="20" spans="1:7">
      <c r="A20" s="18" t="s">
        <v>116</v>
      </c>
      <c r="B20" s="9" t="s">
        <v>28</v>
      </c>
      <c r="C20" s="10"/>
      <c r="D20" s="10">
        <f>E20*1000</f>
        <v>0</v>
      </c>
      <c r="E20" s="10"/>
      <c r="F20" s="9">
        <f>SUM(E20)</f>
        <v>0</v>
      </c>
      <c r="G20" s="10"/>
    </row>
    <row r="21" spans="1:7">
      <c r="A21" s="18" t="s">
        <v>117</v>
      </c>
      <c r="B21" s="17" t="s">
        <v>23</v>
      </c>
      <c r="C21" s="10">
        <v>161725</v>
      </c>
      <c r="D21" s="10">
        <f>E21*1000</f>
        <v>1000</v>
      </c>
      <c r="E21" s="10">
        <v>1</v>
      </c>
      <c r="F21" s="9">
        <f>SUM(E21)</f>
        <v>1</v>
      </c>
      <c r="G21" s="10"/>
    </row>
    <row r="22" spans="1:7">
      <c r="A22" s="11" t="s">
        <v>52</v>
      </c>
      <c r="B22" s="20" t="s">
        <v>118</v>
      </c>
      <c r="C22" s="52" t="s">
        <v>119</v>
      </c>
      <c r="D22" s="10">
        <f>E22*1000</f>
        <v>3300</v>
      </c>
      <c r="E22" s="10">
        <v>3.3</v>
      </c>
      <c r="F22" s="12">
        <f>SUM(E22:E27)</f>
        <v>5.1</v>
      </c>
      <c r="G22" s="10"/>
    </row>
    <row r="23" spans="1:7">
      <c r="A23" s="13"/>
      <c r="B23" s="20" t="s">
        <v>120</v>
      </c>
      <c r="C23" s="21">
        <v>161903</v>
      </c>
      <c r="D23" s="10">
        <f>E23*1000</f>
        <v>500</v>
      </c>
      <c r="E23" s="10">
        <v>0.5</v>
      </c>
      <c r="F23" s="14"/>
      <c r="G23" s="10"/>
    </row>
    <row r="24" spans="1:7">
      <c r="A24" s="13"/>
      <c r="B24" s="20" t="s">
        <v>121</v>
      </c>
      <c r="C24" s="52" t="s">
        <v>122</v>
      </c>
      <c r="D24" s="10">
        <f>E24*1000</f>
        <v>1300</v>
      </c>
      <c r="E24" s="10">
        <v>1.3</v>
      </c>
      <c r="F24" s="14"/>
      <c r="G24" s="10"/>
    </row>
    <row r="25" spans="1:7">
      <c r="A25" s="13"/>
      <c r="B25" s="22" t="s">
        <v>123</v>
      </c>
      <c r="C25" s="23"/>
      <c r="D25" s="10">
        <f>E25*1000</f>
        <v>0</v>
      </c>
      <c r="E25" s="10"/>
      <c r="F25" s="14"/>
      <c r="G25" s="10"/>
    </row>
    <row r="26" spans="1:7">
      <c r="A26" s="13"/>
      <c r="B26" s="22" t="s">
        <v>124</v>
      </c>
      <c r="C26" s="21"/>
      <c r="D26" s="10">
        <f>E26*1000</f>
        <v>0</v>
      </c>
      <c r="E26" s="10"/>
      <c r="F26" s="14"/>
      <c r="G26" s="10"/>
    </row>
    <row r="27" spans="1:7">
      <c r="A27" s="24"/>
      <c r="B27" s="25" t="s">
        <v>125</v>
      </c>
      <c r="C27" s="26">
        <v>164205</v>
      </c>
      <c r="D27" s="27">
        <f>E27*1000</f>
        <v>0</v>
      </c>
      <c r="E27" s="27"/>
      <c r="F27" s="14"/>
      <c r="G27" s="27"/>
    </row>
    <row r="28" spans="1:7">
      <c r="A28" s="28"/>
      <c r="B28" s="29"/>
      <c r="C28" s="29"/>
      <c r="D28" s="29"/>
      <c r="E28" s="29"/>
      <c r="F28" s="29"/>
      <c r="G28" s="30"/>
    </row>
    <row r="29" spans="1:7">
      <c r="A29" s="31" t="s">
        <v>126</v>
      </c>
      <c r="B29" s="32" t="s">
        <v>127</v>
      </c>
      <c r="C29" s="53" t="s">
        <v>128</v>
      </c>
      <c r="D29" s="34">
        <f t="shared" ref="D29:D34" si="1">E29*1000</f>
        <v>7040</v>
      </c>
      <c r="E29" s="33">
        <v>7.04</v>
      </c>
      <c r="F29" s="35">
        <f>SUM(E29:E34)</f>
        <v>13.7</v>
      </c>
      <c r="G29" s="33"/>
    </row>
    <row r="30" s="1" customFormat="1" spans="1:7">
      <c r="A30" s="13"/>
      <c r="B30" s="36" t="s">
        <v>129</v>
      </c>
      <c r="C30" s="54" t="s">
        <v>130</v>
      </c>
      <c r="D30" s="36">
        <f t="shared" si="1"/>
        <v>2300</v>
      </c>
      <c r="E30" s="37">
        <v>2.3</v>
      </c>
      <c r="F30" s="35"/>
      <c r="G30" s="37"/>
    </row>
    <row r="31" s="1" customFormat="1" spans="1:7">
      <c r="A31" s="13"/>
      <c r="B31" s="36" t="s">
        <v>131</v>
      </c>
      <c r="C31" s="54" t="s">
        <v>132</v>
      </c>
      <c r="D31" s="36">
        <f t="shared" si="1"/>
        <v>1500</v>
      </c>
      <c r="E31" s="37">
        <v>1.5</v>
      </c>
      <c r="F31" s="35"/>
      <c r="G31" s="37"/>
    </row>
    <row r="32" s="1" customFormat="1" spans="1:7">
      <c r="A32" s="13"/>
      <c r="B32" s="36" t="s">
        <v>133</v>
      </c>
      <c r="C32" s="54" t="s">
        <v>134</v>
      </c>
      <c r="D32" s="36">
        <f t="shared" si="1"/>
        <v>1000</v>
      </c>
      <c r="E32" s="37">
        <v>1</v>
      </c>
      <c r="F32" s="35"/>
      <c r="G32" s="37"/>
    </row>
    <row r="33" s="1" customFormat="1" spans="1:7">
      <c r="A33" s="13"/>
      <c r="B33" s="36" t="s">
        <v>72</v>
      </c>
      <c r="C33" s="54" t="s">
        <v>135</v>
      </c>
      <c r="D33" s="36">
        <f t="shared" si="1"/>
        <v>860</v>
      </c>
      <c r="E33" s="37">
        <v>0.86</v>
      </c>
      <c r="F33" s="35"/>
      <c r="G33" s="37"/>
    </row>
    <row r="34" s="1" customFormat="1" spans="1:7">
      <c r="A34" s="15"/>
      <c r="B34" s="36" t="s">
        <v>136</v>
      </c>
      <c r="C34" s="54" t="s">
        <v>137</v>
      </c>
      <c r="D34" s="36">
        <f t="shared" si="1"/>
        <v>1000</v>
      </c>
      <c r="E34" s="37">
        <v>1</v>
      </c>
      <c r="F34" s="38"/>
      <c r="G34" s="37"/>
    </row>
    <row r="35" spans="1:7">
      <c r="A35" s="11" t="s">
        <v>11</v>
      </c>
      <c r="B35" s="17" t="s">
        <v>138</v>
      </c>
      <c r="C35" s="21">
        <v>470058</v>
      </c>
      <c r="D35" s="10">
        <f>E35*1000</f>
        <v>3050</v>
      </c>
      <c r="E35" s="10">
        <v>3.05</v>
      </c>
      <c r="F35" s="12">
        <f>SUM(E35:E36)</f>
        <v>3.05</v>
      </c>
      <c r="G35" s="10"/>
    </row>
    <row r="36" spans="1:7">
      <c r="A36" s="15"/>
      <c r="B36" s="17" t="s">
        <v>139</v>
      </c>
      <c r="C36" s="10"/>
      <c r="D36" s="10">
        <f>E36*1000</f>
        <v>0</v>
      </c>
      <c r="E36" s="10"/>
      <c r="F36" s="16"/>
      <c r="G36" s="10"/>
    </row>
    <row r="37" spans="1:7">
      <c r="A37" s="11" t="s">
        <v>17</v>
      </c>
      <c r="B37" s="17" t="s">
        <v>140</v>
      </c>
      <c r="C37" s="23">
        <v>270042</v>
      </c>
      <c r="D37" s="10">
        <f>E37*1000</f>
        <v>5600</v>
      </c>
      <c r="E37" s="10">
        <v>5.6</v>
      </c>
      <c r="F37" s="12">
        <f>SUM(E37:E38)</f>
        <v>9.6</v>
      </c>
      <c r="G37" s="10"/>
    </row>
    <row r="38" spans="1:7">
      <c r="A38" s="15"/>
      <c r="B38" s="9" t="s">
        <v>141</v>
      </c>
      <c r="C38" s="21">
        <v>160213</v>
      </c>
      <c r="D38" s="10">
        <f>E38*1000</f>
        <v>4000</v>
      </c>
      <c r="E38" s="10">
        <v>4</v>
      </c>
      <c r="F38" s="16"/>
      <c r="G38" s="10"/>
    </row>
    <row r="39" spans="1:7">
      <c r="A39" s="8" t="s">
        <v>14</v>
      </c>
      <c r="B39" s="17" t="s">
        <v>142</v>
      </c>
      <c r="C39" s="55" t="s">
        <v>143</v>
      </c>
      <c r="D39" s="10">
        <f>E39*1000</f>
        <v>330</v>
      </c>
      <c r="E39" s="10">
        <v>0.33</v>
      </c>
      <c r="F39" s="10">
        <f t="shared" ref="F39:F41" si="2">SUM(E39)</f>
        <v>0.33</v>
      </c>
      <c r="G39" s="10"/>
    </row>
    <row r="40" spans="1:7">
      <c r="A40" s="18" t="s">
        <v>144</v>
      </c>
      <c r="B40" s="17" t="s">
        <v>20</v>
      </c>
      <c r="C40" s="10"/>
      <c r="D40" s="10">
        <f>E40*1000</f>
        <v>0</v>
      </c>
      <c r="E40" s="10"/>
      <c r="F40" s="10">
        <f t="shared" si="2"/>
        <v>0</v>
      </c>
      <c r="G40" s="10"/>
    </row>
    <row r="41" spans="1:7">
      <c r="A41" s="18" t="s">
        <v>145</v>
      </c>
      <c r="B41" s="19" t="s">
        <v>146</v>
      </c>
      <c r="C41" s="51" t="s">
        <v>147</v>
      </c>
      <c r="D41" s="10">
        <f>E41*1000</f>
        <v>2000</v>
      </c>
      <c r="E41" s="10">
        <v>2</v>
      </c>
      <c r="F41" s="10">
        <f t="shared" si="2"/>
        <v>2</v>
      </c>
      <c r="G41" s="10"/>
    </row>
  </sheetData>
  <mergeCells count="15">
    <mergeCell ref="A28:G28"/>
    <mergeCell ref="A4:A11"/>
    <mergeCell ref="A12:A13"/>
    <mergeCell ref="A15:A19"/>
    <mergeCell ref="A22:A27"/>
    <mergeCell ref="A29:A34"/>
    <mergeCell ref="A35:A36"/>
    <mergeCell ref="A37:A38"/>
    <mergeCell ref="F4:F11"/>
    <mergeCell ref="F12:F13"/>
    <mergeCell ref="F15:F19"/>
    <mergeCell ref="F22:F27"/>
    <mergeCell ref="F29:F34"/>
    <mergeCell ref="F35:F36"/>
    <mergeCell ref="F37:F38"/>
  </mergeCells>
  <conditionalFormatting sqref="E3:E27 E29:E1048576">
    <cfRule type="cellIs" dxfId="0" priority="7" operator="greaterThanOrEqual">
      <formula>6.01</formula>
    </cfRule>
    <cfRule type="cellIs" dxfId="1" priority="8" operator="between">
      <formula>3.01</formula>
      <formula>6</formula>
    </cfRule>
    <cfRule type="cellIs" dxfId="2" priority="9" operator="between">
      <formula>0.01</formula>
      <formula>3</formula>
    </cfRule>
  </conditionalFormatting>
  <conditionalFormatting sqref="F3:F29 F35 F37 F39:F1048576">
    <cfRule type="cellIs" dxfId="3" priority="3" operator="between">
      <formula>0.01</formula>
      <formula>3</formula>
    </cfRule>
    <cfRule type="cellIs" dxfId="1" priority="2" operator="between">
      <formula>3.01</formula>
      <formula>6</formula>
    </cfRule>
    <cfRule type="cellIs" dxfId="0" priority="1" operator="greaterThanOrEqual">
      <formula>6.01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一览表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Eleven</cp:lastModifiedBy>
  <dcterms:created xsi:type="dcterms:W3CDTF">2020-01-17T02:58:00Z</dcterms:created>
  <dcterms:modified xsi:type="dcterms:W3CDTF">2020-02-06T16:46:30Z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