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612"/>
  </bookViews>
  <sheets>
    <sheet name="Sheet1" sheetId="1" r:id="rId1"/>
  </sheets>
  <definedNames>
    <definedName name="_xlnm._FilterDatabase" localSheetId="0" hidden="1">Sheet1!$F$2:$F$1048575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</text>
    </commen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T日</t>
        </r>
      </text>
    </comment>
    <comment ref="J1" authorId="0">
      <text>
        <r>
          <rPr>
            <sz val="9"/>
            <rFont val="宋体"/>
            <charset val="134"/>
          </rPr>
          <t>取上市当天的转股价值</t>
        </r>
      </text>
    </comment>
    <comment ref="K1" authorId="0">
      <text>
        <r>
          <rPr>
            <sz val="9"/>
            <rFont val="宋体"/>
            <charset val="134"/>
          </rPr>
          <t xml:space="preserve">
参考同评级+相近转股价值的平均溢价率</t>
        </r>
      </text>
    </comment>
    <comment ref="K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傻馒预计溢价率为20%</t>
        </r>
      </text>
    </comment>
    <comment ref="A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安全垫太低，不参与</t>
        </r>
      </text>
    </comment>
  </commentList>
</comments>
</file>

<file path=xl/sharedStrings.xml><?xml version="1.0" encoding="utf-8"?>
<sst xmlns="http://schemas.openxmlformats.org/spreadsheetml/2006/main" count="37" uniqueCount="33">
  <si>
    <t>发行公告日</t>
  </si>
  <si>
    <t>股权登记日</t>
  </si>
  <si>
    <t>申购日</t>
  </si>
  <si>
    <t>上市</t>
  </si>
  <si>
    <t>评级</t>
  </si>
  <si>
    <t>每股配售金额</t>
  </si>
  <si>
    <t>需配股数(必中)</t>
  </si>
  <si>
    <t>需配股数(1手党)</t>
  </si>
  <si>
    <t>转股价值</t>
  </si>
  <si>
    <t>预估溢价率</t>
  </si>
  <si>
    <t>转债预计价</t>
  </si>
  <si>
    <t>正股买价</t>
  </si>
  <si>
    <t>安全垫(1手党)</t>
  </si>
  <si>
    <t>实际买入正股数</t>
  </si>
  <si>
    <t>实际安全垫</t>
  </si>
  <si>
    <t>可买转债股数</t>
  </si>
  <si>
    <t>正股盈亏</t>
  </si>
  <si>
    <t>实际买入转债数/股</t>
  </si>
  <si>
    <t>转债实际收益</t>
  </si>
  <si>
    <t>实际总收益</t>
  </si>
  <si>
    <t>北陆转债</t>
  </si>
  <si>
    <t>立讯转债</t>
  </si>
  <si>
    <t>财通转债</t>
  </si>
  <si>
    <t>飞凯转债</t>
  </si>
  <si>
    <t>AA</t>
  </si>
  <si>
    <t>靖远发债</t>
  </si>
  <si>
    <t>靖远转债</t>
  </si>
  <si>
    <t>AA+</t>
  </si>
  <si>
    <t>大秦转债</t>
  </si>
  <si>
    <t>AAA</t>
  </si>
  <si>
    <t>旺能转债</t>
  </si>
  <si>
    <t>健20转债</t>
  </si>
  <si>
    <t>金诚转债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</si>
</sst>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0_ "/>
    <numFmt numFmtId="177" formatCode="yyyy/m/d;@"/>
    <numFmt numFmtId="178" formatCode="0.00_ "/>
    <numFmt numFmtId="179" formatCode="0.0000%"/>
  </numFmts>
  <fonts count="3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4D4D4C"/>
      <name val="宋体"/>
      <charset val="134"/>
      <scheme val="minor"/>
    </font>
    <font>
      <sz val="11"/>
      <color rgb="FF4D4D4C"/>
      <name val="宋体"/>
      <charset val="134"/>
      <scheme val="minor"/>
    </font>
    <font>
      <sz val="11"/>
      <color rgb="FF333333"/>
      <name val="宋体"/>
      <charset val="134"/>
      <scheme val="minor"/>
    </font>
    <font>
      <sz val="10.5"/>
      <color rgb="FF4D4D4D"/>
      <name val="微软雅黑"/>
      <charset val="134"/>
    </font>
    <font>
      <u/>
      <sz val="11"/>
      <color rgb="FF23527C"/>
      <name val="宋体"/>
      <charset val="134"/>
      <scheme val="minor"/>
    </font>
    <font>
      <sz val="10.5"/>
      <color rgb="FF4D4D4C"/>
      <name val="微软雅黑"/>
      <charset val="134"/>
    </font>
    <font>
      <b/>
      <sz val="10.5"/>
      <color rgb="FF4D4D4C"/>
      <name val="微软雅黑"/>
      <charset val="134"/>
    </font>
    <font>
      <sz val="9.75"/>
      <color rgb="FF3D3D3D"/>
      <name val="Arial"/>
      <charset val="134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9" borderId="6" applyNumberFormat="0" applyAlignment="0" applyProtection="0">
      <alignment vertical="center"/>
    </xf>
    <xf numFmtId="0" fontId="26" fillId="9" borderId="4" applyNumberFormat="0" applyAlignment="0" applyProtection="0">
      <alignment vertical="center"/>
    </xf>
    <xf numFmtId="0" fontId="20" fillId="22" borderId="7" applyNumberFormat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7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179" fontId="0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0" xfId="0" applyFont="1">
      <alignment vertical="center"/>
    </xf>
    <xf numFmtId="14" fontId="0" fillId="0" borderId="1" xfId="0" applyNumberFormat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1"/>
  <sheetViews>
    <sheetView tabSelected="1" zoomScale="80" zoomScaleNormal="80" workbookViewId="0">
      <pane ySplit="1" topLeftCell="A2" activePane="bottomLeft" state="frozen"/>
      <selection/>
      <selection pane="bottomLeft" activeCell="G15" sqref="G15"/>
    </sheetView>
  </sheetViews>
  <sheetFormatPr defaultColWidth="8.88888888888889" defaultRowHeight="14.4"/>
  <cols>
    <col min="1" max="1" width="9.66666666666667" style="2" customWidth="1"/>
    <col min="2" max="2" width="11.8888888888889" style="2" customWidth="1"/>
    <col min="3" max="3" width="13.6666666666667" style="3" customWidth="1"/>
    <col min="4" max="4" width="15.2222222222222" style="2" customWidth="1"/>
    <col min="5" max="5" width="11.8888888888889" style="3" customWidth="1"/>
    <col min="6" max="6" width="10.8888888888889" style="4" customWidth="1"/>
    <col min="7" max="7" width="14.1111111111111" style="5" customWidth="1"/>
    <col min="8" max="8" width="16.4444444444444" style="2" customWidth="1"/>
    <col min="9" max="9" width="17.5555555555556" style="2" customWidth="1"/>
    <col min="10" max="10" width="10.8888888888889" style="5" customWidth="1"/>
    <col min="11" max="11" width="12.5555555555556" style="6" customWidth="1"/>
    <col min="12" max="12" width="11.8888888888889" style="7" customWidth="1"/>
    <col min="13" max="13" width="9.66666666666667" style="2" customWidth="1"/>
    <col min="14" max="14" width="15.2222222222222" style="8" customWidth="1"/>
    <col min="15" max="15" width="16.4444444444444" style="2" customWidth="1"/>
    <col min="16" max="16" width="12.5555555555556" style="8" customWidth="1"/>
    <col min="17" max="17" width="14.8888888888889" style="2" customWidth="1"/>
    <col min="18" max="18" width="9.66666666666667" style="2" customWidth="1"/>
    <col min="19" max="19" width="5.66666666666667" style="2" customWidth="1"/>
    <col min="20" max="20" width="19.7777777777778" style="2" customWidth="1"/>
    <col min="21" max="21" width="14.1111111111111" style="2" customWidth="1"/>
    <col min="22" max="22" width="11.8888888888889" style="2" customWidth="1"/>
    <col min="23" max="16384" width="8.88888888888889" style="2"/>
  </cols>
  <sheetData>
    <row r="1" s="1" customFormat="1" spans="2:22">
      <c r="B1" s="1" t="s">
        <v>0</v>
      </c>
      <c r="C1" s="1" t="s">
        <v>1</v>
      </c>
      <c r="D1" s="9" t="s">
        <v>2</v>
      </c>
      <c r="E1" s="9" t="s">
        <v>3</v>
      </c>
      <c r="F1" s="9" t="s">
        <v>4</v>
      </c>
      <c r="G1" s="1" t="s">
        <v>5</v>
      </c>
      <c r="H1" s="1" t="s">
        <v>6</v>
      </c>
      <c r="I1" s="23" t="s">
        <v>7</v>
      </c>
      <c r="J1" s="24" t="s">
        <v>8</v>
      </c>
      <c r="K1" s="24" t="s">
        <v>9</v>
      </c>
      <c r="L1" s="25" t="s">
        <v>10</v>
      </c>
      <c r="M1" s="24" t="s">
        <v>11</v>
      </c>
      <c r="N1" s="25" t="s">
        <v>12</v>
      </c>
      <c r="O1" s="26" t="s">
        <v>13</v>
      </c>
      <c r="P1" s="26" t="s">
        <v>14</v>
      </c>
      <c r="Q1" s="26" t="s">
        <v>15</v>
      </c>
      <c r="R1" s="26" t="s">
        <v>16</v>
      </c>
      <c r="S1" s="26"/>
      <c r="T1" s="26" t="s">
        <v>17</v>
      </c>
      <c r="U1" s="26" t="s">
        <v>18</v>
      </c>
      <c r="V1" s="26" t="s">
        <v>19</v>
      </c>
    </row>
    <row r="2" spans="1:18">
      <c r="A2" s="10" t="s">
        <v>20</v>
      </c>
      <c r="B2" s="3">
        <v>44168</v>
      </c>
      <c r="C2" s="3">
        <v>44169</v>
      </c>
      <c r="D2" s="3">
        <v>44172</v>
      </c>
      <c r="F2" s="4" t="s">
        <v>4</v>
      </c>
      <c r="G2" s="5">
        <v>1.0111</v>
      </c>
      <c r="H2" s="2">
        <f>ROUNDUP(1000/G2,-2)</f>
        <v>1000</v>
      </c>
      <c r="I2" s="2">
        <f>ROUNDUP(H2/2,-2)+100</f>
        <v>600</v>
      </c>
      <c r="M2" s="7">
        <v>11.68</v>
      </c>
      <c r="N2" s="8">
        <f>150/H2/M2</f>
        <v>0.0128424657534247</v>
      </c>
      <c r="R2" s="8"/>
    </row>
    <row r="3" spans="1:18">
      <c r="A3" s="10" t="s">
        <v>21</v>
      </c>
      <c r="B3" s="3">
        <v>44134</v>
      </c>
      <c r="C3" s="3">
        <v>44137</v>
      </c>
      <c r="D3" s="3">
        <v>44138</v>
      </c>
      <c r="E3" s="11"/>
      <c r="F3" s="12"/>
      <c r="G3" s="13">
        <v>0.4287</v>
      </c>
      <c r="H3" s="2">
        <f>ROUNDUP(1000/G3,-2)</f>
        <v>2400</v>
      </c>
      <c r="I3" s="2">
        <f>ROUNDUP(H3/2,-2)+100</f>
        <v>1300</v>
      </c>
      <c r="J3" s="13"/>
      <c r="K3" s="27"/>
      <c r="M3" s="28">
        <v>56.48</v>
      </c>
      <c r="N3" s="8">
        <f>150/H3/M3</f>
        <v>0.00110658640226629</v>
      </c>
      <c r="R3" s="8"/>
    </row>
    <row r="4" spans="1:18">
      <c r="A4" s="14" t="s">
        <v>22</v>
      </c>
      <c r="B4" s="3">
        <v>44173</v>
      </c>
      <c r="C4" s="3">
        <v>44174</v>
      </c>
      <c r="D4" s="3">
        <v>44175</v>
      </c>
      <c r="G4" s="5">
        <v>1.058</v>
      </c>
      <c r="H4" s="2">
        <f>ROUNDUP(1000/G4,-2)</f>
        <v>1000</v>
      </c>
      <c r="I4" s="2">
        <f>ROUNDUP(H4/2,-2)+100</f>
        <v>600</v>
      </c>
      <c r="M4" s="7">
        <v>13.77</v>
      </c>
      <c r="N4" s="8">
        <f>L4/H4/M4</f>
        <v>0</v>
      </c>
      <c r="R4" s="8"/>
    </row>
    <row r="5" ht="15.6" spans="1:22">
      <c r="A5" s="15" t="s">
        <v>23</v>
      </c>
      <c r="B5" s="16">
        <v>44160</v>
      </c>
      <c r="C5" s="16">
        <v>44161</v>
      </c>
      <c r="D5" s="16">
        <v>44162</v>
      </c>
      <c r="E5" s="3">
        <v>44181</v>
      </c>
      <c r="F5" s="4" t="s">
        <v>24</v>
      </c>
      <c r="J5" s="5">
        <v>93.17</v>
      </c>
      <c r="K5" s="6">
        <v>0.17</v>
      </c>
      <c r="L5" s="7">
        <f>J5*(1+K5)</f>
        <v>109.0089</v>
      </c>
      <c r="M5" s="7"/>
      <c r="R5" s="8"/>
      <c r="U5" s="2">
        <v>45</v>
      </c>
      <c r="V5" s="2">
        <f>U5-S5</f>
        <v>45</v>
      </c>
    </row>
    <row r="6" ht="15.6" spans="1:18">
      <c r="A6" s="15" t="s">
        <v>25</v>
      </c>
      <c r="B6" s="16"/>
      <c r="C6" s="16"/>
      <c r="D6" s="16"/>
      <c r="M6" s="7"/>
      <c r="R6" s="8"/>
    </row>
    <row r="7" spans="1:20">
      <c r="A7" s="17" t="s">
        <v>26</v>
      </c>
      <c r="B7" s="3">
        <v>44173</v>
      </c>
      <c r="C7" s="3">
        <v>44174</v>
      </c>
      <c r="D7" s="3">
        <v>44175</v>
      </c>
      <c r="F7" s="4" t="s">
        <v>27</v>
      </c>
      <c r="G7" s="18">
        <v>1.2243</v>
      </c>
      <c r="H7" s="2">
        <f>ROUNDUP(1000/G7,-2)</f>
        <v>900</v>
      </c>
      <c r="I7" s="2">
        <f>ROUNDUP(500/G7,-2)+100</f>
        <v>600</v>
      </c>
      <c r="J7" s="5">
        <v>88.59</v>
      </c>
      <c r="K7" s="6">
        <v>0.25</v>
      </c>
      <c r="L7" s="7">
        <f>J7*(1+K7)</f>
        <v>110.7375</v>
      </c>
      <c r="M7" s="7">
        <v>3.1</v>
      </c>
      <c r="N7" s="8">
        <f>L7/I7/M7</f>
        <v>0.0595362903225806</v>
      </c>
      <c r="O7" s="2">
        <v>1000</v>
      </c>
      <c r="P7" s="8">
        <f>L7/O7/M7</f>
        <v>0.0357217741935484</v>
      </c>
      <c r="Q7" s="2">
        <f>ROUNDDOWN(O7*G7/100,0)</f>
        <v>12</v>
      </c>
      <c r="R7" s="8">
        <f>S7/(O7*M7)</f>
        <v>-0.0206451612903226</v>
      </c>
      <c r="S7" s="2">
        <v>-64</v>
      </c>
      <c r="T7" s="2">
        <v>12</v>
      </c>
    </row>
    <row r="8" ht="15.6" spans="1:20">
      <c r="A8" s="19" t="s">
        <v>28</v>
      </c>
      <c r="B8" s="3">
        <v>44175</v>
      </c>
      <c r="C8" s="3">
        <v>44176</v>
      </c>
      <c r="D8" s="3">
        <v>44179</v>
      </c>
      <c r="F8" s="4" t="s">
        <v>29</v>
      </c>
      <c r="G8" s="18">
        <v>2.152</v>
      </c>
      <c r="H8" s="2">
        <f>ROUNDUP(1000/G8,-2)</f>
        <v>500</v>
      </c>
      <c r="I8" s="2">
        <f>ROUNDUP(500/G8,-2)+100</f>
        <v>400</v>
      </c>
      <c r="J8" s="29">
        <v>88.38</v>
      </c>
      <c r="K8" s="6">
        <v>0.28</v>
      </c>
      <c r="L8" s="7">
        <f>J8*(1+K8)</f>
        <v>113.1264</v>
      </c>
      <c r="M8" s="7">
        <v>6.77</v>
      </c>
      <c r="N8" s="8">
        <f>L8/I8/M8</f>
        <v>0.0417748892171344</v>
      </c>
      <c r="O8" s="2">
        <v>400</v>
      </c>
      <c r="P8" s="8">
        <f>L8/O8/M8</f>
        <v>0.0417748892171344</v>
      </c>
      <c r="Q8" s="2">
        <f>ROUNDDOWN(O8*G8/100,0)</f>
        <v>8</v>
      </c>
      <c r="R8" s="8"/>
      <c r="S8" s="2">
        <v>-85</v>
      </c>
      <c r="T8" s="2">
        <v>10</v>
      </c>
    </row>
    <row r="9" ht="15.6" spans="1:19">
      <c r="A9" s="19" t="s">
        <v>30</v>
      </c>
      <c r="B9" s="3">
        <v>44180</v>
      </c>
      <c r="C9" s="3">
        <v>44181</v>
      </c>
      <c r="D9" s="3">
        <v>44182</v>
      </c>
      <c r="F9" s="4" t="s">
        <v>24</v>
      </c>
      <c r="G9" s="2">
        <v>3.3225</v>
      </c>
      <c r="H9" s="2">
        <f>ROUNDUP(1000/G9,-2)</f>
        <v>400</v>
      </c>
      <c r="I9" s="2">
        <f>ROUNDUP(500/G9,-2)+100</f>
        <v>300</v>
      </c>
      <c r="J9" s="5">
        <v>94.11</v>
      </c>
      <c r="K9" s="6">
        <v>0.1</v>
      </c>
      <c r="L9" s="7">
        <f>J9*(1+K9)</f>
        <v>103.521</v>
      </c>
      <c r="M9" s="7">
        <v>15.5</v>
      </c>
      <c r="N9" s="8">
        <f>L9/I9/M9</f>
        <v>0.0222625806451613</v>
      </c>
      <c r="O9" s="2">
        <v>300</v>
      </c>
      <c r="P9" s="8">
        <f>L9/O9/M9</f>
        <v>0.0222625806451613</v>
      </c>
      <c r="Q9" s="2">
        <f>ROUNDDOWN(O9*G9/100,0)</f>
        <v>9</v>
      </c>
      <c r="R9" s="8"/>
      <c r="S9" s="2">
        <v>-120</v>
      </c>
    </row>
    <row r="10" ht="15.6" spans="1:18">
      <c r="A10" s="20" t="s">
        <v>31</v>
      </c>
      <c r="B10" s="3">
        <v>44180</v>
      </c>
      <c r="C10" s="3">
        <v>44181</v>
      </c>
      <c r="D10" s="3">
        <v>44182</v>
      </c>
      <c r="F10" s="4" t="s">
        <v>24</v>
      </c>
      <c r="G10" s="2">
        <v>0.834</v>
      </c>
      <c r="H10" s="2">
        <f>ROUNDUP(1000/G10,-2)</f>
        <v>1200</v>
      </c>
      <c r="I10" s="2">
        <f>ROUNDUP(500/G10,-2)+100</f>
        <v>700</v>
      </c>
      <c r="J10" s="5">
        <v>100.24</v>
      </c>
      <c r="K10" s="6">
        <v>0.08</v>
      </c>
      <c r="L10" s="7">
        <f>J10*(1+K10)</f>
        <v>108.2592</v>
      </c>
      <c r="M10" s="7">
        <v>38.15</v>
      </c>
      <c r="N10" s="8">
        <f>L10/I10/M10</f>
        <v>0.00405389252948886</v>
      </c>
      <c r="R10" s="8"/>
    </row>
    <row r="11" ht="16.2" spans="1:18">
      <c r="A11" s="21" t="s">
        <v>32</v>
      </c>
      <c r="B11" s="22">
        <v>44187</v>
      </c>
      <c r="C11" s="22">
        <v>44188</v>
      </c>
      <c r="D11" s="22">
        <v>44189</v>
      </c>
      <c r="F11" s="4" t="s">
        <v>24</v>
      </c>
      <c r="G11">
        <v>1.732</v>
      </c>
      <c r="H11" s="2">
        <f>ROUNDUP(1000/G11,-2)</f>
        <v>600</v>
      </c>
      <c r="I11" s="2">
        <f>ROUNDUP(500/G11,-2)+100</f>
        <v>400</v>
      </c>
      <c r="J11" s="5">
        <v>98.43</v>
      </c>
      <c r="K11" s="6">
        <v>0.11</v>
      </c>
      <c r="L11" s="7">
        <f>J11*(1+K11)</f>
        <v>109.2573</v>
      </c>
      <c r="M11" s="7">
        <v>12.53</v>
      </c>
      <c r="N11" s="8">
        <f>L11/I11/M11</f>
        <v>0.0217991420590583</v>
      </c>
      <c r="R11" s="8"/>
    </row>
    <row r="12" spans="13:18">
      <c r="M12" s="7"/>
      <c r="R12" s="8"/>
    </row>
    <row r="13" spans="13:18">
      <c r="M13" s="7"/>
      <c r="R13" s="8"/>
    </row>
    <row r="14" spans="13:18">
      <c r="M14" s="7"/>
      <c r="R14" s="8"/>
    </row>
    <row r="15" spans="13:18">
      <c r="M15" s="7"/>
      <c r="R15" s="8"/>
    </row>
    <row r="16" spans="13:18">
      <c r="M16" s="7"/>
      <c r="R16" s="8"/>
    </row>
    <row r="17" spans="13:18">
      <c r="M17" s="7"/>
      <c r="R17" s="8"/>
    </row>
    <row r="18" spans="13:18">
      <c r="M18" s="7"/>
      <c r="R18" s="8"/>
    </row>
    <row r="19" spans="13:18">
      <c r="M19" s="7"/>
      <c r="R19" s="8"/>
    </row>
    <row r="20" spans="13:18">
      <c r="M20" s="7"/>
      <c r="R20" s="8"/>
    </row>
    <row r="21" spans="13:18">
      <c r="M21" s="7"/>
      <c r="R21" s="8"/>
    </row>
    <row r="22" spans="13:18">
      <c r="M22" s="7"/>
      <c r="R22" s="8"/>
    </row>
    <row r="23" spans="13:18">
      <c r="M23" s="7"/>
      <c r="R23" s="8"/>
    </row>
    <row r="24" spans="13:18">
      <c r="M24" s="7"/>
      <c r="R24" s="8"/>
    </row>
    <row r="25" spans="13:18">
      <c r="M25" s="7"/>
      <c r="R25" s="8"/>
    </row>
    <row r="26" spans="13:18">
      <c r="M26" s="7"/>
      <c r="R26" s="8"/>
    </row>
    <row r="27" spans="13:18">
      <c r="M27" s="7"/>
      <c r="R27" s="8"/>
    </row>
    <row r="28" spans="13:18">
      <c r="M28" s="7"/>
      <c r="R28" s="8"/>
    </row>
    <row r="29" spans="13:18">
      <c r="M29" s="7"/>
      <c r="R29" s="8"/>
    </row>
    <row r="30" spans="13:18">
      <c r="M30" s="7"/>
      <c r="R30" s="8"/>
    </row>
    <row r="31" spans="18:18">
      <c r="R31" s="8"/>
    </row>
  </sheetData>
  <mergeCells count="1">
    <mergeCell ref="R1:S1"/>
  </mergeCells>
  <conditionalFormatting sqref="A1:E4 A5:A6 E5 F1:N5 O1:XFD11 E6:I6 L6:N8 A7:I8 K8 B9:F11 H9:N11 J6:K7 $A12:$XFD1048576">
    <cfRule type="timePeriod" dxfId="0" priority="1" timePeriod="today">
      <formula>FLOOR(A1,1)=TODAY()</formula>
    </cfRule>
  </conditionalFormatting>
  <dataValidations count="1">
    <dataValidation type="list" allowBlank="1" showInputMessage="1" showErrorMessage="1" sqref="F5 F6 F7:F10 F11:F1048576">
      <formula1>"A+,AA-,AA,AA+,AAA"</formula1>
    </dataValidation>
  </dataValidations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Eleven</cp:lastModifiedBy>
  <dcterms:created xsi:type="dcterms:W3CDTF">2020-12-07T07:38:00Z</dcterms:created>
  <dcterms:modified xsi:type="dcterms:W3CDTF">2020-12-22T03:09:31Z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  <property fmtid="{D5CDD505-2E9C-101B-9397-08002B2CF9AE}" pid="3" name="KSOReadingLayout">
    <vt:bool>true</vt:bool>
  </property>
</Properties>
</file>