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6"/>
  </bookViews>
  <sheets>
    <sheet name="8M1W" sheetId="19" r:id="rId1"/>
    <sheet name="8M2W" sheetId="20" r:id="rId2"/>
    <sheet name="8M3W" sheetId="21" r:id="rId3"/>
    <sheet name="8M4W" sheetId="22" r:id="rId4"/>
    <sheet name="10M2W" sheetId="23" r:id="rId5"/>
    <sheet name="11M2W" sheetId="24" r:id="rId6"/>
    <sheet name="1M1W" sheetId="25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0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23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G2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G23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G15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G15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G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  <comment ref="G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偏新能源</t>
        </r>
      </text>
    </comment>
  </commentList>
</comments>
</file>

<file path=xl/sharedStrings.xml><?xml version="1.0" encoding="utf-8"?>
<sst xmlns="http://schemas.openxmlformats.org/spreadsheetml/2006/main" count="638" uniqueCount="139">
  <si>
    <t>总仓位：</t>
  </si>
  <si>
    <t>A股仓位：</t>
  </si>
  <si>
    <t>需管理个数：</t>
  </si>
  <si>
    <t>分类</t>
  </si>
  <si>
    <t>仓位比</t>
  </si>
  <si>
    <t>板块仓位</t>
  </si>
  <si>
    <t>小总仓</t>
  </si>
  <si>
    <t>仓位</t>
  </si>
  <si>
    <t>名称</t>
  </si>
  <si>
    <t>定投计划</t>
  </si>
  <si>
    <t>申购</t>
  </si>
  <si>
    <t>Mon</t>
  </si>
  <si>
    <t>Tue</t>
  </si>
  <si>
    <t>Wed</t>
  </si>
  <si>
    <t>Thu</t>
  </si>
  <si>
    <t>Fri</t>
  </si>
  <si>
    <t>止损线</t>
  </si>
  <si>
    <t>止盈线</t>
  </si>
  <si>
    <t>remark</t>
  </si>
  <si>
    <t>一线蓝筹</t>
  </si>
  <si>
    <t>证券</t>
  </si>
  <si>
    <t>华宝劵商ETF联接C</t>
  </si>
  <si>
    <t>7-0</t>
  </si>
  <si>
    <t>银行</t>
  </si>
  <si>
    <t>天弘银行C</t>
  </si>
  <si>
    <t>回本下车</t>
  </si>
  <si>
    <t>煤炭</t>
  </si>
  <si>
    <t>招商煤炭</t>
  </si>
  <si>
    <t>7-0.5</t>
  </si>
  <si>
    <t>收益10点，暂时下车</t>
  </si>
  <si>
    <t>上证50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</si>
  <si>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</si>
  <si>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二线蓝筹</t>
  </si>
  <si>
    <t>消费</t>
  </si>
  <si>
    <t>中欧消费C</t>
  </si>
  <si>
    <t>换其他消费基</t>
  </si>
  <si>
    <t>白酒</t>
  </si>
  <si>
    <t>招商中证白酒指数</t>
  </si>
  <si>
    <t>医疗</t>
  </si>
  <si>
    <t>招商国证生物医药</t>
  </si>
  <si>
    <t>周五+1000（转场内）</t>
  </si>
  <si>
    <t>中欧医疗C</t>
  </si>
  <si>
    <t>30-0</t>
  </si>
  <si>
    <t>汇添富生物C</t>
  </si>
  <si>
    <t>科技</t>
  </si>
  <si>
    <t>创业板指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</si>
  <si>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</si>
  <si>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半导体</t>
  </si>
  <si>
    <t>华夏国证半导体C</t>
  </si>
  <si>
    <t>科指</t>
  </si>
  <si>
    <t>华宝科技ETF联接C</t>
  </si>
  <si>
    <t>新能源</t>
  </si>
  <si>
    <t>申万菱信新能源汽车混合</t>
  </si>
  <si>
    <t>30-0.5</t>
  </si>
  <si>
    <t>富国中证新能源汽车</t>
  </si>
  <si>
    <t>华夏能源革新股票</t>
  </si>
  <si>
    <t>混合</t>
  </si>
  <si>
    <t>主动型</t>
  </si>
  <si>
    <t>广发多元新兴 + 创新升级混合_刘格菘</t>
  </si>
  <si>
    <t>周五+1000+1000</t>
  </si>
  <si>
    <t>1+1</t>
  </si>
  <si>
    <r>
      <rPr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</si>
  <si>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</si>
  <si>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万家行业优选混合LOF_黄兴亮</t>
  </si>
  <si>
    <t>华商万众创新混合_梁皓</t>
  </si>
  <si>
    <t>上投摩根新兴动力混合A</t>
  </si>
  <si>
    <t>广发全球精选股票</t>
  </si>
  <si>
    <t>周一500+周五500</t>
  </si>
  <si>
    <t>华泰柏瑞亚洲QDII(港股混合)</t>
  </si>
  <si>
    <t>纳斯达克</t>
  </si>
  <si>
    <t>广发纳斯达克100 A+C</t>
  </si>
  <si>
    <t>7-0.5|7-0</t>
  </si>
  <si>
    <t>等大回调后，再定投。回调前不再进场</t>
  </si>
  <si>
    <t>港指</t>
  </si>
  <si>
    <t>华夏恒生C</t>
  </si>
  <si>
    <t>原油</t>
  </si>
  <si>
    <t>南方原油C</t>
  </si>
  <si>
    <r>
      <rPr>
        <b/>
        <i/>
        <u/>
        <sz val="12"/>
        <color theme="1"/>
        <rFont val="宋体"/>
        <charset val="134"/>
        <scheme val="minor"/>
      </rPr>
      <t>选基策略</t>
    </r>
    <r>
      <rPr>
        <sz val="12"/>
        <color theme="1"/>
        <rFont val="宋体"/>
        <charset val="134"/>
        <scheme val="minor"/>
      </rPr>
      <t xml:space="preserve">：
 1.主题基最好选两个基金，指数基一个即可
 2.主动型优于沪深300，所以直接配主动型即可。
 3.出现大于3%时，如果外资近期流出多且频繁，如果基金盈利较多，则减仓止盈；
</t>
    </r>
    <r>
      <rPr>
        <b/>
        <i/>
        <u/>
        <sz val="12"/>
        <color theme="1"/>
        <rFont val="宋体"/>
        <charset val="134"/>
        <scheme val="minor"/>
      </rPr>
      <t>止盈策略</t>
    </r>
    <r>
      <rPr>
        <sz val="12"/>
        <color theme="1"/>
        <rFont val="宋体"/>
        <charset val="134"/>
        <scheme val="minor"/>
      </rPr>
      <t>:
  1. 估值止盈：较难判断，高估值也可能还会再涨）；
  2. 止损线止盈：当收益率跌到一个指定点时止盈，</t>
    </r>
    <r>
      <rPr>
        <b/>
        <sz val="12"/>
        <color theme="1"/>
        <rFont val="宋体"/>
        <charset val="134"/>
        <scheme val="minor"/>
      </rPr>
      <t>适用于我</t>
    </r>
    <r>
      <rPr>
        <sz val="12"/>
        <color theme="1"/>
        <rFont val="宋体"/>
        <charset val="134"/>
        <scheme val="minor"/>
      </rPr>
      <t xml:space="preserve">；
  3. 获利止盈：当收益率涨到一个指定点时，逐步轻仓止盈；
</t>
    </r>
  </si>
  <si>
    <t>一、盘面
2.不要轻易下车！！ 二、K线
1. 这里是3浪的主升段，只要成交量没有明显萎缩就没有问题，什么是明显萎缩？没有把均量线填满。所以今天还不是高点，还有高点。
2. 之前牛市分3阶段的原因是钱不够，拆东墙补西墙。这一轮牛市不一样，这一轮是特别优秀的资金牛：储蓄+外资；
3. 创业板放量进入了一个加速的行情，小票在加速，大票在崛起；千万不要认为做短线很轻松，随时一个大阴线；
三、板块
1. 军工 涨的很好 还是一个空头 
2.航空 2019在之后没怎么涨  和  有色煤炭是一样的 补涨板块
3.证券 3浪 核心带头板块！ 量到了历史高点，但价没有，所以还会涨。 现在是双驱动，券商和小票齐涨，所以必须要配置一点券商。
4. 酿酒 茅台估值过高，不要买了（外资主要以“价值投资”为主）
5.医药 一旦行情好起来  就没有那么强  也不要去做了
6. 做什么？证券+科技（雄安） 去寻找 绿色+科技+雄安    共产主义试验田。。。 一定注意，很可能很大的表现 ， 100年了
7. 半导体 国家战略
8. 数字货币 要 看一看
四、深刻理解  国家战略   value500网站
1. 中央三连：金三胖集体涨停 + 新闻联播 + 肖钢“党中央从未如此重视资本市场” 。所以跟党走，不要做空。
2. 上证市盈率15  深证市盈率31  均距离当年峰值有很大距离
3. 市净率 也有很大距离  所以不用担心
4. 为什么要去发动牛市？ 股市是经济的先行指标，经济    楼市蓄水，避免严重通货膨胀。现在需要股市，财富效应，赚钱去干什么？消费！
消费 =》工厂生意变好，盈利变高 =》召更多工人=》就业变好 =》工人收入变高 =》带动经济</t>
  </si>
  <si>
    <t>券商ETF(场内)</t>
  </si>
  <si>
    <t>煤炭ETF(场内)</t>
  </si>
  <si>
    <t>上证50ETF(场内)</t>
  </si>
  <si>
    <t>消费ETF(场内)</t>
  </si>
  <si>
    <t>生物医药(场内)</t>
  </si>
  <si>
    <t>疫苗已出，不适合进场</t>
  </si>
  <si>
    <t>创业指</t>
  </si>
  <si>
    <t>创业ETF(场内)</t>
  </si>
  <si>
    <t>芯片</t>
  </si>
  <si>
    <t>芯片ETF(场内)</t>
  </si>
  <si>
    <r>
      <rPr>
        <sz val="11"/>
        <color theme="1"/>
        <rFont val="宋体"/>
        <charset val="134"/>
        <scheme val="minor"/>
      </rPr>
      <t>周五</t>
    </r>
    <r>
      <rPr>
        <strike/>
        <sz val="11"/>
        <color theme="1"/>
        <rFont val="宋体"/>
        <charset val="134"/>
        <scheme val="minor"/>
      </rPr>
      <t>+1000</t>
    </r>
    <r>
      <rPr>
        <sz val="11"/>
        <color theme="1"/>
        <rFont val="宋体"/>
        <charset val="134"/>
        <scheme val="minor"/>
      </rPr>
      <t>+1000</t>
    </r>
  </si>
  <si>
    <r>
      <rPr>
        <sz val="11"/>
        <color theme="4"/>
        <rFont val="宋体"/>
        <charset val="134"/>
        <scheme val="minor"/>
      </rPr>
      <t>【美股混合】</t>
    </r>
    <r>
      <rPr>
        <sz val="11"/>
        <color theme="1"/>
        <rFont val="宋体"/>
        <charset val="134"/>
        <scheme val="minor"/>
      </rPr>
      <t>广发全球精选股票</t>
    </r>
  </si>
  <si>
    <r>
      <rPr>
        <sz val="11"/>
        <color theme="1"/>
        <rFont val="宋体"/>
        <charset val="134"/>
        <scheme val="minor"/>
      </rPr>
      <t>周一500+</t>
    </r>
    <r>
      <rPr>
        <strike/>
        <sz val="11"/>
        <color theme="1"/>
        <rFont val="宋体"/>
        <charset val="134"/>
        <scheme val="minor"/>
      </rPr>
      <t>周五500</t>
    </r>
  </si>
  <si>
    <r>
      <rPr>
        <sz val="11"/>
        <color theme="4"/>
        <rFont val="宋体"/>
        <charset val="134"/>
        <scheme val="minor"/>
      </rPr>
      <t>【港股混合】</t>
    </r>
    <r>
      <rPr>
        <sz val="11"/>
        <color theme="1"/>
        <rFont val="宋体"/>
        <charset val="134"/>
        <scheme val="minor"/>
      </rPr>
      <t>华泰柏瑞亚洲QDII</t>
    </r>
  </si>
  <si>
    <t>大回调前不再进场,严格执行。可转场内</t>
  </si>
  <si>
    <t>回本下车，可转场内</t>
  </si>
  <si>
    <t>银行ETF(场内)</t>
  </si>
  <si>
    <t>5G</t>
  </si>
  <si>
    <t>5GETF(场内)</t>
  </si>
  <si>
    <r>
      <rPr>
        <sz val="11"/>
        <color theme="4" tint="-0.25"/>
        <rFont val="宋体"/>
        <charset val="134"/>
        <scheme val="minor"/>
      </rPr>
      <t>【芯片+5G】</t>
    </r>
    <r>
      <rPr>
        <sz val="11"/>
        <color theme="1"/>
        <rFont val="宋体"/>
        <charset val="134"/>
        <scheme val="minor"/>
      </rPr>
      <t>银河创新成长混合_郑巍山</t>
    </r>
  </si>
  <si>
    <t>转场内</t>
  </si>
  <si>
    <t>不碰银行</t>
  </si>
  <si>
    <t>酒ETF(场内)</t>
  </si>
  <si>
    <t>回本清仓</t>
  </si>
  <si>
    <t>8月22观点：
创业板应该会有一波小反弹，
但不会破前高。接近前高位置风险较大
可关注：医疗、5G、创业板指。
8月底或者9月初主板可能有启动，
关注一些滞涨板块以及证券，还有消费</t>
  </si>
  <si>
    <t>广发多元_刘格菘</t>
  </si>
  <si>
    <r>
      <rPr>
        <sz val="11"/>
        <color theme="4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广发高端</t>
    </r>
  </si>
  <si>
    <t>广发创新升级_刘格菘</t>
  </si>
  <si>
    <r>
      <rPr>
        <sz val="11"/>
        <color rgb="FF00B0F0"/>
        <rFont val="宋体"/>
        <charset val="134"/>
        <scheme val="minor"/>
      </rPr>
      <t>【新能源】</t>
    </r>
    <r>
      <rPr>
        <sz val="11"/>
        <color rgb="FF1A1A1A"/>
        <rFont val="宋体"/>
        <charset val="134"/>
        <scheme val="minor"/>
      </rPr>
      <t>申万菱信新能源汽车混合</t>
    </r>
  </si>
  <si>
    <r>
      <rPr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诺安成长_蔡嵩松</t>
    </r>
  </si>
  <si>
    <r>
      <rPr>
        <sz val="11"/>
        <color theme="4" tint="-0.25"/>
        <rFont val="宋体"/>
        <charset val="134"/>
        <scheme val="minor"/>
      </rPr>
      <t>【半导体+5G】</t>
    </r>
    <r>
      <rPr>
        <sz val="11"/>
        <color theme="1"/>
        <rFont val="宋体"/>
        <charset val="134"/>
        <scheme val="minor"/>
      </rPr>
      <t>银河创新成长混合_郑巍山</t>
    </r>
  </si>
  <si>
    <r>
      <rPr>
        <sz val="11"/>
        <color rgb="FF00B0F0"/>
        <rFont val="宋体"/>
        <charset val="134"/>
        <scheme val="minor"/>
      </rPr>
      <t>【白酒+医药】</t>
    </r>
    <r>
      <rPr>
        <sz val="11"/>
        <color theme="1"/>
        <rFont val="宋体"/>
        <charset val="134"/>
        <scheme val="minor"/>
      </rPr>
      <t>华商万众创新混合_梁皓</t>
    </r>
  </si>
  <si>
    <r>
      <rPr>
        <sz val="11"/>
        <color rgb="FF00B0F0"/>
        <rFont val="宋体"/>
        <charset val="134"/>
        <scheme val="minor"/>
      </rPr>
      <t>【混合】</t>
    </r>
    <r>
      <rPr>
        <sz val="11"/>
        <color theme="1"/>
        <rFont val="宋体"/>
        <charset val="134"/>
        <scheme val="minor"/>
      </rPr>
      <t>上投摩根新兴动力混合A</t>
    </r>
  </si>
  <si>
    <t>广发新经济混合</t>
  </si>
  <si>
    <t>广发纳斯达克100 C</t>
  </si>
  <si>
    <t>大回调前不再进场,严格执行</t>
  </si>
  <si>
    <t>回本下车,不买港指</t>
  </si>
  <si>
    <r>
      <rPr>
        <sz val="11"/>
        <color theme="4"/>
        <rFont val="宋体"/>
        <charset val="134"/>
        <scheme val="minor"/>
      </rPr>
      <t>【光伏能源】</t>
    </r>
    <r>
      <rPr>
        <sz val="11"/>
        <color theme="1"/>
        <rFont val="宋体"/>
        <charset val="134"/>
        <scheme val="minor"/>
      </rPr>
      <t>广发高端</t>
    </r>
  </si>
  <si>
    <r>
      <rPr>
        <sz val="11"/>
        <color rgb="FF00B0F0"/>
        <rFont val="宋体"/>
        <charset val="134"/>
        <scheme val="minor"/>
      </rPr>
      <t>【新能源】</t>
    </r>
    <r>
      <rPr>
        <sz val="11"/>
        <color theme="1"/>
        <rFont val="宋体"/>
        <charset val="134"/>
        <scheme val="minor"/>
      </rPr>
      <t>汇丰晋信低碳</t>
    </r>
  </si>
  <si>
    <t>每日500</t>
  </si>
  <si>
    <r>
      <rPr>
        <sz val="11"/>
        <color theme="4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泰信中小盘</t>
    </r>
  </si>
  <si>
    <t>场外：10w满仓，分100层，每层1k。每次加仓为1k-5k</t>
  </si>
  <si>
    <t>个数</t>
  </si>
  <si>
    <t>近一月涨幅</t>
  </si>
  <si>
    <t>近三月涨幅</t>
  </si>
  <si>
    <t>创业板</t>
  </si>
  <si>
    <t>天弘创业板ETFC</t>
  </si>
  <si>
    <t>银河创新成长混合_郑巍山</t>
  </si>
  <si>
    <t>农银工业4.0</t>
  </si>
  <si>
    <t>本次最次</t>
  </si>
  <si>
    <t>汇丰晋信低碳</t>
  </si>
  <si>
    <t>跟创业板</t>
  </si>
  <si>
    <t>本次最佳</t>
  </si>
  <si>
    <t>交银施罗德精选混合</t>
  </si>
  <si>
    <t>创金合信工业精选C</t>
  </si>
  <si>
    <t>诺德周期策略</t>
  </si>
  <si>
    <t>10w满仓100%，分100层，每层1k。每次加仓为2k-5k。另5w做融资，总仓位150%
月定增5k。每周末更新一次持有收益率。</t>
  </si>
  <si>
    <t>上证</t>
  </si>
  <si>
    <t>深证</t>
  </si>
  <si>
    <r>
      <rPr>
        <b/>
        <i/>
        <u/>
        <sz val="12"/>
        <color theme="1"/>
        <rFont val="宋体"/>
        <charset val="134"/>
        <scheme val="minor"/>
      </rPr>
      <t>选基策略</t>
    </r>
    <r>
      <rPr>
        <sz val="12"/>
        <color theme="1"/>
        <rFont val="宋体"/>
        <charset val="134"/>
        <scheme val="minor"/>
      </rPr>
      <t>：
 1.主题基最好选两个基金，大盘指数指数基一个即可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</si>
</sst>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[$-409]dd\-mmm\-yy;@"/>
  </numFmts>
  <fonts count="3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1A1A1A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i/>
      <u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24" borderId="16" applyNumberFormat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0" fontId="1" fillId="4" borderId="5" xfId="0" applyNumberFormat="1" applyFont="1" applyFill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0" fontId="2" fillId="0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0" fontId="1" fillId="4" borderId="7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0" fontId="1" fillId="4" borderId="8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0" fontId="4" fillId="0" borderId="6" xfId="0" applyNumberFormat="1" applyFont="1" applyFill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10" fontId="2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0" fillId="0" borderId="8" xfId="0" applyNumberFormat="1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0" fontId="1" fillId="3" borderId="6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58" fontId="6" fillId="5" borderId="4" xfId="0" applyNumberFormat="1" applyFont="1" applyFill="1" applyBorder="1" applyAlignment="1">
      <alignment horizontal="center" vertical="center"/>
    </xf>
    <xf numFmtId="58" fontId="6" fillId="6" borderId="8" xfId="0" applyNumberFormat="1" applyFont="1" applyFill="1" applyBorder="1" applyAlignment="1">
      <alignment horizontal="center" vertical="center"/>
    </xf>
    <xf numFmtId="58" fontId="1" fillId="3" borderId="2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/>
    </xf>
    <xf numFmtId="10" fontId="1" fillId="4" borderId="8" xfId="0" applyNumberFormat="1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0" fontId="1" fillId="4" borderId="1" xfId="0" applyNumberFormat="1" applyFont="1" applyFill="1" applyBorder="1" applyAlignment="1">
      <alignment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3" borderId="8" xfId="0" applyFont="1" applyFill="1" applyBorder="1" applyAlignment="1">
      <alignment horizontal="center" vertical="center"/>
    </xf>
    <xf numFmtId="58" fontId="1" fillId="3" borderId="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58" fontId="1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E9B1C"/>
        </patternFill>
      </fill>
    </dxf>
    <dxf>
      <font>
        <color theme="0"/>
      </font>
      <numFmt numFmtId="178" formatCode="0.00_ "/>
    </dxf>
    <dxf>
      <fill>
        <patternFill patternType="solid">
          <bgColor theme="7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9"/>
  <sheetViews>
    <sheetView zoomScale="70" zoomScaleNormal="70" workbookViewId="0">
      <pane ySplit="2" topLeftCell="A3" activePane="bottomLeft" state="frozen"/>
      <selection/>
      <selection pane="bottomLeft" activeCell="G12" sqref="D12:G12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36.8888888888889" style="1" customWidth="1"/>
    <col min="8" max="8" width="17.5555555555556" style="1" customWidth="1"/>
    <col min="9" max="9" width="11.1111111111111" style="1" customWidth="1"/>
    <col min="10" max="10" width="6.66666666666667" style="3" customWidth="1"/>
    <col min="11" max="11" width="5.66666666666667" style="3" customWidth="1"/>
    <col min="12" max="13" width="6.44444444444444" style="3" customWidth="1"/>
    <col min="14" max="14" width="5.66666666666667" style="3" customWidth="1"/>
    <col min="15" max="16" width="8" style="3" customWidth="1"/>
    <col min="17" max="17" width="38.8888888888889" style="4" customWidth="1"/>
    <col min="18" max="20" width="19.6759259259259" style="1" customWidth="1"/>
    <col min="21" max="21" width="23.4907407407407" style="1" customWidth="1"/>
    <col min="22" max="22" width="8.88888888888889" style="1"/>
    <col min="23" max="23" width="8.55555555555556" style="1" customWidth="1"/>
    <col min="24" max="24" width="9.66666666666667" style="1"/>
    <col min="25" max="16384" width="8.88888888888889" style="1"/>
  </cols>
  <sheetData>
    <row r="1" s="1" customFormat="1" ht="28" customHeight="1" spans="1:17">
      <c r="A1" s="5" t="s">
        <v>0</v>
      </c>
      <c r="B1" s="5">
        <f>SUM(F3:F9990)</f>
        <v>86</v>
      </c>
      <c r="C1" s="51" t="s">
        <v>1</v>
      </c>
      <c r="D1" s="52"/>
      <c r="E1" s="53">
        <f>(SUM(F3:F105)-SUM(F26:F105))</f>
        <v>69.7</v>
      </c>
      <c r="F1" s="5" t="s">
        <v>2</v>
      </c>
      <c r="G1" s="5">
        <f>COUNTIF(I3:I52,"&lt;&gt;0")-COUNTBLANK(I30:I52)</f>
        <v>27</v>
      </c>
      <c r="H1" s="6"/>
      <c r="I1" s="6"/>
      <c r="J1" s="6"/>
      <c r="K1" s="6"/>
      <c r="L1" s="6"/>
      <c r="M1" s="39"/>
      <c r="N1" s="39"/>
      <c r="O1" s="39"/>
      <c r="P1" s="39"/>
      <c r="Q1" s="39"/>
    </row>
    <row r="2" ht="28" customHeight="1" spans="1:17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41" t="s">
        <v>16</v>
      </c>
      <c r="P2" s="42" t="s">
        <v>17</v>
      </c>
      <c r="Q2" s="90" t="s">
        <v>18</v>
      </c>
    </row>
    <row r="3" spans="1:17">
      <c r="A3" s="11" t="s">
        <v>19</v>
      </c>
      <c r="B3" s="12">
        <f>C3/B1</f>
        <v>0.162790697674419</v>
      </c>
      <c r="C3" s="11">
        <f>SUM(F3:F6)</f>
        <v>14</v>
      </c>
      <c r="D3" s="11" t="s">
        <v>20</v>
      </c>
      <c r="E3" s="2">
        <f>SUM(F3)</f>
        <v>8</v>
      </c>
      <c r="F3" s="27">
        <v>8</v>
      </c>
      <c r="G3" s="14" t="s">
        <v>21</v>
      </c>
      <c r="H3" s="55"/>
      <c r="I3" s="2" t="s">
        <v>22</v>
      </c>
      <c r="J3" s="14"/>
      <c r="K3" s="2"/>
      <c r="L3" s="2">
        <v>1</v>
      </c>
      <c r="M3" s="2"/>
      <c r="N3" s="2"/>
      <c r="O3" s="2"/>
      <c r="P3" s="2"/>
      <c r="Q3" s="2"/>
    </row>
    <row r="4" spans="1:17">
      <c r="A4" s="16"/>
      <c r="B4" s="17"/>
      <c r="C4" s="16"/>
      <c r="D4" s="18" t="s">
        <v>23</v>
      </c>
      <c r="E4" s="2">
        <f t="shared" ref="E4:E9" si="0">SUM(F4)</f>
        <v>4</v>
      </c>
      <c r="F4" s="27">
        <v>4</v>
      </c>
      <c r="G4" s="14" t="s">
        <v>24</v>
      </c>
      <c r="H4" s="55"/>
      <c r="I4" s="2" t="s">
        <v>22</v>
      </c>
      <c r="J4" s="14"/>
      <c r="K4" s="2"/>
      <c r="L4" s="2"/>
      <c r="M4" s="2"/>
      <c r="N4" s="27"/>
      <c r="O4" s="27"/>
      <c r="P4" s="2"/>
      <c r="Q4" s="2" t="s">
        <v>25</v>
      </c>
    </row>
    <row r="5" spans="1:17">
      <c r="A5" s="16"/>
      <c r="B5" s="17"/>
      <c r="C5" s="16"/>
      <c r="D5" s="18" t="s">
        <v>26</v>
      </c>
      <c r="E5" s="2">
        <f t="shared" si="0"/>
        <v>1</v>
      </c>
      <c r="F5" s="27">
        <v>1</v>
      </c>
      <c r="G5" s="20" t="s">
        <v>27</v>
      </c>
      <c r="H5" s="57"/>
      <c r="I5" s="2" t="s">
        <v>28</v>
      </c>
      <c r="J5" s="14"/>
      <c r="K5" s="2">
        <v>-1</v>
      </c>
      <c r="L5" s="2"/>
      <c r="M5" s="2"/>
      <c r="N5" s="27"/>
      <c r="O5" s="27"/>
      <c r="P5" s="2"/>
      <c r="Q5" s="45" t="s">
        <v>29</v>
      </c>
    </row>
    <row r="6" spans="1:17">
      <c r="A6" s="21"/>
      <c r="B6" s="22"/>
      <c r="C6" s="21"/>
      <c r="D6" s="18" t="s">
        <v>30</v>
      </c>
      <c r="E6" s="2">
        <f t="shared" si="0"/>
        <v>1</v>
      </c>
      <c r="F6" s="27">
        <v>1</v>
      </c>
      <c r="G6" s="87" t="s">
        <v>31</v>
      </c>
      <c r="H6" s="58"/>
      <c r="I6" s="2" t="s">
        <v>22</v>
      </c>
      <c r="J6" s="14"/>
      <c r="K6" s="2">
        <v>-2</v>
      </c>
      <c r="L6" s="2"/>
      <c r="M6" s="2"/>
      <c r="N6" s="27"/>
      <c r="O6" s="27"/>
      <c r="P6" s="2"/>
      <c r="Q6" s="45"/>
    </row>
    <row r="7" spans="1:17">
      <c r="A7" s="11" t="s">
        <v>32</v>
      </c>
      <c r="B7" s="12">
        <f>C7/B1</f>
        <v>0.0988372093023256</v>
      </c>
      <c r="C7" s="11">
        <f>SUM(F7:F11)</f>
        <v>8.5</v>
      </c>
      <c r="D7" s="18" t="s">
        <v>33</v>
      </c>
      <c r="E7" s="2">
        <f t="shared" si="0"/>
        <v>0.5</v>
      </c>
      <c r="F7" s="27">
        <v>0.5</v>
      </c>
      <c r="G7" s="20" t="s">
        <v>34</v>
      </c>
      <c r="H7" s="57"/>
      <c r="I7" s="2" t="s">
        <v>22</v>
      </c>
      <c r="J7" s="14"/>
      <c r="K7" s="2"/>
      <c r="L7" s="2"/>
      <c r="M7" s="2"/>
      <c r="N7" s="27"/>
      <c r="O7" s="27"/>
      <c r="P7" s="2"/>
      <c r="Q7" s="2" t="s">
        <v>35</v>
      </c>
    </row>
    <row r="8" spans="1:17">
      <c r="A8" s="16"/>
      <c r="B8" s="17"/>
      <c r="C8" s="16"/>
      <c r="D8" s="18" t="s">
        <v>36</v>
      </c>
      <c r="E8" s="2">
        <f t="shared" si="0"/>
        <v>3</v>
      </c>
      <c r="F8" s="27">
        <v>3</v>
      </c>
      <c r="G8" s="23" t="s">
        <v>37</v>
      </c>
      <c r="H8" s="57"/>
      <c r="I8" s="2" t="s">
        <v>28</v>
      </c>
      <c r="J8" s="14"/>
      <c r="K8" s="2"/>
      <c r="L8" s="2">
        <v>1</v>
      </c>
      <c r="M8" s="2"/>
      <c r="N8" s="27"/>
      <c r="O8" s="27"/>
      <c r="P8" s="2"/>
      <c r="Q8" s="2"/>
    </row>
    <row r="9" spans="1:17">
      <c r="A9" s="16"/>
      <c r="B9" s="17"/>
      <c r="C9" s="16"/>
      <c r="D9" s="11" t="s">
        <v>38</v>
      </c>
      <c r="E9" s="54">
        <f>SUM(F9:F11)</f>
        <v>5</v>
      </c>
      <c r="F9" s="27"/>
      <c r="G9" s="23" t="s">
        <v>39</v>
      </c>
      <c r="H9" s="59" t="s">
        <v>40</v>
      </c>
      <c r="I9" s="2" t="s">
        <v>28</v>
      </c>
      <c r="J9" s="14"/>
      <c r="K9" s="2"/>
      <c r="L9" s="2"/>
      <c r="M9" s="2"/>
      <c r="N9" s="27"/>
      <c r="O9" s="27"/>
      <c r="P9" s="2"/>
      <c r="Q9" s="2"/>
    </row>
    <row r="10" spans="1:23">
      <c r="A10" s="16"/>
      <c r="B10" s="17"/>
      <c r="C10" s="16"/>
      <c r="D10" s="16"/>
      <c r="E10" s="60"/>
      <c r="F10" s="27">
        <v>3</v>
      </c>
      <c r="G10" s="23" t="s">
        <v>41</v>
      </c>
      <c r="H10" s="57"/>
      <c r="I10" s="2" t="s">
        <v>42</v>
      </c>
      <c r="J10" s="14"/>
      <c r="K10" s="2"/>
      <c r="L10" s="2"/>
      <c r="M10" s="2"/>
      <c r="N10" s="27"/>
      <c r="O10" s="27"/>
      <c r="P10" s="2"/>
      <c r="Q10" s="2"/>
      <c r="R10" s="4"/>
      <c r="S10" s="4"/>
      <c r="T10" s="4"/>
      <c r="U10" s="4"/>
      <c r="V10" s="47"/>
      <c r="W10" s="47"/>
    </row>
    <row r="11" spans="1:23">
      <c r="A11" s="21"/>
      <c r="B11" s="22"/>
      <c r="C11" s="21"/>
      <c r="D11" s="21"/>
      <c r="E11" s="56"/>
      <c r="F11" s="27">
        <v>2</v>
      </c>
      <c r="G11" s="23" t="s">
        <v>43</v>
      </c>
      <c r="H11" s="57"/>
      <c r="I11" s="2" t="s">
        <v>42</v>
      </c>
      <c r="J11" s="14"/>
      <c r="K11" s="2"/>
      <c r="L11" s="2"/>
      <c r="M11" s="2"/>
      <c r="N11" s="27"/>
      <c r="O11" s="27"/>
      <c r="P11" s="2"/>
      <c r="Q11" s="2"/>
      <c r="R11" s="4"/>
      <c r="S11" s="4"/>
      <c r="T11" s="4"/>
      <c r="U11" s="4"/>
      <c r="V11" s="47"/>
      <c r="W11" s="47"/>
    </row>
    <row r="12" spans="1:23">
      <c r="A12" s="11" t="s">
        <v>44</v>
      </c>
      <c r="B12" s="26">
        <f>C12/B1</f>
        <v>0.130232558139535</v>
      </c>
      <c r="C12" s="11">
        <f>SUM(F12:F17)</f>
        <v>11.2</v>
      </c>
      <c r="D12" s="18" t="s">
        <v>45</v>
      </c>
      <c r="E12" s="2">
        <f>SUM(F12)</f>
        <v>1</v>
      </c>
      <c r="F12" s="27">
        <v>1</v>
      </c>
      <c r="G12" s="87" t="s">
        <v>46</v>
      </c>
      <c r="H12" s="58"/>
      <c r="I12" s="77" t="s">
        <v>22</v>
      </c>
      <c r="J12" s="14"/>
      <c r="K12" s="2"/>
      <c r="L12" s="2"/>
      <c r="M12" s="2"/>
      <c r="N12" s="27"/>
      <c r="O12" s="27"/>
      <c r="P12" s="2"/>
      <c r="Q12" s="2"/>
      <c r="R12" s="4"/>
      <c r="S12" s="4"/>
      <c r="T12" s="4"/>
      <c r="U12" s="4"/>
      <c r="V12" s="47"/>
      <c r="W12" s="47"/>
    </row>
    <row r="13" spans="1:23">
      <c r="A13" s="16"/>
      <c r="B13" s="26"/>
      <c r="C13" s="16"/>
      <c r="D13" s="18" t="s">
        <v>47</v>
      </c>
      <c r="E13" s="2">
        <f>SUM(F13)</f>
        <v>3</v>
      </c>
      <c r="F13" s="27">
        <v>3</v>
      </c>
      <c r="G13" s="23" t="s">
        <v>48</v>
      </c>
      <c r="H13" s="57"/>
      <c r="I13" s="77" t="s">
        <v>22</v>
      </c>
      <c r="J13" s="14"/>
      <c r="K13" s="2"/>
      <c r="L13" s="2"/>
      <c r="M13" s="2"/>
      <c r="N13" s="27"/>
      <c r="O13" s="27"/>
      <c r="P13" s="2"/>
      <c r="Q13" s="2"/>
      <c r="R13" s="4"/>
      <c r="S13" s="4"/>
      <c r="T13" s="4"/>
      <c r="U13" s="4"/>
      <c r="V13" s="47"/>
      <c r="W13" s="47"/>
    </row>
    <row r="14" spans="1:23">
      <c r="A14" s="16"/>
      <c r="B14" s="26"/>
      <c r="C14" s="16"/>
      <c r="D14" s="16" t="s">
        <v>49</v>
      </c>
      <c r="E14" s="2">
        <f>SUM(F14)</f>
        <v>1.2</v>
      </c>
      <c r="F14" s="27">
        <v>1.2</v>
      </c>
      <c r="G14" s="14" t="s">
        <v>50</v>
      </c>
      <c r="H14" s="58"/>
      <c r="I14" s="2" t="s">
        <v>22</v>
      </c>
      <c r="J14" s="14"/>
      <c r="K14" s="2"/>
      <c r="L14" s="2"/>
      <c r="M14" s="2"/>
      <c r="N14" s="27"/>
      <c r="O14" s="27"/>
      <c r="P14" s="2"/>
      <c r="Q14" s="46"/>
      <c r="R14" s="4"/>
      <c r="S14" s="4"/>
      <c r="T14" s="4"/>
      <c r="U14" s="4"/>
      <c r="V14" s="47"/>
      <c r="W14" s="47"/>
    </row>
    <row r="15" spans="1:23">
      <c r="A15" s="16"/>
      <c r="B15" s="26"/>
      <c r="C15" s="16"/>
      <c r="D15" s="18" t="s">
        <v>51</v>
      </c>
      <c r="E15" s="54">
        <f>SUM(F15:F17)</f>
        <v>6</v>
      </c>
      <c r="F15" s="27">
        <v>3</v>
      </c>
      <c r="G15" s="23" t="s">
        <v>52</v>
      </c>
      <c r="H15" s="57"/>
      <c r="I15" s="2" t="s">
        <v>53</v>
      </c>
      <c r="J15" s="78"/>
      <c r="K15" s="2"/>
      <c r="L15" s="80"/>
      <c r="M15" s="80"/>
      <c r="N15" s="79"/>
      <c r="O15" s="79"/>
      <c r="P15" s="2"/>
      <c r="Q15" s="46"/>
      <c r="R15" s="4"/>
      <c r="S15" s="4"/>
      <c r="T15" s="4"/>
      <c r="U15" s="4"/>
      <c r="V15" s="47"/>
      <c r="W15" s="47"/>
    </row>
    <row r="16" spans="1:23">
      <c r="A16" s="16"/>
      <c r="B16" s="26"/>
      <c r="C16" s="16"/>
      <c r="D16" s="18"/>
      <c r="E16" s="60"/>
      <c r="F16" s="27">
        <v>1</v>
      </c>
      <c r="G16" s="20" t="s">
        <v>54</v>
      </c>
      <c r="H16" s="57"/>
      <c r="I16" s="2" t="s">
        <v>28</v>
      </c>
      <c r="J16" s="14"/>
      <c r="K16" s="2"/>
      <c r="L16" s="2"/>
      <c r="M16" s="2"/>
      <c r="N16" s="27"/>
      <c r="O16" s="27"/>
      <c r="P16" s="2"/>
      <c r="Q16" s="46"/>
      <c r="R16" s="4"/>
      <c r="S16" s="4"/>
      <c r="T16" s="4"/>
      <c r="U16" s="4"/>
      <c r="V16" s="47"/>
      <c r="W16" s="47"/>
    </row>
    <row r="17" spans="1:23">
      <c r="A17" s="21"/>
      <c r="B17" s="26"/>
      <c r="C17" s="16"/>
      <c r="D17" s="18"/>
      <c r="E17" s="56"/>
      <c r="F17" s="27">
        <v>2</v>
      </c>
      <c r="G17" s="23" t="s">
        <v>55</v>
      </c>
      <c r="H17" s="57"/>
      <c r="I17" s="2" t="s">
        <v>53</v>
      </c>
      <c r="J17" s="14"/>
      <c r="K17" s="2"/>
      <c r="L17" s="2"/>
      <c r="M17" s="2"/>
      <c r="N17" s="27"/>
      <c r="O17" s="27"/>
      <c r="P17" s="2"/>
      <c r="Q17" s="46"/>
      <c r="R17" s="4"/>
      <c r="S17" s="4"/>
      <c r="T17" s="4"/>
      <c r="U17" s="4"/>
      <c r="V17" s="47"/>
      <c r="W17" s="47"/>
    </row>
    <row r="18" spans="1:23">
      <c r="A18" s="11" t="s">
        <v>56</v>
      </c>
      <c r="B18" s="17">
        <f>C18/B1</f>
        <v>0.418604651162791</v>
      </c>
      <c r="C18" s="18">
        <f>SUM(F18:F25)</f>
        <v>36</v>
      </c>
      <c r="D18" s="11" t="s">
        <v>57</v>
      </c>
      <c r="E18" s="54">
        <f>SUM(F18:F25)</f>
        <v>36</v>
      </c>
      <c r="F18" s="27">
        <v>17</v>
      </c>
      <c r="G18" s="28" t="s">
        <v>58</v>
      </c>
      <c r="H18" s="68" t="s">
        <v>59</v>
      </c>
      <c r="I18" s="2" t="s">
        <v>53</v>
      </c>
      <c r="J18" s="14"/>
      <c r="K18" s="2"/>
      <c r="L18" s="2"/>
      <c r="M18" s="2"/>
      <c r="N18" s="27" t="s">
        <v>60</v>
      </c>
      <c r="O18" s="27"/>
      <c r="P18" s="2"/>
      <c r="Q18" s="46"/>
      <c r="R18" s="4"/>
      <c r="S18" s="4"/>
      <c r="T18" s="4"/>
      <c r="U18" s="4"/>
      <c r="V18" s="47"/>
      <c r="W18" s="47"/>
    </row>
    <row r="19" spans="1:23">
      <c r="A19" s="16"/>
      <c r="B19" s="17"/>
      <c r="C19" s="18"/>
      <c r="D19" s="16"/>
      <c r="E19" s="60"/>
      <c r="F19" s="27">
        <v>4</v>
      </c>
      <c r="G19" s="62" t="s">
        <v>61</v>
      </c>
      <c r="H19" s="69"/>
      <c r="I19" s="2" t="s">
        <v>28</v>
      </c>
      <c r="J19" s="14"/>
      <c r="K19" s="2"/>
      <c r="L19" s="2"/>
      <c r="M19" s="2"/>
      <c r="N19" s="27"/>
      <c r="O19" s="27"/>
      <c r="P19" s="2"/>
      <c r="Q19" s="46"/>
      <c r="R19" s="4"/>
      <c r="S19" s="4"/>
      <c r="T19" s="4"/>
      <c r="U19" s="4"/>
      <c r="V19" s="47"/>
      <c r="W19" s="47"/>
    </row>
    <row r="20" spans="1:23">
      <c r="A20" s="16"/>
      <c r="B20" s="17"/>
      <c r="C20" s="18"/>
      <c r="D20" s="16"/>
      <c r="E20" s="60"/>
      <c r="F20" s="27">
        <v>4</v>
      </c>
      <c r="G20" s="62" t="s">
        <v>62</v>
      </c>
      <c r="H20" s="69"/>
      <c r="I20" s="2" t="s">
        <v>28</v>
      </c>
      <c r="J20" s="14"/>
      <c r="K20" s="2"/>
      <c r="L20" s="2"/>
      <c r="M20" s="2"/>
      <c r="N20" s="27"/>
      <c r="O20" s="27"/>
      <c r="P20" s="2"/>
      <c r="Q20" s="46"/>
      <c r="R20" s="4"/>
      <c r="S20" s="4"/>
      <c r="T20" s="4"/>
      <c r="U20" s="4"/>
      <c r="V20" s="47"/>
      <c r="W20" s="47"/>
    </row>
    <row r="21" spans="1:21">
      <c r="A21" s="16"/>
      <c r="B21" s="17"/>
      <c r="C21" s="18"/>
      <c r="D21" s="16"/>
      <c r="E21" s="60"/>
      <c r="F21" s="27">
        <v>3</v>
      </c>
      <c r="G21" s="28" t="s">
        <v>63</v>
      </c>
      <c r="H21" s="68"/>
      <c r="I21" s="2" t="s">
        <v>28</v>
      </c>
      <c r="J21" s="14"/>
      <c r="K21" s="2"/>
      <c r="L21" s="2"/>
      <c r="M21" s="2"/>
      <c r="N21" s="27"/>
      <c r="O21" s="27"/>
      <c r="P21" s="2"/>
      <c r="Q21" s="46"/>
      <c r="R21" s="4"/>
      <c r="S21" s="4"/>
      <c r="T21" s="4"/>
      <c r="U21" s="4"/>
    </row>
    <row r="22" customFormat="1" spans="1:23">
      <c r="A22" s="16"/>
      <c r="B22" s="17"/>
      <c r="C22" s="18"/>
      <c r="D22" s="16"/>
      <c r="E22" s="60"/>
      <c r="F22" s="27">
        <v>2</v>
      </c>
      <c r="G22" s="28" t="s">
        <v>64</v>
      </c>
      <c r="H22" s="68"/>
      <c r="I22" s="2"/>
      <c r="J22" s="14"/>
      <c r="K22" s="3"/>
      <c r="L22" s="2"/>
      <c r="M22" s="2">
        <v>2</v>
      </c>
      <c r="N22" s="27"/>
      <c r="O22" s="27"/>
      <c r="P22" s="2"/>
      <c r="Q22" s="46"/>
      <c r="R22" s="4"/>
      <c r="S22" s="4"/>
      <c r="T22" s="4"/>
      <c r="U22" s="4"/>
      <c r="V22" s="1"/>
      <c r="W22" s="1"/>
    </row>
    <row r="23" s="1" customFormat="1" spans="1:23">
      <c r="A23" s="16"/>
      <c r="B23" s="17"/>
      <c r="C23" s="18"/>
      <c r="D23" s="16"/>
      <c r="E23" s="60"/>
      <c r="F23" s="27">
        <v>2</v>
      </c>
      <c r="G23" s="14" t="s">
        <v>65</v>
      </c>
      <c r="H23" s="69"/>
      <c r="I23" s="2" t="s">
        <v>28</v>
      </c>
      <c r="J23" s="14"/>
      <c r="K23" s="3"/>
      <c r="L23" s="2"/>
      <c r="M23" s="2"/>
      <c r="N23" s="27"/>
      <c r="O23" s="27"/>
      <c r="P23" s="2"/>
      <c r="Q23" s="2"/>
      <c r="R23" s="4"/>
      <c r="S23" s="4"/>
      <c r="T23" s="4"/>
      <c r="U23" s="4"/>
      <c r="V23" s="47"/>
      <c r="W23" s="47"/>
    </row>
    <row r="24" customFormat="1" spans="1:21">
      <c r="A24" s="16"/>
      <c r="B24" s="17"/>
      <c r="C24" s="18"/>
      <c r="D24" s="16"/>
      <c r="E24" s="60"/>
      <c r="F24" s="27">
        <v>3</v>
      </c>
      <c r="G24" s="78" t="s">
        <v>66</v>
      </c>
      <c r="H24" s="55" t="s">
        <v>67</v>
      </c>
      <c r="I24" s="2" t="s">
        <v>28</v>
      </c>
      <c r="J24" s="14">
        <v>0.5</v>
      </c>
      <c r="K24" s="2"/>
      <c r="L24" s="2"/>
      <c r="M24" s="27"/>
      <c r="N24" s="27">
        <v>0.5</v>
      </c>
      <c r="O24" s="27"/>
      <c r="P24" s="2"/>
      <c r="Q24" s="46"/>
      <c r="R24" s="4"/>
      <c r="S24" s="4"/>
      <c r="T24" s="4"/>
      <c r="U24" s="4"/>
    </row>
    <row r="25" customFormat="1" spans="1:21">
      <c r="A25" s="21"/>
      <c r="B25" s="17"/>
      <c r="C25" s="18"/>
      <c r="D25" s="16"/>
      <c r="E25" s="56"/>
      <c r="F25" s="27">
        <v>1</v>
      </c>
      <c r="G25" s="28" t="s">
        <v>68</v>
      </c>
      <c r="H25" s="68"/>
      <c r="I25" s="2" t="s">
        <v>28</v>
      </c>
      <c r="J25" s="14"/>
      <c r="K25" s="2"/>
      <c r="L25" s="2"/>
      <c r="M25" s="27"/>
      <c r="N25" s="27"/>
      <c r="O25" s="27"/>
      <c r="P25" s="2"/>
      <c r="Q25" s="46"/>
      <c r="R25" s="4"/>
      <c r="S25" s="4"/>
      <c r="T25" s="4"/>
      <c r="U25" s="4"/>
    </row>
    <row r="26" s="1" customFormat="1" spans="1:21">
      <c r="A26" s="7"/>
      <c r="B26" s="7"/>
      <c r="C26" s="7"/>
      <c r="D26" s="7"/>
      <c r="E26" s="7"/>
      <c r="F26" s="8"/>
      <c r="G26" s="34"/>
      <c r="H26" s="88"/>
      <c r="I26" s="7"/>
      <c r="J26" s="34"/>
      <c r="K26" s="7"/>
      <c r="L26" s="7"/>
      <c r="M26" s="8"/>
      <c r="N26" s="7"/>
      <c r="O26" s="7"/>
      <c r="P26" s="7"/>
      <c r="Q26" s="46"/>
      <c r="R26" s="4"/>
      <c r="S26" s="4"/>
      <c r="T26" s="4"/>
      <c r="U26" s="4"/>
    </row>
    <row r="27" spans="1:17">
      <c r="A27" s="70" t="s">
        <v>69</v>
      </c>
      <c r="B27" s="70"/>
      <c r="C27" s="18">
        <f>SUM(F27)</f>
        <v>6.5</v>
      </c>
      <c r="D27" s="70" t="s">
        <v>69</v>
      </c>
      <c r="E27" s="2">
        <f>SUM(F27)</f>
        <v>6.5</v>
      </c>
      <c r="F27" s="27">
        <f>6.5</f>
        <v>6.5</v>
      </c>
      <c r="G27" s="23" t="s">
        <v>70</v>
      </c>
      <c r="H27" s="57"/>
      <c r="I27" s="77" t="s">
        <v>71</v>
      </c>
      <c r="J27" s="78"/>
      <c r="K27" s="80"/>
      <c r="L27" s="80"/>
      <c r="M27" s="80"/>
      <c r="N27" s="79"/>
      <c r="O27" s="79"/>
      <c r="P27" s="2"/>
      <c r="Q27" s="2" t="s">
        <v>72</v>
      </c>
    </row>
    <row r="28" spans="1:17">
      <c r="A28" s="18" t="s">
        <v>73</v>
      </c>
      <c r="B28" s="18"/>
      <c r="C28" s="18">
        <f>SUM(F28)</f>
        <v>6.5</v>
      </c>
      <c r="D28" s="18" t="s">
        <v>73</v>
      </c>
      <c r="E28" s="2">
        <f>SUM(F28)</f>
        <v>6.5</v>
      </c>
      <c r="F28" s="27">
        <v>6.5</v>
      </c>
      <c r="G28" s="20" t="s">
        <v>74</v>
      </c>
      <c r="H28" s="57"/>
      <c r="I28" s="2" t="s">
        <v>22</v>
      </c>
      <c r="J28" s="78"/>
      <c r="K28" s="80"/>
      <c r="L28" s="80"/>
      <c r="M28" s="80"/>
      <c r="N28" s="79"/>
      <c r="O28" s="79"/>
      <c r="P28" s="2"/>
      <c r="Q28" s="2" t="s">
        <v>25</v>
      </c>
    </row>
    <row r="29" spans="1:17">
      <c r="A29" s="18" t="s">
        <v>75</v>
      </c>
      <c r="B29" s="18"/>
      <c r="C29" s="18">
        <f>SUM(F29)</f>
        <v>3.3</v>
      </c>
      <c r="D29" s="18" t="s">
        <v>75</v>
      </c>
      <c r="E29" s="2">
        <f>SUM(F29)</f>
        <v>3.3</v>
      </c>
      <c r="F29" s="2">
        <v>3.3</v>
      </c>
      <c r="G29" s="89" t="s">
        <v>76</v>
      </c>
      <c r="H29" s="73"/>
      <c r="I29" s="2" t="s">
        <v>28</v>
      </c>
      <c r="J29" s="80"/>
      <c r="K29" s="80"/>
      <c r="L29" s="80"/>
      <c r="M29" s="80"/>
      <c r="N29" s="80"/>
      <c r="O29" s="80"/>
      <c r="P29" s="2"/>
      <c r="Q29" s="2"/>
    </row>
    <row r="30" s="2" customFormat="1" spans="1:16380">
      <c r="A30" s="3"/>
      <c r="B30" s="3"/>
      <c r="C30" s="3">
        <f>SUM(C3:C29)</f>
        <v>86</v>
      </c>
      <c r="D30" s="3"/>
      <c r="E30" s="3">
        <f>SUM(E3:E29)</f>
        <v>86</v>
      </c>
      <c r="F30" s="3"/>
      <c r="G30" s="37"/>
      <c r="H30" s="37"/>
      <c r="I30" s="3"/>
      <c r="J30" s="3">
        <f>SUM(J3:J29)</f>
        <v>0.5</v>
      </c>
      <c r="K30" s="3">
        <f>SUM(K3:K29)</f>
        <v>-3</v>
      </c>
      <c r="L30" s="3">
        <f>SUM(L3:L29)</f>
        <v>2</v>
      </c>
      <c r="M30" s="3">
        <f>SUM(M3:M29)</f>
        <v>2</v>
      </c>
      <c r="N30" s="3">
        <f>SUM(N3:N29)</f>
        <v>0.5</v>
      </c>
      <c r="O30" s="3"/>
      <c r="P30" s="3">
        <f>SUM(P3:P29)</f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</row>
    <row r="31" ht="33" customHeight="1" spans="17:21">
      <c r="Q31" s="81"/>
      <c r="R31" s="49" t="s">
        <v>77</v>
      </c>
      <c r="S31" s="50"/>
      <c r="T31" s="50"/>
      <c r="U31" s="50"/>
    </row>
    <row r="32" ht="33" customHeight="1" spans="18:21">
      <c r="R32" s="50"/>
      <c r="S32" s="50"/>
      <c r="T32" s="50"/>
      <c r="U32" s="50"/>
    </row>
    <row r="33" ht="33" customHeight="1" spans="18:21">
      <c r="R33" s="50"/>
      <c r="S33" s="50"/>
      <c r="T33" s="50"/>
      <c r="U33" s="50"/>
    </row>
    <row r="34" ht="33" customHeight="1" spans="18:21">
      <c r="R34" s="50"/>
      <c r="S34" s="50"/>
      <c r="T34" s="50"/>
      <c r="U34" s="50"/>
    </row>
    <row r="35" ht="33" customHeight="1" spans="18:21">
      <c r="R35" s="50"/>
      <c r="S35" s="50"/>
      <c r="T35" s="50"/>
      <c r="U35" s="50"/>
    </row>
    <row r="36" ht="33" customHeight="1" spans="18:21">
      <c r="R36" s="50"/>
      <c r="S36" s="50"/>
      <c r="T36" s="50"/>
      <c r="U36" s="50"/>
    </row>
    <row r="39" spans="1:7">
      <c r="A39" s="3">
        <v>7.8</v>
      </c>
      <c r="D39" s="3">
        <v>7.8</v>
      </c>
      <c r="G39" s="1" t="s">
        <v>78</v>
      </c>
    </row>
  </sheetData>
  <mergeCells count="23">
    <mergeCell ref="C1:D1"/>
    <mergeCell ref="M1:Q1"/>
    <mergeCell ref="A3:A6"/>
    <mergeCell ref="A7:A11"/>
    <mergeCell ref="A12:A17"/>
    <mergeCell ref="A18:A25"/>
    <mergeCell ref="B3:B6"/>
    <mergeCell ref="B7:B11"/>
    <mergeCell ref="B12:B17"/>
    <mergeCell ref="B18:B25"/>
    <mergeCell ref="C3:C6"/>
    <mergeCell ref="C7:C11"/>
    <mergeCell ref="C12:C17"/>
    <mergeCell ref="C18:C25"/>
    <mergeCell ref="D9:D11"/>
    <mergeCell ref="D15:D17"/>
    <mergeCell ref="D18:D25"/>
    <mergeCell ref="E9:E11"/>
    <mergeCell ref="E15:E17"/>
    <mergeCell ref="E18:E25"/>
    <mergeCell ref="R10:U13"/>
    <mergeCell ref="R31:U36"/>
    <mergeCell ref="R14:U26"/>
  </mergeCells>
  <conditionalFormatting sqref="F5">
    <cfRule type="cellIs" dxfId="0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2" priority="10" operator="greaterThanOrEqual">
      <formula>6.01</formula>
    </cfRule>
  </conditionalFormatting>
  <conditionalFormatting sqref="F6">
    <cfRule type="cellIs" dxfId="0" priority="6" operator="between">
      <formula>0.01</formula>
      <formula>3</formula>
    </cfRule>
    <cfRule type="cellIs" dxfId="1" priority="5" operator="between">
      <formula>3.01</formula>
      <formula>6</formula>
    </cfRule>
    <cfRule type="cellIs" dxfId="2" priority="4" operator="greaterThanOrEqual">
      <formula>6.01</formula>
    </cfRule>
  </conditionalFormatting>
  <conditionalFormatting sqref="F23">
    <cfRule type="cellIs" dxfId="2" priority="7" operator="greaterThanOrEqual">
      <formula>6.01</formula>
    </cfRule>
    <cfRule type="cellIs" dxfId="1" priority="8" operator="between">
      <formula>3.01</formula>
      <formula>6</formula>
    </cfRule>
    <cfRule type="cellIs" dxfId="0" priority="9" operator="between">
      <formula>0.01</formula>
      <formula>3</formula>
    </cfRule>
  </conditionalFormatting>
  <conditionalFormatting sqref="P23">
    <cfRule type="cellIs" dxfId="3" priority="35" operator="lessThan">
      <formula>0</formula>
    </cfRule>
    <cfRule type="cellIs" dxfId="4" priority="36" operator="greaterThan">
      <formula>30</formula>
    </cfRule>
    <cfRule type="cellIs" dxfId="5" priority="37" operator="between">
      <formula>20</formula>
      <formula>30</formula>
    </cfRule>
    <cfRule type="cellIs" dxfId="2" priority="38" operator="between">
      <formula>10</formula>
      <formula>20</formula>
    </cfRule>
    <cfRule type="cellIs" dxfId="6" priority="39" operator="between">
      <formula>0.01</formula>
      <formula>10</formula>
    </cfRule>
  </conditionalFormatting>
  <conditionalFormatting sqref="Q23">
    <cfRule type="cellIs" dxfId="7" priority="34" operator="equal">
      <formula>0</formula>
    </cfRule>
  </conditionalFormatting>
  <conditionalFormatting sqref="F28">
    <cfRule type="cellIs" dxfId="2" priority="1" operator="greaterThanOrEqual">
      <formula>6.01</formula>
    </cfRule>
    <cfRule type="cellIs" dxfId="1" priority="2" operator="between">
      <formula>3.01</formula>
      <formula>6</formula>
    </cfRule>
    <cfRule type="cellIs" dxfId="0" priority="3" operator="between">
      <formula>0.01</formula>
      <formula>3</formula>
    </cfRule>
  </conditionalFormatting>
  <conditionalFormatting sqref="E31:E1048576">
    <cfRule type="cellIs" dxfId="2" priority="25" operator="greaterThanOrEqual">
      <formula>6.01</formula>
    </cfRule>
    <cfRule type="cellIs" dxfId="1" priority="26" operator="between">
      <formula>3.01</formula>
      <formula>6</formula>
    </cfRule>
    <cfRule type="cellIs" dxfId="8" priority="27" operator="between">
      <formula>0.01</formula>
      <formula>3</formula>
    </cfRule>
  </conditionalFormatting>
  <conditionalFormatting sqref="E3:E9 E12:E15 E18 E27:E29">
    <cfRule type="cellIs" dxfId="2" priority="19" operator="greaterThanOrEqual">
      <formula>6.01</formula>
    </cfRule>
    <cfRule type="cellIs" dxfId="1" priority="20" operator="between">
      <formula>3.01</formula>
      <formula>6</formula>
    </cfRule>
    <cfRule type="cellIs" dxfId="8" priority="21" operator="between">
      <formula>0.01</formula>
      <formula>3</formula>
    </cfRule>
  </conditionalFormatting>
  <conditionalFormatting sqref="F3:F4 F7:F22 F27 F24:F25 F29">
    <cfRule type="cellIs" dxfId="2" priority="13" operator="greaterThanOrEqual">
      <formula>6.01</formula>
    </cfRule>
    <cfRule type="cellIs" dxfId="1" priority="14" operator="between">
      <formula>3.01</formula>
      <formula>6</formula>
    </cfRule>
    <cfRule type="cellIs" dxfId="0" priority="15" operator="between">
      <formula>0.01</formula>
      <formula>3</formula>
    </cfRule>
  </conditionalFormatting>
  <conditionalFormatting sqref="P3:P4 P7:P22 P27:P29 P24:P25">
    <cfRule type="cellIs" dxfId="3" priority="47" operator="lessThan">
      <formula>0</formula>
    </cfRule>
    <cfRule type="cellIs" dxfId="4" priority="48" operator="greaterThan">
      <formula>30</formula>
    </cfRule>
    <cfRule type="cellIs" dxfId="5" priority="49" operator="between">
      <formula>20</formula>
      <formula>30</formula>
    </cfRule>
    <cfRule type="cellIs" dxfId="2" priority="50" operator="between">
      <formula>10</formula>
      <formula>20</formula>
    </cfRule>
    <cfRule type="cellIs" dxfId="6" priority="51" operator="between">
      <formula>0.01</formula>
      <formula>10</formula>
    </cfRule>
  </conditionalFormatting>
  <conditionalFormatting sqref="P5:P6 Q3:Q14 Q27:Q29">
    <cfRule type="cellIs" dxfId="7" priority="43" operator="equal">
      <formula>0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2"/>
  <sheetViews>
    <sheetView zoomScale="70" zoomScaleNormal="70" workbookViewId="0">
      <pane ySplit="2" topLeftCell="A3" activePane="bottomLeft" state="frozen"/>
      <selection/>
      <selection pane="bottomLeft" activeCell="D42" sqref="D42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36.8888888888889" style="1" customWidth="1"/>
    <col min="8" max="8" width="22" style="1" customWidth="1"/>
    <col min="9" max="9" width="11.1111111111111" style="1" customWidth="1"/>
    <col min="10" max="10" width="6.66666666666667" style="3" customWidth="1"/>
    <col min="11" max="11" width="5.66666666666667" style="3" customWidth="1"/>
    <col min="12" max="13" width="6.44444444444444" style="3" customWidth="1"/>
    <col min="14" max="14" width="5.66666666666667" style="3" customWidth="1"/>
    <col min="15" max="16" width="8" style="3" customWidth="1"/>
    <col min="17" max="17" width="49" style="4" customWidth="1"/>
    <col min="18" max="20" width="19.6759259259259" style="1" customWidth="1"/>
    <col min="21" max="21" width="23.4907407407407" style="1" customWidth="1"/>
    <col min="22" max="22" width="8.88888888888889" style="1"/>
    <col min="23" max="23" width="8.55555555555556" style="1" customWidth="1"/>
    <col min="24" max="24" width="9.66666666666667" style="1"/>
    <col min="25" max="16384" width="8.88888888888889" style="1"/>
  </cols>
  <sheetData>
    <row r="1" s="1" customFormat="1" ht="28" customHeight="1" spans="1:17">
      <c r="A1" s="5" t="s">
        <v>0</v>
      </c>
      <c r="B1" s="5">
        <f>SUM(F3:F9993)</f>
        <v>91.99</v>
      </c>
      <c r="C1" s="51" t="s">
        <v>1</v>
      </c>
      <c r="D1" s="52"/>
      <c r="E1" s="53">
        <f>(SUM(F3:F108)-SUM(F29:F108))</f>
        <v>75.69</v>
      </c>
      <c r="F1" s="5" t="s">
        <v>2</v>
      </c>
      <c r="G1" s="5">
        <f>COUNTIF(I3:I55,"&lt;&gt;0")-COUNTBLANK(I33:I55)</f>
        <v>30</v>
      </c>
      <c r="H1" s="6"/>
      <c r="I1" s="6"/>
      <c r="J1" s="6"/>
      <c r="K1" s="6"/>
      <c r="L1" s="6"/>
      <c r="M1" s="39"/>
      <c r="N1" s="39"/>
      <c r="O1" s="39"/>
      <c r="P1" s="39"/>
      <c r="Q1" s="40"/>
    </row>
    <row r="2" ht="28" customHeight="1" spans="1:17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41" t="s">
        <v>16</v>
      </c>
      <c r="P2" s="42" t="s">
        <v>17</v>
      </c>
      <c r="Q2" s="43" t="s">
        <v>18</v>
      </c>
    </row>
    <row r="3" spans="1:17">
      <c r="A3" s="11" t="s">
        <v>19</v>
      </c>
      <c r="B3" s="12">
        <f>C3/B1</f>
        <v>0.116860528318295</v>
      </c>
      <c r="C3" s="11">
        <f>SUM(F3:F7)</f>
        <v>10.75</v>
      </c>
      <c r="D3" s="11" t="s">
        <v>20</v>
      </c>
      <c r="E3" s="54">
        <f>SUM(F3:F4)</f>
        <v>7.75</v>
      </c>
      <c r="F3" s="2">
        <v>6.3</v>
      </c>
      <c r="G3" s="14" t="s">
        <v>21</v>
      </c>
      <c r="H3" s="55"/>
      <c r="I3" s="2" t="s">
        <v>22</v>
      </c>
      <c r="J3" s="14">
        <v>-2</v>
      </c>
      <c r="K3" s="2"/>
      <c r="L3" s="2"/>
      <c r="M3" s="2"/>
      <c r="N3" s="2"/>
      <c r="O3" s="2"/>
      <c r="P3" s="2"/>
      <c r="Q3" s="44"/>
    </row>
    <row r="4" spans="1:17">
      <c r="A4" s="16"/>
      <c r="B4" s="17"/>
      <c r="C4" s="16"/>
      <c r="D4" s="16"/>
      <c r="E4" s="56"/>
      <c r="F4" s="2">
        <v>1.45</v>
      </c>
      <c r="G4" s="14" t="s">
        <v>79</v>
      </c>
      <c r="H4" s="55"/>
      <c r="I4" s="2"/>
      <c r="J4" s="14"/>
      <c r="K4" s="2"/>
      <c r="L4" s="2"/>
      <c r="M4" s="2"/>
      <c r="N4" s="27"/>
      <c r="O4" s="27"/>
      <c r="P4" s="2"/>
      <c r="Q4" s="44"/>
    </row>
    <row r="5" spans="1:17">
      <c r="A5" s="16"/>
      <c r="B5" s="17"/>
      <c r="C5" s="16"/>
      <c r="D5" s="18" t="s">
        <v>23</v>
      </c>
      <c r="E5" s="2">
        <f>SUM(F5)</f>
        <v>3</v>
      </c>
      <c r="F5" s="2">
        <v>3</v>
      </c>
      <c r="G5" s="14" t="s">
        <v>24</v>
      </c>
      <c r="H5" s="55"/>
      <c r="I5" s="2" t="s">
        <v>22</v>
      </c>
      <c r="J5" s="14"/>
      <c r="K5" s="2">
        <v>-1</v>
      </c>
      <c r="L5" s="2"/>
      <c r="M5" s="2"/>
      <c r="N5" s="27"/>
      <c r="O5" s="27"/>
      <c r="P5" s="2"/>
      <c r="Q5" s="44" t="s">
        <v>25</v>
      </c>
    </row>
    <row r="6" spans="1:17">
      <c r="A6" s="16"/>
      <c r="B6" s="17"/>
      <c r="C6" s="16"/>
      <c r="D6" s="18" t="s">
        <v>26</v>
      </c>
      <c r="E6" s="2">
        <f>SUM(F6)</f>
        <v>0</v>
      </c>
      <c r="F6" s="2">
        <v>0</v>
      </c>
      <c r="G6" s="20" t="s">
        <v>80</v>
      </c>
      <c r="H6" s="57"/>
      <c r="I6" s="2" t="s">
        <v>28</v>
      </c>
      <c r="J6" s="14"/>
      <c r="K6" s="2"/>
      <c r="L6" s="2"/>
      <c r="M6" s="2"/>
      <c r="N6" s="27"/>
      <c r="O6" s="27"/>
      <c r="P6" s="2"/>
      <c r="Q6" s="45"/>
    </row>
    <row r="7" spans="1:17">
      <c r="A7" s="21"/>
      <c r="B7" s="22"/>
      <c r="C7" s="21"/>
      <c r="D7" s="18" t="s">
        <v>30</v>
      </c>
      <c r="E7" s="2">
        <f>SUM(F7)</f>
        <v>0</v>
      </c>
      <c r="F7" s="2">
        <v>0</v>
      </c>
      <c r="G7" s="23" t="s">
        <v>81</v>
      </c>
      <c r="H7" s="58"/>
      <c r="I7" s="2" t="s">
        <v>22</v>
      </c>
      <c r="J7" s="14">
        <v>-1</v>
      </c>
      <c r="K7" s="2"/>
      <c r="L7" s="2"/>
      <c r="M7" s="2"/>
      <c r="N7" s="27"/>
      <c r="O7" s="27"/>
      <c r="P7" s="2"/>
      <c r="Q7" s="45"/>
    </row>
    <row r="8" spans="1:17">
      <c r="A8" s="16" t="s">
        <v>32</v>
      </c>
      <c r="B8" s="17">
        <v>0.0808783563430808</v>
      </c>
      <c r="C8" s="16">
        <f>SUM(F8:F12)</f>
        <v>7.44</v>
      </c>
      <c r="D8" s="21" t="s">
        <v>33</v>
      </c>
      <c r="E8" s="56"/>
      <c r="F8" s="2">
        <v>0.44</v>
      </c>
      <c r="G8" s="20" t="s">
        <v>82</v>
      </c>
      <c r="H8" s="57"/>
      <c r="I8" s="2"/>
      <c r="J8" s="14"/>
      <c r="K8" s="2"/>
      <c r="L8" s="2"/>
      <c r="M8" s="2"/>
      <c r="N8" s="27"/>
      <c r="O8" s="27"/>
      <c r="P8" s="2"/>
      <c r="Q8" s="44"/>
    </row>
    <row r="9" spans="1:17">
      <c r="A9" s="16"/>
      <c r="B9" s="17"/>
      <c r="C9" s="16"/>
      <c r="D9" s="18" t="s">
        <v>36</v>
      </c>
      <c r="E9" s="2">
        <f>SUM(F9)</f>
        <v>2</v>
      </c>
      <c r="F9" s="2">
        <v>2</v>
      </c>
      <c r="G9" s="23" t="s">
        <v>37</v>
      </c>
      <c r="H9" s="57"/>
      <c r="I9" s="2" t="s">
        <v>28</v>
      </c>
      <c r="J9" s="14"/>
      <c r="K9" s="2">
        <v>-1</v>
      </c>
      <c r="L9" s="2"/>
      <c r="M9" s="2"/>
      <c r="N9" s="27"/>
      <c r="O9" s="27"/>
      <c r="P9" s="2"/>
      <c r="Q9" s="44"/>
    </row>
    <row r="10" spans="1:17">
      <c r="A10" s="16"/>
      <c r="B10" s="17"/>
      <c r="C10" s="16"/>
      <c r="D10" s="11" t="s">
        <v>38</v>
      </c>
      <c r="E10" s="54">
        <f>SUM(F10:F12)</f>
        <v>5</v>
      </c>
      <c r="F10" s="2"/>
      <c r="G10" s="23" t="s">
        <v>83</v>
      </c>
      <c r="H10" s="59" t="s">
        <v>40</v>
      </c>
      <c r="I10" s="2" t="s">
        <v>28</v>
      </c>
      <c r="J10" s="14"/>
      <c r="K10" s="2"/>
      <c r="L10" s="2"/>
      <c r="M10" s="2"/>
      <c r="N10" s="27"/>
      <c r="O10" s="27"/>
      <c r="P10" s="2"/>
      <c r="Q10" s="44" t="s">
        <v>84</v>
      </c>
    </row>
    <row r="11" spans="1:23">
      <c r="A11" s="16"/>
      <c r="B11" s="17"/>
      <c r="C11" s="16"/>
      <c r="D11" s="16"/>
      <c r="E11" s="60"/>
      <c r="F11" s="2">
        <v>3</v>
      </c>
      <c r="G11" s="23" t="s">
        <v>41</v>
      </c>
      <c r="H11" s="57"/>
      <c r="I11" s="2" t="s">
        <v>42</v>
      </c>
      <c r="J11" s="14"/>
      <c r="K11" s="2"/>
      <c r="L11" s="2"/>
      <c r="M11" s="2"/>
      <c r="N11" s="27"/>
      <c r="O11" s="27"/>
      <c r="P11" s="2"/>
      <c r="Q11" s="44"/>
      <c r="R11" s="4"/>
      <c r="S11" s="4"/>
      <c r="T11" s="4"/>
      <c r="U11" s="4"/>
      <c r="V11" s="47"/>
      <c r="W11" s="47"/>
    </row>
    <row r="12" spans="1:23">
      <c r="A12" s="21"/>
      <c r="B12" s="22"/>
      <c r="C12" s="21"/>
      <c r="D12" s="21"/>
      <c r="E12" s="56"/>
      <c r="F12" s="2">
        <v>2</v>
      </c>
      <c r="G12" s="23" t="s">
        <v>43</v>
      </c>
      <c r="H12" s="57"/>
      <c r="I12" s="2" t="s">
        <v>42</v>
      </c>
      <c r="J12" s="14"/>
      <c r="K12" s="2"/>
      <c r="L12" s="2"/>
      <c r="M12" s="2"/>
      <c r="N12" s="27"/>
      <c r="O12" s="27"/>
      <c r="P12" s="2"/>
      <c r="Q12" s="44"/>
      <c r="R12" s="4"/>
      <c r="S12" s="4"/>
      <c r="T12" s="4"/>
      <c r="U12" s="4"/>
      <c r="V12" s="47"/>
      <c r="W12" s="47"/>
    </row>
    <row r="13" spans="1:23">
      <c r="A13" s="11" t="s">
        <v>44</v>
      </c>
      <c r="B13" s="26">
        <f>C13/B1</f>
        <v>0.146755082074139</v>
      </c>
      <c r="C13" s="11">
        <f>SUM(F13:F19)</f>
        <v>13.5</v>
      </c>
      <c r="D13" s="11" t="s">
        <v>85</v>
      </c>
      <c r="E13" s="54">
        <f>SUM(F13:F14)</f>
        <v>4.1</v>
      </c>
      <c r="F13" s="2">
        <v>1</v>
      </c>
      <c r="G13" s="87" t="s">
        <v>46</v>
      </c>
      <c r="H13" s="58"/>
      <c r="I13" s="77" t="s">
        <v>22</v>
      </c>
      <c r="J13" s="14"/>
      <c r="K13" s="2"/>
      <c r="L13" s="2"/>
      <c r="M13" s="2"/>
      <c r="N13" s="27"/>
      <c r="O13" s="27"/>
      <c r="P13" s="2"/>
      <c r="Q13" s="44"/>
      <c r="R13" s="4"/>
      <c r="S13" s="4"/>
      <c r="T13" s="4"/>
      <c r="U13" s="4"/>
      <c r="V13" s="47"/>
      <c r="W13" s="47"/>
    </row>
    <row r="14" spans="1:23">
      <c r="A14" s="16"/>
      <c r="B14" s="26"/>
      <c r="C14" s="16"/>
      <c r="D14" s="21"/>
      <c r="E14" s="56"/>
      <c r="F14" s="2">
        <v>3.1</v>
      </c>
      <c r="G14" s="14" t="s">
        <v>86</v>
      </c>
      <c r="H14" s="58"/>
      <c r="I14" s="77"/>
      <c r="J14" s="14"/>
      <c r="K14" s="2"/>
      <c r="L14" s="2"/>
      <c r="M14" s="2"/>
      <c r="N14" s="27"/>
      <c r="O14" s="27"/>
      <c r="P14" s="2"/>
      <c r="Q14" s="44"/>
      <c r="R14" s="4"/>
      <c r="S14" s="4"/>
      <c r="T14" s="4"/>
      <c r="U14" s="4"/>
      <c r="V14" s="47"/>
      <c r="W14" s="47"/>
    </row>
    <row r="15" spans="1:23">
      <c r="A15" s="16"/>
      <c r="B15" s="26"/>
      <c r="C15" s="16"/>
      <c r="D15" s="21" t="s">
        <v>87</v>
      </c>
      <c r="E15" s="2">
        <f>SUM(F15)</f>
        <v>2.2</v>
      </c>
      <c r="F15" s="2">
        <v>2.2</v>
      </c>
      <c r="G15" s="82" t="s">
        <v>88</v>
      </c>
      <c r="H15" s="58"/>
      <c r="I15" s="77"/>
      <c r="J15" s="14"/>
      <c r="K15" s="2"/>
      <c r="L15" s="2"/>
      <c r="M15" s="2"/>
      <c r="N15" s="27"/>
      <c r="O15" s="27"/>
      <c r="P15" s="2"/>
      <c r="Q15" s="44"/>
      <c r="R15" s="4"/>
      <c r="S15" s="4"/>
      <c r="T15" s="4"/>
      <c r="U15" s="4"/>
      <c r="V15" s="47"/>
      <c r="W15" s="47"/>
    </row>
    <row r="16" spans="1:23">
      <c r="A16" s="16"/>
      <c r="B16" s="26"/>
      <c r="C16" s="16"/>
      <c r="D16" s="18" t="s">
        <v>47</v>
      </c>
      <c r="E16" s="2">
        <f>SUM(F16)</f>
        <v>3</v>
      </c>
      <c r="F16" s="2">
        <v>3</v>
      </c>
      <c r="G16" s="23" t="s">
        <v>48</v>
      </c>
      <c r="H16" s="57"/>
      <c r="I16" s="77" t="s">
        <v>22</v>
      </c>
      <c r="J16" s="14"/>
      <c r="K16" s="2"/>
      <c r="L16" s="2"/>
      <c r="M16" s="2"/>
      <c r="N16" s="27"/>
      <c r="O16" s="27"/>
      <c r="P16" s="2"/>
      <c r="Q16" s="44"/>
      <c r="R16" s="4"/>
      <c r="S16" s="4"/>
      <c r="T16" s="4"/>
      <c r="U16" s="4"/>
      <c r="V16" s="47"/>
      <c r="W16" s="47"/>
    </row>
    <row r="17" spans="1:23">
      <c r="A17" s="16"/>
      <c r="B17" s="26"/>
      <c r="C17" s="16"/>
      <c r="D17" s="16" t="s">
        <v>49</v>
      </c>
      <c r="E17" s="2">
        <f>SUM(F17)</f>
        <v>1.2</v>
      </c>
      <c r="F17" s="2">
        <v>1.2</v>
      </c>
      <c r="G17" s="14" t="s">
        <v>50</v>
      </c>
      <c r="H17" s="58"/>
      <c r="I17" s="2" t="s">
        <v>22</v>
      </c>
      <c r="J17" s="14"/>
      <c r="K17" s="2"/>
      <c r="L17" s="2"/>
      <c r="M17" s="2"/>
      <c r="N17" s="27"/>
      <c r="O17" s="27"/>
      <c r="P17" s="2"/>
      <c r="Q17" s="44"/>
      <c r="R17" s="4"/>
      <c r="S17" s="4"/>
      <c r="T17" s="4"/>
      <c r="U17" s="4"/>
      <c r="V17" s="47"/>
      <c r="W17" s="47"/>
    </row>
    <row r="18" spans="1:23">
      <c r="A18" s="16"/>
      <c r="B18" s="26"/>
      <c r="C18" s="16"/>
      <c r="D18" s="18"/>
      <c r="E18" s="54">
        <f>SUM(F18:F19)</f>
        <v>3</v>
      </c>
      <c r="F18" s="2">
        <v>1</v>
      </c>
      <c r="G18" s="20" t="s">
        <v>54</v>
      </c>
      <c r="H18" s="57"/>
      <c r="I18" s="2" t="s">
        <v>28</v>
      </c>
      <c r="J18" s="14"/>
      <c r="K18" s="2"/>
      <c r="L18" s="2"/>
      <c r="M18" s="2"/>
      <c r="N18" s="27"/>
      <c r="O18" s="27"/>
      <c r="P18" s="2"/>
      <c r="Q18" s="44"/>
      <c r="R18" s="4"/>
      <c r="S18" s="4"/>
      <c r="T18" s="4"/>
      <c r="U18" s="4"/>
      <c r="V18" s="47"/>
      <c r="W18" s="47"/>
    </row>
    <row r="19" spans="1:23">
      <c r="A19" s="21"/>
      <c r="B19" s="26"/>
      <c r="C19" s="16"/>
      <c r="D19" s="18"/>
      <c r="E19" s="56"/>
      <c r="F19" s="2">
        <v>2</v>
      </c>
      <c r="G19" s="23" t="s">
        <v>55</v>
      </c>
      <c r="H19" s="57"/>
      <c r="I19" s="2" t="s">
        <v>53</v>
      </c>
      <c r="J19" s="14"/>
      <c r="K19" s="2"/>
      <c r="L19" s="2"/>
      <c r="M19" s="2"/>
      <c r="N19" s="27"/>
      <c r="O19" s="27"/>
      <c r="P19" s="2"/>
      <c r="Q19" s="45"/>
      <c r="R19" s="4"/>
      <c r="S19" s="4"/>
      <c r="T19" s="4"/>
      <c r="U19" s="4"/>
      <c r="V19" s="47"/>
      <c r="W19" s="47"/>
    </row>
    <row r="20" spans="1:23">
      <c r="A20" s="11" t="s">
        <v>56</v>
      </c>
      <c r="B20" s="17">
        <f>C20/B1</f>
        <v>0.478312860093488</v>
      </c>
      <c r="C20" s="18">
        <f>SUM(F20:F28)</f>
        <v>44</v>
      </c>
      <c r="D20" s="11" t="s">
        <v>57</v>
      </c>
      <c r="E20" s="54">
        <f>SUM(F20:F28)</f>
        <v>44</v>
      </c>
      <c r="F20" s="2">
        <v>19</v>
      </c>
      <c r="G20" s="28" t="s">
        <v>58</v>
      </c>
      <c r="H20" s="68" t="s">
        <v>89</v>
      </c>
      <c r="I20" s="2" t="s">
        <v>53</v>
      </c>
      <c r="J20" s="14"/>
      <c r="K20" s="2"/>
      <c r="L20" s="2"/>
      <c r="M20" s="2"/>
      <c r="N20" s="27"/>
      <c r="O20" s="27"/>
      <c r="P20" s="2"/>
      <c r="Q20" s="45"/>
      <c r="R20" s="4"/>
      <c r="S20" s="4"/>
      <c r="T20" s="4"/>
      <c r="U20" s="4"/>
      <c r="V20" s="47"/>
      <c r="W20" s="47"/>
    </row>
    <row r="21" spans="1:23">
      <c r="A21" s="16"/>
      <c r="B21" s="17"/>
      <c r="C21" s="18"/>
      <c r="D21" s="16"/>
      <c r="E21" s="60"/>
      <c r="F21" s="2">
        <v>3</v>
      </c>
      <c r="G21" s="23" t="s">
        <v>52</v>
      </c>
      <c r="H21" s="68"/>
      <c r="I21" s="2"/>
      <c r="J21" s="14"/>
      <c r="K21" s="2"/>
      <c r="L21" s="2"/>
      <c r="M21" s="2"/>
      <c r="N21" s="27"/>
      <c r="O21" s="27"/>
      <c r="P21" s="2"/>
      <c r="Q21" s="45"/>
      <c r="R21" s="4"/>
      <c r="S21" s="4"/>
      <c r="T21" s="4"/>
      <c r="U21" s="4"/>
      <c r="V21" s="47"/>
      <c r="W21" s="47"/>
    </row>
    <row r="22" spans="1:23">
      <c r="A22" s="16"/>
      <c r="B22" s="17"/>
      <c r="C22" s="18"/>
      <c r="D22" s="16"/>
      <c r="E22" s="60"/>
      <c r="F22" s="2">
        <v>4</v>
      </c>
      <c r="G22" s="62" t="s">
        <v>61</v>
      </c>
      <c r="H22" s="69"/>
      <c r="I22" s="2" t="s">
        <v>28</v>
      </c>
      <c r="J22" s="14"/>
      <c r="K22" s="2"/>
      <c r="L22" s="2"/>
      <c r="M22" s="2"/>
      <c r="N22" s="27"/>
      <c r="O22" s="27"/>
      <c r="P22" s="2"/>
      <c r="Q22" s="45"/>
      <c r="R22" s="4"/>
      <c r="S22" s="4"/>
      <c r="T22" s="4"/>
      <c r="U22" s="4"/>
      <c r="V22" s="47"/>
      <c r="W22" s="47"/>
    </row>
    <row r="23" spans="1:23">
      <c r="A23" s="16"/>
      <c r="B23" s="17"/>
      <c r="C23" s="18"/>
      <c r="D23" s="16"/>
      <c r="E23" s="60"/>
      <c r="F23" s="2">
        <v>4</v>
      </c>
      <c r="G23" s="62" t="s">
        <v>62</v>
      </c>
      <c r="H23" s="69"/>
      <c r="I23" s="2" t="s">
        <v>28</v>
      </c>
      <c r="J23" s="14"/>
      <c r="K23" s="2"/>
      <c r="L23" s="2"/>
      <c r="M23" s="2"/>
      <c r="N23" s="27"/>
      <c r="O23" s="27"/>
      <c r="P23" s="2"/>
      <c r="Q23" s="45"/>
      <c r="R23" s="4"/>
      <c r="S23" s="4"/>
      <c r="T23" s="4"/>
      <c r="U23" s="4"/>
      <c r="V23" s="47"/>
      <c r="W23" s="47"/>
    </row>
    <row r="24" spans="1:21">
      <c r="A24" s="16"/>
      <c r="B24" s="17"/>
      <c r="C24" s="18"/>
      <c r="D24" s="16"/>
      <c r="E24" s="60"/>
      <c r="F24" s="2">
        <v>4</v>
      </c>
      <c r="G24" s="28" t="s">
        <v>63</v>
      </c>
      <c r="H24" s="68"/>
      <c r="I24" s="2" t="s">
        <v>28</v>
      </c>
      <c r="J24" s="14"/>
      <c r="K24" s="2"/>
      <c r="L24" s="2"/>
      <c r="M24" s="2"/>
      <c r="N24" s="27"/>
      <c r="O24" s="27"/>
      <c r="P24" s="2"/>
      <c r="Q24" s="45"/>
      <c r="R24" s="4"/>
      <c r="S24" s="4"/>
      <c r="T24" s="4"/>
      <c r="U24" s="4"/>
    </row>
    <row r="25" customFormat="1" spans="1:23">
      <c r="A25" s="16"/>
      <c r="B25" s="17"/>
      <c r="C25" s="18"/>
      <c r="D25" s="16"/>
      <c r="E25" s="60"/>
      <c r="F25" s="2">
        <v>2</v>
      </c>
      <c r="G25" s="28" t="s">
        <v>64</v>
      </c>
      <c r="H25" s="68"/>
      <c r="I25" s="2"/>
      <c r="J25" s="14"/>
      <c r="K25" s="3"/>
      <c r="L25" s="2"/>
      <c r="M25" s="2"/>
      <c r="N25" s="27"/>
      <c r="O25" s="27"/>
      <c r="P25" s="2"/>
      <c r="Q25" s="45"/>
      <c r="R25" s="4"/>
      <c r="S25" s="4"/>
      <c r="T25" s="4"/>
      <c r="U25" s="4"/>
      <c r="V25" s="1"/>
      <c r="W25" s="1"/>
    </row>
    <row r="26" s="1" customFormat="1" spans="1:23">
      <c r="A26" s="16"/>
      <c r="B26" s="17"/>
      <c r="C26" s="18"/>
      <c r="D26" s="16"/>
      <c r="E26" s="60"/>
      <c r="F26" s="2">
        <v>2</v>
      </c>
      <c r="G26" s="14" t="s">
        <v>65</v>
      </c>
      <c r="H26" s="69"/>
      <c r="I26" s="2" t="s">
        <v>28</v>
      </c>
      <c r="J26" s="14"/>
      <c r="K26" s="3"/>
      <c r="L26" s="2"/>
      <c r="M26" s="2"/>
      <c r="N26" s="27"/>
      <c r="O26" s="27"/>
      <c r="P26" s="2"/>
      <c r="Q26" s="44"/>
      <c r="R26" s="4"/>
      <c r="S26" s="4"/>
      <c r="T26" s="4"/>
      <c r="U26" s="4"/>
      <c r="V26" s="47"/>
      <c r="W26" s="47"/>
    </row>
    <row r="27" customFormat="1" spans="1:21">
      <c r="A27" s="16"/>
      <c r="B27" s="17"/>
      <c r="C27" s="18"/>
      <c r="D27" s="16"/>
      <c r="E27" s="60"/>
      <c r="F27" s="2">
        <v>5</v>
      </c>
      <c r="G27" s="30" t="s">
        <v>90</v>
      </c>
      <c r="H27" s="55" t="s">
        <v>91</v>
      </c>
      <c r="I27" s="2" t="s">
        <v>28</v>
      </c>
      <c r="J27" s="14"/>
      <c r="K27" s="2"/>
      <c r="L27" s="2"/>
      <c r="M27" s="27"/>
      <c r="N27" s="27"/>
      <c r="O27" s="27"/>
      <c r="P27" s="2"/>
      <c r="Q27" s="45"/>
      <c r="R27" s="4"/>
      <c r="S27" s="4"/>
      <c r="T27" s="4"/>
      <c r="U27" s="4"/>
    </row>
    <row r="28" customFormat="1" spans="1:21">
      <c r="A28" s="21"/>
      <c r="B28" s="17"/>
      <c r="C28" s="18"/>
      <c r="D28" s="16"/>
      <c r="E28" s="56"/>
      <c r="F28" s="2">
        <v>1</v>
      </c>
      <c r="G28" s="63" t="s">
        <v>92</v>
      </c>
      <c r="H28" s="68"/>
      <c r="I28" s="2" t="s">
        <v>28</v>
      </c>
      <c r="J28" s="14"/>
      <c r="K28" s="2"/>
      <c r="L28" s="2"/>
      <c r="M28" s="27"/>
      <c r="N28" s="27"/>
      <c r="O28" s="27"/>
      <c r="P28" s="2"/>
      <c r="Q28" s="45"/>
      <c r="R28" s="4"/>
      <c r="S28" s="4"/>
      <c r="T28" s="4"/>
      <c r="U28" s="4"/>
    </row>
    <row r="29" s="1" customFormat="1" spans="1:21">
      <c r="A29" s="7"/>
      <c r="B29" s="7"/>
      <c r="C29" s="7"/>
      <c r="D29" s="7"/>
      <c r="E29" s="7"/>
      <c r="F29" s="7"/>
      <c r="G29" s="34"/>
      <c r="H29" s="34"/>
      <c r="I29" s="7"/>
      <c r="J29" s="34"/>
      <c r="K29" s="7"/>
      <c r="L29" s="7"/>
      <c r="M29" s="8"/>
      <c r="N29" s="7"/>
      <c r="O29" s="7"/>
      <c r="P29" s="7"/>
      <c r="Q29" s="7"/>
      <c r="R29" s="4"/>
      <c r="S29" s="4"/>
      <c r="T29" s="4"/>
      <c r="U29" s="4"/>
    </row>
    <row r="30" spans="1:17">
      <c r="A30" s="70" t="s">
        <v>69</v>
      </c>
      <c r="B30" s="71">
        <f>C30/B1</f>
        <v>0.0706598543319926</v>
      </c>
      <c r="C30" s="18">
        <f t="shared" ref="C30:C32" si="0">SUM(F30)</f>
        <v>6.5</v>
      </c>
      <c r="D30" s="70" t="s">
        <v>69</v>
      </c>
      <c r="E30" s="2">
        <f t="shared" ref="E30:E32" si="1">SUM(F30)</f>
        <v>6.5</v>
      </c>
      <c r="F30" s="2">
        <f>6.5</f>
        <v>6.5</v>
      </c>
      <c r="G30" s="23" t="s">
        <v>70</v>
      </c>
      <c r="H30" s="57"/>
      <c r="I30" s="77" t="s">
        <v>71</v>
      </c>
      <c r="J30" s="78"/>
      <c r="K30" s="80"/>
      <c r="L30" s="80"/>
      <c r="M30" s="80"/>
      <c r="N30" s="79"/>
      <c r="O30" s="79"/>
      <c r="P30" s="2"/>
      <c r="Q30" s="44" t="s">
        <v>93</v>
      </c>
    </row>
    <row r="31" spans="1:17">
      <c r="A31" s="18" t="s">
        <v>73</v>
      </c>
      <c r="B31" s="71">
        <f>C31/B1</f>
        <v>0.0706598543319926</v>
      </c>
      <c r="C31" s="18">
        <f t="shared" si="0"/>
        <v>6.5</v>
      </c>
      <c r="D31" s="18" t="s">
        <v>73</v>
      </c>
      <c r="E31" s="2">
        <f t="shared" si="1"/>
        <v>6.5</v>
      </c>
      <c r="F31" s="2">
        <v>6.5</v>
      </c>
      <c r="G31" s="20" t="s">
        <v>74</v>
      </c>
      <c r="H31" s="57"/>
      <c r="I31" s="2" t="s">
        <v>22</v>
      </c>
      <c r="J31" s="78"/>
      <c r="K31" s="80"/>
      <c r="L31" s="80"/>
      <c r="M31" s="80"/>
      <c r="N31" s="79"/>
      <c r="O31" s="79"/>
      <c r="P31" s="2"/>
      <c r="Q31" s="44" t="s">
        <v>94</v>
      </c>
    </row>
    <row r="32" spans="1:17">
      <c r="A32" s="18" t="s">
        <v>75</v>
      </c>
      <c r="B32" s="71">
        <f>C32/B1</f>
        <v>0.0358734645070116</v>
      </c>
      <c r="C32" s="18">
        <f t="shared" si="0"/>
        <v>3.3</v>
      </c>
      <c r="D32" s="18" t="s">
        <v>75</v>
      </c>
      <c r="E32" s="2">
        <f t="shared" si="1"/>
        <v>3.3</v>
      </c>
      <c r="F32" s="2">
        <v>3.3</v>
      </c>
      <c r="G32" s="72" t="s">
        <v>76</v>
      </c>
      <c r="H32" s="73"/>
      <c r="I32" s="2" t="s">
        <v>28</v>
      </c>
      <c r="J32" s="80"/>
      <c r="K32" s="80"/>
      <c r="L32" s="80"/>
      <c r="M32" s="80"/>
      <c r="N32" s="80"/>
      <c r="O32" s="80"/>
      <c r="P32" s="2"/>
      <c r="Q32" s="44"/>
    </row>
    <row r="33" s="2" customFormat="1" spans="1:16380">
      <c r="A33" s="3"/>
      <c r="B33" s="3"/>
      <c r="C33" s="3">
        <f>SUM(C3:C32)</f>
        <v>91.99</v>
      </c>
      <c r="D33" s="3"/>
      <c r="E33" s="3">
        <f>SUM(E3:E32)</f>
        <v>91.55</v>
      </c>
      <c r="F33" s="3"/>
      <c r="G33" s="37"/>
      <c r="H33" s="37"/>
      <c r="I33" s="3"/>
      <c r="J33" s="3">
        <f>SUM(J3:J32)</f>
        <v>-3</v>
      </c>
      <c r="K33" s="3">
        <f>SUM(K3:K32)</f>
        <v>-2</v>
      </c>
      <c r="L33" s="3">
        <f>SUM(L3:L32)</f>
        <v>0</v>
      </c>
      <c r="M33" s="3">
        <f>SUM(M3:M32)</f>
        <v>0</v>
      </c>
      <c r="N33" s="3">
        <f>SUM(N3:N32)</f>
        <v>0</v>
      </c>
      <c r="O33" s="3"/>
      <c r="P33" s="3">
        <f>SUM(P3:P32)</f>
        <v>0</v>
      </c>
      <c r="Q33" s="48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</row>
    <row r="34" ht="33" customHeight="1" spans="17:21">
      <c r="Q34" s="81"/>
      <c r="R34" s="49" t="s">
        <v>77</v>
      </c>
      <c r="S34" s="50"/>
      <c r="T34" s="50"/>
      <c r="U34" s="50"/>
    </row>
    <row r="35" ht="33" customHeight="1" spans="18:21">
      <c r="R35" s="50"/>
      <c r="S35" s="50"/>
      <c r="T35" s="50"/>
      <c r="U35" s="50"/>
    </row>
    <row r="36" ht="33" customHeight="1" spans="18:21">
      <c r="R36" s="50"/>
      <c r="S36" s="50"/>
      <c r="T36" s="50"/>
      <c r="U36" s="50"/>
    </row>
    <row r="37" ht="33" customHeight="1" spans="18:21">
      <c r="R37" s="50"/>
      <c r="S37" s="50"/>
      <c r="T37" s="50"/>
      <c r="U37" s="50"/>
    </row>
    <row r="38" ht="33" customHeight="1" spans="18:21">
      <c r="R38" s="50"/>
      <c r="S38" s="50"/>
      <c r="T38" s="50"/>
      <c r="U38" s="50"/>
    </row>
    <row r="39" ht="33" customHeight="1" spans="18:21">
      <c r="R39" s="50"/>
      <c r="S39" s="50"/>
      <c r="T39" s="50"/>
      <c r="U39" s="50"/>
    </row>
    <row r="42" ht="409.5" spans="1:7">
      <c r="A42" s="3">
        <v>7.8</v>
      </c>
      <c r="D42" s="3">
        <v>7.8</v>
      </c>
      <c r="G42" s="84" t="s">
        <v>78</v>
      </c>
    </row>
  </sheetData>
  <mergeCells count="27">
    <mergeCell ref="C1:D1"/>
    <mergeCell ref="M1:Q1"/>
    <mergeCell ref="A3:A7"/>
    <mergeCell ref="A8:A12"/>
    <mergeCell ref="A13:A19"/>
    <mergeCell ref="A20:A28"/>
    <mergeCell ref="B3:B7"/>
    <mergeCell ref="B8:B12"/>
    <mergeCell ref="B13:B19"/>
    <mergeCell ref="B20:B28"/>
    <mergeCell ref="C3:C7"/>
    <mergeCell ref="C8:C12"/>
    <mergeCell ref="C13:C19"/>
    <mergeCell ref="C20:C28"/>
    <mergeCell ref="D3:D4"/>
    <mergeCell ref="D10:D12"/>
    <mergeCell ref="D13:D14"/>
    <mergeCell ref="D18:D19"/>
    <mergeCell ref="D20:D28"/>
    <mergeCell ref="E3:E4"/>
    <mergeCell ref="E10:E12"/>
    <mergeCell ref="E13:E14"/>
    <mergeCell ref="E18:E19"/>
    <mergeCell ref="E20:E28"/>
    <mergeCell ref="R34:U39"/>
    <mergeCell ref="R11:U16"/>
    <mergeCell ref="R17:U29"/>
  </mergeCells>
  <conditionalFormatting sqref="F6">
    <cfRule type="cellIs" dxfId="2" priority="17" operator="greaterThanOrEqual">
      <formula>6.01</formula>
    </cfRule>
    <cfRule type="cellIs" dxfId="1" priority="18" operator="between">
      <formula>3.01</formula>
      <formula>6</formula>
    </cfRule>
    <cfRule type="cellIs" dxfId="0" priority="19" operator="between">
      <formula>0.01</formula>
      <formula>3</formula>
    </cfRule>
  </conditionalFormatting>
  <conditionalFormatting sqref="F7">
    <cfRule type="cellIs" dxfId="2" priority="11" operator="greaterThanOrEqual">
      <formula>6.01</formula>
    </cfRule>
    <cfRule type="cellIs" dxfId="1" priority="12" operator="between">
      <formula>3.01</formula>
      <formula>6</formula>
    </cfRule>
    <cfRule type="cellIs" dxfId="0" priority="13" operator="between">
      <formula>0.01</formula>
      <formula>3</formula>
    </cfRule>
  </conditionalFormatting>
  <conditionalFormatting sqref="F15">
    <cfRule type="cellIs" dxfId="2" priority="2" operator="greaterThanOrEqual">
      <formula>6.01</formula>
    </cfRule>
    <cfRule type="cellIs" dxfId="1" priority="3" operator="between">
      <formula>3.01</formula>
      <formula>6</formula>
    </cfRule>
    <cfRule type="cellIs" dxfId="0" priority="4" operator="between">
      <formula>0.01</formula>
      <formula>3</formula>
    </cfRule>
  </conditionalFormatting>
  <conditionalFormatting sqref="G15">
    <cfRule type="containsText" dxfId="9" priority="1" operator="between" text="场内">
      <formula>NOT(ISERROR(SEARCH("场内",G15)))</formula>
    </cfRule>
  </conditionalFormatting>
  <conditionalFormatting sqref="Q18">
    <cfRule type="cellIs" dxfId="7" priority="7" operator="equal">
      <formula>0</formula>
    </cfRule>
  </conditionalFormatting>
  <conditionalFormatting sqref="F26">
    <cfRule type="cellIs" dxfId="2" priority="14" operator="greaterThanOrEqual">
      <formula>6.01</formula>
    </cfRule>
    <cfRule type="cellIs" dxfId="1" priority="15" operator="between">
      <formula>3.01</formula>
      <formula>6</formula>
    </cfRule>
    <cfRule type="cellIs" dxfId="0" priority="16" operator="between">
      <formula>0.01</formula>
      <formula>3</formula>
    </cfRule>
  </conditionalFormatting>
  <conditionalFormatting sqref="P26">
    <cfRule type="cellIs" dxfId="3" priority="30" operator="lessThan">
      <formula>0</formula>
    </cfRule>
    <cfRule type="cellIs" dxfId="4" priority="31" operator="greaterThan">
      <formula>30</formula>
    </cfRule>
    <cfRule type="cellIs" dxfId="5" priority="32" operator="between">
      <formula>20</formula>
      <formula>30</formula>
    </cfRule>
    <cfRule type="cellIs" dxfId="2" priority="33" operator="between">
      <formula>10</formula>
      <formula>20</formula>
    </cfRule>
    <cfRule type="cellIs" dxfId="6" priority="34" operator="between">
      <formula>0.01</formula>
      <formula>10</formula>
    </cfRule>
  </conditionalFormatting>
  <conditionalFormatting sqref="Q26">
    <cfRule type="cellIs" dxfId="7" priority="29" operator="equal">
      <formula>0</formula>
    </cfRule>
  </conditionalFormatting>
  <conditionalFormatting sqref="H29">
    <cfRule type="containsText" dxfId="9" priority="5" operator="between" text="场内">
      <formula>NOT(ISERROR(SEARCH("场内",H29)))</formula>
    </cfRule>
  </conditionalFormatting>
  <conditionalFormatting sqref="F31">
    <cfRule type="cellIs" dxfId="2" priority="8" operator="greaterThanOrEqual">
      <formula>6.01</formula>
    </cfRule>
    <cfRule type="cellIs" dxfId="1" priority="9" operator="between">
      <formula>3.01</formula>
      <formula>6</formula>
    </cfRule>
    <cfRule type="cellIs" dxfId="0" priority="10" operator="between">
      <formula>0.01</formula>
      <formula>3</formula>
    </cfRule>
  </conditionalFormatting>
  <conditionalFormatting sqref="E34:E1048576">
    <cfRule type="cellIs" dxfId="2" priority="26" operator="greaterThanOrEqual">
      <formula>6.01</formula>
    </cfRule>
    <cfRule type="cellIs" dxfId="1" priority="27" operator="between">
      <formula>3.01</formula>
      <formula>6</formula>
    </cfRule>
    <cfRule type="cellIs" dxfId="8" priority="28" operator="between">
      <formula>0.01</formula>
      <formula>3</formula>
    </cfRule>
  </conditionalFormatting>
  <conditionalFormatting sqref="G1:G14 G16:G1048576">
    <cfRule type="containsText" dxfId="9" priority="6" operator="between" text="场内">
      <formula>NOT(ISERROR(SEARCH("场内",G1)))</formula>
    </cfRule>
  </conditionalFormatting>
  <conditionalFormatting sqref="E3 E5:E7 E13 E15:E18 E20:E21 E30:E32 E9:E10">
    <cfRule type="cellIs" dxfId="2" priority="23" operator="greaterThanOrEqual">
      <formula>6.01</formula>
    </cfRule>
    <cfRule type="cellIs" dxfId="1" priority="24" operator="between">
      <formula>3.01</formula>
      <formula>6</formula>
    </cfRule>
    <cfRule type="cellIs" dxfId="8" priority="25" operator="between">
      <formula>0.01</formula>
      <formula>3</formula>
    </cfRule>
  </conditionalFormatting>
  <conditionalFormatting sqref="F3:F5 F16:F25 F30 F27:F28 F32 F8:F14">
    <cfRule type="cellIs" dxfId="2" priority="20" operator="greaterThanOrEqual">
      <formula>6.01</formula>
    </cfRule>
    <cfRule type="cellIs" dxfId="1" priority="21" operator="between">
      <formula>3.01</formula>
      <formula>6</formula>
    </cfRule>
    <cfRule type="cellIs" dxfId="0" priority="22" operator="between">
      <formula>0.01</formula>
      <formula>3</formula>
    </cfRule>
  </conditionalFormatting>
  <conditionalFormatting sqref="P3:P5 P30:P32 P27:P28 P8:P25">
    <cfRule type="cellIs" dxfId="3" priority="36" operator="lessThan">
      <formula>0</formula>
    </cfRule>
    <cfRule type="cellIs" dxfId="4" priority="37" operator="greaterThan">
      <formula>30</formula>
    </cfRule>
    <cfRule type="cellIs" dxfId="5" priority="38" operator="between">
      <formula>20</formula>
      <formula>30</formula>
    </cfRule>
    <cfRule type="cellIs" dxfId="2" priority="39" operator="between">
      <formula>10</formula>
      <formula>20</formula>
    </cfRule>
    <cfRule type="cellIs" dxfId="6" priority="40" operator="between">
      <formula>0.01</formula>
      <formula>10</formula>
    </cfRule>
  </conditionalFormatting>
  <conditionalFormatting sqref="Q3:Q5 P6:P7 Q30:Q32 Q8:Q17">
    <cfRule type="cellIs" dxfId="7" priority="35" operator="equal">
      <formula>0</formula>
    </cfRule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"/>
  <sheetViews>
    <sheetView zoomScale="80" zoomScaleNormal="80" workbookViewId="0">
      <pane ySplit="2" topLeftCell="A3" activePane="bottomLeft" state="frozen"/>
      <selection/>
      <selection pane="bottomLeft" activeCell="Q10" sqref="Q10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36.8888888888889" style="1" customWidth="1"/>
    <col min="8" max="8" width="22" style="1" customWidth="1"/>
    <col min="9" max="9" width="11.1111111111111" style="1" customWidth="1"/>
    <col min="10" max="10" width="6.66666666666667" style="3" customWidth="1"/>
    <col min="11" max="11" width="5.66666666666667" style="3" customWidth="1"/>
    <col min="12" max="13" width="6.44444444444444" style="3" customWidth="1"/>
    <col min="14" max="14" width="5.66666666666667" style="3" customWidth="1"/>
    <col min="15" max="16" width="8" style="3" customWidth="1"/>
    <col min="17" max="17" width="49" style="4" customWidth="1"/>
    <col min="18" max="20" width="19.6759259259259" style="1" customWidth="1"/>
    <col min="21" max="21" width="23.4907407407407" style="1" customWidth="1"/>
    <col min="22" max="22" width="8.88888888888889" style="1"/>
    <col min="23" max="23" width="8.55555555555556" style="1" customWidth="1"/>
    <col min="24" max="24" width="9.66666666666667" style="1"/>
    <col min="25" max="16384" width="8.88888888888889" style="1"/>
  </cols>
  <sheetData>
    <row r="1" s="1" customFormat="1" ht="28" customHeight="1" spans="1:17">
      <c r="A1" s="5" t="s">
        <v>0</v>
      </c>
      <c r="B1" s="5">
        <f>SUM(F3:F9991)</f>
        <v>78.65</v>
      </c>
      <c r="C1" s="51" t="s">
        <v>1</v>
      </c>
      <c r="D1" s="52"/>
      <c r="E1" s="53">
        <f>(SUM(F3:F106)-SUM(F27:F106))</f>
        <v>62.35</v>
      </c>
      <c r="F1" s="5" t="s">
        <v>2</v>
      </c>
      <c r="G1" s="5">
        <f>COUNTIF(I3:I53,"&lt;&gt;0")-COUNTBLANK(I31:I53)</f>
        <v>28</v>
      </c>
      <c r="H1" s="6"/>
      <c r="I1" s="6"/>
      <c r="J1" s="6"/>
      <c r="K1" s="6"/>
      <c r="L1" s="6"/>
      <c r="M1" s="39"/>
      <c r="N1" s="39"/>
      <c r="O1" s="39"/>
      <c r="P1" s="39"/>
      <c r="Q1" s="40"/>
    </row>
    <row r="2" ht="28" customHeight="1" spans="1:17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41" t="s">
        <v>16</v>
      </c>
      <c r="P2" s="42" t="s">
        <v>17</v>
      </c>
      <c r="Q2" s="43" t="s">
        <v>18</v>
      </c>
    </row>
    <row r="3" spans="1:17">
      <c r="A3" s="11" t="s">
        <v>19</v>
      </c>
      <c r="B3" s="12">
        <f>C3/B1</f>
        <v>0.0801017164653528</v>
      </c>
      <c r="C3" s="11">
        <f>SUM(F3:F7)</f>
        <v>6.3</v>
      </c>
      <c r="D3" s="11" t="s">
        <v>20</v>
      </c>
      <c r="E3" s="54">
        <f>SUM(F3:F4)</f>
        <v>6.3</v>
      </c>
      <c r="F3" s="2">
        <v>6.3</v>
      </c>
      <c r="G3" s="14" t="s">
        <v>21</v>
      </c>
      <c r="H3" s="55"/>
      <c r="I3" s="2" t="s">
        <v>22</v>
      </c>
      <c r="J3" s="14"/>
      <c r="K3" s="2"/>
      <c r="L3" s="2"/>
      <c r="M3" s="2"/>
      <c r="N3" s="2"/>
      <c r="O3" s="2"/>
      <c r="P3" s="2"/>
      <c r="Q3" s="44"/>
    </row>
    <row r="4" spans="1:17">
      <c r="A4" s="16"/>
      <c r="B4" s="17"/>
      <c r="C4" s="16"/>
      <c r="D4" s="16"/>
      <c r="E4" s="56"/>
      <c r="F4" s="2">
        <v>0</v>
      </c>
      <c r="G4" s="14" t="s">
        <v>79</v>
      </c>
      <c r="H4" s="55"/>
      <c r="I4" s="2"/>
      <c r="J4" s="14"/>
      <c r="K4" s="2"/>
      <c r="L4" s="2"/>
      <c r="M4" s="2"/>
      <c r="N4" s="27"/>
      <c r="O4" s="27"/>
      <c r="P4" s="2"/>
      <c r="Q4" s="44"/>
    </row>
    <row r="5" spans="1:17">
      <c r="A5" s="16"/>
      <c r="B5" s="17"/>
      <c r="C5" s="16"/>
      <c r="D5" s="18" t="s">
        <v>23</v>
      </c>
      <c r="E5" s="2">
        <f t="shared" ref="E5:E9" si="0">SUM(F5)</f>
        <v>0</v>
      </c>
      <c r="F5" s="2">
        <v>0</v>
      </c>
      <c r="G5" s="14" t="s">
        <v>95</v>
      </c>
      <c r="H5" s="55"/>
      <c r="I5" s="2" t="s">
        <v>22</v>
      </c>
      <c r="J5" s="14">
        <v>-3</v>
      </c>
      <c r="K5" s="2"/>
      <c r="L5" s="2"/>
      <c r="M5" s="2"/>
      <c r="N5" s="27"/>
      <c r="O5" s="27"/>
      <c r="P5" s="2"/>
      <c r="Q5" s="44" t="s">
        <v>25</v>
      </c>
    </row>
    <row r="6" spans="1:17">
      <c r="A6" s="16"/>
      <c r="B6" s="17"/>
      <c r="C6" s="16"/>
      <c r="D6" s="18" t="s">
        <v>26</v>
      </c>
      <c r="E6" s="2">
        <f t="shared" si="0"/>
        <v>0</v>
      </c>
      <c r="F6" s="2">
        <v>0</v>
      </c>
      <c r="G6" s="20" t="s">
        <v>80</v>
      </c>
      <c r="H6" s="57"/>
      <c r="I6" s="2" t="s">
        <v>28</v>
      </c>
      <c r="J6" s="14"/>
      <c r="K6" s="2"/>
      <c r="L6" s="2"/>
      <c r="M6" s="2"/>
      <c r="N6" s="27"/>
      <c r="O6" s="27"/>
      <c r="P6" s="2"/>
      <c r="Q6" s="45"/>
    </row>
    <row r="7" spans="1:17">
      <c r="A7" s="21"/>
      <c r="B7" s="22"/>
      <c r="C7" s="21"/>
      <c r="D7" s="18" t="s">
        <v>30</v>
      </c>
      <c r="E7" s="2">
        <f t="shared" si="0"/>
        <v>0</v>
      </c>
      <c r="F7" s="2">
        <v>0</v>
      </c>
      <c r="G7" s="23" t="s">
        <v>81</v>
      </c>
      <c r="H7" s="58"/>
      <c r="I7" s="2" t="s">
        <v>22</v>
      </c>
      <c r="J7" s="14"/>
      <c r="K7" s="2"/>
      <c r="L7" s="2"/>
      <c r="M7" s="2"/>
      <c r="N7" s="27"/>
      <c r="O7" s="27"/>
      <c r="P7" s="2"/>
      <c r="Q7" s="45"/>
    </row>
    <row r="8" spans="1:17">
      <c r="A8" s="16" t="s">
        <v>32</v>
      </c>
      <c r="B8" s="17">
        <f>C8/B1</f>
        <v>0.0953591862682772</v>
      </c>
      <c r="C8" s="16">
        <f>SUM(F8:F12)</f>
        <v>7.5</v>
      </c>
      <c r="D8" s="21" t="s">
        <v>33</v>
      </c>
      <c r="E8" s="2">
        <f t="shared" si="0"/>
        <v>0</v>
      </c>
      <c r="F8" s="2">
        <v>0</v>
      </c>
      <c r="G8" s="20" t="s">
        <v>82</v>
      </c>
      <c r="H8" s="57"/>
      <c r="I8" s="2"/>
      <c r="J8" s="14"/>
      <c r="K8" s="2"/>
      <c r="L8" s="2"/>
      <c r="M8" s="2"/>
      <c r="N8" s="27"/>
      <c r="O8" s="27"/>
      <c r="P8" s="2"/>
      <c r="Q8" s="44"/>
    </row>
    <row r="9" spans="1:17">
      <c r="A9" s="16"/>
      <c r="B9" s="17"/>
      <c r="C9" s="16"/>
      <c r="D9" s="18" t="s">
        <v>36</v>
      </c>
      <c r="E9" s="2">
        <f t="shared" si="0"/>
        <v>0</v>
      </c>
      <c r="F9" s="2">
        <v>0</v>
      </c>
      <c r="G9" s="23" t="s">
        <v>37</v>
      </c>
      <c r="H9" s="57"/>
      <c r="I9" s="2" t="s">
        <v>28</v>
      </c>
      <c r="J9" s="14"/>
      <c r="K9" s="2"/>
      <c r="L9" s="2">
        <v>-2</v>
      </c>
      <c r="M9" s="2"/>
      <c r="N9" s="27"/>
      <c r="O9" s="27"/>
      <c r="P9" s="2"/>
      <c r="Q9" s="44"/>
    </row>
    <row r="10" spans="1:17">
      <c r="A10" s="16"/>
      <c r="B10" s="17"/>
      <c r="C10" s="16"/>
      <c r="D10" s="11" t="s">
        <v>38</v>
      </c>
      <c r="E10" s="54">
        <f>SUM(F10:F12)</f>
        <v>7.5</v>
      </c>
      <c r="F10" s="2">
        <v>2.5</v>
      </c>
      <c r="G10" s="23" t="s">
        <v>83</v>
      </c>
      <c r="H10" s="59" t="s">
        <v>40</v>
      </c>
      <c r="I10" s="2" t="s">
        <v>28</v>
      </c>
      <c r="J10" s="14"/>
      <c r="K10" s="2"/>
      <c r="L10" s="2"/>
      <c r="M10" s="2"/>
      <c r="N10" s="27"/>
      <c r="O10" s="27"/>
      <c r="P10" s="2"/>
      <c r="Q10" s="44"/>
    </row>
    <row r="11" spans="1:23">
      <c r="A11" s="16"/>
      <c r="B11" s="17"/>
      <c r="C11" s="16"/>
      <c r="D11" s="16"/>
      <c r="E11" s="60"/>
      <c r="F11" s="2">
        <v>3</v>
      </c>
      <c r="G11" s="23" t="s">
        <v>41</v>
      </c>
      <c r="H11" s="57"/>
      <c r="I11" s="2" t="s">
        <v>42</v>
      </c>
      <c r="J11" s="14"/>
      <c r="K11" s="2"/>
      <c r="L11" s="2"/>
      <c r="M11" s="2"/>
      <c r="N11" s="27"/>
      <c r="O11" s="27"/>
      <c r="P11" s="2"/>
      <c r="Q11" s="44"/>
      <c r="R11" s="4"/>
      <c r="S11" s="4"/>
      <c r="T11" s="4"/>
      <c r="U11" s="4"/>
      <c r="V11" s="47"/>
      <c r="W11" s="47"/>
    </row>
    <row r="12" spans="1:23">
      <c r="A12" s="21"/>
      <c r="B12" s="22"/>
      <c r="C12" s="21"/>
      <c r="D12" s="21"/>
      <c r="E12" s="56"/>
      <c r="F12" s="2">
        <v>2</v>
      </c>
      <c r="G12" s="23" t="s">
        <v>43</v>
      </c>
      <c r="H12" s="57"/>
      <c r="I12" s="2" t="s">
        <v>42</v>
      </c>
      <c r="J12" s="14"/>
      <c r="K12" s="2"/>
      <c r="L12" s="2"/>
      <c r="M12" s="2"/>
      <c r="N12" s="27"/>
      <c r="O12" s="27"/>
      <c r="P12" s="2"/>
      <c r="Q12" s="44"/>
      <c r="R12" s="4"/>
      <c r="S12" s="4"/>
      <c r="T12" s="4"/>
      <c r="U12" s="4"/>
      <c r="V12" s="47"/>
      <c r="W12" s="47"/>
    </row>
    <row r="13" spans="1:23">
      <c r="A13" s="16" t="s">
        <v>44</v>
      </c>
      <c r="B13" s="12">
        <f>C13/B1</f>
        <v>0.0705657978385251</v>
      </c>
      <c r="C13" s="16">
        <f>SUM(F13:F17)</f>
        <v>5.55</v>
      </c>
      <c r="D13" s="11" t="s">
        <v>85</v>
      </c>
      <c r="E13" s="2">
        <f>SUM(F13)</f>
        <v>1.55</v>
      </c>
      <c r="F13" s="2">
        <v>1.55</v>
      </c>
      <c r="G13" s="14" t="s">
        <v>86</v>
      </c>
      <c r="H13" s="58"/>
      <c r="I13" s="77"/>
      <c r="J13" s="14"/>
      <c r="K13" s="2"/>
      <c r="L13" s="2"/>
      <c r="M13" s="2"/>
      <c r="N13" s="27"/>
      <c r="O13" s="27"/>
      <c r="P13" s="2"/>
      <c r="Q13" s="44"/>
      <c r="R13" s="4"/>
      <c r="S13" s="4"/>
      <c r="T13" s="4"/>
      <c r="U13" s="4"/>
      <c r="V13" s="47"/>
      <c r="W13" s="47"/>
    </row>
    <row r="14" spans="1:23">
      <c r="A14" s="16"/>
      <c r="B14" s="17"/>
      <c r="C14" s="16"/>
      <c r="D14" s="18" t="s">
        <v>87</v>
      </c>
      <c r="E14" s="2">
        <f t="shared" ref="E14:E17" si="1">SUM(F14)</f>
        <v>0</v>
      </c>
      <c r="F14" s="2">
        <v>0</v>
      </c>
      <c r="G14" s="82" t="s">
        <v>88</v>
      </c>
      <c r="H14" s="58"/>
      <c r="I14" s="77"/>
      <c r="J14" s="14"/>
      <c r="K14" s="2"/>
      <c r="L14" s="2"/>
      <c r="M14" s="2"/>
      <c r="N14" s="27"/>
      <c r="O14" s="27"/>
      <c r="P14" s="2"/>
      <c r="Q14" s="44"/>
      <c r="R14" s="4"/>
      <c r="S14" s="4"/>
      <c r="T14" s="4"/>
      <c r="U14" s="4"/>
      <c r="V14" s="47"/>
      <c r="W14" s="47"/>
    </row>
    <row r="15" spans="1:23">
      <c r="A15" s="16"/>
      <c r="B15" s="17"/>
      <c r="C15" s="16"/>
      <c r="D15" s="18" t="s">
        <v>47</v>
      </c>
      <c r="E15" s="2">
        <f t="shared" si="1"/>
        <v>3</v>
      </c>
      <c r="F15" s="2">
        <v>3</v>
      </c>
      <c r="G15" s="23" t="s">
        <v>48</v>
      </c>
      <c r="H15" s="57"/>
      <c r="I15" s="77" t="s">
        <v>22</v>
      </c>
      <c r="J15" s="14"/>
      <c r="K15" s="2"/>
      <c r="L15" s="2"/>
      <c r="M15" s="2"/>
      <c r="N15" s="27"/>
      <c r="O15" s="27"/>
      <c r="P15" s="2"/>
      <c r="Q15" s="44"/>
      <c r="R15" s="4"/>
      <c r="S15" s="4"/>
      <c r="T15" s="4"/>
      <c r="U15" s="4"/>
      <c r="V15" s="47"/>
      <c r="W15" s="47"/>
    </row>
    <row r="16" spans="1:23">
      <c r="A16" s="16"/>
      <c r="B16" s="17"/>
      <c r="C16" s="16"/>
      <c r="D16" s="16" t="s">
        <v>96</v>
      </c>
      <c r="E16" s="2">
        <f t="shared" si="1"/>
        <v>1</v>
      </c>
      <c r="F16" s="2">
        <v>1</v>
      </c>
      <c r="G16" s="14" t="s">
        <v>97</v>
      </c>
      <c r="H16" s="58"/>
      <c r="I16" s="2" t="s">
        <v>22</v>
      </c>
      <c r="J16" s="14"/>
      <c r="K16" s="2">
        <v>-1.2</v>
      </c>
      <c r="L16" s="2"/>
      <c r="M16" s="2"/>
      <c r="N16" s="27"/>
      <c r="O16" s="27"/>
      <c r="P16" s="2"/>
      <c r="Q16" s="44"/>
      <c r="R16" s="4"/>
      <c r="S16" s="4"/>
      <c r="T16" s="4"/>
      <c r="U16" s="4"/>
      <c r="V16" s="47"/>
      <c r="W16" s="47"/>
    </row>
    <row r="17" spans="1:23">
      <c r="A17" s="65"/>
      <c r="B17" s="66"/>
      <c r="C17" s="65"/>
      <c r="D17" s="18" t="s">
        <v>51</v>
      </c>
      <c r="E17" s="2">
        <f t="shared" si="1"/>
        <v>0</v>
      </c>
      <c r="F17" s="2">
        <v>0</v>
      </c>
      <c r="G17" s="23"/>
      <c r="H17" s="57"/>
      <c r="I17" s="2" t="s">
        <v>53</v>
      </c>
      <c r="J17" s="14"/>
      <c r="K17" s="2">
        <v>-2</v>
      </c>
      <c r="L17" s="2"/>
      <c r="M17" s="2"/>
      <c r="N17" s="27"/>
      <c r="O17" s="27"/>
      <c r="P17" s="2"/>
      <c r="Q17" s="45"/>
      <c r="R17" s="4"/>
      <c r="S17" s="4"/>
      <c r="T17" s="4"/>
      <c r="U17" s="4"/>
      <c r="V17" s="47"/>
      <c r="W17" s="47"/>
    </row>
    <row r="18" spans="1:23">
      <c r="A18" s="11" t="s">
        <v>56</v>
      </c>
      <c r="B18" s="17">
        <f>C18/B1</f>
        <v>0.546726001271456</v>
      </c>
      <c r="C18" s="18">
        <f>SUM(F18:F26)</f>
        <v>43</v>
      </c>
      <c r="D18" s="11" t="s">
        <v>57</v>
      </c>
      <c r="E18" s="54">
        <f>SUM(F18:F26)</f>
        <v>43</v>
      </c>
      <c r="F18" s="2">
        <v>17.5</v>
      </c>
      <c r="G18" s="28" t="s">
        <v>58</v>
      </c>
      <c r="H18" s="68" t="s">
        <v>89</v>
      </c>
      <c r="I18" s="2" t="s">
        <v>53</v>
      </c>
      <c r="J18" s="14"/>
      <c r="K18" s="2">
        <v>-1.5</v>
      </c>
      <c r="L18" s="2"/>
      <c r="M18" s="2"/>
      <c r="N18" s="27"/>
      <c r="O18" s="27"/>
      <c r="P18" s="2"/>
      <c r="Q18" s="45"/>
      <c r="R18" s="4"/>
      <c r="S18" s="4"/>
      <c r="T18" s="4"/>
      <c r="U18" s="4"/>
      <c r="V18" s="47"/>
      <c r="W18" s="47"/>
    </row>
    <row r="19" spans="1:23">
      <c r="A19" s="16"/>
      <c r="B19" s="17"/>
      <c r="C19" s="18"/>
      <c r="D19" s="16"/>
      <c r="E19" s="60"/>
      <c r="F19" s="2">
        <v>3</v>
      </c>
      <c r="G19" s="23" t="s">
        <v>52</v>
      </c>
      <c r="H19" s="68"/>
      <c r="I19" s="2"/>
      <c r="J19" s="14"/>
      <c r="K19" s="2"/>
      <c r="L19" s="2"/>
      <c r="M19" s="2"/>
      <c r="N19" s="27"/>
      <c r="O19" s="27"/>
      <c r="P19" s="2"/>
      <c r="Q19" s="45"/>
      <c r="R19" s="4"/>
      <c r="S19" s="4"/>
      <c r="T19" s="4"/>
      <c r="U19" s="4"/>
      <c r="V19" s="47"/>
      <c r="W19" s="47"/>
    </row>
    <row r="20" spans="1:23">
      <c r="A20" s="16"/>
      <c r="B20" s="17"/>
      <c r="C20" s="18"/>
      <c r="D20" s="16"/>
      <c r="E20" s="60"/>
      <c r="F20" s="2">
        <v>4</v>
      </c>
      <c r="G20" s="62" t="s">
        <v>61</v>
      </c>
      <c r="H20" s="69"/>
      <c r="I20" s="2" t="s">
        <v>28</v>
      </c>
      <c r="J20" s="14"/>
      <c r="K20" s="2"/>
      <c r="L20" s="2"/>
      <c r="M20" s="2"/>
      <c r="N20" s="27"/>
      <c r="O20" s="27"/>
      <c r="P20" s="2"/>
      <c r="Q20" s="45"/>
      <c r="R20" s="4"/>
      <c r="S20" s="4"/>
      <c r="T20" s="4"/>
      <c r="U20" s="4"/>
      <c r="V20" s="47"/>
      <c r="W20" s="47"/>
    </row>
    <row r="21" spans="1:23">
      <c r="A21" s="16"/>
      <c r="B21" s="17"/>
      <c r="C21" s="18"/>
      <c r="D21" s="16"/>
      <c r="E21" s="60"/>
      <c r="F21" s="2">
        <v>4</v>
      </c>
      <c r="G21" s="62" t="s">
        <v>98</v>
      </c>
      <c r="H21" s="69"/>
      <c r="I21" s="2" t="s">
        <v>28</v>
      </c>
      <c r="J21" s="14"/>
      <c r="K21" s="2"/>
      <c r="L21" s="2"/>
      <c r="M21" s="2"/>
      <c r="N21" s="27"/>
      <c r="O21" s="27"/>
      <c r="P21" s="2"/>
      <c r="Q21" s="45"/>
      <c r="R21" s="4"/>
      <c r="S21" s="4"/>
      <c r="T21" s="4"/>
      <c r="U21" s="4"/>
      <c r="V21" s="47"/>
      <c r="W21" s="47"/>
    </row>
    <row r="22" spans="1:21">
      <c r="A22" s="16"/>
      <c r="B22" s="17"/>
      <c r="C22" s="18"/>
      <c r="D22" s="16"/>
      <c r="E22" s="60"/>
      <c r="F22" s="2">
        <v>4</v>
      </c>
      <c r="G22" s="28" t="s">
        <v>63</v>
      </c>
      <c r="H22" s="68"/>
      <c r="I22" s="2" t="s">
        <v>28</v>
      </c>
      <c r="J22" s="14"/>
      <c r="K22" s="2"/>
      <c r="L22" s="2"/>
      <c r="M22" s="2"/>
      <c r="N22" s="27"/>
      <c r="O22" s="27"/>
      <c r="P22" s="2"/>
      <c r="Q22" s="45"/>
      <c r="R22" s="4"/>
      <c r="S22" s="4"/>
      <c r="T22" s="4"/>
      <c r="U22" s="4"/>
    </row>
    <row r="23" customFormat="1" spans="1:23">
      <c r="A23" s="16"/>
      <c r="B23" s="17"/>
      <c r="C23" s="18"/>
      <c r="D23" s="16"/>
      <c r="E23" s="60"/>
      <c r="F23" s="2">
        <v>2</v>
      </c>
      <c r="G23" s="28" t="s">
        <v>64</v>
      </c>
      <c r="H23" s="68"/>
      <c r="I23" s="2"/>
      <c r="J23" s="14"/>
      <c r="K23" s="3"/>
      <c r="L23" s="2"/>
      <c r="M23" s="2"/>
      <c r="N23" s="27"/>
      <c r="O23" s="27"/>
      <c r="P23" s="2"/>
      <c r="Q23" s="45"/>
      <c r="R23" s="4"/>
      <c r="S23" s="4"/>
      <c r="T23" s="4"/>
      <c r="U23" s="4"/>
      <c r="V23" s="1"/>
      <c r="W23" s="1"/>
    </row>
    <row r="24" s="1" customFormat="1" spans="1:23">
      <c r="A24" s="16"/>
      <c r="B24" s="17"/>
      <c r="C24" s="18"/>
      <c r="D24" s="16"/>
      <c r="E24" s="60"/>
      <c r="F24" s="2">
        <v>2</v>
      </c>
      <c r="G24" s="14" t="s">
        <v>65</v>
      </c>
      <c r="H24" s="69"/>
      <c r="I24" s="2" t="s">
        <v>28</v>
      </c>
      <c r="J24" s="14"/>
      <c r="K24" s="3"/>
      <c r="L24" s="2"/>
      <c r="M24" s="2"/>
      <c r="N24" s="27"/>
      <c r="O24" s="27"/>
      <c r="P24" s="2"/>
      <c r="Q24" s="44"/>
      <c r="R24" s="4"/>
      <c r="S24" s="4"/>
      <c r="T24" s="4"/>
      <c r="U24" s="4"/>
      <c r="V24" s="47"/>
      <c r="W24" s="47"/>
    </row>
    <row r="25" customFormat="1" spans="1:21">
      <c r="A25" s="16"/>
      <c r="B25" s="17"/>
      <c r="C25" s="18"/>
      <c r="D25" s="16"/>
      <c r="E25" s="60"/>
      <c r="F25" s="2">
        <v>5.5</v>
      </c>
      <c r="G25" s="30" t="s">
        <v>90</v>
      </c>
      <c r="H25" s="55" t="s">
        <v>91</v>
      </c>
      <c r="I25" s="2" t="s">
        <v>28</v>
      </c>
      <c r="J25" s="14">
        <v>0.5</v>
      </c>
      <c r="K25" s="2"/>
      <c r="L25" s="2"/>
      <c r="M25" s="27"/>
      <c r="N25" s="27"/>
      <c r="O25" s="27"/>
      <c r="P25" s="2"/>
      <c r="Q25" s="45"/>
      <c r="R25" s="4"/>
      <c r="S25" s="4"/>
      <c r="T25" s="4"/>
      <c r="U25" s="4"/>
    </row>
    <row r="26" customFormat="1" spans="1:21">
      <c r="A26" s="21"/>
      <c r="B26" s="17"/>
      <c r="C26" s="18"/>
      <c r="D26" s="16"/>
      <c r="E26" s="56"/>
      <c r="F26" s="2">
        <v>1</v>
      </c>
      <c r="G26" s="63" t="s">
        <v>92</v>
      </c>
      <c r="H26" s="68"/>
      <c r="I26" s="2" t="s">
        <v>28</v>
      </c>
      <c r="J26" s="14"/>
      <c r="K26" s="2"/>
      <c r="L26" s="2"/>
      <c r="M26" s="27"/>
      <c r="N26" s="27"/>
      <c r="O26" s="27"/>
      <c r="P26" s="2"/>
      <c r="Q26" s="45"/>
      <c r="R26" s="4"/>
      <c r="S26" s="4"/>
      <c r="T26" s="4"/>
      <c r="U26" s="4"/>
    </row>
    <row r="27" s="1" customFormat="1" spans="1:21">
      <c r="A27" s="7"/>
      <c r="B27" s="7"/>
      <c r="C27" s="7"/>
      <c r="D27" s="7"/>
      <c r="E27" s="7"/>
      <c r="F27" s="7"/>
      <c r="G27" s="34"/>
      <c r="H27" s="34"/>
      <c r="I27" s="7"/>
      <c r="J27" s="34"/>
      <c r="K27" s="7"/>
      <c r="L27" s="7"/>
      <c r="M27" s="8"/>
      <c r="N27" s="7"/>
      <c r="O27" s="7"/>
      <c r="P27" s="7"/>
      <c r="Q27" s="7"/>
      <c r="R27" s="4"/>
      <c r="S27" s="4"/>
      <c r="T27" s="4"/>
      <c r="U27" s="4"/>
    </row>
    <row r="28" spans="1:17">
      <c r="A28" s="70" t="s">
        <v>69</v>
      </c>
      <c r="B28" s="71">
        <f>C28/B1</f>
        <v>0.0826446280991736</v>
      </c>
      <c r="C28" s="18">
        <f t="shared" ref="C28:C30" si="2">SUM(F28)</f>
        <v>6.5</v>
      </c>
      <c r="D28" s="70" t="s">
        <v>69</v>
      </c>
      <c r="E28" s="2">
        <f t="shared" ref="E28:E30" si="3">SUM(F28)</f>
        <v>6.5</v>
      </c>
      <c r="F28" s="2">
        <f>6.5</f>
        <v>6.5</v>
      </c>
      <c r="G28" s="23" t="s">
        <v>70</v>
      </c>
      <c r="H28" s="57"/>
      <c r="I28" s="77" t="s">
        <v>71</v>
      </c>
      <c r="J28" s="78"/>
      <c r="K28" s="80"/>
      <c r="L28" s="80"/>
      <c r="M28" s="80"/>
      <c r="N28" s="79"/>
      <c r="O28" s="79"/>
      <c r="P28" s="2"/>
      <c r="Q28" s="44" t="s">
        <v>93</v>
      </c>
    </row>
    <row r="29" spans="1:17">
      <c r="A29" s="18" t="s">
        <v>73</v>
      </c>
      <c r="B29" s="71">
        <f>C29/B1</f>
        <v>0.0826446280991736</v>
      </c>
      <c r="C29" s="18">
        <f t="shared" si="2"/>
        <v>6.5</v>
      </c>
      <c r="D29" s="18" t="s">
        <v>73</v>
      </c>
      <c r="E29" s="2">
        <f t="shared" si="3"/>
        <v>6.5</v>
      </c>
      <c r="F29" s="2">
        <v>6.5</v>
      </c>
      <c r="G29" s="20" t="s">
        <v>74</v>
      </c>
      <c r="H29" s="57"/>
      <c r="I29" s="2" t="s">
        <v>22</v>
      </c>
      <c r="J29" s="78"/>
      <c r="K29" s="80"/>
      <c r="L29" s="80"/>
      <c r="M29" s="80"/>
      <c r="N29" s="79"/>
      <c r="O29" s="79"/>
      <c r="P29" s="2"/>
      <c r="Q29" s="44" t="s">
        <v>94</v>
      </c>
    </row>
    <row r="30" spans="1:17">
      <c r="A30" s="18" t="s">
        <v>75</v>
      </c>
      <c r="B30" s="71">
        <f>C30/B1</f>
        <v>0.041958041958042</v>
      </c>
      <c r="C30" s="18">
        <f t="shared" si="2"/>
        <v>3.3</v>
      </c>
      <c r="D30" s="18" t="s">
        <v>75</v>
      </c>
      <c r="E30" s="2">
        <f t="shared" si="3"/>
        <v>3.3</v>
      </c>
      <c r="F30" s="2">
        <v>3.3</v>
      </c>
      <c r="G30" s="72" t="s">
        <v>76</v>
      </c>
      <c r="H30" s="73"/>
      <c r="I30" s="2" t="s">
        <v>28</v>
      </c>
      <c r="J30" s="80"/>
      <c r="K30" s="80"/>
      <c r="L30" s="80"/>
      <c r="M30" s="80"/>
      <c r="N30" s="80"/>
      <c r="O30" s="80"/>
      <c r="P30" s="2"/>
      <c r="Q30" s="44"/>
    </row>
    <row r="31" s="2" customFormat="1" spans="1:16380">
      <c r="A31" s="3"/>
      <c r="B31" s="3"/>
      <c r="C31" s="3">
        <f>SUM(C3:C30)</f>
        <v>78.65</v>
      </c>
      <c r="D31" s="3"/>
      <c r="E31" s="3">
        <f>SUM(E3:E30)</f>
        <v>78.65</v>
      </c>
      <c r="F31" s="3"/>
      <c r="G31" s="37"/>
      <c r="H31" s="37"/>
      <c r="I31" s="3"/>
      <c r="J31" s="3">
        <f>SUM(J3:J30)</f>
        <v>-2.5</v>
      </c>
      <c r="K31" s="3">
        <f>SUM(K3:K30)</f>
        <v>-4.7</v>
      </c>
      <c r="L31" s="3">
        <f>SUM(L3:L30)</f>
        <v>-2</v>
      </c>
      <c r="M31" s="3">
        <f>SUM(M3:M30)</f>
        <v>0</v>
      </c>
      <c r="N31" s="3">
        <f>SUM(N3:N30)</f>
        <v>0</v>
      </c>
      <c r="O31" s="3"/>
      <c r="P31" s="3">
        <f>SUM(P3:P30)</f>
        <v>0</v>
      </c>
      <c r="Q31" s="48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</row>
    <row r="32" ht="33" customHeight="1" spans="17:21">
      <c r="Q32" s="81"/>
      <c r="R32" s="49" t="s">
        <v>77</v>
      </c>
      <c r="S32" s="50"/>
      <c r="T32" s="50"/>
      <c r="U32" s="50"/>
    </row>
    <row r="33" ht="33" customHeight="1" spans="18:21">
      <c r="R33" s="50"/>
      <c r="S33" s="50"/>
      <c r="T33" s="50"/>
      <c r="U33" s="50"/>
    </row>
    <row r="34" ht="33" customHeight="1" spans="18:21">
      <c r="R34" s="50"/>
      <c r="S34" s="50"/>
      <c r="T34" s="50"/>
      <c r="U34" s="50"/>
    </row>
    <row r="35" ht="33" customHeight="1" spans="18:21">
      <c r="R35" s="50"/>
      <c r="S35" s="50"/>
      <c r="T35" s="50"/>
      <c r="U35" s="50"/>
    </row>
    <row r="36" ht="33" customHeight="1" spans="18:21">
      <c r="R36" s="50"/>
      <c r="S36" s="50"/>
      <c r="T36" s="50"/>
      <c r="U36" s="50"/>
    </row>
    <row r="37" ht="33" customHeight="1" spans="18:21">
      <c r="R37" s="50"/>
      <c r="S37" s="50"/>
      <c r="T37" s="50"/>
      <c r="U37" s="50"/>
    </row>
    <row r="40" ht="409.5" spans="1:7">
      <c r="A40" s="3">
        <v>7.8</v>
      </c>
      <c r="D40" s="3">
        <v>7.8</v>
      </c>
      <c r="G40" s="84" t="s">
        <v>78</v>
      </c>
    </row>
  </sheetData>
  <mergeCells count="23">
    <mergeCell ref="C1:D1"/>
    <mergeCell ref="M1:Q1"/>
    <mergeCell ref="A3:A7"/>
    <mergeCell ref="A8:A12"/>
    <mergeCell ref="A13:A17"/>
    <mergeCell ref="A18:A26"/>
    <mergeCell ref="B3:B7"/>
    <mergeCell ref="B8:B12"/>
    <mergeCell ref="B13:B17"/>
    <mergeCell ref="B18:B26"/>
    <mergeCell ref="C3:C7"/>
    <mergeCell ref="C8:C12"/>
    <mergeCell ref="C13:C17"/>
    <mergeCell ref="C18:C26"/>
    <mergeCell ref="D3:D4"/>
    <mergeCell ref="D10:D12"/>
    <mergeCell ref="D18:D26"/>
    <mergeCell ref="E3:E4"/>
    <mergeCell ref="E10:E12"/>
    <mergeCell ref="E18:E26"/>
    <mergeCell ref="R11:U15"/>
    <mergeCell ref="R16:U27"/>
    <mergeCell ref="R32:U37"/>
  </mergeCells>
  <conditionalFormatting sqref="F6">
    <cfRule type="cellIs" dxfId="0" priority="19" operator="between">
      <formula>0.01</formula>
      <formula>3</formula>
    </cfRule>
    <cfRule type="cellIs" dxfId="1" priority="18" operator="between">
      <formula>3.01</formula>
      <formula>6</formula>
    </cfRule>
    <cfRule type="cellIs" dxfId="2" priority="17" operator="greaterThanOrEqual">
      <formula>6.01</formula>
    </cfRule>
  </conditionalFormatting>
  <conditionalFormatting sqref="F7">
    <cfRule type="cellIs" dxfId="0" priority="13" operator="between">
      <formula>0.01</formula>
      <formula>3</formula>
    </cfRule>
    <cfRule type="cellIs" dxfId="1" priority="12" operator="between">
      <formula>3.01</formula>
      <formula>6</formula>
    </cfRule>
    <cfRule type="cellIs" dxfId="2" priority="11" operator="greaterThanOrEqual">
      <formula>6.01</formula>
    </cfRule>
  </conditionalFormatting>
  <conditionalFormatting sqref="F14">
    <cfRule type="cellIs" dxfId="2" priority="2" operator="greaterThanOrEqual">
      <formula>6.01</formula>
    </cfRule>
    <cfRule type="cellIs" dxfId="1" priority="3" operator="between">
      <formula>3.01</formula>
      <formula>6</formula>
    </cfRule>
    <cfRule type="cellIs" dxfId="0" priority="4" operator="between">
      <formula>0.01</formula>
      <formula>3</formula>
    </cfRule>
  </conditionalFormatting>
  <conditionalFormatting sqref="G14">
    <cfRule type="containsText" dxfId="9" priority="1" operator="between" text="场内">
      <formula>NOT(ISERROR(SEARCH("场内",G14)))</formula>
    </cfRule>
  </conditionalFormatting>
  <conditionalFormatting sqref="F24">
    <cfRule type="cellIs" dxfId="2" priority="14" operator="greaterThanOrEqual">
      <formula>6.01</formula>
    </cfRule>
    <cfRule type="cellIs" dxfId="1" priority="15" operator="between">
      <formula>3.01</formula>
      <formula>6</formula>
    </cfRule>
    <cfRule type="cellIs" dxfId="0" priority="16" operator="between">
      <formula>0.01</formula>
      <formula>3</formula>
    </cfRule>
  </conditionalFormatting>
  <conditionalFormatting sqref="P24">
    <cfRule type="cellIs" dxfId="3" priority="30" operator="lessThan">
      <formula>0</formula>
    </cfRule>
    <cfRule type="cellIs" dxfId="4" priority="31" operator="greaterThan">
      <formula>30</formula>
    </cfRule>
    <cfRule type="cellIs" dxfId="5" priority="32" operator="between">
      <formula>20</formula>
      <formula>30</formula>
    </cfRule>
    <cfRule type="cellIs" dxfId="2" priority="33" operator="between">
      <formula>10</formula>
      <formula>20</formula>
    </cfRule>
    <cfRule type="cellIs" dxfId="6" priority="34" operator="between">
      <formula>0.01</formula>
      <formula>10</formula>
    </cfRule>
  </conditionalFormatting>
  <conditionalFormatting sqref="Q24">
    <cfRule type="cellIs" dxfId="7" priority="29" operator="equal">
      <formula>0</formula>
    </cfRule>
  </conditionalFormatting>
  <conditionalFormatting sqref="H27">
    <cfRule type="containsText" dxfId="9" priority="5" operator="between" text="场内">
      <formula>NOT(ISERROR(SEARCH("场内",H27)))</formula>
    </cfRule>
  </conditionalFormatting>
  <conditionalFormatting sqref="F29">
    <cfRule type="cellIs" dxfId="2" priority="8" operator="greaterThanOrEqual">
      <formula>6.01</formula>
    </cfRule>
    <cfRule type="cellIs" dxfId="1" priority="9" operator="between">
      <formula>3.01</formula>
      <formula>6</formula>
    </cfRule>
    <cfRule type="cellIs" dxfId="0" priority="10" operator="between">
      <formula>0.01</formula>
      <formula>3</formula>
    </cfRule>
  </conditionalFormatting>
  <conditionalFormatting sqref="E32:E1048576">
    <cfRule type="cellIs" dxfId="2" priority="26" operator="greaterThanOrEqual">
      <formula>6.01</formula>
    </cfRule>
    <cfRule type="cellIs" dxfId="1" priority="27" operator="between">
      <formula>3.01</formula>
      <formula>6</formula>
    </cfRule>
    <cfRule type="cellIs" dxfId="8" priority="28" operator="between">
      <formula>0.01</formula>
      <formula>3</formula>
    </cfRule>
  </conditionalFormatting>
  <conditionalFormatting sqref="G1:G13 G15:G1048576">
    <cfRule type="containsText" dxfId="9" priority="6" operator="between" text="场内">
      <formula>NOT(ISERROR(SEARCH("场内",G1)))</formula>
    </cfRule>
  </conditionalFormatting>
  <conditionalFormatting sqref="E3 E5:E10 E13:E19 E28:E30">
    <cfRule type="cellIs" dxfId="2" priority="23" operator="greaterThanOrEqual">
      <formula>6.01</formula>
    </cfRule>
    <cfRule type="cellIs" dxfId="1" priority="24" operator="between">
      <formula>3.01</formula>
      <formula>6</formula>
    </cfRule>
    <cfRule type="cellIs" dxfId="8" priority="25" operator="between">
      <formula>0.01</formula>
      <formula>3</formula>
    </cfRule>
  </conditionalFormatting>
  <conditionalFormatting sqref="F3:F5 F8:F13 F15:F23 F25:F26 F30 F28">
    <cfRule type="cellIs" dxfId="2" priority="20" operator="greaterThanOrEqual">
      <formula>6.01</formula>
    </cfRule>
    <cfRule type="cellIs" dxfId="1" priority="21" operator="between">
      <formula>3.01</formula>
      <formula>6</formula>
    </cfRule>
    <cfRule type="cellIs" dxfId="0" priority="22" operator="between">
      <formula>0.01</formula>
      <formula>3</formula>
    </cfRule>
  </conditionalFormatting>
  <conditionalFormatting sqref="P3:P5 P8:P23 P25:P26 P28:P30">
    <cfRule type="cellIs" dxfId="3" priority="36" operator="lessThan">
      <formula>0</formula>
    </cfRule>
    <cfRule type="cellIs" dxfId="4" priority="37" operator="greaterThan">
      <formula>30</formula>
    </cfRule>
    <cfRule type="cellIs" dxfId="5" priority="38" operator="between">
      <formula>20</formula>
      <formula>30</formula>
    </cfRule>
    <cfRule type="cellIs" dxfId="2" priority="39" operator="between">
      <formula>10</formula>
      <formula>20</formula>
    </cfRule>
    <cfRule type="cellIs" dxfId="6" priority="40" operator="between">
      <formula>0.01</formula>
      <formula>10</formula>
    </cfRule>
  </conditionalFormatting>
  <conditionalFormatting sqref="Q3:Q5 P6:P7 Q8:Q16 Q28:Q30">
    <cfRule type="cellIs" dxfId="7" priority="35" operator="equal">
      <formula>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3"/>
  <sheetViews>
    <sheetView zoomScale="70" zoomScaleNormal="70" workbookViewId="0">
      <pane ySplit="2" topLeftCell="A3" activePane="bottomLeft" state="frozen"/>
      <selection/>
      <selection pane="bottomLeft" activeCell="G25" sqref="G25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44.6018518518519" style="1" customWidth="1"/>
    <col min="8" max="8" width="22" style="1" customWidth="1"/>
    <col min="9" max="9" width="11.1111111111111" style="1" customWidth="1"/>
    <col min="10" max="10" width="6.66666666666667" style="3" customWidth="1"/>
    <col min="11" max="11" width="5.66666666666667" style="3" customWidth="1"/>
    <col min="12" max="13" width="6.44444444444444" style="3" customWidth="1"/>
    <col min="14" max="14" width="5.66666666666667" style="3" customWidth="1"/>
    <col min="15" max="16" width="8" style="3" customWidth="1"/>
    <col min="17" max="17" width="49" style="4" customWidth="1"/>
    <col min="18" max="20" width="19.6759259259259" style="1" customWidth="1"/>
    <col min="21" max="21" width="23.4907407407407" style="1" customWidth="1"/>
    <col min="22" max="22" width="8.88888888888889" style="1"/>
    <col min="23" max="23" width="8.55555555555556" style="1" customWidth="1"/>
    <col min="24" max="24" width="9.66666666666667" style="1"/>
    <col min="25" max="16384" width="8.88888888888889" style="1"/>
  </cols>
  <sheetData>
    <row r="1" s="1" customFormat="1" ht="28" customHeight="1" spans="1:17">
      <c r="A1" s="5" t="s">
        <v>0</v>
      </c>
      <c r="B1" s="5">
        <f>SUM(F3:F9994)</f>
        <v>70.1</v>
      </c>
      <c r="C1" s="51" t="s">
        <v>1</v>
      </c>
      <c r="D1" s="52"/>
      <c r="E1" s="53">
        <f>(SUM(F3:F109)-SUM(F30:F109))</f>
        <v>60.3</v>
      </c>
      <c r="F1" s="5" t="s">
        <v>2</v>
      </c>
      <c r="G1" s="5">
        <f>COUNTIF(F3:F56,"&lt;&gt;0")-COUNTBLANK(F34:F56)</f>
        <v>15</v>
      </c>
      <c r="H1" s="6"/>
      <c r="I1" s="6"/>
      <c r="J1" s="6"/>
      <c r="K1" s="6"/>
      <c r="L1" s="6"/>
      <c r="M1" s="39"/>
      <c r="N1" s="39"/>
      <c r="O1" s="39"/>
      <c r="P1" s="39"/>
      <c r="Q1" s="40"/>
    </row>
    <row r="2" ht="28" customHeight="1" spans="1:17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41" t="s">
        <v>16</v>
      </c>
      <c r="P2" s="42" t="s">
        <v>17</v>
      </c>
      <c r="Q2" s="43" t="s">
        <v>18</v>
      </c>
    </row>
    <row r="3" spans="1:17">
      <c r="A3" s="11" t="s">
        <v>19</v>
      </c>
      <c r="B3" s="12">
        <f>C3/B1</f>
        <v>0.0898716119828816</v>
      </c>
      <c r="C3" s="11">
        <f>SUM(F3:F7)</f>
        <v>6.3</v>
      </c>
      <c r="D3" s="11" t="s">
        <v>20</v>
      </c>
      <c r="E3" s="54">
        <f>SUM(F3:F4)</f>
        <v>6.3</v>
      </c>
      <c r="F3" s="2">
        <v>6.3</v>
      </c>
      <c r="G3" s="14" t="s">
        <v>21</v>
      </c>
      <c r="H3" s="55" t="s">
        <v>99</v>
      </c>
      <c r="I3" s="2" t="s">
        <v>22</v>
      </c>
      <c r="J3" s="14"/>
      <c r="K3" s="2"/>
      <c r="L3" s="2"/>
      <c r="M3" s="2"/>
      <c r="N3" s="2"/>
      <c r="O3" s="2"/>
      <c r="P3" s="2"/>
      <c r="Q3" s="44"/>
    </row>
    <row r="4" spans="1:17">
      <c r="A4" s="16"/>
      <c r="B4" s="17"/>
      <c r="C4" s="16"/>
      <c r="D4" s="16"/>
      <c r="E4" s="56"/>
      <c r="F4" s="2">
        <v>0</v>
      </c>
      <c r="G4" s="14" t="s">
        <v>79</v>
      </c>
      <c r="H4" s="55"/>
      <c r="I4" s="2"/>
      <c r="J4" s="14"/>
      <c r="K4" s="2"/>
      <c r="L4" s="2"/>
      <c r="M4" s="2"/>
      <c r="N4" s="27"/>
      <c r="O4" s="27"/>
      <c r="P4" s="2"/>
      <c r="Q4" s="44"/>
    </row>
    <row r="5" spans="1:17">
      <c r="A5" s="16"/>
      <c r="B5" s="17"/>
      <c r="C5" s="16"/>
      <c r="D5" s="18" t="s">
        <v>23</v>
      </c>
      <c r="E5" s="2">
        <f t="shared" ref="E5:E9" si="0">SUM(F5)</f>
        <v>0</v>
      </c>
      <c r="F5" s="2">
        <v>0</v>
      </c>
      <c r="G5" s="14" t="s">
        <v>95</v>
      </c>
      <c r="H5" s="55"/>
      <c r="I5" s="2" t="s">
        <v>22</v>
      </c>
      <c r="J5" s="14"/>
      <c r="K5" s="2"/>
      <c r="L5" s="2"/>
      <c r="M5" s="2"/>
      <c r="N5" s="27"/>
      <c r="O5" s="27"/>
      <c r="P5" s="2"/>
      <c r="Q5" s="85" t="s">
        <v>100</v>
      </c>
    </row>
    <row r="6" spans="1:17">
      <c r="A6" s="16"/>
      <c r="B6" s="17"/>
      <c r="C6" s="16"/>
      <c r="D6" s="18" t="s">
        <v>26</v>
      </c>
      <c r="E6" s="2">
        <f t="shared" si="0"/>
        <v>0</v>
      </c>
      <c r="F6" s="2">
        <v>0</v>
      </c>
      <c r="G6" s="20" t="s">
        <v>80</v>
      </c>
      <c r="H6" s="57"/>
      <c r="I6" s="2" t="s">
        <v>28</v>
      </c>
      <c r="J6" s="14"/>
      <c r="K6" s="2"/>
      <c r="L6" s="2"/>
      <c r="M6" s="2"/>
      <c r="N6" s="27"/>
      <c r="O6" s="27"/>
      <c r="P6" s="2"/>
      <c r="Q6" s="45"/>
    </row>
    <row r="7" spans="1:17">
      <c r="A7" s="21"/>
      <c r="B7" s="22"/>
      <c r="C7" s="21"/>
      <c r="D7" s="18" t="s">
        <v>30</v>
      </c>
      <c r="E7" s="2">
        <f t="shared" si="0"/>
        <v>0</v>
      </c>
      <c r="F7" s="2">
        <v>0</v>
      </c>
      <c r="G7" s="23" t="s">
        <v>81</v>
      </c>
      <c r="H7" s="58"/>
      <c r="I7" s="2" t="s">
        <v>22</v>
      </c>
      <c r="J7" s="14"/>
      <c r="K7" s="2"/>
      <c r="L7" s="2"/>
      <c r="M7" s="2"/>
      <c r="N7" s="27"/>
      <c r="O7" s="27"/>
      <c r="P7" s="2"/>
      <c r="Q7" s="45"/>
    </row>
    <row r="8" spans="1:17">
      <c r="A8" s="16" t="s">
        <v>32</v>
      </c>
      <c r="B8" s="17">
        <f>C8/B1</f>
        <v>0.0427960057061341</v>
      </c>
      <c r="C8" s="16">
        <f>SUM(F8:F12)</f>
        <v>3</v>
      </c>
      <c r="D8" s="21" t="s">
        <v>33</v>
      </c>
      <c r="E8" s="2">
        <f t="shared" si="0"/>
        <v>0</v>
      </c>
      <c r="F8" s="2">
        <v>0</v>
      </c>
      <c r="G8" s="20" t="s">
        <v>82</v>
      </c>
      <c r="H8" s="57"/>
      <c r="I8" s="2"/>
      <c r="J8" s="14"/>
      <c r="K8" s="2"/>
      <c r="L8" s="2"/>
      <c r="M8" s="2"/>
      <c r="N8" s="27"/>
      <c r="O8" s="27"/>
      <c r="P8" s="2"/>
      <c r="Q8" s="44"/>
    </row>
    <row r="9" spans="1:17">
      <c r="A9" s="16"/>
      <c r="B9" s="17"/>
      <c r="C9" s="16"/>
      <c r="D9" s="18" t="s">
        <v>36</v>
      </c>
      <c r="E9" s="2">
        <f t="shared" si="0"/>
        <v>0</v>
      </c>
      <c r="F9" s="2">
        <v>0</v>
      </c>
      <c r="G9" s="23" t="s">
        <v>101</v>
      </c>
      <c r="H9" s="57"/>
      <c r="I9" s="2" t="s">
        <v>28</v>
      </c>
      <c r="J9" s="14"/>
      <c r="K9" s="2"/>
      <c r="L9" s="2"/>
      <c r="M9" s="2"/>
      <c r="N9" s="27"/>
      <c r="O9" s="27"/>
      <c r="P9" s="2"/>
      <c r="Q9" s="44"/>
    </row>
    <row r="10" spans="1:17">
      <c r="A10" s="16"/>
      <c r="B10" s="17"/>
      <c r="C10" s="16"/>
      <c r="D10" s="11" t="s">
        <v>38</v>
      </c>
      <c r="E10" s="54">
        <f>SUM(F10:F12)</f>
        <v>3</v>
      </c>
      <c r="F10" s="2">
        <v>0</v>
      </c>
      <c r="G10" s="23" t="s">
        <v>83</v>
      </c>
      <c r="H10" s="59"/>
      <c r="I10" s="2" t="s">
        <v>28</v>
      </c>
      <c r="J10" s="14"/>
      <c r="K10" s="2"/>
      <c r="L10" s="2"/>
      <c r="M10" s="2"/>
      <c r="N10" s="27"/>
      <c r="O10" s="27"/>
      <c r="P10" s="2"/>
      <c r="Q10" s="44"/>
    </row>
    <row r="11" spans="1:23">
      <c r="A11" s="16"/>
      <c r="B11" s="17"/>
      <c r="C11" s="16"/>
      <c r="D11" s="16"/>
      <c r="E11" s="60"/>
      <c r="F11" s="2">
        <v>3</v>
      </c>
      <c r="G11" s="23" t="s">
        <v>41</v>
      </c>
      <c r="H11" s="55" t="s">
        <v>99</v>
      </c>
      <c r="I11" s="2" t="s">
        <v>42</v>
      </c>
      <c r="J11" s="14"/>
      <c r="K11" s="2"/>
      <c r="L11" s="2"/>
      <c r="M11" s="2"/>
      <c r="N11" s="27"/>
      <c r="O11" s="27"/>
      <c r="P11" s="2"/>
      <c r="Q11" s="44"/>
      <c r="R11" s="4"/>
      <c r="S11" s="4"/>
      <c r="T11" s="4"/>
      <c r="U11" s="4"/>
      <c r="V11" s="47"/>
      <c r="W11" s="47"/>
    </row>
    <row r="12" spans="1:23">
      <c r="A12" s="21"/>
      <c r="B12" s="22"/>
      <c r="C12" s="21"/>
      <c r="D12" s="21"/>
      <c r="E12" s="56"/>
      <c r="F12" s="2">
        <v>0</v>
      </c>
      <c r="G12" s="23" t="s">
        <v>43</v>
      </c>
      <c r="H12" s="55"/>
      <c r="I12" s="2" t="s">
        <v>42</v>
      </c>
      <c r="J12" s="14"/>
      <c r="K12" s="2"/>
      <c r="L12" s="2"/>
      <c r="M12" s="2"/>
      <c r="N12" s="27"/>
      <c r="O12" s="27"/>
      <c r="P12" s="2"/>
      <c r="Q12" s="44"/>
      <c r="R12" s="4"/>
      <c r="S12" s="4"/>
      <c r="T12" s="4"/>
      <c r="U12" s="4"/>
      <c r="V12" s="47"/>
      <c r="W12" s="47"/>
    </row>
    <row r="13" spans="1:23">
      <c r="A13" s="16" t="s">
        <v>44</v>
      </c>
      <c r="B13" s="12">
        <f>C13/B1</f>
        <v>0.0427960057061341</v>
      </c>
      <c r="C13" s="16">
        <f>SUM(F13:F17)</f>
        <v>3</v>
      </c>
      <c r="D13" s="11" t="s">
        <v>85</v>
      </c>
      <c r="E13" s="2">
        <f t="shared" ref="E13:E17" si="1">SUM(F13)</f>
        <v>0</v>
      </c>
      <c r="F13" s="2">
        <v>0</v>
      </c>
      <c r="G13" s="14" t="s">
        <v>86</v>
      </c>
      <c r="H13" s="58"/>
      <c r="I13" s="77"/>
      <c r="J13" s="14"/>
      <c r="K13" s="2"/>
      <c r="L13" s="2"/>
      <c r="M13" s="2"/>
      <c r="N13" s="27"/>
      <c r="O13" s="27"/>
      <c r="P13" s="2"/>
      <c r="Q13" s="44"/>
      <c r="R13" s="4"/>
      <c r="S13" s="4"/>
      <c r="T13" s="4"/>
      <c r="U13" s="4"/>
      <c r="V13" s="47"/>
      <c r="W13" s="47"/>
    </row>
    <row r="14" spans="1:23">
      <c r="A14" s="16"/>
      <c r="B14" s="17"/>
      <c r="C14" s="16"/>
      <c r="D14" s="18" t="s">
        <v>87</v>
      </c>
      <c r="E14" s="2">
        <f t="shared" si="1"/>
        <v>0</v>
      </c>
      <c r="F14" s="2">
        <v>0</v>
      </c>
      <c r="G14" s="82" t="s">
        <v>88</v>
      </c>
      <c r="H14" s="58"/>
      <c r="I14" s="77"/>
      <c r="J14" s="14"/>
      <c r="K14" s="2"/>
      <c r="L14" s="2"/>
      <c r="M14" s="2"/>
      <c r="N14" s="27"/>
      <c r="O14" s="27"/>
      <c r="P14" s="2"/>
      <c r="Q14" s="44"/>
      <c r="R14" s="4"/>
      <c r="S14" s="4"/>
      <c r="T14" s="4"/>
      <c r="U14" s="4"/>
      <c r="V14" s="47"/>
      <c r="W14" s="47"/>
    </row>
    <row r="15" spans="1:23">
      <c r="A15" s="16"/>
      <c r="B15" s="17"/>
      <c r="C15" s="16"/>
      <c r="D15" s="18" t="s">
        <v>47</v>
      </c>
      <c r="E15" s="2">
        <f t="shared" si="1"/>
        <v>3</v>
      </c>
      <c r="F15" s="2">
        <v>3</v>
      </c>
      <c r="G15" s="23" t="s">
        <v>48</v>
      </c>
      <c r="H15" s="57" t="s">
        <v>102</v>
      </c>
      <c r="I15" s="77" t="s">
        <v>22</v>
      </c>
      <c r="J15" s="14"/>
      <c r="K15" s="2"/>
      <c r="L15" s="2"/>
      <c r="M15" s="2"/>
      <c r="N15" s="27"/>
      <c r="O15" s="27"/>
      <c r="P15" s="2"/>
      <c r="Q15" s="44"/>
      <c r="R15" s="4"/>
      <c r="S15" s="4"/>
      <c r="T15" s="4"/>
      <c r="U15" s="4"/>
      <c r="V15" s="47"/>
      <c r="W15" s="47"/>
    </row>
    <row r="16" spans="1:23">
      <c r="A16" s="16"/>
      <c r="B16" s="17"/>
      <c r="C16" s="16"/>
      <c r="D16" s="16" t="s">
        <v>96</v>
      </c>
      <c r="E16" s="2">
        <f t="shared" si="1"/>
        <v>0</v>
      </c>
      <c r="F16" s="2">
        <v>0</v>
      </c>
      <c r="G16" s="14" t="s">
        <v>97</v>
      </c>
      <c r="H16" s="58"/>
      <c r="I16" s="2" t="s">
        <v>22</v>
      </c>
      <c r="J16" s="14"/>
      <c r="K16" s="2"/>
      <c r="L16" s="2"/>
      <c r="M16" s="2"/>
      <c r="N16" s="27"/>
      <c r="O16" s="27"/>
      <c r="P16" s="2"/>
      <c r="Q16" s="44"/>
      <c r="R16" s="4" t="s">
        <v>103</v>
      </c>
      <c r="S16" s="4"/>
      <c r="T16" s="4"/>
      <c r="U16" s="4"/>
      <c r="V16" s="47"/>
      <c r="W16" s="47"/>
    </row>
    <row r="17" spans="1:23">
      <c r="A17" s="65"/>
      <c r="B17" s="66"/>
      <c r="C17" s="65"/>
      <c r="D17" s="18" t="s">
        <v>51</v>
      </c>
      <c r="E17" s="2">
        <f t="shared" si="1"/>
        <v>0</v>
      </c>
      <c r="F17" s="2">
        <v>0</v>
      </c>
      <c r="G17" s="23"/>
      <c r="H17" s="57"/>
      <c r="I17" s="2" t="s">
        <v>53</v>
      </c>
      <c r="J17" s="14"/>
      <c r="K17" s="2"/>
      <c r="L17" s="2"/>
      <c r="M17" s="2"/>
      <c r="N17" s="27"/>
      <c r="O17" s="27"/>
      <c r="P17" s="2"/>
      <c r="Q17" s="45"/>
      <c r="R17" s="4"/>
      <c r="S17" s="4"/>
      <c r="T17" s="4"/>
      <c r="U17" s="4"/>
      <c r="V17" s="47"/>
      <c r="W17" s="47"/>
    </row>
    <row r="18" spans="1:23">
      <c r="A18" s="11" t="s">
        <v>56</v>
      </c>
      <c r="B18" s="17">
        <f>C18/B1</f>
        <v>0.684736091298146</v>
      </c>
      <c r="C18" s="18">
        <f>SUM(F18:F29)</f>
        <v>48</v>
      </c>
      <c r="D18" s="11" t="s">
        <v>57</v>
      </c>
      <c r="E18" s="54">
        <f>SUM(F18:F29)</f>
        <v>48</v>
      </c>
      <c r="F18" s="2">
        <v>9</v>
      </c>
      <c r="G18" s="28" t="s">
        <v>104</v>
      </c>
      <c r="H18" s="68" t="s">
        <v>89</v>
      </c>
      <c r="I18" s="2" t="s">
        <v>53</v>
      </c>
      <c r="J18" s="14"/>
      <c r="K18" s="2"/>
      <c r="L18" s="2"/>
      <c r="M18" s="2"/>
      <c r="N18" s="27"/>
      <c r="O18" s="27"/>
      <c r="P18" s="2"/>
      <c r="Q18" s="45"/>
      <c r="R18" s="4"/>
      <c r="S18" s="4"/>
      <c r="T18" s="4"/>
      <c r="U18" s="4"/>
      <c r="V18" s="47"/>
      <c r="W18" s="47"/>
    </row>
    <row r="19" spans="1:23">
      <c r="A19" s="16"/>
      <c r="B19" s="17"/>
      <c r="C19" s="18"/>
      <c r="D19" s="16"/>
      <c r="E19" s="60"/>
      <c r="F19" s="2">
        <v>1</v>
      </c>
      <c r="G19" s="63" t="s">
        <v>105</v>
      </c>
      <c r="H19" s="68"/>
      <c r="I19" s="2"/>
      <c r="J19" s="14"/>
      <c r="K19" s="2"/>
      <c r="L19" s="2"/>
      <c r="M19" s="2"/>
      <c r="N19" s="27"/>
      <c r="O19" s="27"/>
      <c r="P19" s="2"/>
      <c r="Q19" s="45"/>
      <c r="R19" s="4"/>
      <c r="S19" s="4"/>
      <c r="T19" s="4"/>
      <c r="U19" s="4"/>
      <c r="V19" s="47"/>
      <c r="W19" s="47"/>
    </row>
    <row r="20" spans="1:23">
      <c r="A20" s="16"/>
      <c r="B20" s="17"/>
      <c r="C20" s="18"/>
      <c r="D20" s="16"/>
      <c r="E20" s="60"/>
      <c r="F20" s="2">
        <v>6</v>
      </c>
      <c r="G20" s="28" t="s">
        <v>106</v>
      </c>
      <c r="H20" s="68"/>
      <c r="I20" s="2"/>
      <c r="J20" s="14"/>
      <c r="K20" s="2"/>
      <c r="L20" s="2"/>
      <c r="M20" s="2"/>
      <c r="N20" s="27"/>
      <c r="O20" s="27"/>
      <c r="P20" s="2"/>
      <c r="Q20" s="45"/>
      <c r="R20" s="4"/>
      <c r="S20" s="4"/>
      <c r="T20" s="4"/>
      <c r="U20" s="4"/>
      <c r="V20" s="47"/>
      <c r="W20" s="47"/>
    </row>
    <row r="21" spans="1:23">
      <c r="A21" s="16"/>
      <c r="B21" s="17"/>
      <c r="C21" s="18"/>
      <c r="D21" s="16"/>
      <c r="E21" s="60"/>
      <c r="F21" s="2">
        <v>0</v>
      </c>
      <c r="G21" s="67" t="s">
        <v>107</v>
      </c>
      <c r="H21" s="68"/>
      <c r="I21" s="2"/>
      <c r="J21" s="14"/>
      <c r="K21" s="2"/>
      <c r="L21" s="2"/>
      <c r="M21" s="2"/>
      <c r="N21" s="27"/>
      <c r="O21" s="27"/>
      <c r="P21" s="2"/>
      <c r="Q21" s="45"/>
      <c r="R21" s="4"/>
      <c r="S21" s="4"/>
      <c r="T21" s="4"/>
      <c r="U21" s="4"/>
      <c r="V21" s="47"/>
      <c r="W21" s="47"/>
    </row>
    <row r="22" spans="1:23">
      <c r="A22" s="16"/>
      <c r="B22" s="17"/>
      <c r="C22" s="18"/>
      <c r="D22" s="16"/>
      <c r="E22" s="60"/>
      <c r="F22" s="2">
        <v>0</v>
      </c>
      <c r="G22" s="62" t="s">
        <v>108</v>
      </c>
      <c r="H22" s="69"/>
      <c r="I22" s="2" t="s">
        <v>28</v>
      </c>
      <c r="J22" s="14"/>
      <c r="K22" s="2"/>
      <c r="L22" s="2"/>
      <c r="M22" s="2"/>
      <c r="N22" s="27"/>
      <c r="O22" s="27"/>
      <c r="P22" s="2"/>
      <c r="Q22" s="45"/>
      <c r="R22" s="4"/>
      <c r="S22" s="4"/>
      <c r="T22" s="4"/>
      <c r="U22" s="4"/>
      <c r="V22" s="47"/>
      <c r="W22" s="47"/>
    </row>
    <row r="23" spans="1:23">
      <c r="A23" s="16"/>
      <c r="B23" s="17"/>
      <c r="C23" s="18"/>
      <c r="D23" s="16"/>
      <c r="E23" s="60"/>
      <c r="F23" s="2">
        <v>4</v>
      </c>
      <c r="G23" s="62" t="s">
        <v>109</v>
      </c>
      <c r="H23" s="69"/>
      <c r="I23" s="2" t="s">
        <v>28</v>
      </c>
      <c r="J23" s="14"/>
      <c r="K23" s="2"/>
      <c r="L23" s="2"/>
      <c r="M23" s="2"/>
      <c r="N23" s="27"/>
      <c r="O23" s="27"/>
      <c r="P23" s="2"/>
      <c r="Q23" s="45"/>
      <c r="R23" s="4"/>
      <c r="S23" s="4"/>
      <c r="T23" s="4"/>
      <c r="U23" s="4"/>
      <c r="V23" s="47"/>
      <c r="W23" s="47"/>
    </row>
    <row r="24" spans="1:21">
      <c r="A24" s="16"/>
      <c r="B24" s="17"/>
      <c r="C24" s="18"/>
      <c r="D24" s="16"/>
      <c r="E24" s="60"/>
      <c r="F24" s="2">
        <v>7</v>
      </c>
      <c r="G24" s="28" t="s">
        <v>63</v>
      </c>
      <c r="H24" s="68"/>
      <c r="I24" s="2" t="s">
        <v>28</v>
      </c>
      <c r="J24" s="14"/>
      <c r="K24" s="2"/>
      <c r="L24" s="2"/>
      <c r="M24" s="2"/>
      <c r="N24" s="27"/>
      <c r="O24" s="27"/>
      <c r="P24" s="2"/>
      <c r="Q24" s="45"/>
      <c r="R24" s="4"/>
      <c r="S24" s="4"/>
      <c r="T24" s="4"/>
      <c r="U24" s="4"/>
    </row>
    <row r="25" customFormat="1" spans="1:23">
      <c r="A25" s="16"/>
      <c r="B25" s="17"/>
      <c r="C25" s="18"/>
      <c r="D25" s="16"/>
      <c r="E25" s="60"/>
      <c r="F25" s="2">
        <v>0</v>
      </c>
      <c r="G25" s="64" t="s">
        <v>110</v>
      </c>
      <c r="H25" s="68"/>
      <c r="I25" s="2"/>
      <c r="J25" s="14"/>
      <c r="K25" s="2"/>
      <c r="L25" s="2"/>
      <c r="M25" s="2"/>
      <c r="N25" s="27"/>
      <c r="O25" s="27"/>
      <c r="P25" s="2"/>
      <c r="Q25" s="45"/>
      <c r="R25" s="4"/>
      <c r="S25" s="4"/>
      <c r="T25" s="4"/>
      <c r="U25" s="4"/>
      <c r="V25" s="1"/>
      <c r="W25" s="1"/>
    </row>
    <row r="26" s="1" customFormat="1" spans="1:23">
      <c r="A26" s="16"/>
      <c r="B26" s="17"/>
      <c r="C26" s="18"/>
      <c r="D26" s="16"/>
      <c r="E26" s="60"/>
      <c r="F26" s="2">
        <v>5</v>
      </c>
      <c r="G26" s="83" t="s">
        <v>111</v>
      </c>
      <c r="H26" s="69"/>
      <c r="I26" s="2" t="s">
        <v>28</v>
      </c>
      <c r="J26" s="14"/>
      <c r="K26" s="2"/>
      <c r="L26" s="2"/>
      <c r="M26" s="2"/>
      <c r="N26" s="27"/>
      <c r="O26" s="27"/>
      <c r="P26" s="2"/>
      <c r="Q26" s="44"/>
      <c r="R26" s="4"/>
      <c r="S26" s="4"/>
      <c r="T26" s="4"/>
      <c r="U26" s="4"/>
      <c r="V26" s="47"/>
      <c r="W26" s="47"/>
    </row>
    <row r="27" s="1" customFormat="1" spans="1:23">
      <c r="A27" s="16"/>
      <c r="B27" s="17"/>
      <c r="C27" s="18"/>
      <c r="D27" s="16"/>
      <c r="E27" s="60"/>
      <c r="F27" s="2">
        <v>6</v>
      </c>
      <c r="G27" s="14" t="s">
        <v>112</v>
      </c>
      <c r="H27" s="69"/>
      <c r="I27" s="2"/>
      <c r="J27" s="14"/>
      <c r="K27" s="2"/>
      <c r="L27" s="2"/>
      <c r="M27" s="27"/>
      <c r="N27" s="27"/>
      <c r="O27" s="27"/>
      <c r="P27" s="2"/>
      <c r="Q27" s="44"/>
      <c r="R27" s="4"/>
      <c r="S27" s="4"/>
      <c r="T27" s="4"/>
      <c r="U27" s="4"/>
      <c r="V27" s="47"/>
      <c r="W27" s="47"/>
    </row>
    <row r="28" customFormat="1" spans="1:21">
      <c r="A28" s="16"/>
      <c r="B28" s="17"/>
      <c r="C28" s="18"/>
      <c r="D28" s="16"/>
      <c r="E28" s="60"/>
      <c r="F28" s="2">
        <v>8</v>
      </c>
      <c r="G28" s="30" t="s">
        <v>90</v>
      </c>
      <c r="H28" s="55" t="s">
        <v>91</v>
      </c>
      <c r="I28" s="2" t="s">
        <v>28</v>
      </c>
      <c r="J28" s="14"/>
      <c r="K28" s="2"/>
      <c r="L28" s="2"/>
      <c r="M28" s="27"/>
      <c r="N28" s="27"/>
      <c r="O28" s="27"/>
      <c r="P28" s="2"/>
      <c r="Q28" s="45"/>
      <c r="R28" s="4"/>
      <c r="S28" s="4"/>
      <c r="T28" s="4"/>
      <c r="U28" s="4"/>
    </row>
    <row r="29" customFormat="1" spans="1:21">
      <c r="A29" s="21"/>
      <c r="B29" s="17"/>
      <c r="C29" s="18"/>
      <c r="D29" s="16"/>
      <c r="E29" s="56"/>
      <c r="F29" s="2">
        <v>2</v>
      </c>
      <c r="G29" s="63" t="s">
        <v>92</v>
      </c>
      <c r="H29" s="57" t="s">
        <v>102</v>
      </c>
      <c r="I29" s="2" t="s">
        <v>28</v>
      </c>
      <c r="J29" s="14"/>
      <c r="K29" s="2"/>
      <c r="L29" s="2"/>
      <c r="M29" s="27"/>
      <c r="N29" s="27"/>
      <c r="O29" s="27"/>
      <c r="P29" s="2"/>
      <c r="Q29" s="45"/>
      <c r="R29" s="4"/>
      <c r="S29" s="4"/>
      <c r="T29" s="4"/>
      <c r="U29" s="4"/>
    </row>
    <row r="30" s="1" customFormat="1" spans="1:21">
      <c r="A30" s="7"/>
      <c r="B30" s="7"/>
      <c r="C30" s="7"/>
      <c r="D30" s="7"/>
      <c r="E30" s="7"/>
      <c r="F30" s="7"/>
      <c r="G30" s="34"/>
      <c r="H30" s="34"/>
      <c r="I30" s="7"/>
      <c r="J30" s="34"/>
      <c r="K30" s="7"/>
      <c r="L30" s="7"/>
      <c r="M30" s="8"/>
      <c r="N30" s="7"/>
      <c r="O30" s="7"/>
      <c r="P30" s="7"/>
      <c r="Q30" s="7"/>
      <c r="R30" s="4"/>
      <c r="S30" s="4"/>
      <c r="T30" s="4"/>
      <c r="U30" s="4"/>
    </row>
    <row r="31" spans="1:17">
      <c r="A31" s="70" t="s">
        <v>69</v>
      </c>
      <c r="B31" s="71">
        <f>C31/B1</f>
        <v>0</v>
      </c>
      <c r="C31" s="18">
        <f t="shared" ref="C31:C33" si="2">SUM(F31)</f>
        <v>0</v>
      </c>
      <c r="D31" s="70" t="s">
        <v>69</v>
      </c>
      <c r="E31" s="2">
        <f t="shared" ref="E31:E33" si="3">SUM(F31)</f>
        <v>0</v>
      </c>
      <c r="F31" s="2">
        <v>0</v>
      </c>
      <c r="G31" s="23" t="s">
        <v>113</v>
      </c>
      <c r="H31" s="57"/>
      <c r="I31" s="77" t="s">
        <v>71</v>
      </c>
      <c r="J31" s="78"/>
      <c r="K31" s="80"/>
      <c r="L31" s="80"/>
      <c r="M31" s="80"/>
      <c r="N31" s="79"/>
      <c r="O31" s="79"/>
      <c r="P31" s="2"/>
      <c r="Q31" s="44" t="s">
        <v>114</v>
      </c>
    </row>
    <row r="32" spans="1:17">
      <c r="A32" s="18" t="s">
        <v>73</v>
      </c>
      <c r="B32" s="71">
        <f>C32/B1</f>
        <v>0.0927246790299572</v>
      </c>
      <c r="C32" s="18">
        <f t="shared" si="2"/>
        <v>6.5</v>
      </c>
      <c r="D32" s="18" t="s">
        <v>73</v>
      </c>
      <c r="E32" s="2">
        <f t="shared" si="3"/>
        <v>6.5</v>
      </c>
      <c r="F32" s="2">
        <v>6.5</v>
      </c>
      <c r="G32" s="20" t="s">
        <v>74</v>
      </c>
      <c r="H32" s="57" t="s">
        <v>102</v>
      </c>
      <c r="I32" s="2" t="s">
        <v>22</v>
      </c>
      <c r="J32" s="78"/>
      <c r="K32" s="80"/>
      <c r="L32" s="80"/>
      <c r="M32" s="80"/>
      <c r="N32" s="79"/>
      <c r="O32" s="79"/>
      <c r="P32" s="2"/>
      <c r="Q32" s="86" t="s">
        <v>115</v>
      </c>
    </row>
    <row r="33" spans="1:17">
      <c r="A33" s="18" t="s">
        <v>75</v>
      </c>
      <c r="B33" s="71">
        <f>C33/B1</f>
        <v>0.0470756062767475</v>
      </c>
      <c r="C33" s="18">
        <f t="shared" si="2"/>
        <v>3.3</v>
      </c>
      <c r="D33" s="18" t="s">
        <v>75</v>
      </c>
      <c r="E33" s="2">
        <f t="shared" si="3"/>
        <v>3.3</v>
      </c>
      <c r="F33" s="2">
        <v>3.3</v>
      </c>
      <c r="G33" s="72" t="s">
        <v>76</v>
      </c>
      <c r="H33" s="73"/>
      <c r="I33" s="2" t="s">
        <v>28</v>
      </c>
      <c r="J33" s="80"/>
      <c r="K33" s="80"/>
      <c r="L33" s="80"/>
      <c r="M33" s="80"/>
      <c r="N33" s="80"/>
      <c r="O33" s="80"/>
      <c r="P33" s="2"/>
      <c r="Q33" s="44"/>
    </row>
    <row r="34" s="2" customFormat="1" spans="1:16380">
      <c r="A34" s="3"/>
      <c r="B34" s="3"/>
      <c r="C34" s="3">
        <f>SUM(C3:C33)</f>
        <v>70.1</v>
      </c>
      <c r="D34" s="3"/>
      <c r="E34" s="3">
        <f>SUM(E3:E33)</f>
        <v>70.1</v>
      </c>
      <c r="F34" s="3"/>
      <c r="G34" s="37"/>
      <c r="H34" s="37"/>
      <c r="I34" s="3"/>
      <c r="J34" s="3">
        <f>SUM(J3:J33)</f>
        <v>0</v>
      </c>
      <c r="K34" s="3">
        <f>SUM(K3:K33)</f>
        <v>0</v>
      </c>
      <c r="L34" s="3">
        <f>SUM(L3:L33)</f>
        <v>0</v>
      </c>
      <c r="M34" s="3">
        <f>SUM(M3:M33)</f>
        <v>0</v>
      </c>
      <c r="N34" s="3">
        <f>SUM(N3:N33)</f>
        <v>0</v>
      </c>
      <c r="O34" s="3"/>
      <c r="P34" s="3">
        <f>SUM(P3:P33)</f>
        <v>0</v>
      </c>
      <c r="Q34" s="48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</row>
    <row r="35" ht="33" customHeight="1" spans="17:21">
      <c r="Q35" s="81"/>
      <c r="R35" s="49" t="s">
        <v>77</v>
      </c>
      <c r="S35" s="50"/>
      <c r="T35" s="50"/>
      <c r="U35" s="50"/>
    </row>
    <row r="36" ht="33" customHeight="1" spans="18:21">
      <c r="R36" s="50"/>
      <c r="S36" s="50"/>
      <c r="T36" s="50"/>
      <c r="U36" s="50"/>
    </row>
    <row r="37" ht="33" customHeight="1" spans="18:21">
      <c r="R37" s="50"/>
      <c r="S37" s="50"/>
      <c r="T37" s="50"/>
      <c r="U37" s="50"/>
    </row>
    <row r="38" ht="33" customHeight="1" spans="18:21">
      <c r="R38" s="50"/>
      <c r="S38" s="50"/>
      <c r="T38" s="50"/>
      <c r="U38" s="50"/>
    </row>
    <row r="39" ht="33" customHeight="1" spans="18:21">
      <c r="R39" s="50"/>
      <c r="S39" s="50"/>
      <c r="T39" s="50"/>
      <c r="U39" s="50"/>
    </row>
    <row r="40" ht="33" customHeight="1" spans="18:21">
      <c r="R40" s="50"/>
      <c r="S40" s="50"/>
      <c r="T40" s="50"/>
      <c r="U40" s="50"/>
    </row>
    <row r="43" ht="409.5" spans="1:7">
      <c r="A43" s="3">
        <v>7.8</v>
      </c>
      <c r="D43" s="3">
        <v>7.8</v>
      </c>
      <c r="G43" s="84" t="s">
        <v>78</v>
      </c>
    </row>
  </sheetData>
  <mergeCells count="23">
    <mergeCell ref="C1:D1"/>
    <mergeCell ref="M1:Q1"/>
    <mergeCell ref="A3:A7"/>
    <mergeCell ref="A8:A12"/>
    <mergeCell ref="A13:A17"/>
    <mergeCell ref="A18:A29"/>
    <mergeCell ref="B3:B7"/>
    <mergeCell ref="B8:B12"/>
    <mergeCell ref="B13:B17"/>
    <mergeCell ref="B18:B29"/>
    <mergeCell ref="C3:C7"/>
    <mergeCell ref="C8:C12"/>
    <mergeCell ref="C13:C17"/>
    <mergeCell ref="C18:C29"/>
    <mergeCell ref="D3:D4"/>
    <mergeCell ref="D10:D12"/>
    <mergeCell ref="D18:D29"/>
    <mergeCell ref="E3:E4"/>
    <mergeCell ref="E10:E12"/>
    <mergeCell ref="E18:E29"/>
    <mergeCell ref="R11:U15"/>
    <mergeCell ref="R16:U30"/>
    <mergeCell ref="R35:U40"/>
  </mergeCells>
  <conditionalFormatting sqref="F6">
    <cfRule type="cellIs" dxfId="0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2" priority="16" operator="greaterThanOrEqual">
      <formula>6.01</formula>
    </cfRule>
  </conditionalFormatting>
  <conditionalFormatting sqref="F7">
    <cfRule type="cellIs" dxfId="0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2" priority="10" operator="greaterThanOrEqual">
      <formula>6.01</formula>
    </cfRule>
  </conditionalFormatting>
  <conditionalFormatting sqref="F14">
    <cfRule type="cellIs" dxfId="0" priority="4" operator="between">
      <formula>0.01</formula>
      <formula>3</formula>
    </cfRule>
    <cfRule type="cellIs" dxfId="1" priority="3" operator="between">
      <formula>3.01</formula>
      <formula>6</formula>
    </cfRule>
    <cfRule type="cellIs" dxfId="2" priority="2" operator="greaterThanOrEqual">
      <formula>6.01</formula>
    </cfRule>
  </conditionalFormatting>
  <conditionalFormatting sqref="G14">
    <cfRule type="containsText" dxfId="9" priority="1" operator="between" text="场内">
      <formula>NOT(ISERROR(SEARCH("场内",G14)))</formula>
    </cfRule>
  </conditionalFormatting>
  <conditionalFormatting sqref="H30">
    <cfRule type="containsText" dxfId="9" priority="5" operator="between" text="场内">
      <formula>NOT(ISERROR(SEARCH("场内",H30)))</formula>
    </cfRule>
  </conditionalFormatting>
  <conditionalFormatting sqref="F32">
    <cfRule type="cellIs" dxfId="2" priority="7" operator="greaterThanOrEqual">
      <formula>6.01</formula>
    </cfRule>
    <cfRule type="cellIs" dxfId="1" priority="8" operator="between">
      <formula>3.01</formula>
      <formula>6</formula>
    </cfRule>
    <cfRule type="cellIs" dxfId="0" priority="9" operator="between">
      <formula>0.01</formula>
      <formula>3</formula>
    </cfRule>
  </conditionalFormatting>
  <conditionalFormatting sqref="E35:E1048576">
    <cfRule type="cellIs" dxfId="2" priority="25" operator="greaterThanOrEqual">
      <formula>6.01</formula>
    </cfRule>
    <cfRule type="cellIs" dxfId="1" priority="26" operator="between">
      <formula>3.01</formula>
      <formula>6</formula>
    </cfRule>
    <cfRule type="cellIs" dxfId="8" priority="27" operator="between">
      <formula>0.01</formula>
      <formula>3</formula>
    </cfRule>
  </conditionalFormatting>
  <conditionalFormatting sqref="F26:F27">
    <cfRule type="cellIs" dxfId="2" priority="13" operator="greaterThanOrEqual">
      <formula>6.01</formula>
    </cfRule>
    <cfRule type="cellIs" dxfId="1" priority="14" operator="between">
      <formula>3.01</formula>
      <formula>6</formula>
    </cfRule>
    <cfRule type="cellIs" dxfId="0" priority="15" operator="between">
      <formula>0.01</formula>
      <formula>3</formula>
    </cfRule>
  </conditionalFormatting>
  <conditionalFormatting sqref="P26:P27">
    <cfRule type="cellIs" dxfId="3" priority="29" operator="lessThan">
      <formula>0</formula>
    </cfRule>
    <cfRule type="cellIs" dxfId="4" priority="30" operator="greaterThan">
      <formula>30</formula>
    </cfRule>
    <cfRule type="cellIs" dxfId="5" priority="31" operator="between">
      <formula>20</formula>
      <formula>30</formula>
    </cfRule>
    <cfRule type="cellIs" dxfId="2" priority="32" operator="between">
      <formula>10</formula>
      <formula>20</formula>
    </cfRule>
    <cfRule type="cellIs" dxfId="6" priority="33" operator="between">
      <formula>0.01</formula>
      <formula>10</formula>
    </cfRule>
  </conditionalFormatting>
  <conditionalFormatting sqref="Q26:Q27">
    <cfRule type="cellIs" dxfId="7" priority="28" operator="equal">
      <formula>0</formula>
    </cfRule>
  </conditionalFormatting>
  <conditionalFormatting sqref="G1:G13 G15:G1048576">
    <cfRule type="containsText" dxfId="9" priority="6" operator="between" text="场内">
      <formula>NOT(ISERROR(SEARCH("场内",G1)))</formula>
    </cfRule>
  </conditionalFormatting>
  <conditionalFormatting sqref="E3 E5:E10 E13:E21 E31:E33">
    <cfRule type="cellIs" dxfId="2" priority="22" operator="greaterThanOrEqual">
      <formula>6.01</formula>
    </cfRule>
    <cfRule type="cellIs" dxfId="1" priority="23" operator="between">
      <formula>3.01</formula>
      <formula>6</formula>
    </cfRule>
    <cfRule type="cellIs" dxfId="8" priority="24" operator="between">
      <formula>0.01</formula>
      <formula>3</formula>
    </cfRule>
  </conditionalFormatting>
  <conditionalFormatting sqref="F3:F5 F8:F13 F15:F25 F28:F29 F31 F33">
    <cfRule type="cellIs" dxfId="2" priority="19" operator="greaterThanOrEqual">
      <formula>6.01</formula>
    </cfRule>
    <cfRule type="cellIs" dxfId="1" priority="20" operator="between">
      <formula>3.01</formula>
      <formula>6</formula>
    </cfRule>
    <cfRule type="cellIs" dxfId="0" priority="21" operator="between">
      <formula>0.01</formula>
      <formula>3</formula>
    </cfRule>
  </conditionalFormatting>
  <conditionalFormatting sqref="P3:P5 P8:P25 P28:P29 P31:P33">
    <cfRule type="cellIs" dxfId="3" priority="35" operator="lessThan">
      <formula>0</formula>
    </cfRule>
    <cfRule type="cellIs" dxfId="4" priority="36" operator="greaterThan">
      <formula>30</formula>
    </cfRule>
    <cfRule type="cellIs" dxfId="5" priority="37" operator="between">
      <formula>20</formula>
      <formula>30</formula>
    </cfRule>
    <cfRule type="cellIs" dxfId="2" priority="38" operator="between">
      <formula>10</formula>
      <formula>20</formula>
    </cfRule>
    <cfRule type="cellIs" dxfId="6" priority="39" operator="between">
      <formula>0.01</formula>
      <formula>10</formula>
    </cfRule>
  </conditionalFormatting>
  <conditionalFormatting sqref="Q3:Q5 P6:P7 Q8:Q16 Q31:Q33">
    <cfRule type="cellIs" dxfId="7" priority="34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36"/>
  <sheetViews>
    <sheetView zoomScale="70" zoomScaleNormal="70" workbookViewId="0">
      <pane ySplit="2" topLeftCell="A3" activePane="bottomLeft" state="frozen"/>
      <selection/>
      <selection pane="bottomLeft" activeCell="F16" sqref="F16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44.6018518518519" style="1" customWidth="1"/>
    <col min="8" max="8" width="17" style="1" customWidth="1"/>
    <col min="9" max="9" width="11.1111111111111" style="1" customWidth="1"/>
    <col min="10" max="10" width="6.66666666666667" style="3" customWidth="1"/>
    <col min="11" max="12" width="8" style="3" customWidth="1"/>
    <col min="13" max="13" width="49" style="4" customWidth="1"/>
    <col min="14" max="16" width="19.6759259259259" style="1" customWidth="1"/>
    <col min="17" max="17" width="23.4907407407407" style="1" customWidth="1"/>
    <col min="18" max="18" width="8.88888888888889" style="1"/>
    <col min="19" max="19" width="8.55555555555556" style="1" customWidth="1"/>
    <col min="20" max="20" width="9.66666666666667" style="1"/>
    <col min="21" max="16380" width="8.88888888888889" style="1"/>
  </cols>
  <sheetData>
    <row r="1" s="1" customFormat="1" ht="28" customHeight="1" spans="1:13">
      <c r="A1" s="5" t="s">
        <v>0</v>
      </c>
      <c r="B1" s="5">
        <f>SUM(F3:F9989)</f>
        <v>77.1</v>
      </c>
      <c r="C1" s="51" t="s">
        <v>1</v>
      </c>
      <c r="D1" s="52"/>
      <c r="E1" s="53">
        <f>(SUM(F3:F104)-SUM(F26:F104))</f>
        <v>67.3</v>
      </c>
      <c r="F1" s="5" t="s">
        <v>2</v>
      </c>
      <c r="G1" s="5">
        <f>COUNTIF(F3:F51,"&lt;&gt;0")-COUNTBLANK(F3:F51)</f>
        <v>15</v>
      </c>
      <c r="H1" s="6"/>
      <c r="I1" s="6"/>
      <c r="J1" s="6"/>
      <c r="K1" s="39"/>
      <c r="L1" s="39"/>
      <c r="M1" s="40"/>
    </row>
    <row r="2" ht="28" customHeight="1" spans="1:13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41" t="s">
        <v>16</v>
      </c>
      <c r="L2" s="42" t="s">
        <v>17</v>
      </c>
      <c r="M2" s="43" t="s">
        <v>18</v>
      </c>
    </row>
    <row r="3" spans="1:13">
      <c r="A3" s="11" t="s">
        <v>19</v>
      </c>
      <c r="B3" s="12">
        <f>C3/B1</f>
        <v>0.0817120622568093</v>
      </c>
      <c r="C3" s="11">
        <f>SUM(F3:F6)</f>
        <v>6.3</v>
      </c>
      <c r="D3" s="11" t="s">
        <v>20</v>
      </c>
      <c r="E3" s="54">
        <f>SUM(F3:F4)</f>
        <v>6.3</v>
      </c>
      <c r="F3" s="2">
        <v>6.3</v>
      </c>
      <c r="G3" s="14" t="s">
        <v>21</v>
      </c>
      <c r="H3" s="55"/>
      <c r="I3" s="2" t="s">
        <v>22</v>
      </c>
      <c r="J3" s="14"/>
      <c r="K3" s="2"/>
      <c r="L3" s="2"/>
      <c r="M3" s="44"/>
    </row>
    <row r="4" spans="1:13">
      <c r="A4" s="16"/>
      <c r="B4" s="17"/>
      <c r="C4" s="16"/>
      <c r="D4" s="16"/>
      <c r="E4" s="56"/>
      <c r="F4" s="2"/>
      <c r="G4" s="14" t="s">
        <v>79</v>
      </c>
      <c r="H4" s="55"/>
      <c r="I4" s="2"/>
      <c r="J4" s="14"/>
      <c r="K4" s="27"/>
      <c r="L4" s="2"/>
      <c r="M4" s="44"/>
    </row>
    <row r="5" spans="1:13">
      <c r="A5" s="16"/>
      <c r="B5" s="17"/>
      <c r="C5" s="16"/>
      <c r="D5" s="18" t="s">
        <v>26</v>
      </c>
      <c r="E5" s="2">
        <f>SUM(F5)</f>
        <v>0</v>
      </c>
      <c r="F5" s="2"/>
      <c r="G5" s="20" t="s">
        <v>80</v>
      </c>
      <c r="H5" s="57"/>
      <c r="I5" s="2" t="s">
        <v>28</v>
      </c>
      <c r="J5" s="14"/>
      <c r="K5" s="27"/>
      <c r="L5" s="2"/>
      <c r="M5" s="45"/>
    </row>
    <row r="6" spans="1:13">
      <c r="A6" s="21"/>
      <c r="B6" s="22"/>
      <c r="C6" s="21"/>
      <c r="D6" s="18" t="s">
        <v>30</v>
      </c>
      <c r="E6" s="2">
        <f>SUM(F6)</f>
        <v>0</v>
      </c>
      <c r="F6" s="2"/>
      <c r="G6" s="23" t="s">
        <v>81</v>
      </c>
      <c r="H6" s="58"/>
      <c r="I6" s="2" t="s">
        <v>22</v>
      </c>
      <c r="J6" s="14"/>
      <c r="K6" s="27"/>
      <c r="L6" s="2"/>
      <c r="M6" s="45"/>
    </row>
    <row r="7" spans="1:13">
      <c r="A7" s="16" t="s">
        <v>32</v>
      </c>
      <c r="B7" s="17">
        <f>C7/B1</f>
        <v>0.0389105058365759</v>
      </c>
      <c r="C7" s="16">
        <f>SUM(F7:F11)</f>
        <v>3</v>
      </c>
      <c r="D7" s="21" t="s">
        <v>33</v>
      </c>
      <c r="E7" s="2">
        <f>SUM(F7)</f>
        <v>0</v>
      </c>
      <c r="F7" s="2"/>
      <c r="G7" s="20" t="s">
        <v>82</v>
      </c>
      <c r="H7" s="57"/>
      <c r="I7" s="2"/>
      <c r="J7" s="14"/>
      <c r="K7" s="27"/>
      <c r="L7" s="2"/>
      <c r="M7" s="44"/>
    </row>
    <row r="8" spans="1:13">
      <c r="A8" s="16"/>
      <c r="B8" s="17"/>
      <c r="C8" s="16"/>
      <c r="D8" s="18" t="s">
        <v>36</v>
      </c>
      <c r="E8" s="2">
        <f>SUM(F8)</f>
        <v>0</v>
      </c>
      <c r="F8" s="2"/>
      <c r="G8" s="23" t="s">
        <v>101</v>
      </c>
      <c r="H8" s="57"/>
      <c r="I8" s="2" t="s">
        <v>28</v>
      </c>
      <c r="J8" s="14"/>
      <c r="K8" s="27"/>
      <c r="L8" s="2"/>
      <c r="M8" s="44"/>
    </row>
    <row r="9" spans="1:13">
      <c r="A9" s="16"/>
      <c r="B9" s="17"/>
      <c r="C9" s="16"/>
      <c r="D9" s="11" t="s">
        <v>38</v>
      </c>
      <c r="E9" s="54">
        <f>SUM(F9:F11)</f>
        <v>3</v>
      </c>
      <c r="F9" s="2"/>
      <c r="G9" s="23"/>
      <c r="H9" s="59"/>
      <c r="I9" s="2" t="s">
        <v>28</v>
      </c>
      <c r="J9" s="14"/>
      <c r="K9" s="27"/>
      <c r="L9" s="2"/>
      <c r="M9" s="44"/>
    </row>
    <row r="10" spans="1:19">
      <c r="A10" s="16"/>
      <c r="B10" s="17"/>
      <c r="C10" s="16"/>
      <c r="D10" s="16"/>
      <c r="E10" s="60"/>
      <c r="F10" s="2">
        <v>3</v>
      </c>
      <c r="G10" s="23" t="s">
        <v>41</v>
      </c>
      <c r="H10" s="55"/>
      <c r="I10" s="2" t="s">
        <v>42</v>
      </c>
      <c r="J10" s="14"/>
      <c r="K10" s="27"/>
      <c r="L10" s="2"/>
      <c r="M10" s="44"/>
      <c r="N10" s="4"/>
      <c r="O10" s="4"/>
      <c r="P10" s="4"/>
      <c r="Q10" s="4"/>
      <c r="R10" s="47"/>
      <c r="S10" s="47"/>
    </row>
    <row r="11" spans="1:19">
      <c r="A11" s="21"/>
      <c r="B11" s="22"/>
      <c r="C11" s="21"/>
      <c r="D11" s="21"/>
      <c r="E11" s="56"/>
      <c r="F11" s="2"/>
      <c r="G11" s="23" t="s">
        <v>43</v>
      </c>
      <c r="H11" s="55"/>
      <c r="I11" s="2" t="s">
        <v>42</v>
      </c>
      <c r="J11" s="14"/>
      <c r="K11" s="27"/>
      <c r="L11" s="2"/>
      <c r="M11" s="44"/>
      <c r="N11" s="4"/>
      <c r="O11" s="4"/>
      <c r="P11" s="4"/>
      <c r="Q11" s="4"/>
      <c r="R11" s="47"/>
      <c r="S11" s="47"/>
    </row>
    <row r="12" spans="1:19">
      <c r="A12" s="16" t="s">
        <v>44</v>
      </c>
      <c r="B12" s="12">
        <f>C12/B1</f>
        <v>0.155642023346304</v>
      </c>
      <c r="C12" s="16">
        <f>SUM(F12:F18)</f>
        <v>12</v>
      </c>
      <c r="D12" s="11" t="s">
        <v>85</v>
      </c>
      <c r="E12" s="2">
        <f>SUM(F12)</f>
        <v>0</v>
      </c>
      <c r="F12" s="2"/>
      <c r="G12" s="14" t="s">
        <v>86</v>
      </c>
      <c r="H12" s="58"/>
      <c r="I12" s="77"/>
      <c r="J12" s="14"/>
      <c r="K12" s="27"/>
      <c r="L12" s="2"/>
      <c r="M12" s="44"/>
      <c r="N12" s="4"/>
      <c r="O12" s="4"/>
      <c r="P12" s="4"/>
      <c r="Q12" s="4"/>
      <c r="R12" s="47"/>
      <c r="S12" s="47"/>
    </row>
    <row r="13" spans="1:19">
      <c r="A13" s="16"/>
      <c r="B13" s="17"/>
      <c r="C13" s="16"/>
      <c r="D13" s="11" t="s">
        <v>47</v>
      </c>
      <c r="E13" s="54">
        <f>SUM(F13:F15)</f>
        <v>9</v>
      </c>
      <c r="F13" s="2"/>
      <c r="G13" s="62" t="s">
        <v>108</v>
      </c>
      <c r="H13" s="58"/>
      <c r="I13" s="77"/>
      <c r="J13" s="14"/>
      <c r="K13" s="27"/>
      <c r="L13" s="2"/>
      <c r="M13" s="44"/>
      <c r="N13" s="4"/>
      <c r="O13" s="4"/>
      <c r="P13" s="4"/>
      <c r="Q13" s="4"/>
      <c r="R13" s="47"/>
      <c r="S13" s="47"/>
    </row>
    <row r="14" spans="1:19">
      <c r="A14" s="16"/>
      <c r="B14" s="17"/>
      <c r="C14" s="16"/>
      <c r="D14" s="16"/>
      <c r="E14" s="60"/>
      <c r="F14" s="2">
        <v>5</v>
      </c>
      <c r="G14" s="23" t="s">
        <v>48</v>
      </c>
      <c r="H14" s="58"/>
      <c r="I14" s="77" t="s">
        <v>22</v>
      </c>
      <c r="J14" s="14"/>
      <c r="K14" s="27"/>
      <c r="L14" s="2"/>
      <c r="M14" s="57" t="s">
        <v>102</v>
      </c>
      <c r="N14" s="4"/>
      <c r="O14" s="4"/>
      <c r="P14" s="4"/>
      <c r="Q14" s="4"/>
      <c r="R14" s="47"/>
      <c r="S14" s="47"/>
    </row>
    <row r="15" spans="1:19">
      <c r="A15" s="16"/>
      <c r="B15" s="17"/>
      <c r="C15" s="16"/>
      <c r="D15" s="16"/>
      <c r="E15" s="56"/>
      <c r="F15" s="2">
        <v>4</v>
      </c>
      <c r="G15" s="62" t="s">
        <v>109</v>
      </c>
      <c r="H15" s="58"/>
      <c r="I15" s="2" t="s">
        <v>22</v>
      </c>
      <c r="J15" s="14"/>
      <c r="K15" s="27"/>
      <c r="L15" s="2"/>
      <c r="M15" s="44"/>
      <c r="N15" s="4" t="s">
        <v>103</v>
      </c>
      <c r="O15" s="4"/>
      <c r="P15" s="4"/>
      <c r="Q15" s="4"/>
      <c r="R15" s="47"/>
      <c r="S15" s="47"/>
    </row>
    <row r="16" spans="1:19">
      <c r="A16" s="16"/>
      <c r="B16" s="17"/>
      <c r="C16" s="16"/>
      <c r="D16" s="11" t="s">
        <v>51</v>
      </c>
      <c r="E16" s="54">
        <f>SUM(F16:F18)</f>
        <v>3</v>
      </c>
      <c r="F16" s="2">
        <v>1</v>
      </c>
      <c r="G16" s="63" t="s">
        <v>116</v>
      </c>
      <c r="H16" s="58"/>
      <c r="I16" s="2"/>
      <c r="J16" s="14"/>
      <c r="K16" s="27"/>
      <c r="L16" s="2"/>
      <c r="M16" s="44"/>
      <c r="N16" s="4"/>
      <c r="O16" s="4"/>
      <c r="P16" s="4"/>
      <c r="Q16" s="4"/>
      <c r="R16" s="47"/>
      <c r="S16" s="47"/>
    </row>
    <row r="17" spans="1:19">
      <c r="A17" s="16"/>
      <c r="B17" s="17"/>
      <c r="C17" s="16"/>
      <c r="D17" s="16"/>
      <c r="E17" s="60"/>
      <c r="F17" s="2">
        <v>2</v>
      </c>
      <c r="G17" s="64" t="s">
        <v>117</v>
      </c>
      <c r="H17" s="58"/>
      <c r="I17" s="2"/>
      <c r="J17" s="14"/>
      <c r="K17" s="27"/>
      <c r="L17" s="2"/>
      <c r="M17" s="44"/>
      <c r="N17" s="4"/>
      <c r="O17" s="4"/>
      <c r="P17" s="4"/>
      <c r="Q17" s="4"/>
      <c r="R17" s="47"/>
      <c r="S17" s="47"/>
    </row>
    <row r="18" spans="1:19">
      <c r="A18" s="65"/>
      <c r="B18" s="66"/>
      <c r="C18" s="65"/>
      <c r="D18" s="21"/>
      <c r="E18" s="56"/>
      <c r="F18" s="2"/>
      <c r="G18" s="67" t="s">
        <v>107</v>
      </c>
      <c r="H18" s="57"/>
      <c r="I18" s="2" t="s">
        <v>53</v>
      </c>
      <c r="J18" s="14"/>
      <c r="K18" s="27"/>
      <c r="L18" s="2"/>
      <c r="M18" s="45"/>
      <c r="N18" s="4"/>
      <c r="O18" s="4"/>
      <c r="P18" s="4"/>
      <c r="Q18" s="4"/>
      <c r="R18" s="47"/>
      <c r="S18" s="47"/>
    </row>
    <row r="19" spans="1:19">
      <c r="A19" s="11" t="s">
        <v>56</v>
      </c>
      <c r="B19" s="17">
        <f>C19/B1</f>
        <v>0.59662775616083</v>
      </c>
      <c r="C19" s="18">
        <f>SUM(F19:F25)</f>
        <v>46</v>
      </c>
      <c r="D19" s="11" t="s">
        <v>57</v>
      </c>
      <c r="E19" s="54">
        <f>SUM(F19:F25)</f>
        <v>46</v>
      </c>
      <c r="F19" s="2">
        <v>10</v>
      </c>
      <c r="G19" s="28" t="s">
        <v>104</v>
      </c>
      <c r="H19" s="68"/>
      <c r="I19" s="2" t="s">
        <v>53</v>
      </c>
      <c r="J19" s="14"/>
      <c r="K19" s="27"/>
      <c r="L19" s="2"/>
      <c r="M19" s="45"/>
      <c r="N19" s="4"/>
      <c r="O19" s="4"/>
      <c r="P19" s="4"/>
      <c r="Q19" s="4"/>
      <c r="R19" s="47"/>
      <c r="S19" s="47"/>
    </row>
    <row r="20" spans="1:19">
      <c r="A20" s="16"/>
      <c r="B20" s="17"/>
      <c r="C20" s="18"/>
      <c r="D20" s="16"/>
      <c r="E20" s="60"/>
      <c r="F20" s="2">
        <v>6</v>
      </c>
      <c r="G20" s="28" t="s">
        <v>106</v>
      </c>
      <c r="H20" s="68"/>
      <c r="I20" s="2"/>
      <c r="J20" s="14"/>
      <c r="K20" s="27"/>
      <c r="L20" s="2"/>
      <c r="M20" s="45"/>
      <c r="N20" s="4"/>
      <c r="O20" s="4"/>
      <c r="P20" s="4"/>
      <c r="Q20" s="4"/>
      <c r="R20" s="47"/>
      <c r="S20" s="47"/>
    </row>
    <row r="21" spans="1:17">
      <c r="A21" s="16"/>
      <c r="B21" s="17"/>
      <c r="C21" s="18"/>
      <c r="D21" s="16"/>
      <c r="E21" s="60"/>
      <c r="F21" s="2">
        <v>7</v>
      </c>
      <c r="G21" s="28" t="s">
        <v>63</v>
      </c>
      <c r="H21" s="68" t="s">
        <v>118</v>
      </c>
      <c r="I21" s="2" t="s">
        <v>28</v>
      </c>
      <c r="J21" s="14"/>
      <c r="K21" s="27"/>
      <c r="L21" s="2"/>
      <c r="M21" s="45"/>
      <c r="N21" s="4"/>
      <c r="O21" s="4"/>
      <c r="P21" s="4"/>
      <c r="Q21" s="4"/>
    </row>
    <row r="22" s="1" customFormat="1" spans="1:19">
      <c r="A22" s="16"/>
      <c r="B22" s="17"/>
      <c r="C22" s="18"/>
      <c r="D22" s="16"/>
      <c r="E22" s="60"/>
      <c r="F22" s="2">
        <v>6</v>
      </c>
      <c r="G22" s="14" t="s">
        <v>65</v>
      </c>
      <c r="H22" s="69"/>
      <c r="I22" s="2" t="s">
        <v>28</v>
      </c>
      <c r="J22" s="14"/>
      <c r="K22" s="27"/>
      <c r="L22" s="2"/>
      <c r="M22" s="44"/>
      <c r="N22" s="4"/>
      <c r="O22" s="4"/>
      <c r="P22" s="4"/>
      <c r="Q22" s="4"/>
      <c r="R22" s="47"/>
      <c r="S22" s="47"/>
    </row>
    <row r="23" s="1" customFormat="1" spans="1:19">
      <c r="A23" s="16"/>
      <c r="B23" s="17"/>
      <c r="C23" s="18"/>
      <c r="D23" s="16"/>
      <c r="E23" s="60"/>
      <c r="F23" s="2">
        <v>6</v>
      </c>
      <c r="G23" s="14" t="s">
        <v>112</v>
      </c>
      <c r="H23" s="69"/>
      <c r="I23" s="2"/>
      <c r="J23" s="14"/>
      <c r="K23" s="27"/>
      <c r="L23" s="2"/>
      <c r="M23" s="44"/>
      <c r="N23" s="4"/>
      <c r="O23" s="4"/>
      <c r="P23" s="4"/>
      <c r="Q23" s="4"/>
      <c r="R23" s="47"/>
      <c r="S23" s="47"/>
    </row>
    <row r="24" customFormat="1" spans="1:17">
      <c r="A24" s="16"/>
      <c r="B24" s="17"/>
      <c r="C24" s="18"/>
      <c r="D24" s="16"/>
      <c r="E24" s="60"/>
      <c r="F24" s="2">
        <v>9</v>
      </c>
      <c r="G24" s="30" t="s">
        <v>90</v>
      </c>
      <c r="H24" s="55"/>
      <c r="I24" s="2" t="s">
        <v>28</v>
      </c>
      <c r="J24" s="14"/>
      <c r="K24" s="27"/>
      <c r="L24" s="2"/>
      <c r="M24" s="45"/>
      <c r="N24" s="4"/>
      <c r="O24" s="4"/>
      <c r="P24" s="4"/>
      <c r="Q24" s="4"/>
    </row>
    <row r="25" customFormat="1" spans="1:17">
      <c r="A25" s="21"/>
      <c r="B25" s="17"/>
      <c r="C25" s="18"/>
      <c r="D25" s="16"/>
      <c r="E25" s="56"/>
      <c r="F25" s="2">
        <v>2</v>
      </c>
      <c r="G25" s="63" t="s">
        <v>92</v>
      </c>
      <c r="H25" s="57"/>
      <c r="I25" s="2" t="s">
        <v>28</v>
      </c>
      <c r="J25" s="14"/>
      <c r="K25" s="27"/>
      <c r="L25" s="2"/>
      <c r="M25" s="57" t="s">
        <v>102</v>
      </c>
      <c r="N25" s="4"/>
      <c r="O25" s="4"/>
      <c r="P25" s="4"/>
      <c r="Q25" s="4"/>
    </row>
    <row r="26" s="1" customFormat="1" spans="1:17">
      <c r="A26" s="7"/>
      <c r="B26" s="7"/>
      <c r="C26" s="7"/>
      <c r="D26" s="7"/>
      <c r="E26" s="7"/>
      <c r="F26" s="7"/>
      <c r="G26" s="34"/>
      <c r="H26" s="34"/>
      <c r="I26" s="7"/>
      <c r="J26" s="34"/>
      <c r="K26" s="7"/>
      <c r="L26" s="7"/>
      <c r="M26" s="7"/>
      <c r="N26" s="4"/>
      <c r="O26" s="4"/>
      <c r="P26" s="4"/>
      <c r="Q26" s="4"/>
    </row>
    <row r="27" spans="1:13">
      <c r="A27" s="70" t="s">
        <v>69</v>
      </c>
      <c r="B27" s="71">
        <f>C27/B1</f>
        <v>0</v>
      </c>
      <c r="C27" s="18">
        <f t="shared" ref="C27:C29" si="0">SUM(F27)</f>
        <v>0</v>
      </c>
      <c r="D27" s="70" t="s">
        <v>69</v>
      </c>
      <c r="E27" s="2">
        <f t="shared" ref="E27:E29" si="1">SUM(F27)</f>
        <v>0</v>
      </c>
      <c r="F27" s="2"/>
      <c r="G27" s="23" t="s">
        <v>113</v>
      </c>
      <c r="H27" s="57"/>
      <c r="I27" s="77" t="s">
        <v>71</v>
      </c>
      <c r="J27" s="78"/>
      <c r="K27" s="79"/>
      <c r="L27" s="2"/>
      <c r="M27" s="44" t="s">
        <v>114</v>
      </c>
    </row>
    <row r="28" spans="1:13">
      <c r="A28" s="18" t="s">
        <v>73</v>
      </c>
      <c r="B28" s="71">
        <f>C28/B1</f>
        <v>0.0843060959792477</v>
      </c>
      <c r="C28" s="18">
        <f t="shared" si="0"/>
        <v>6.5</v>
      </c>
      <c r="D28" s="18" t="s">
        <v>73</v>
      </c>
      <c r="E28" s="2">
        <f t="shared" si="1"/>
        <v>6.5</v>
      </c>
      <c r="F28" s="2">
        <v>6.5</v>
      </c>
      <c r="G28" s="20" t="s">
        <v>74</v>
      </c>
      <c r="H28" s="57"/>
      <c r="I28" s="2" t="s">
        <v>22</v>
      </c>
      <c r="J28" s="78"/>
      <c r="K28" s="79"/>
      <c r="L28" s="2"/>
      <c r="M28" s="57" t="s">
        <v>102</v>
      </c>
    </row>
    <row r="29" spans="1:13">
      <c r="A29" s="18" t="s">
        <v>75</v>
      </c>
      <c r="B29" s="71">
        <f>C29/B1</f>
        <v>0.0428015564202335</v>
      </c>
      <c r="C29" s="18">
        <f t="shared" si="0"/>
        <v>3.3</v>
      </c>
      <c r="D29" s="18" t="s">
        <v>75</v>
      </c>
      <c r="E29" s="2">
        <f t="shared" si="1"/>
        <v>3.3</v>
      </c>
      <c r="F29" s="2">
        <v>3.3</v>
      </c>
      <c r="G29" s="72" t="s">
        <v>76</v>
      </c>
      <c r="H29" s="73"/>
      <c r="I29" s="2" t="s">
        <v>28</v>
      </c>
      <c r="J29" s="80"/>
      <c r="K29" s="80"/>
      <c r="L29" s="2"/>
      <c r="M29" s="44"/>
    </row>
    <row r="30" s="2" customFormat="1" spans="1:16376">
      <c r="A30" s="3"/>
      <c r="B30" s="3"/>
      <c r="C30" s="3">
        <f>SUM(C3:C29)</f>
        <v>77.1</v>
      </c>
      <c r="D30" s="3"/>
      <c r="E30" s="3">
        <f>SUM(E3:E29)</f>
        <v>77.1</v>
      </c>
      <c r="F30" s="3"/>
      <c r="G30" s="37"/>
      <c r="H30" s="37"/>
      <c r="I30" s="3"/>
      <c r="J30" s="3">
        <f>SUM(J3:J29)</f>
        <v>0</v>
      </c>
      <c r="K30" s="3"/>
      <c r="L30" s="3">
        <f>SUM(L3:L29)</f>
        <v>0</v>
      </c>
      <c r="M30" s="4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</row>
    <row r="31" ht="33" customHeight="1" spans="13:17">
      <c r="M31" s="81"/>
      <c r="N31" s="49" t="s">
        <v>77</v>
      </c>
      <c r="O31" s="50"/>
      <c r="P31" s="50"/>
      <c r="Q31" s="50"/>
    </row>
    <row r="32" ht="33" customHeight="1" spans="14:17">
      <c r="N32" s="50"/>
      <c r="O32" s="50"/>
      <c r="P32" s="50"/>
      <c r="Q32" s="50"/>
    </row>
    <row r="33" ht="33" customHeight="1" spans="14:17">
      <c r="N33" s="50"/>
      <c r="O33" s="50"/>
      <c r="P33" s="50"/>
      <c r="Q33" s="50"/>
    </row>
    <row r="34" ht="33" customHeight="1" spans="14:17">
      <c r="N34" s="50"/>
      <c r="O34" s="50"/>
      <c r="P34" s="50"/>
      <c r="Q34" s="50"/>
    </row>
    <row r="35" ht="33" customHeight="1" spans="14:17">
      <c r="N35" s="50"/>
      <c r="O35" s="50"/>
      <c r="P35" s="50"/>
      <c r="Q35" s="50"/>
    </row>
    <row r="36" ht="33" customHeight="1" spans="14:17">
      <c r="N36" s="50"/>
      <c r="O36" s="50"/>
      <c r="P36" s="50"/>
      <c r="Q36" s="50"/>
    </row>
  </sheetData>
  <mergeCells count="27">
    <mergeCell ref="C1:D1"/>
    <mergeCell ref="K1:M1"/>
    <mergeCell ref="A3:A6"/>
    <mergeCell ref="A7:A11"/>
    <mergeCell ref="A12:A18"/>
    <mergeCell ref="A19:A25"/>
    <mergeCell ref="B3:B6"/>
    <mergeCell ref="B7:B11"/>
    <mergeCell ref="B12:B18"/>
    <mergeCell ref="B19:B25"/>
    <mergeCell ref="C3:C6"/>
    <mergeCell ref="C7:C11"/>
    <mergeCell ref="C12:C18"/>
    <mergeCell ref="C19:C25"/>
    <mergeCell ref="D3:D4"/>
    <mergeCell ref="D9:D11"/>
    <mergeCell ref="D13:D15"/>
    <mergeCell ref="D16:D18"/>
    <mergeCell ref="D19:D25"/>
    <mergeCell ref="E3:E4"/>
    <mergeCell ref="E9:E11"/>
    <mergeCell ref="E13:E15"/>
    <mergeCell ref="E16:E18"/>
    <mergeCell ref="E19:E25"/>
    <mergeCell ref="N10:Q14"/>
    <mergeCell ref="N15:Q26"/>
    <mergeCell ref="N31:Q36"/>
  </mergeCells>
  <conditionalFormatting sqref="F5">
    <cfRule type="cellIs" dxfId="2" priority="16" operator="greaterThanOrEqual">
      <formula>6.01</formula>
    </cfRule>
    <cfRule type="cellIs" dxfId="1" priority="17" operator="between">
      <formula>3.01</formula>
      <formula>6</formula>
    </cfRule>
    <cfRule type="cellIs" dxfId="0" priority="18" operator="between">
      <formula>0.01</formula>
      <formula>3</formula>
    </cfRule>
  </conditionalFormatting>
  <conditionalFormatting sqref="F6">
    <cfRule type="cellIs" dxfId="2" priority="10" operator="greaterThanOrEqual">
      <formula>6.01</formula>
    </cfRule>
    <cfRule type="cellIs" dxfId="1" priority="11" operator="between">
      <formula>3.01</formula>
      <formula>6</formula>
    </cfRule>
    <cfRule type="cellIs" dxfId="0" priority="12" operator="between">
      <formula>0.01</formula>
      <formula>3</formula>
    </cfRule>
  </conditionalFormatting>
  <conditionalFormatting sqref="H26">
    <cfRule type="containsText" dxfId="9" priority="5" operator="between" text="场内">
      <formula>NOT(ISERROR(SEARCH("场内",H26)))</formula>
    </cfRule>
  </conditionalFormatting>
  <conditionalFormatting sqref="F28">
    <cfRule type="cellIs" dxfId="2" priority="7" operator="greaterThanOrEqual">
      <formula>6.01</formula>
    </cfRule>
    <cfRule type="cellIs" dxfId="1" priority="8" operator="between">
      <formula>3.01</formula>
      <formula>6</formula>
    </cfRule>
    <cfRule type="cellIs" dxfId="0" priority="9" operator="between">
      <formula>0.01</formula>
      <formula>3</formula>
    </cfRule>
  </conditionalFormatting>
  <conditionalFormatting sqref="E31:E1048576">
    <cfRule type="cellIs" dxfId="2" priority="25" operator="greaterThanOrEqual">
      <formula>6.01</formula>
    </cfRule>
    <cfRule type="cellIs" dxfId="1" priority="26" operator="between">
      <formula>3.01</formula>
      <formula>6</formula>
    </cfRule>
    <cfRule type="cellIs" dxfId="8" priority="27" operator="between">
      <formula>0.01</formula>
      <formula>3</formula>
    </cfRule>
  </conditionalFormatting>
  <conditionalFormatting sqref="F22:F23">
    <cfRule type="cellIs" dxfId="2" priority="13" operator="greaterThanOrEqual">
      <formula>6.01</formula>
    </cfRule>
    <cfRule type="cellIs" dxfId="1" priority="14" operator="between">
      <formula>3.01</formula>
      <formula>6</formula>
    </cfRule>
    <cfRule type="cellIs" dxfId="0" priority="15" operator="between">
      <formula>0.01</formula>
      <formula>3</formula>
    </cfRule>
  </conditionalFormatting>
  <conditionalFormatting sqref="G$1:G$1048576">
    <cfRule type="containsText" dxfId="9" priority="6" operator="between" text="场内">
      <formula>NOT(ISERROR(SEARCH("场内",G1)))</formula>
    </cfRule>
  </conditionalFormatting>
  <conditionalFormatting sqref="L22:L23">
    <cfRule type="cellIs" dxfId="3" priority="29" operator="lessThan">
      <formula>0</formula>
    </cfRule>
    <cfRule type="cellIs" dxfId="4" priority="30" operator="greaterThan">
      <formula>30</formula>
    </cfRule>
    <cfRule type="cellIs" dxfId="5" priority="31" operator="between">
      <formula>20</formula>
      <formula>30</formula>
    </cfRule>
    <cfRule type="cellIs" dxfId="2" priority="32" operator="between">
      <formula>10</formula>
      <formula>20</formula>
    </cfRule>
    <cfRule type="cellIs" dxfId="6" priority="33" operator="between">
      <formula>0.01</formula>
      <formula>10</formula>
    </cfRule>
  </conditionalFormatting>
  <conditionalFormatting sqref="M22:M23">
    <cfRule type="cellIs" dxfId="7" priority="28" operator="equal">
      <formula>0</formula>
    </cfRule>
  </conditionalFormatting>
  <conditionalFormatting sqref="E3 E27:E29 E19:E20 E16:E17 E12:E13 E5:E9">
    <cfRule type="cellIs" dxfId="2" priority="22" operator="greaterThanOrEqual">
      <formula>6.01</formula>
    </cfRule>
    <cfRule type="cellIs" dxfId="1" priority="23" operator="between">
      <formula>3.01</formula>
      <formula>6</formula>
    </cfRule>
    <cfRule type="cellIs" dxfId="8" priority="24" operator="between">
      <formula>0.01</formula>
      <formula>3</formula>
    </cfRule>
  </conditionalFormatting>
  <conditionalFormatting sqref="F3:F4 F27 F24:F25 F29 F7:F21">
    <cfRule type="cellIs" dxfId="2" priority="19" operator="greaterThanOrEqual">
      <formula>6.01</formula>
    </cfRule>
    <cfRule type="cellIs" dxfId="1" priority="20" operator="between">
      <formula>3.01</formula>
      <formula>6</formula>
    </cfRule>
    <cfRule type="cellIs" dxfId="0" priority="21" operator="between">
      <formula>0.01</formula>
      <formula>3</formula>
    </cfRule>
  </conditionalFormatting>
  <conditionalFormatting sqref="L3:L4 L24:L25 L27:L29 L7:L21">
    <cfRule type="cellIs" dxfId="3" priority="35" operator="lessThan">
      <formula>0</formula>
    </cfRule>
    <cfRule type="cellIs" dxfId="4" priority="36" operator="greaterThan">
      <formula>30</formula>
    </cfRule>
    <cfRule type="cellIs" dxfId="5" priority="37" operator="between">
      <formula>20</formula>
      <formula>30</formula>
    </cfRule>
    <cfRule type="cellIs" dxfId="2" priority="38" operator="between">
      <formula>10</formula>
      <formula>20</formula>
    </cfRule>
    <cfRule type="cellIs" dxfId="6" priority="39" operator="between">
      <formula>0.01</formula>
      <formula>10</formula>
    </cfRule>
  </conditionalFormatting>
  <conditionalFormatting sqref="M3:M4 M29 M27 M7:M13 M15:M17 L5:L6">
    <cfRule type="cellIs" dxfId="7" priority="34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36"/>
  <sheetViews>
    <sheetView zoomScale="85" zoomScaleNormal="85" workbookViewId="0">
      <pane ySplit="2" topLeftCell="A3" activePane="bottomLeft" state="frozen"/>
      <selection/>
      <selection pane="bottomLeft" activeCell="G14" sqref="G14"/>
    </sheetView>
  </sheetViews>
  <sheetFormatPr defaultColWidth="8.88888888888889" defaultRowHeight="14.4"/>
  <cols>
    <col min="1" max="4" width="9.66666666666667" style="3" customWidth="1"/>
    <col min="5" max="5" width="7.66666666666667" style="3" customWidth="1"/>
    <col min="6" max="6" width="8.66666666666667" style="1" customWidth="1"/>
    <col min="7" max="7" width="44.6018518518519" style="1" customWidth="1"/>
    <col min="8" max="8" width="17" style="1" customWidth="1"/>
    <col min="9" max="9" width="11.1111111111111" style="1" customWidth="1"/>
    <col min="10" max="10" width="6.66666666666667" style="3" customWidth="1"/>
    <col min="11" max="12" width="8" style="3" customWidth="1"/>
    <col min="13" max="13" width="49" style="4" customWidth="1"/>
    <col min="14" max="16" width="19.6759259259259" style="1" customWidth="1"/>
    <col min="17" max="17" width="23.4907407407407" style="1" customWidth="1"/>
    <col min="18" max="18" width="8.88888888888889" style="1"/>
    <col min="19" max="19" width="8.55555555555556" style="1" customWidth="1"/>
    <col min="20" max="20" width="9.66666666666667" style="1"/>
    <col min="21" max="16380" width="8.88888888888889" style="1"/>
  </cols>
  <sheetData>
    <row r="1" s="1" customFormat="1" ht="28" customHeight="1" spans="1:13">
      <c r="A1" s="5" t="s">
        <v>0</v>
      </c>
      <c r="B1" s="5">
        <f>SUM(F3:F9989)</f>
        <v>63.8</v>
      </c>
      <c r="C1" s="51" t="s">
        <v>1</v>
      </c>
      <c r="D1" s="52"/>
      <c r="E1" s="53">
        <f>(SUM(F3:F104)-SUM(F26:F104))</f>
        <v>63.8</v>
      </c>
      <c r="F1" s="5" t="s">
        <v>2</v>
      </c>
      <c r="G1" s="5">
        <f>COUNTIF(F3:F51,"&lt;&gt;0")-COUNTBLANK(F3:F51)</f>
        <v>12</v>
      </c>
      <c r="H1" s="6"/>
      <c r="I1" s="6"/>
      <c r="J1" s="6"/>
      <c r="K1" s="39"/>
      <c r="L1" s="39"/>
      <c r="M1" s="40"/>
    </row>
    <row r="2" ht="28" customHeight="1" spans="1:13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9</v>
      </c>
      <c r="I2" s="75" t="s">
        <v>10</v>
      </c>
      <c r="J2" s="76" t="s">
        <v>11</v>
      </c>
      <c r="K2" s="41" t="s">
        <v>16</v>
      </c>
      <c r="L2" s="42" t="s">
        <v>17</v>
      </c>
      <c r="M2" s="43" t="s">
        <v>18</v>
      </c>
    </row>
    <row r="3" spans="1:13">
      <c r="A3" s="11" t="s">
        <v>19</v>
      </c>
      <c r="B3" s="12">
        <f>C3/B1</f>
        <v>0.0987460815047022</v>
      </c>
      <c r="C3" s="11">
        <f>SUM(F3:F6)</f>
        <v>6.3</v>
      </c>
      <c r="D3" s="11" t="s">
        <v>20</v>
      </c>
      <c r="E3" s="54">
        <f>SUM(F3:F4)</f>
        <v>6.3</v>
      </c>
      <c r="F3" s="2">
        <v>6.3</v>
      </c>
      <c r="G3" s="14" t="s">
        <v>21</v>
      </c>
      <c r="H3" s="55"/>
      <c r="I3" s="2" t="s">
        <v>22</v>
      </c>
      <c r="J3" s="14"/>
      <c r="K3" s="2"/>
      <c r="L3" s="2"/>
      <c r="M3" s="44"/>
    </row>
    <row r="4" spans="1:13">
      <c r="A4" s="16"/>
      <c r="B4" s="17"/>
      <c r="C4" s="16"/>
      <c r="D4" s="16"/>
      <c r="E4" s="56"/>
      <c r="F4" s="2"/>
      <c r="G4" s="14" t="s">
        <v>79</v>
      </c>
      <c r="H4" s="55"/>
      <c r="I4" s="2"/>
      <c r="J4" s="14"/>
      <c r="K4" s="27"/>
      <c r="L4" s="2"/>
      <c r="M4" s="44"/>
    </row>
    <row r="5" spans="1:13">
      <c r="A5" s="16"/>
      <c r="B5" s="17"/>
      <c r="C5" s="16"/>
      <c r="D5" s="18" t="s">
        <v>26</v>
      </c>
      <c r="E5" s="2">
        <f t="shared" ref="E5:E8" si="0">SUM(F5)</f>
        <v>0</v>
      </c>
      <c r="F5" s="2"/>
      <c r="G5" s="20" t="s">
        <v>80</v>
      </c>
      <c r="H5" s="57"/>
      <c r="I5" s="2" t="s">
        <v>28</v>
      </c>
      <c r="J5" s="14"/>
      <c r="K5" s="27"/>
      <c r="L5" s="2"/>
      <c r="M5" s="45"/>
    </row>
    <row r="6" spans="1:13">
      <c r="A6" s="21"/>
      <c r="B6" s="22"/>
      <c r="C6" s="21"/>
      <c r="D6" s="18" t="s">
        <v>30</v>
      </c>
      <c r="E6" s="2">
        <f t="shared" si="0"/>
        <v>0</v>
      </c>
      <c r="F6" s="2"/>
      <c r="G6" s="23" t="s">
        <v>81</v>
      </c>
      <c r="H6" s="58"/>
      <c r="I6" s="2" t="s">
        <v>22</v>
      </c>
      <c r="J6" s="14"/>
      <c r="K6" s="27"/>
      <c r="L6" s="2"/>
      <c r="M6" s="45"/>
    </row>
    <row r="7" spans="1:13">
      <c r="A7" s="16" t="s">
        <v>32</v>
      </c>
      <c r="B7" s="17">
        <f>C7/B1</f>
        <v>0.0783699059561129</v>
      </c>
      <c r="C7" s="16">
        <f>SUM(F7:F11)</f>
        <v>5</v>
      </c>
      <c r="D7" s="21" t="s">
        <v>33</v>
      </c>
      <c r="E7" s="2">
        <f t="shared" si="0"/>
        <v>0</v>
      </c>
      <c r="F7" s="2"/>
      <c r="G7" s="20" t="s">
        <v>82</v>
      </c>
      <c r="H7" s="57"/>
      <c r="I7" s="2"/>
      <c r="J7" s="14"/>
      <c r="K7" s="27"/>
      <c r="L7" s="2"/>
      <c r="M7" s="44"/>
    </row>
    <row r="8" spans="1:13">
      <c r="A8" s="16"/>
      <c r="B8" s="17"/>
      <c r="C8" s="16"/>
      <c r="D8" s="18" t="s">
        <v>36</v>
      </c>
      <c r="E8" s="2">
        <f t="shared" si="0"/>
        <v>0</v>
      </c>
      <c r="F8" s="2"/>
      <c r="G8" s="23" t="s">
        <v>101</v>
      </c>
      <c r="H8" s="57"/>
      <c r="I8" s="2" t="s">
        <v>28</v>
      </c>
      <c r="J8" s="14"/>
      <c r="K8" s="27"/>
      <c r="L8" s="2"/>
      <c r="M8" s="44"/>
    </row>
    <row r="9" spans="1:13">
      <c r="A9" s="16"/>
      <c r="B9" s="17"/>
      <c r="C9" s="16"/>
      <c r="D9" s="11" t="s">
        <v>38</v>
      </c>
      <c r="E9" s="54">
        <f>SUM(F9:F11)</f>
        <v>5</v>
      </c>
      <c r="F9" s="2"/>
      <c r="G9" s="23"/>
      <c r="H9" s="59"/>
      <c r="I9" s="2" t="s">
        <v>28</v>
      </c>
      <c r="J9" s="14"/>
      <c r="K9" s="27"/>
      <c r="L9" s="2"/>
      <c r="M9" s="44"/>
    </row>
    <row r="10" spans="1:19">
      <c r="A10" s="16"/>
      <c r="B10" s="17"/>
      <c r="C10" s="16"/>
      <c r="D10" s="16"/>
      <c r="E10" s="60"/>
      <c r="F10" s="2">
        <v>5</v>
      </c>
      <c r="G10" s="23" t="s">
        <v>41</v>
      </c>
      <c r="H10" s="55"/>
      <c r="I10" s="2" t="s">
        <v>42</v>
      </c>
      <c r="J10" s="14"/>
      <c r="K10" s="27"/>
      <c r="L10" s="2"/>
      <c r="M10" s="44"/>
      <c r="N10" s="4"/>
      <c r="O10" s="4"/>
      <c r="P10" s="4"/>
      <c r="Q10" s="4"/>
      <c r="R10" s="47"/>
      <c r="S10" s="47"/>
    </row>
    <row r="11" spans="1:19">
      <c r="A11" s="21"/>
      <c r="B11" s="22"/>
      <c r="C11" s="21"/>
      <c r="D11" s="21"/>
      <c r="E11" s="56"/>
      <c r="F11" s="2"/>
      <c r="G11" s="23" t="s">
        <v>43</v>
      </c>
      <c r="H11" s="55"/>
      <c r="I11" s="2" t="s">
        <v>42</v>
      </c>
      <c r="J11" s="14"/>
      <c r="K11" s="27"/>
      <c r="L11" s="2"/>
      <c r="M11" s="44"/>
      <c r="N11" s="4"/>
      <c r="O11" s="4"/>
      <c r="P11" s="4"/>
      <c r="Q11" s="4"/>
      <c r="R11" s="47"/>
      <c r="S11" s="47"/>
    </row>
    <row r="12" spans="1:19">
      <c r="A12" s="16" t="s">
        <v>44</v>
      </c>
      <c r="B12" s="12">
        <f>C12/B1</f>
        <v>0.227272727272727</v>
      </c>
      <c r="C12" s="16">
        <f>SUM(F12:F18)</f>
        <v>14.5</v>
      </c>
      <c r="D12" s="11" t="s">
        <v>85</v>
      </c>
      <c r="E12" s="2">
        <f>SUM(F12)</f>
        <v>4</v>
      </c>
      <c r="F12" s="2">
        <v>4</v>
      </c>
      <c r="G12" s="61" t="s">
        <v>119</v>
      </c>
      <c r="H12" s="58"/>
      <c r="I12" s="77"/>
      <c r="J12" s="14"/>
      <c r="K12" s="27"/>
      <c r="L12" s="2"/>
      <c r="M12" s="44"/>
      <c r="N12" s="4"/>
      <c r="O12" s="4"/>
      <c r="P12" s="4"/>
      <c r="Q12" s="4"/>
      <c r="R12" s="47"/>
      <c r="S12" s="47"/>
    </row>
    <row r="13" spans="1:19">
      <c r="A13" s="16"/>
      <c r="B13" s="17"/>
      <c r="C13" s="16"/>
      <c r="D13" s="11" t="s">
        <v>47</v>
      </c>
      <c r="E13" s="54">
        <f>SUM(F13:F15)</f>
        <v>4.5</v>
      </c>
      <c r="F13" s="2"/>
      <c r="G13" s="62" t="s">
        <v>108</v>
      </c>
      <c r="H13" s="58"/>
      <c r="I13" s="77"/>
      <c r="J13" s="14"/>
      <c r="K13" s="27"/>
      <c r="L13" s="2"/>
      <c r="M13" s="44"/>
      <c r="N13" s="4"/>
      <c r="O13" s="4"/>
      <c r="P13" s="4"/>
      <c r="Q13" s="4"/>
      <c r="R13" s="47"/>
      <c r="S13" s="47"/>
    </row>
    <row r="14" spans="1:19">
      <c r="A14" s="16"/>
      <c r="B14" s="17"/>
      <c r="C14" s="16"/>
      <c r="D14" s="16"/>
      <c r="E14" s="60"/>
      <c r="F14" s="2">
        <v>2.5</v>
      </c>
      <c r="G14" s="23" t="s">
        <v>48</v>
      </c>
      <c r="H14" s="58"/>
      <c r="I14" s="77" t="s">
        <v>22</v>
      </c>
      <c r="J14" s="14"/>
      <c r="K14" s="27"/>
      <c r="L14" s="2"/>
      <c r="M14" s="57" t="s">
        <v>102</v>
      </c>
      <c r="N14" s="4"/>
      <c r="O14" s="4"/>
      <c r="P14" s="4"/>
      <c r="Q14" s="4"/>
      <c r="R14" s="47"/>
      <c r="S14" s="47"/>
    </row>
    <row r="15" spans="1:19">
      <c r="A15" s="16"/>
      <c r="B15" s="17"/>
      <c r="C15" s="16"/>
      <c r="D15" s="16"/>
      <c r="E15" s="56"/>
      <c r="F15" s="2">
        <v>2</v>
      </c>
      <c r="G15" s="62" t="s">
        <v>109</v>
      </c>
      <c r="H15" s="58"/>
      <c r="I15" s="2" t="s">
        <v>22</v>
      </c>
      <c r="J15" s="14"/>
      <c r="K15" s="27"/>
      <c r="L15" s="2"/>
      <c r="M15" s="44"/>
      <c r="N15" s="4" t="s">
        <v>103</v>
      </c>
      <c r="O15" s="4"/>
      <c r="P15" s="4"/>
      <c r="Q15" s="4"/>
      <c r="R15" s="47"/>
      <c r="S15" s="47"/>
    </row>
    <row r="16" spans="1:19">
      <c r="A16" s="16"/>
      <c r="B16" s="17"/>
      <c r="C16" s="16"/>
      <c r="D16" s="11" t="s">
        <v>51</v>
      </c>
      <c r="E16" s="54">
        <f>SUM(F16:F18)</f>
        <v>6</v>
      </c>
      <c r="F16" s="2">
        <v>0</v>
      </c>
      <c r="G16" s="63" t="s">
        <v>116</v>
      </c>
      <c r="H16" s="58"/>
      <c r="I16" s="2"/>
      <c r="J16" s="14"/>
      <c r="K16" s="27"/>
      <c r="L16" s="2"/>
      <c r="M16" s="44"/>
      <c r="N16" s="4"/>
      <c r="O16" s="4"/>
      <c r="P16" s="4"/>
      <c r="Q16" s="4"/>
      <c r="R16" s="47"/>
      <c r="S16" s="47"/>
    </row>
    <row r="17" spans="1:19">
      <c r="A17" s="16"/>
      <c r="B17" s="17"/>
      <c r="C17" s="16"/>
      <c r="D17" s="16"/>
      <c r="E17" s="60"/>
      <c r="F17" s="2">
        <v>6</v>
      </c>
      <c r="G17" s="64" t="s">
        <v>117</v>
      </c>
      <c r="H17" s="58"/>
      <c r="I17" s="2"/>
      <c r="J17" s="14"/>
      <c r="K17" s="27"/>
      <c r="L17" s="2"/>
      <c r="M17" s="44"/>
      <c r="N17" s="4"/>
      <c r="O17" s="4"/>
      <c r="P17" s="4"/>
      <c r="Q17" s="4"/>
      <c r="R17" s="47"/>
      <c r="S17" s="47"/>
    </row>
    <row r="18" spans="1:19">
      <c r="A18" s="65"/>
      <c r="B18" s="66"/>
      <c r="C18" s="65"/>
      <c r="D18" s="21"/>
      <c r="E18" s="56"/>
      <c r="F18" s="2"/>
      <c r="G18" s="67" t="s">
        <v>107</v>
      </c>
      <c r="H18" s="57"/>
      <c r="I18" s="2" t="s">
        <v>53</v>
      </c>
      <c r="J18" s="14"/>
      <c r="K18" s="27"/>
      <c r="L18" s="2"/>
      <c r="M18" s="45"/>
      <c r="N18" s="4"/>
      <c r="O18" s="4"/>
      <c r="P18" s="4"/>
      <c r="Q18" s="4"/>
      <c r="R18" s="47"/>
      <c r="S18" s="47"/>
    </row>
    <row r="19" spans="1:19">
      <c r="A19" s="11" t="s">
        <v>56</v>
      </c>
      <c r="B19" s="17">
        <f>C19/B1</f>
        <v>0.595611285266458</v>
      </c>
      <c r="C19" s="18">
        <f>SUM(F19:F25)</f>
        <v>38</v>
      </c>
      <c r="D19" s="11" t="s">
        <v>57</v>
      </c>
      <c r="E19" s="54">
        <f>SUM(F19:F25)</f>
        <v>38</v>
      </c>
      <c r="F19" s="2">
        <v>10</v>
      </c>
      <c r="G19" s="28" t="s">
        <v>104</v>
      </c>
      <c r="H19" s="68"/>
      <c r="I19" s="2" t="s">
        <v>53</v>
      </c>
      <c r="J19" s="14"/>
      <c r="K19" s="27"/>
      <c r="L19" s="2"/>
      <c r="M19" s="45"/>
      <c r="N19" s="4"/>
      <c r="O19" s="4"/>
      <c r="P19" s="4"/>
      <c r="Q19" s="4"/>
      <c r="R19" s="47"/>
      <c r="S19" s="47"/>
    </row>
    <row r="20" spans="1:19">
      <c r="A20" s="16"/>
      <c r="B20" s="17"/>
      <c r="C20" s="18"/>
      <c r="D20" s="16"/>
      <c r="E20" s="60"/>
      <c r="F20" s="2">
        <v>6</v>
      </c>
      <c r="G20" s="28" t="s">
        <v>106</v>
      </c>
      <c r="H20" s="68"/>
      <c r="I20" s="2"/>
      <c r="J20" s="14"/>
      <c r="K20" s="27"/>
      <c r="L20" s="2"/>
      <c r="M20" s="45"/>
      <c r="N20" s="4"/>
      <c r="O20" s="4"/>
      <c r="P20" s="4"/>
      <c r="Q20" s="4"/>
      <c r="R20" s="47"/>
      <c r="S20" s="47"/>
    </row>
    <row r="21" spans="1:17">
      <c r="A21" s="16"/>
      <c r="B21" s="17"/>
      <c r="C21" s="18"/>
      <c r="D21" s="16"/>
      <c r="E21" s="60"/>
      <c r="F21" s="2">
        <v>5</v>
      </c>
      <c r="G21" s="28" t="s">
        <v>63</v>
      </c>
      <c r="H21" s="68"/>
      <c r="I21" s="2" t="s">
        <v>28</v>
      </c>
      <c r="J21" s="14"/>
      <c r="K21" s="27"/>
      <c r="L21" s="2"/>
      <c r="M21" s="45"/>
      <c r="N21" s="4"/>
      <c r="O21" s="4"/>
      <c r="P21" s="4"/>
      <c r="Q21" s="4"/>
    </row>
    <row r="22" s="1" customFormat="1" spans="1:19">
      <c r="A22" s="16"/>
      <c r="B22" s="17"/>
      <c r="C22" s="18"/>
      <c r="D22" s="16"/>
      <c r="E22" s="60"/>
      <c r="F22" s="2">
        <v>4</v>
      </c>
      <c r="G22" s="14" t="s">
        <v>65</v>
      </c>
      <c r="H22" s="69"/>
      <c r="I22" s="2" t="s">
        <v>28</v>
      </c>
      <c r="J22" s="14"/>
      <c r="K22" s="27"/>
      <c r="L22" s="2"/>
      <c r="M22" s="44"/>
      <c r="N22" s="4"/>
      <c r="O22" s="4"/>
      <c r="P22" s="4"/>
      <c r="Q22" s="4"/>
      <c r="R22" s="47"/>
      <c r="S22" s="47"/>
    </row>
    <row r="23" s="1" customFormat="1" spans="1:19">
      <c r="A23" s="16"/>
      <c r="B23" s="17"/>
      <c r="C23" s="18"/>
      <c r="D23" s="16"/>
      <c r="E23" s="60"/>
      <c r="F23" s="2">
        <v>3</v>
      </c>
      <c r="G23" s="14" t="s">
        <v>112</v>
      </c>
      <c r="H23" s="69"/>
      <c r="I23" s="2"/>
      <c r="J23" s="14"/>
      <c r="K23" s="27"/>
      <c r="L23" s="2"/>
      <c r="M23" s="44"/>
      <c r="N23" s="4"/>
      <c r="O23" s="4"/>
      <c r="P23" s="4"/>
      <c r="Q23" s="4"/>
      <c r="R23" s="47"/>
      <c r="S23" s="47"/>
    </row>
    <row r="24" customFormat="1" spans="1:17">
      <c r="A24" s="16"/>
      <c r="B24" s="17"/>
      <c r="C24" s="18"/>
      <c r="D24" s="16"/>
      <c r="E24" s="60"/>
      <c r="F24" s="2">
        <v>10</v>
      </c>
      <c r="G24" s="30" t="s">
        <v>90</v>
      </c>
      <c r="H24" s="55"/>
      <c r="I24" s="2" t="s">
        <v>28</v>
      </c>
      <c r="J24" s="14"/>
      <c r="K24" s="27"/>
      <c r="L24" s="2"/>
      <c r="M24" s="45"/>
      <c r="N24" s="4"/>
      <c r="O24" s="4"/>
      <c r="P24" s="4"/>
      <c r="Q24" s="4"/>
    </row>
    <row r="25" customFormat="1" spans="1:17">
      <c r="A25" s="21"/>
      <c r="B25" s="17"/>
      <c r="C25" s="18"/>
      <c r="D25" s="16"/>
      <c r="E25" s="56"/>
      <c r="F25" s="2">
        <v>0</v>
      </c>
      <c r="G25" s="63" t="s">
        <v>92</v>
      </c>
      <c r="H25" s="57"/>
      <c r="I25" s="2" t="s">
        <v>28</v>
      </c>
      <c r="J25" s="14"/>
      <c r="K25" s="27"/>
      <c r="L25" s="2"/>
      <c r="M25" s="57" t="s">
        <v>102</v>
      </c>
      <c r="N25" s="4"/>
      <c r="O25" s="4"/>
      <c r="P25" s="4"/>
      <c r="Q25" s="4"/>
    </row>
    <row r="26" s="1" customFormat="1" spans="1:17">
      <c r="A26" s="7"/>
      <c r="B26" s="7"/>
      <c r="C26" s="7"/>
      <c r="D26" s="7"/>
      <c r="E26" s="7"/>
      <c r="F26" s="7"/>
      <c r="G26" s="34"/>
      <c r="H26" s="34"/>
      <c r="I26" s="7"/>
      <c r="J26" s="34"/>
      <c r="K26" s="7"/>
      <c r="L26" s="7"/>
      <c r="M26" s="7"/>
      <c r="N26" s="4"/>
      <c r="O26" s="4"/>
      <c r="P26" s="4"/>
      <c r="Q26" s="4"/>
    </row>
    <row r="27" spans="1:13">
      <c r="A27" s="70" t="s">
        <v>69</v>
      </c>
      <c r="B27" s="71">
        <f>C27/B1</f>
        <v>0</v>
      </c>
      <c r="C27" s="18">
        <f t="shared" ref="C27:C29" si="1">SUM(F27)</f>
        <v>0</v>
      </c>
      <c r="D27" s="70" t="s">
        <v>69</v>
      </c>
      <c r="E27" s="2">
        <f t="shared" ref="E27:E29" si="2">SUM(F27)</f>
        <v>0</v>
      </c>
      <c r="F27" s="2"/>
      <c r="G27" s="23" t="s">
        <v>113</v>
      </c>
      <c r="H27" s="57"/>
      <c r="I27" s="77" t="s">
        <v>71</v>
      </c>
      <c r="J27" s="78"/>
      <c r="K27" s="79"/>
      <c r="L27" s="2"/>
      <c r="M27" s="44" t="s">
        <v>114</v>
      </c>
    </row>
    <row r="28" spans="1:13">
      <c r="A28" s="18" t="s">
        <v>73</v>
      </c>
      <c r="B28" s="71">
        <f>C28/B1</f>
        <v>0</v>
      </c>
      <c r="C28" s="18">
        <f t="shared" si="1"/>
        <v>0</v>
      </c>
      <c r="D28" s="18" t="s">
        <v>73</v>
      </c>
      <c r="E28" s="2">
        <f t="shared" si="2"/>
        <v>0</v>
      </c>
      <c r="F28" s="2">
        <v>0</v>
      </c>
      <c r="G28" s="20" t="s">
        <v>74</v>
      </c>
      <c r="H28" s="57"/>
      <c r="I28" s="2" t="s">
        <v>22</v>
      </c>
      <c r="J28" s="78"/>
      <c r="K28" s="79"/>
      <c r="L28" s="2"/>
      <c r="M28" s="57" t="s">
        <v>102</v>
      </c>
    </row>
    <row r="29" spans="1:13">
      <c r="A29" s="18" t="s">
        <v>75</v>
      </c>
      <c r="B29" s="71">
        <f>C29/B1</f>
        <v>0</v>
      </c>
      <c r="C29" s="18">
        <f t="shared" si="1"/>
        <v>0</v>
      </c>
      <c r="D29" s="18" t="s">
        <v>75</v>
      </c>
      <c r="E29" s="2">
        <f t="shared" si="2"/>
        <v>0</v>
      </c>
      <c r="F29" s="2">
        <v>0</v>
      </c>
      <c r="G29" s="72" t="s">
        <v>76</v>
      </c>
      <c r="H29" s="73"/>
      <c r="I29" s="2" t="s">
        <v>28</v>
      </c>
      <c r="J29" s="80"/>
      <c r="K29" s="80"/>
      <c r="L29" s="2"/>
      <c r="M29" s="44"/>
    </row>
    <row r="30" s="2" customFormat="1" spans="1:16376">
      <c r="A30" s="3"/>
      <c r="B30" s="3"/>
      <c r="C30" s="3">
        <f>SUM(C3:C29)</f>
        <v>63.8</v>
      </c>
      <c r="D30" s="3"/>
      <c r="E30" s="3">
        <f>SUM(E3:E29)</f>
        <v>63.8</v>
      </c>
      <c r="F30" s="3"/>
      <c r="G30" s="37"/>
      <c r="H30" s="37"/>
      <c r="I30" s="3"/>
      <c r="J30" s="3">
        <f>SUM(J3:J29)</f>
        <v>0</v>
      </c>
      <c r="K30" s="3"/>
      <c r="L30" s="3">
        <f>SUM(L3:L29)</f>
        <v>0</v>
      </c>
      <c r="M30" s="4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</row>
    <row r="31" ht="33" customHeight="1" spans="13:17">
      <c r="M31" s="81"/>
      <c r="N31" s="49" t="s">
        <v>77</v>
      </c>
      <c r="O31" s="50"/>
      <c r="P31" s="50"/>
      <c r="Q31" s="50"/>
    </row>
    <row r="32" ht="33" customHeight="1" spans="1:17">
      <c r="A32" s="74" t="s">
        <v>120</v>
      </c>
      <c r="B32" s="74"/>
      <c r="C32" s="74"/>
      <c r="D32" s="74"/>
      <c r="E32" s="74"/>
      <c r="F32" s="74"/>
      <c r="G32" s="74"/>
      <c r="N32" s="50"/>
      <c r="O32" s="50"/>
      <c r="P32" s="50"/>
      <c r="Q32" s="50"/>
    </row>
    <row r="33" ht="33" customHeight="1" spans="14:17">
      <c r="N33" s="50"/>
      <c r="O33" s="50"/>
      <c r="P33" s="50"/>
      <c r="Q33" s="50"/>
    </row>
    <row r="34" ht="33" customHeight="1" spans="14:17">
      <c r="N34" s="50"/>
      <c r="O34" s="50"/>
      <c r="P34" s="50"/>
      <c r="Q34" s="50"/>
    </row>
    <row r="35" ht="33" customHeight="1" spans="14:17">
      <c r="N35" s="50"/>
      <c r="O35" s="50"/>
      <c r="P35" s="50"/>
      <c r="Q35" s="50"/>
    </row>
    <row r="36" ht="33" customHeight="1" spans="14:17">
      <c r="N36" s="50"/>
      <c r="O36" s="50"/>
      <c r="P36" s="50"/>
      <c r="Q36" s="50"/>
    </row>
  </sheetData>
  <mergeCells count="28">
    <mergeCell ref="C1:D1"/>
    <mergeCell ref="K1:M1"/>
    <mergeCell ref="A32:G32"/>
    <mergeCell ref="A3:A6"/>
    <mergeCell ref="A7:A11"/>
    <mergeCell ref="A12:A18"/>
    <mergeCell ref="A19:A25"/>
    <mergeCell ref="B3:B6"/>
    <mergeCell ref="B7:B11"/>
    <mergeCell ref="B12:B18"/>
    <mergeCell ref="B19:B25"/>
    <mergeCell ref="C3:C6"/>
    <mergeCell ref="C7:C11"/>
    <mergeCell ref="C12:C18"/>
    <mergeCell ref="C19:C25"/>
    <mergeCell ref="D3:D4"/>
    <mergeCell ref="D9:D11"/>
    <mergeCell ref="D13:D15"/>
    <mergeCell ref="D16:D18"/>
    <mergeCell ref="D19:D25"/>
    <mergeCell ref="E3:E4"/>
    <mergeCell ref="E9:E11"/>
    <mergeCell ref="E13:E15"/>
    <mergeCell ref="E16:E18"/>
    <mergeCell ref="E19:E25"/>
    <mergeCell ref="N10:Q14"/>
    <mergeCell ref="N15:Q26"/>
    <mergeCell ref="N31:Q36"/>
  </mergeCells>
  <conditionalFormatting sqref="F5">
    <cfRule type="cellIs" dxfId="0" priority="14" operator="between">
      <formula>0.01</formula>
      <formula>3</formula>
    </cfRule>
    <cfRule type="cellIs" dxfId="1" priority="13" operator="between">
      <formula>3.01</formula>
      <formula>6</formula>
    </cfRule>
    <cfRule type="cellIs" dxfId="2" priority="12" operator="greaterThanOrEqual">
      <formula>6.01</formula>
    </cfRule>
  </conditionalFormatting>
  <conditionalFormatting sqref="F6">
    <cfRule type="cellIs" dxfId="0" priority="8" operator="between">
      <formula>0.01</formula>
      <formula>3</formula>
    </cfRule>
    <cfRule type="cellIs" dxfId="1" priority="7" operator="between">
      <formula>3.01</formula>
      <formula>6</formula>
    </cfRule>
    <cfRule type="cellIs" dxfId="2" priority="6" operator="greaterThanOrEqual">
      <formula>6.01</formula>
    </cfRule>
  </conditionalFormatting>
  <conditionalFormatting sqref="H26">
    <cfRule type="containsText" dxfId="9" priority="1" operator="between" text="场内">
      <formula>NOT(ISERROR(SEARCH("场内",H26)))</formula>
    </cfRule>
  </conditionalFormatting>
  <conditionalFormatting sqref="F28">
    <cfRule type="cellIs" dxfId="0" priority="5" operator="between">
      <formula>0.01</formula>
      <formula>3</formula>
    </cfRule>
    <cfRule type="cellIs" dxfId="1" priority="4" operator="between">
      <formula>3.01</formula>
      <formula>6</formula>
    </cfRule>
    <cfRule type="cellIs" dxfId="2" priority="3" operator="greaterThanOrEqual">
      <formula>6.01</formula>
    </cfRule>
  </conditionalFormatting>
  <conditionalFormatting sqref="F22:F23">
    <cfRule type="cellIs" dxfId="0" priority="11" operator="between">
      <formula>0.01</formula>
      <formula>3</formula>
    </cfRule>
    <cfRule type="cellIs" dxfId="1" priority="10" operator="between">
      <formula>3.01</formula>
      <formula>6</formula>
    </cfRule>
    <cfRule type="cellIs" dxfId="2" priority="9" operator="greaterThanOrEqual">
      <formula>6.01</formula>
    </cfRule>
  </conditionalFormatting>
  <conditionalFormatting sqref="L22:L23">
    <cfRule type="cellIs" dxfId="6" priority="29" operator="between">
      <formula>0.01</formula>
      <formula>10</formula>
    </cfRule>
    <cfRule type="cellIs" dxfId="2" priority="28" operator="between">
      <formula>10</formula>
      <formula>20</formula>
    </cfRule>
    <cfRule type="cellIs" dxfId="5" priority="27" operator="between">
      <formula>20</formula>
      <formula>30</formula>
    </cfRule>
    <cfRule type="cellIs" dxfId="4" priority="26" operator="greaterThan">
      <formula>30</formula>
    </cfRule>
    <cfRule type="cellIs" dxfId="3" priority="25" operator="lessThan">
      <formula>0</formula>
    </cfRule>
  </conditionalFormatting>
  <conditionalFormatting sqref="M22:M23">
    <cfRule type="cellIs" dxfId="7" priority="24" operator="equal">
      <formula>0</formula>
    </cfRule>
  </conditionalFormatting>
  <conditionalFormatting sqref="G1:G31 G33:G1048576">
    <cfRule type="containsText" dxfId="9" priority="2" operator="between" text="场内">
      <formula>NOT(ISERROR(SEARCH("场内",G1)))</formula>
    </cfRule>
  </conditionalFormatting>
  <conditionalFormatting sqref="E3 E27:E29 E19:E20 E16:E17 E12:E13 E5:E9">
    <cfRule type="cellIs" dxfId="8" priority="20" operator="between">
      <formula>0.01</formula>
      <formula>3</formula>
    </cfRule>
    <cfRule type="cellIs" dxfId="1" priority="19" operator="between">
      <formula>3.01</formula>
      <formula>6</formula>
    </cfRule>
    <cfRule type="cellIs" dxfId="2" priority="18" operator="greaterThanOrEqual">
      <formula>6.01</formula>
    </cfRule>
  </conditionalFormatting>
  <conditionalFormatting sqref="F3:F4 F27 F24:F25 F29 F7:F21">
    <cfRule type="cellIs" dxfId="0" priority="17" operator="between">
      <formula>0.01</formula>
      <formula>3</formula>
    </cfRule>
    <cfRule type="cellIs" dxfId="1" priority="16" operator="between">
      <formula>3.01</formula>
      <formula>6</formula>
    </cfRule>
    <cfRule type="cellIs" dxfId="2" priority="15" operator="greaterThanOrEqual">
      <formula>6.01</formula>
    </cfRule>
  </conditionalFormatting>
  <conditionalFormatting sqref="L3:L4 L24:L25 L27:L29 L7:L21">
    <cfRule type="cellIs" dxfId="6" priority="35" operator="between">
      <formula>0.01</formula>
      <formula>10</formula>
    </cfRule>
    <cfRule type="cellIs" dxfId="2" priority="34" operator="between">
      <formula>10</formula>
      <formula>20</formula>
    </cfRule>
    <cfRule type="cellIs" dxfId="5" priority="33" operator="between">
      <formula>20</formula>
      <formula>30</formula>
    </cfRule>
    <cfRule type="cellIs" dxfId="4" priority="32" operator="greaterThan">
      <formula>30</formula>
    </cfRule>
    <cfRule type="cellIs" dxfId="3" priority="31" operator="lessThan">
      <formula>0</formula>
    </cfRule>
  </conditionalFormatting>
  <conditionalFormatting sqref="M3:M4 M29 M27 M7:M13 M15:M17 L5:L6">
    <cfRule type="cellIs" dxfId="7" priority="30" operator="equal">
      <formula>0</formula>
    </cfRule>
  </conditionalFormatting>
  <conditionalFormatting sqref="E31 E33:E1048576">
    <cfRule type="cellIs" dxfId="8" priority="23" operator="between">
      <formula>0.01</formula>
      <formula>3</formula>
    </cfRule>
    <cfRule type="cellIs" dxfId="1" priority="22" operator="between">
      <formula>3.01</formula>
      <formula>6</formula>
    </cfRule>
    <cfRule type="cellIs" dxfId="2" priority="21" operator="greaterThanOrEqual">
      <formula>6.01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35"/>
  <sheetViews>
    <sheetView tabSelected="1" zoomScale="70" zoomScaleNormal="70" workbookViewId="0">
      <pane ySplit="2" topLeftCell="A3" activePane="bottomLeft" state="frozen"/>
      <selection/>
      <selection pane="bottomLeft" activeCell="H30" sqref="H30"/>
    </sheetView>
  </sheetViews>
  <sheetFormatPr defaultColWidth="8.88888888888889" defaultRowHeight="14.4"/>
  <cols>
    <col min="1" max="1" width="11.5833333333333" style="3" customWidth="1"/>
    <col min="2" max="2" width="7.66666666666667" style="3" customWidth="1"/>
    <col min="3" max="4" width="9.66666666666667" style="3" customWidth="1"/>
    <col min="5" max="5" width="7.66666666666667" style="3" customWidth="1"/>
    <col min="6" max="6" width="8.66666666666667" style="1" customWidth="1"/>
    <col min="7" max="7" width="44.6018518518519" style="1" customWidth="1"/>
    <col min="8" max="9" width="17" style="1" customWidth="1"/>
    <col min="10" max="11" width="8" style="3" customWidth="1"/>
    <col min="12" max="12" width="49" style="4" customWidth="1"/>
    <col min="13" max="15" width="19.6759259259259" style="1" customWidth="1"/>
    <col min="16" max="16" width="23.4907407407407" style="1" customWidth="1"/>
    <col min="17" max="17" width="8.88888888888889" style="1"/>
    <col min="18" max="18" width="8.55555555555556" style="1" customWidth="1"/>
    <col min="19" max="19" width="9.66666666666667" style="1"/>
    <col min="20" max="16379" width="8.88888888888889" style="1"/>
  </cols>
  <sheetData>
    <row r="1" s="1" customFormat="1" ht="28" customHeight="1" spans="1:12">
      <c r="A1" s="5" t="s">
        <v>0</v>
      </c>
      <c r="B1" s="5">
        <f>SUM(F3:F9982)</f>
        <v>68.9</v>
      </c>
      <c r="C1" s="5"/>
      <c r="D1" s="5"/>
      <c r="E1" s="5"/>
      <c r="F1" s="5" t="s">
        <v>121</v>
      </c>
      <c r="G1" s="5">
        <f>COUNTIF(F3:F44,"&lt;&gt;0")-COUNTBLANK(F3:F44)</f>
        <v>13</v>
      </c>
      <c r="H1" s="6"/>
      <c r="I1" s="6"/>
      <c r="J1" s="39"/>
      <c r="K1" s="39"/>
      <c r="L1" s="40"/>
    </row>
    <row r="2" ht="28" customHeight="1" spans="1:12">
      <c r="A2" s="7" t="s">
        <v>3</v>
      </c>
      <c r="B2" s="7" t="s">
        <v>4</v>
      </c>
      <c r="C2" s="7" t="s">
        <v>5</v>
      </c>
      <c r="D2" s="7" t="s">
        <v>3</v>
      </c>
      <c r="E2" s="8" t="s">
        <v>6</v>
      </c>
      <c r="F2" s="9" t="s">
        <v>7</v>
      </c>
      <c r="G2" s="10" t="s">
        <v>8</v>
      </c>
      <c r="H2" s="10" t="s">
        <v>122</v>
      </c>
      <c r="I2" s="10" t="s">
        <v>123</v>
      </c>
      <c r="J2" s="41" t="s">
        <v>16</v>
      </c>
      <c r="K2" s="42" t="s">
        <v>17</v>
      </c>
      <c r="L2" s="43" t="s">
        <v>18</v>
      </c>
    </row>
    <row r="3" spans="1:12">
      <c r="A3" s="11" t="s">
        <v>19</v>
      </c>
      <c r="B3" s="12">
        <f>C3/B1</f>
        <v>0</v>
      </c>
      <c r="C3" s="11">
        <f>SUM(F3:F5)</f>
        <v>0</v>
      </c>
      <c r="D3" s="11" t="s">
        <v>20</v>
      </c>
      <c r="E3" s="13">
        <f>SUM(F3:F3)</f>
        <v>0</v>
      </c>
      <c r="F3" s="2">
        <v>0</v>
      </c>
      <c r="G3" s="14" t="s">
        <v>21</v>
      </c>
      <c r="H3" s="15"/>
      <c r="I3" s="15"/>
      <c r="J3" s="2"/>
      <c r="K3" s="2"/>
      <c r="L3" s="44"/>
    </row>
    <row r="4" hidden="1" spans="1:12">
      <c r="A4" s="16"/>
      <c r="B4" s="17"/>
      <c r="C4" s="16"/>
      <c r="D4" s="18" t="s">
        <v>26</v>
      </c>
      <c r="E4" s="19"/>
      <c r="F4" s="2"/>
      <c r="G4" s="20" t="s">
        <v>80</v>
      </c>
      <c r="H4" s="15"/>
      <c r="I4" s="15"/>
      <c r="J4" s="27"/>
      <c r="K4" s="2"/>
      <c r="L4" s="45"/>
    </row>
    <row r="5" hidden="1" spans="1:12">
      <c r="A5" s="21"/>
      <c r="B5" s="22"/>
      <c r="C5" s="21"/>
      <c r="D5" s="18" t="s">
        <v>30</v>
      </c>
      <c r="E5" s="19"/>
      <c r="F5" s="2"/>
      <c r="G5" s="23" t="s">
        <v>81</v>
      </c>
      <c r="H5" s="15"/>
      <c r="I5" s="15"/>
      <c r="J5" s="27"/>
      <c r="K5" s="2"/>
      <c r="L5" s="45"/>
    </row>
    <row r="6" hidden="1" spans="1:12">
      <c r="A6" s="18" t="s">
        <v>32</v>
      </c>
      <c r="B6" s="17">
        <f>C6/B1</f>
        <v>0.058055152394775</v>
      </c>
      <c r="C6" s="18">
        <f>SUM(F6:F9)</f>
        <v>4</v>
      </c>
      <c r="D6" s="21" t="s">
        <v>33</v>
      </c>
      <c r="E6" s="19"/>
      <c r="F6" s="2"/>
      <c r="G6" s="20" t="s">
        <v>82</v>
      </c>
      <c r="H6" s="15"/>
      <c r="I6" s="15"/>
      <c r="J6" s="27"/>
      <c r="K6" s="2"/>
      <c r="L6" s="44"/>
    </row>
    <row r="7" hidden="1" spans="1:12">
      <c r="A7" s="18"/>
      <c r="B7" s="17"/>
      <c r="C7" s="18"/>
      <c r="D7" s="18" t="s">
        <v>36</v>
      </c>
      <c r="E7" s="19"/>
      <c r="F7" s="2"/>
      <c r="G7" s="23" t="s">
        <v>101</v>
      </c>
      <c r="H7" s="15"/>
      <c r="I7" s="15"/>
      <c r="J7" s="27"/>
      <c r="K7" s="2"/>
      <c r="L7" s="44"/>
    </row>
    <row r="8" hidden="1" spans="1:12">
      <c r="A8" s="18"/>
      <c r="B8" s="17"/>
      <c r="C8" s="18"/>
      <c r="D8" s="11" t="s">
        <v>38</v>
      </c>
      <c r="E8" s="13">
        <f>SUM(F8:F9)</f>
        <v>4</v>
      </c>
      <c r="F8" s="2"/>
      <c r="G8" s="23"/>
      <c r="H8" s="24"/>
      <c r="I8" s="24"/>
      <c r="J8" s="27"/>
      <c r="K8" s="2"/>
      <c r="L8" s="44"/>
    </row>
    <row r="9" spans="1:18">
      <c r="A9" s="18"/>
      <c r="B9" s="17"/>
      <c r="C9" s="18"/>
      <c r="D9" s="16"/>
      <c r="E9" s="25"/>
      <c r="F9" s="2">
        <v>4</v>
      </c>
      <c r="G9" s="23" t="s">
        <v>41</v>
      </c>
      <c r="H9" s="15">
        <v>0.1342</v>
      </c>
      <c r="I9" s="15">
        <v>-0.0267</v>
      </c>
      <c r="J9" s="27"/>
      <c r="K9" s="2"/>
      <c r="L9" s="44"/>
      <c r="M9" s="46"/>
      <c r="N9" s="46"/>
      <c r="O9" s="46"/>
      <c r="P9" s="46"/>
      <c r="Q9" s="47"/>
      <c r="R9" s="47"/>
    </row>
    <row r="10" spans="1:18">
      <c r="A10" s="16" t="s">
        <v>44</v>
      </c>
      <c r="B10" s="26">
        <f>C10/B1</f>
        <v>0.174165457184325</v>
      </c>
      <c r="C10" s="16">
        <f>SUM(F10:F13)</f>
        <v>12</v>
      </c>
      <c r="D10" s="18" t="s">
        <v>124</v>
      </c>
      <c r="E10" s="2">
        <f>SUM(F10)</f>
        <v>0</v>
      </c>
      <c r="F10" s="27">
        <v>0</v>
      </c>
      <c r="G10" s="23" t="s">
        <v>125</v>
      </c>
      <c r="H10" s="15">
        <v>0.055</v>
      </c>
      <c r="I10" s="15">
        <v>-0.108</v>
      </c>
      <c r="J10" s="27"/>
      <c r="K10" s="2"/>
      <c r="L10" s="45"/>
      <c r="M10" s="46"/>
      <c r="N10" s="46"/>
      <c r="O10" s="46"/>
      <c r="P10" s="46"/>
      <c r="Q10" s="47"/>
      <c r="R10" s="47"/>
    </row>
    <row r="11" spans="1:18">
      <c r="A11" s="16"/>
      <c r="B11" s="26"/>
      <c r="C11" s="16"/>
      <c r="D11" s="16" t="s">
        <v>47</v>
      </c>
      <c r="E11" s="2">
        <f>SUM(F11)</f>
        <v>3</v>
      </c>
      <c r="F11" s="2">
        <v>3</v>
      </c>
      <c r="G11" s="14" t="s">
        <v>126</v>
      </c>
      <c r="H11" s="15">
        <v>0.0735</v>
      </c>
      <c r="I11" s="15">
        <v>-0.0615</v>
      </c>
      <c r="J11" s="27"/>
      <c r="K11" s="2"/>
      <c r="L11" s="44"/>
      <c r="M11" s="47"/>
      <c r="N11" s="47"/>
      <c r="O11" s="47"/>
      <c r="P11" s="47"/>
      <c r="Q11" s="47"/>
      <c r="R11" s="47"/>
    </row>
    <row r="12" spans="1:18">
      <c r="A12" s="16"/>
      <c r="B12" s="26"/>
      <c r="C12" s="16"/>
      <c r="D12" s="11" t="s">
        <v>51</v>
      </c>
      <c r="E12" s="13">
        <f>SUM(F12:F13)</f>
        <v>9</v>
      </c>
      <c r="F12" s="2">
        <v>2</v>
      </c>
      <c r="G12" s="28" t="s">
        <v>127</v>
      </c>
      <c r="H12" s="15">
        <v>0.037</v>
      </c>
      <c r="I12" s="15">
        <v>-0.155</v>
      </c>
      <c r="J12" s="27"/>
      <c r="K12" s="2"/>
      <c r="L12" s="44" t="s">
        <v>128</v>
      </c>
      <c r="M12" s="47"/>
      <c r="N12" s="47"/>
      <c r="O12" s="47"/>
      <c r="P12" s="47"/>
      <c r="Q12" s="47"/>
      <c r="R12" s="47"/>
    </row>
    <row r="13" spans="1:18">
      <c r="A13" s="16"/>
      <c r="B13" s="26"/>
      <c r="C13" s="16"/>
      <c r="D13" s="16"/>
      <c r="E13" s="25"/>
      <c r="F13" s="2">
        <v>7</v>
      </c>
      <c r="G13" s="28" t="s">
        <v>129</v>
      </c>
      <c r="H13" s="15">
        <v>0.03</v>
      </c>
      <c r="I13" s="15">
        <v>-0.13</v>
      </c>
      <c r="J13" s="27"/>
      <c r="K13" s="2"/>
      <c r="L13" s="44"/>
      <c r="M13" s="47"/>
      <c r="N13" s="47"/>
      <c r="O13" s="47"/>
      <c r="P13" s="47"/>
      <c r="Q13" s="47"/>
      <c r="R13" s="47"/>
    </row>
    <row r="14" spans="1:18">
      <c r="A14" s="11" t="s">
        <v>56</v>
      </c>
      <c r="B14" s="17">
        <f>C14/B1</f>
        <v>0.7677793904209</v>
      </c>
      <c r="C14" s="18">
        <f>SUM(F14:F22)</f>
        <v>52.9</v>
      </c>
      <c r="D14" s="11" t="s">
        <v>57</v>
      </c>
      <c r="E14" s="13">
        <f>SUM(F14:F22)</f>
        <v>52.9</v>
      </c>
      <c r="F14" s="2">
        <v>2.5</v>
      </c>
      <c r="G14" s="28" t="s">
        <v>104</v>
      </c>
      <c r="H14" s="29">
        <v>0.036</v>
      </c>
      <c r="I14" s="29">
        <v>-0.127</v>
      </c>
      <c r="J14" s="27"/>
      <c r="K14" s="2"/>
      <c r="L14" s="45"/>
      <c r="M14" s="47"/>
      <c r="N14" s="47"/>
      <c r="O14" s="47"/>
      <c r="P14" s="47"/>
      <c r="Q14" s="47"/>
      <c r="R14" s="47"/>
    </row>
    <row r="15" spans="1:18">
      <c r="A15" s="16"/>
      <c r="B15" s="17"/>
      <c r="C15" s="18"/>
      <c r="D15" s="16"/>
      <c r="E15" s="25"/>
      <c r="F15" s="2">
        <v>6.2</v>
      </c>
      <c r="G15" s="28" t="s">
        <v>106</v>
      </c>
      <c r="H15" s="29">
        <v>0.03</v>
      </c>
      <c r="I15" s="29">
        <v>-0.115</v>
      </c>
      <c r="J15" s="27"/>
      <c r="K15" s="2"/>
      <c r="L15" s="45"/>
      <c r="M15" s="47"/>
      <c r="N15" s="47"/>
      <c r="O15" s="47"/>
      <c r="P15" s="47"/>
      <c r="Q15" s="47"/>
      <c r="R15" s="47"/>
    </row>
    <row r="16" spans="1:16">
      <c r="A16" s="16"/>
      <c r="B16" s="17"/>
      <c r="C16" s="18"/>
      <c r="D16" s="16"/>
      <c r="E16" s="25"/>
      <c r="F16" s="2">
        <v>7.1</v>
      </c>
      <c r="G16" s="28" t="s">
        <v>63</v>
      </c>
      <c r="H16" s="29">
        <v>0.05</v>
      </c>
      <c r="I16" s="29">
        <v>-0.1</v>
      </c>
      <c r="J16" s="27"/>
      <c r="K16" s="2"/>
      <c r="L16" s="45" t="s">
        <v>130</v>
      </c>
      <c r="M16" s="47"/>
      <c r="N16" s="47"/>
      <c r="O16" s="47"/>
      <c r="P16" s="47"/>
    </row>
    <row r="17" s="1" customFormat="1" spans="1:18">
      <c r="A17" s="16"/>
      <c r="B17" s="17"/>
      <c r="C17" s="18"/>
      <c r="D17" s="16"/>
      <c r="E17" s="25"/>
      <c r="F17" s="2">
        <v>7.1</v>
      </c>
      <c r="G17" s="14" t="s">
        <v>65</v>
      </c>
      <c r="H17" s="15">
        <v>0.022</v>
      </c>
      <c r="I17" s="15">
        <v>-0.118</v>
      </c>
      <c r="J17" s="27"/>
      <c r="K17" s="2"/>
      <c r="L17" s="44"/>
      <c r="M17" s="47"/>
      <c r="N17" s="47"/>
      <c r="O17" s="47"/>
      <c r="P17" s="47"/>
      <c r="Q17" s="47"/>
      <c r="R17" s="47"/>
    </row>
    <row r="18" s="1" customFormat="1" spans="1:18">
      <c r="A18" s="16"/>
      <c r="B18" s="17"/>
      <c r="C18" s="18"/>
      <c r="D18" s="16"/>
      <c r="E18" s="25"/>
      <c r="F18" s="2">
        <v>8</v>
      </c>
      <c r="G18" s="14" t="s">
        <v>112</v>
      </c>
      <c r="H18" s="15">
        <v>0.163</v>
      </c>
      <c r="I18" s="15">
        <v>0.0043</v>
      </c>
      <c r="J18" s="27"/>
      <c r="K18" s="2"/>
      <c r="L18" s="44" t="s">
        <v>131</v>
      </c>
      <c r="M18" s="47"/>
      <c r="N18" s="47"/>
      <c r="O18" s="47"/>
      <c r="P18" s="47"/>
      <c r="Q18" s="47"/>
      <c r="R18" s="47"/>
    </row>
    <row r="19" customFormat="1" spans="1:16">
      <c r="A19" s="16"/>
      <c r="B19" s="17"/>
      <c r="C19" s="18"/>
      <c r="D19" s="16"/>
      <c r="E19" s="25"/>
      <c r="F19" s="2">
        <v>12</v>
      </c>
      <c r="G19" s="30" t="s">
        <v>90</v>
      </c>
      <c r="H19" s="15">
        <v>0.072</v>
      </c>
      <c r="I19" s="15">
        <v>-0.031</v>
      </c>
      <c r="J19" s="27"/>
      <c r="K19" s="2"/>
      <c r="L19" s="45"/>
      <c r="M19" s="47"/>
      <c r="N19" s="47"/>
      <c r="O19" s="47"/>
      <c r="P19" s="47"/>
    </row>
    <row r="20" customFormat="1" spans="1:16">
      <c r="A20" s="16"/>
      <c r="B20" s="17"/>
      <c r="C20" s="18"/>
      <c r="D20" s="16"/>
      <c r="E20" s="25"/>
      <c r="F20" s="2">
        <v>3</v>
      </c>
      <c r="G20" s="31" t="s">
        <v>132</v>
      </c>
      <c r="H20" s="15">
        <v>0.045</v>
      </c>
      <c r="I20" s="15">
        <v>-0.008</v>
      </c>
      <c r="J20" s="27"/>
      <c r="K20" s="2"/>
      <c r="L20" s="45"/>
      <c r="M20" s="47"/>
      <c r="N20" s="47"/>
      <c r="O20" s="47"/>
      <c r="P20" s="47"/>
    </row>
    <row r="21" customFormat="1" spans="1:16">
      <c r="A21" s="16"/>
      <c r="B21" s="17"/>
      <c r="C21" s="18"/>
      <c r="D21" s="16"/>
      <c r="E21" s="25"/>
      <c r="F21" s="2">
        <v>3</v>
      </c>
      <c r="G21" s="31" t="s">
        <v>133</v>
      </c>
      <c r="H21" s="15">
        <v>0.003</v>
      </c>
      <c r="I21" s="15">
        <v>-0.125</v>
      </c>
      <c r="J21" s="27"/>
      <c r="K21" s="2"/>
      <c r="L21" s="45"/>
      <c r="M21" s="47"/>
      <c r="N21" s="47"/>
      <c r="O21" s="47"/>
      <c r="P21" s="47"/>
    </row>
    <row r="22" customFormat="1" spans="1:16">
      <c r="A22" s="21"/>
      <c r="B22" s="17"/>
      <c r="C22" s="18"/>
      <c r="D22" s="16"/>
      <c r="E22" s="32"/>
      <c r="F22" s="2">
        <v>4</v>
      </c>
      <c r="G22" s="31" t="s">
        <v>134</v>
      </c>
      <c r="H22" s="15">
        <v>0.087</v>
      </c>
      <c r="I22" s="15">
        <v>-0.09</v>
      </c>
      <c r="J22" s="27"/>
      <c r="K22" s="2"/>
      <c r="L22" s="44"/>
      <c r="M22" s="47"/>
      <c r="N22" s="47"/>
      <c r="O22" s="47"/>
      <c r="P22" s="47"/>
    </row>
    <row r="23" s="1" customFormat="1" spans="1:16">
      <c r="A23" s="7"/>
      <c r="B23" s="7"/>
      <c r="C23" s="7"/>
      <c r="D23" s="7"/>
      <c r="E23" s="33"/>
      <c r="F23" s="7"/>
      <c r="G23" s="34"/>
      <c r="H23" s="35"/>
      <c r="I23" s="35"/>
      <c r="J23" s="7"/>
      <c r="K23" s="7"/>
      <c r="L23" s="7"/>
      <c r="M23" s="47"/>
      <c r="N23" s="47"/>
      <c r="O23" s="47"/>
      <c r="P23" s="47"/>
    </row>
    <row r="24" s="2" customFormat="1" spans="1:16375">
      <c r="A24" s="3"/>
      <c r="B24" s="3"/>
      <c r="C24" s="36">
        <f>SUM(C3:C23)</f>
        <v>68.9</v>
      </c>
      <c r="D24" s="3"/>
      <c r="E24" s="19">
        <f>SUM(E3:E23)</f>
        <v>68.9</v>
      </c>
      <c r="F24" s="3"/>
      <c r="G24" s="37"/>
      <c r="H24" s="37"/>
      <c r="I24" s="37"/>
      <c r="J24" s="3"/>
      <c r="K24" s="3">
        <f>SUM(K3:K23)</f>
        <v>0</v>
      </c>
      <c r="L24" s="4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</row>
    <row r="25" ht="53" customHeight="1" spans="1:9">
      <c r="A25" s="4" t="s">
        <v>135</v>
      </c>
      <c r="B25" s="4"/>
      <c r="C25" s="4"/>
      <c r="D25" s="4"/>
      <c r="E25" s="4"/>
      <c r="F25" s="4"/>
      <c r="G25" s="1" t="s">
        <v>136</v>
      </c>
      <c r="H25" s="1">
        <v>1.57</v>
      </c>
      <c r="I25" s="1">
        <v>-3.9</v>
      </c>
    </row>
    <row r="26" ht="33" customHeight="1" spans="1:9">
      <c r="A26" s="38">
        <v>44315</v>
      </c>
      <c r="B26" s="3">
        <f>E24</f>
        <v>68.9</v>
      </c>
      <c r="G26" s="1" t="s">
        <v>137</v>
      </c>
      <c r="H26" s="1">
        <v>2.5</v>
      </c>
      <c r="I26" s="1">
        <v>-9</v>
      </c>
    </row>
    <row r="27" ht="33" customHeight="1" spans="7:9">
      <c r="G27" s="3" t="s">
        <v>124</v>
      </c>
      <c r="H27" s="1">
        <v>5.81</v>
      </c>
      <c r="I27" s="1">
        <v>-9.59</v>
      </c>
    </row>
    <row r="28" ht="33" customHeight="1"/>
    <row r="29" ht="33" customHeight="1"/>
    <row r="30" spans="13:16">
      <c r="M30" s="49" t="s">
        <v>138</v>
      </c>
      <c r="N30" s="50"/>
      <c r="O30" s="50"/>
      <c r="P30" s="50"/>
    </row>
    <row r="31" spans="13:16">
      <c r="M31" s="50"/>
      <c r="N31" s="50"/>
      <c r="O31" s="50"/>
      <c r="P31" s="50"/>
    </row>
    <row r="32" spans="13:16">
      <c r="M32" s="50"/>
      <c r="N32" s="50"/>
      <c r="O32" s="50"/>
      <c r="P32" s="50"/>
    </row>
    <row r="33" spans="13:16">
      <c r="M33" s="50"/>
      <c r="N33" s="50"/>
      <c r="O33" s="50"/>
      <c r="P33" s="50"/>
    </row>
    <row r="34" spans="13:16">
      <c r="M34" s="50"/>
      <c r="N34" s="50"/>
      <c r="O34" s="50"/>
      <c r="P34" s="50"/>
    </row>
    <row r="35" spans="13:16">
      <c r="M35" s="50"/>
      <c r="N35" s="50"/>
      <c r="O35" s="50"/>
      <c r="P35" s="50"/>
    </row>
  </sheetData>
  <mergeCells count="21">
    <mergeCell ref="J1:L1"/>
    <mergeCell ref="A25:F25"/>
    <mergeCell ref="A3:A5"/>
    <mergeCell ref="A6:A9"/>
    <mergeCell ref="A10:A13"/>
    <mergeCell ref="A14:A22"/>
    <mergeCell ref="B3:B5"/>
    <mergeCell ref="B6:B9"/>
    <mergeCell ref="B10:B13"/>
    <mergeCell ref="B14:B22"/>
    <mergeCell ref="C3:C5"/>
    <mergeCell ref="C6:C9"/>
    <mergeCell ref="C10:C13"/>
    <mergeCell ref="C14:C22"/>
    <mergeCell ref="D8:D9"/>
    <mergeCell ref="D12:D13"/>
    <mergeCell ref="D14:D22"/>
    <mergeCell ref="E8:E9"/>
    <mergeCell ref="E12:E13"/>
    <mergeCell ref="E14:E22"/>
    <mergeCell ref="M30:P35"/>
  </mergeCells>
  <conditionalFormatting sqref="F4">
    <cfRule type="cellIs" dxfId="2" priority="39" operator="greaterThanOrEqual">
      <formula>6.01</formula>
    </cfRule>
    <cfRule type="cellIs" dxfId="1" priority="40" operator="between">
      <formula>3.01</formula>
      <formula>6</formula>
    </cfRule>
    <cfRule type="cellIs" dxfId="0" priority="41" operator="between">
      <formula>0.01</formula>
      <formula>3</formula>
    </cfRule>
  </conditionalFormatting>
  <conditionalFormatting sqref="F5">
    <cfRule type="cellIs" dxfId="2" priority="33" operator="greaterThanOrEqual">
      <formula>6.01</formula>
    </cfRule>
    <cfRule type="cellIs" dxfId="1" priority="34" operator="between">
      <formula>3.01</formula>
      <formula>6</formula>
    </cfRule>
    <cfRule type="cellIs" dxfId="0" priority="35" operator="between">
      <formula>0.01</formula>
      <formula>3</formula>
    </cfRule>
  </conditionalFormatting>
  <conditionalFormatting sqref="H9">
    <cfRule type="cellIs" dxfId="3" priority="3" operator="lessThan">
      <formula>0</formula>
    </cfRule>
    <cfRule type="cellIs" dxfId="2" priority="2" operator="greaterThan">
      <formula>0</formula>
    </cfRule>
  </conditionalFormatting>
  <conditionalFormatting sqref="F10">
    <cfRule type="cellIs" dxfId="0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2" priority="10" operator="greaterThanOrEqual">
      <formula>6.01</formula>
    </cfRule>
  </conditionalFormatting>
  <conditionalFormatting sqref="L12">
    <cfRule type="cellIs" dxfId="7" priority="1" operator="equal">
      <formula>0</formula>
    </cfRule>
  </conditionalFormatting>
  <conditionalFormatting sqref="L22">
    <cfRule type="cellIs" dxfId="7" priority="21" operator="equal">
      <formula>0</formula>
    </cfRule>
  </conditionalFormatting>
  <conditionalFormatting sqref="H23">
    <cfRule type="containsText" dxfId="9" priority="20" operator="between" text="场内">
      <formula>NOT(ISERROR(SEARCH("场内",H23)))</formula>
    </cfRule>
  </conditionalFormatting>
  <conditionalFormatting sqref="I23">
    <cfRule type="containsText" dxfId="9" priority="28" operator="between" text="场内">
      <formula>NOT(ISERROR(SEARCH("场内",I23)))</formula>
    </cfRule>
  </conditionalFormatting>
  <conditionalFormatting sqref="E24">
    <cfRule type="cellIs" dxfId="2" priority="25" operator="greaterThanOrEqual">
      <formula>6.01</formula>
    </cfRule>
    <cfRule type="cellIs" dxfId="1" priority="26" operator="between">
      <formula>3.01</formula>
      <formula>6</formula>
    </cfRule>
    <cfRule type="cellIs" dxfId="8" priority="27" operator="between">
      <formula>0.01</formula>
      <formula>3</formula>
    </cfRule>
  </conditionalFormatting>
  <conditionalFormatting sqref="E10:E11">
    <cfRule type="cellIs" dxfId="8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2" priority="13" operator="greaterThanOrEqual">
      <formula>6.01</formula>
    </cfRule>
  </conditionalFormatting>
  <conditionalFormatting sqref="E26:E1048576">
    <cfRule type="cellIs" dxfId="2" priority="48" operator="greaterThanOrEqual">
      <formula>6.01</formula>
    </cfRule>
    <cfRule type="cellIs" dxfId="1" priority="49" operator="between">
      <formula>3.01</formula>
      <formula>6</formula>
    </cfRule>
    <cfRule type="cellIs" dxfId="8" priority="50" operator="between">
      <formula>0.01</formula>
      <formula>3</formula>
    </cfRule>
  </conditionalFormatting>
  <conditionalFormatting sqref="F17:F18">
    <cfRule type="cellIs" dxfId="2" priority="36" operator="greaterThanOrEqual">
      <formula>6.01</formula>
    </cfRule>
    <cfRule type="cellIs" dxfId="1" priority="37" operator="between">
      <formula>3.01</formula>
      <formula>6</formula>
    </cfRule>
    <cfRule type="cellIs" dxfId="0" priority="38" operator="between">
      <formula>0.01</formula>
      <formula>3</formula>
    </cfRule>
  </conditionalFormatting>
  <conditionalFormatting sqref="I3:I22">
    <cfRule type="cellIs" dxfId="2" priority="16" operator="greaterThan">
      <formula>0</formula>
    </cfRule>
    <cfRule type="cellIs" dxfId="3" priority="17" operator="lessThan">
      <formula>0</formula>
    </cfRule>
  </conditionalFormatting>
  <conditionalFormatting sqref="K17:K18">
    <cfRule type="cellIs" dxfId="3" priority="52" operator="lessThan">
      <formula>0</formula>
    </cfRule>
    <cfRule type="cellIs" dxfId="4" priority="53" operator="greaterThan">
      <formula>30</formula>
    </cfRule>
    <cfRule type="cellIs" dxfId="5" priority="54" operator="between">
      <formula>20</formula>
      <formula>30</formula>
    </cfRule>
    <cfRule type="cellIs" dxfId="2" priority="55" operator="between">
      <formula>10</formula>
      <formula>20</formula>
    </cfRule>
    <cfRule type="cellIs" dxfId="6" priority="56" operator="between">
      <formula>0.01</formula>
      <formula>10</formula>
    </cfRule>
  </conditionalFormatting>
  <conditionalFormatting sqref="L17:L18">
    <cfRule type="cellIs" dxfId="7" priority="51" operator="equal">
      <formula>0</formula>
    </cfRule>
  </conditionalFormatting>
  <conditionalFormatting sqref="G1:G9 G11:G26 G29:G1048576">
    <cfRule type="containsText" dxfId="9" priority="29" operator="between" text="场内">
      <formula>NOT(ISERROR(SEARCH("场内",G1)))</formula>
    </cfRule>
  </conditionalFormatting>
  <conditionalFormatting sqref="E3:E8 E12:E15">
    <cfRule type="cellIs" dxfId="2" priority="45" operator="greaterThanOrEqual">
      <formula>6.01</formula>
    </cfRule>
    <cfRule type="cellIs" dxfId="1" priority="46" operator="between">
      <formula>3.01</formula>
      <formula>6</formula>
    </cfRule>
    <cfRule type="cellIs" dxfId="8" priority="47" operator="between">
      <formula>0.01</formula>
      <formula>3</formula>
    </cfRule>
  </conditionalFormatting>
  <conditionalFormatting sqref="F3 F6:F9 F19:F22 F11:F16">
    <cfRule type="cellIs" dxfId="2" priority="42" operator="greaterThanOrEqual">
      <formula>6.01</formula>
    </cfRule>
    <cfRule type="cellIs" dxfId="1" priority="43" operator="between">
      <formula>3.01</formula>
      <formula>6</formula>
    </cfRule>
    <cfRule type="cellIs" dxfId="0" priority="44" operator="between">
      <formula>0.01</formula>
      <formula>3</formula>
    </cfRule>
  </conditionalFormatting>
  <conditionalFormatting sqref="H3:H8 H10:H22">
    <cfRule type="cellIs" dxfId="2" priority="18" operator="greaterThan">
      <formula>0</formula>
    </cfRule>
    <cfRule type="cellIs" dxfId="3" priority="19" operator="lessThan">
      <formula>0</formula>
    </cfRule>
  </conditionalFormatting>
  <conditionalFormatting sqref="K3 K6:K16 K19:K22">
    <cfRule type="cellIs" dxfId="3" priority="58" operator="lessThan">
      <formula>0</formula>
    </cfRule>
    <cfRule type="cellIs" dxfId="4" priority="59" operator="greaterThan">
      <formula>30</formula>
    </cfRule>
    <cfRule type="cellIs" dxfId="5" priority="60" operator="between">
      <formula>20</formula>
      <formula>30</formula>
    </cfRule>
    <cfRule type="cellIs" dxfId="2" priority="61" operator="between">
      <formula>10</formula>
      <formula>20</formula>
    </cfRule>
    <cfRule type="cellIs" dxfId="6" priority="62" operator="between">
      <formula>0.01</formula>
      <formula>10</formula>
    </cfRule>
  </conditionalFormatting>
  <conditionalFormatting sqref="L3 K4:K5 L6:L9 L11 L13">
    <cfRule type="cellIs" dxfId="7" priority="57" operator="equal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8M1W</vt:lpstr>
      <vt:lpstr>8M2W</vt:lpstr>
      <vt:lpstr>8M3W</vt:lpstr>
      <vt:lpstr>8M4W</vt:lpstr>
      <vt:lpstr>10M2W</vt:lpstr>
      <vt:lpstr>11M2W</vt:lpstr>
      <vt:lpstr>1M1W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2021-04-29T09:43:20Z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2FD92C39B2A04B49B6C9718958CCC1D7</vt:lpwstr>
  </property>
</Properties>
</file>